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0.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1.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2.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13.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4.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theme/themeOverride2.xml" ContentType="application/vnd.openxmlformats-officedocument.themeOverride+xml"/>
  <Override PartName="/xl/charts/chart44.xml" ContentType="application/vnd.openxmlformats-officedocument.drawingml.chart+xml"/>
  <Override PartName="/xl/charts/chart45.xml" ContentType="application/vnd.openxmlformats-officedocument.drawingml.chart+xml"/>
  <Override PartName="/xl/drawings/drawing15.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1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7.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18.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drawings/drawing1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drawings/drawing20.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drawings/drawing21.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drawings/drawing22.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drawings/drawing23.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24.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drawings/drawing25.xml" ContentType="application/vnd.openxmlformats-officedocument.drawing+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drawings/drawing26.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drawings/drawing27.xml" ContentType="application/vnd.openxmlformats-officedocument.drawing+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drawings/drawing28.xml" ContentType="application/vnd.openxmlformats-officedocument.drawing+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theme/themeOverride3.xml" ContentType="application/vnd.openxmlformats-officedocument.themeOverride+xml"/>
  <Override PartName="/xl/charts/chart114.xml" ContentType="application/vnd.openxmlformats-officedocument.drawingml.chart+xml"/>
  <Override PartName="/xl/charts/chart115.xml" ContentType="application/vnd.openxmlformats-officedocument.drawingml.chart+xml"/>
  <Override PartName="/xl/drawings/drawing29.xml" ContentType="application/vnd.openxmlformats-officedocument.drawing+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theme/themeOverride4.xml" ContentType="application/vnd.openxmlformats-officedocument.themeOverride+xml"/>
  <Override PartName="/xl/charts/chart119.xml" ContentType="application/vnd.openxmlformats-officedocument.drawingml.chart+xml"/>
  <Override PartName="/xl/charts/chart120.xml" ContentType="application/vnd.openxmlformats-officedocument.drawingml.chart+xml"/>
  <Override PartName="/xl/drawings/drawing30.xml" ContentType="application/vnd.openxmlformats-officedocument.drawing+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theme/themeOverride5.xml" ContentType="application/vnd.openxmlformats-officedocument.themeOverride+xml"/>
  <Override PartName="/xl/charts/chart124.xml" ContentType="application/vnd.openxmlformats-officedocument.drawingml.chart+xml"/>
  <Override PartName="/xl/charts/chart125.xml" ContentType="application/vnd.openxmlformats-officedocument.drawingml.chart+xml"/>
  <Override PartName="/xl/drawings/drawing31.xml" ContentType="application/vnd.openxmlformats-officedocument.drawing+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theme/themeOverride6.xml" ContentType="application/vnd.openxmlformats-officedocument.themeOverride+xml"/>
  <Override PartName="/xl/charts/chart129.xml" ContentType="application/vnd.openxmlformats-officedocument.drawingml.chart+xml"/>
  <Override PartName="/xl/charts/chart130.xml" ContentType="application/vnd.openxmlformats-officedocument.drawingml.chart+xml"/>
  <Override PartName="/xl/drawings/drawing32.xml" ContentType="application/vnd.openxmlformats-officedocument.drawing+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theme/themeOverride7.xml" ContentType="application/vnd.openxmlformats-officedocument.themeOverride+xml"/>
  <Override PartName="/xl/charts/chart134.xml" ContentType="application/vnd.openxmlformats-officedocument.drawingml.chart+xml"/>
  <Override PartName="/xl/charts/chart135.xml" ContentType="application/vnd.openxmlformats-officedocument.drawingml.chart+xml"/>
  <Override PartName="/xl/drawings/drawing33.xml" ContentType="application/vnd.openxmlformats-officedocument.drawing+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theme/themeOverride8.xml" ContentType="application/vnd.openxmlformats-officedocument.themeOverride+xml"/>
  <Override PartName="/xl/charts/chart139.xml" ContentType="application/vnd.openxmlformats-officedocument.drawingml.chart+xml"/>
  <Override PartName="/xl/charts/chart140.xml" ContentType="application/vnd.openxmlformats-officedocument.drawingml.chart+xml"/>
  <Override PartName="/xl/drawings/drawing34.xml" ContentType="application/vnd.openxmlformats-officedocument.drawing+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theme/themeOverride9.xml" ContentType="application/vnd.openxmlformats-officedocument.themeOverride+xml"/>
  <Override PartName="/xl/charts/chart144.xml" ContentType="application/vnd.openxmlformats-officedocument.drawingml.chart+xml"/>
  <Override PartName="/xl/charts/chart145.xml" ContentType="application/vnd.openxmlformats-officedocument.drawingml.chart+xml"/>
  <Override PartName="/xl/drawings/drawing35.xml" ContentType="application/vnd.openxmlformats-officedocument.drawing+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theme/themeOverride10.xml" ContentType="application/vnd.openxmlformats-officedocument.themeOverride+xml"/>
  <Override PartName="/xl/charts/chart149.xml" ContentType="application/vnd.openxmlformats-officedocument.drawingml.chart+xml"/>
  <Override PartName="/xl/charts/chart150.xml" ContentType="application/vnd.openxmlformats-officedocument.drawingml.chart+xml"/>
  <Override PartName="/xl/drawings/drawing36.xml" ContentType="application/vnd.openxmlformats-officedocument.drawing+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theme/themeOverride11.xml" ContentType="application/vnd.openxmlformats-officedocument.themeOverride+xml"/>
  <Override PartName="/xl/charts/chart154.xml" ContentType="application/vnd.openxmlformats-officedocument.drawingml.chart+xml"/>
  <Override PartName="/xl/charts/chart155.xml" ContentType="application/vnd.openxmlformats-officedocument.drawingml.chart+xml"/>
  <Override PartName="/xl/drawings/drawing37.xml" ContentType="application/vnd.openxmlformats-officedocument.drawing+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theme/themeOverride12.xml" ContentType="application/vnd.openxmlformats-officedocument.themeOverride+xml"/>
  <Override PartName="/xl/charts/chart159.xml" ContentType="application/vnd.openxmlformats-officedocument.drawingml.chart+xml"/>
  <Override PartName="/xl/charts/chart160.xml" ContentType="application/vnd.openxmlformats-officedocument.drawingml.chart+xml"/>
  <Override PartName="/xl/drawings/drawing38.xml" ContentType="application/vnd.openxmlformats-officedocument.drawing+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theme/themeOverride13.xml" ContentType="application/vnd.openxmlformats-officedocument.themeOverride+xml"/>
  <Override PartName="/xl/charts/chart164.xml" ContentType="application/vnd.openxmlformats-officedocument.drawingml.chart+xml"/>
  <Override PartName="/xl/charts/chart165.xml" ContentType="application/vnd.openxmlformats-officedocument.drawingml.chart+xml"/>
  <Override PartName="/xl/drawings/drawing39.xml" ContentType="application/vnd.openxmlformats-officedocument.drawing+xml"/>
  <Override PartName="/xl/charts/chart166.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theme/themeOverride14.xml" ContentType="application/vnd.openxmlformats-officedocument.themeOverride+xml"/>
  <Override PartName="/xl/charts/chart169.xml" ContentType="application/vnd.openxmlformats-officedocument.drawingml.chart+xml"/>
  <Override PartName="/xl/charts/chart170.xml" ContentType="application/vnd.openxmlformats-officedocument.drawingml.chart+xml"/>
  <Override PartName="/xl/drawings/drawing40.xml" ContentType="application/vnd.openxmlformats-officedocument.drawing+xml"/>
  <Override PartName="/xl/charts/chart171.xml" ContentType="application/vnd.openxmlformats-officedocument.drawingml.chart+xml"/>
  <Override PartName="/xl/charts/chart172.xml" ContentType="application/vnd.openxmlformats-officedocument.drawingml.chart+xml"/>
  <Override PartName="/xl/charts/chart173.xml" ContentType="application/vnd.openxmlformats-officedocument.drawingml.chart+xml"/>
  <Override PartName="/xl/drawings/drawing41.xml" ContentType="application/vnd.openxmlformats-officedocument.drawing+xml"/>
  <Override PartName="/xl/charts/chart174.xml" ContentType="application/vnd.openxmlformats-officedocument.drawingml.chart+xml"/>
  <Override PartName="/xl/charts/chart175.xml" ContentType="application/vnd.openxmlformats-officedocument.drawingml.chart+xml"/>
  <Override PartName="/xl/drawings/drawing42.xml" ContentType="application/vnd.openxmlformats-officedocument.drawing+xml"/>
  <Override PartName="/xl/charts/chart176.xml" ContentType="application/vnd.openxmlformats-officedocument.drawingml.chart+xml"/>
  <Override PartName="/xl/charts/chart177.xml" ContentType="application/vnd.openxmlformats-officedocument.drawingml.chart+xml"/>
  <Override PartName="/xl/drawings/drawing43.xml" ContentType="application/vnd.openxmlformats-officedocument.drawing+xml"/>
  <Override PartName="/xl/charts/chart178.xml" ContentType="application/vnd.openxmlformats-officedocument.drawingml.chart+xml"/>
  <Override PartName="/xl/charts/chart179.xml" ContentType="application/vnd.openxmlformats-officedocument.drawingml.chart+xml"/>
  <Override PartName="/xl/drawings/drawing44.xml" ContentType="application/vnd.openxmlformats-officedocument.drawing+xml"/>
  <Override PartName="/xl/charts/chart180.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charts/chartEx4.xml" ContentType="application/vnd.ms-office.chartex+xml"/>
  <Override PartName="/xl/charts/style4.xml" ContentType="application/vnd.ms-office.chartstyle+xml"/>
  <Override PartName="/xl/charts/colors4.xml" ContentType="application/vnd.ms-office.chartcolorstyle+xml"/>
  <Override PartName="/xl/drawings/drawing49.xml" ContentType="application/vnd.openxmlformats-officedocument.drawing+xml"/>
  <Override PartName="/xl/charts/chartEx5.xml" ContentType="application/vnd.ms-office.chartex+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mc:AlternateContent xmlns:mc="http://schemas.openxmlformats.org/markup-compatibility/2006">
    <mc:Choice Requires="x15">
      <x15ac:absPath xmlns:x15ac="http://schemas.microsoft.com/office/spreadsheetml/2010/11/ac" url="S:\NOVÁ STATISTIKA\Zprávy TEPLO\Roční zprávy TEPLO\RZ Teplo 2021_cz\v1\"/>
    </mc:Choice>
  </mc:AlternateContent>
  <xr:revisionPtr revIDLastSave="0" documentId="13_ncr:1_{138BAF6B-BEFF-4B13-B2D6-90A632E7CA9D}" xr6:coauthVersionLast="36" xr6:coauthVersionMax="47" xr10:uidLastSave="{00000000-0000-0000-0000-000000000000}"/>
  <bookViews>
    <workbookView xWindow="0" yWindow="0" windowWidth="28800" windowHeight="11925" tabRatio="946" activeTab="3" xr2:uid="{00000000-000D-0000-FFFF-FFFF00000000}"/>
  </bookViews>
  <sheets>
    <sheet name="Titulní" sheetId="180" r:id="rId1"/>
    <sheet name="Obsah" sheetId="27" r:id="rId2"/>
    <sheet name="Úvod" sheetId="170" r:id="rId3"/>
    <sheet name="1" sheetId="51" r:id="rId4"/>
    <sheet name="2" sheetId="105" r:id="rId5"/>
    <sheet name="3" sheetId="7" r:id="rId6"/>
    <sheet name="4.1" sheetId="128" r:id="rId7"/>
    <sheet name="4.2" sheetId="127" r:id="rId8"/>
    <sheet name="4.3" sheetId="132" r:id="rId9"/>
    <sheet name="5.1" sheetId="53" r:id="rId10"/>
    <sheet name="5.2" sheetId="131" r:id="rId11"/>
    <sheet name="5.3" sheetId="130" r:id="rId12"/>
    <sheet name="5.4" sheetId="147" r:id="rId13"/>
    <sheet name="6" sheetId="77" r:id="rId14"/>
    <sheet name="7.1" sheetId="129" r:id="rId15"/>
    <sheet name="7.2" sheetId="57" r:id="rId16"/>
    <sheet name="8.1" sheetId="146" r:id="rId17"/>
    <sheet name="8.2" sheetId="148" r:id="rId18"/>
    <sheet name="14.2" sheetId="118" state="hidden" r:id="rId19"/>
    <sheet name="14.3" sheetId="112" state="hidden" r:id="rId20"/>
    <sheet name="14.4" sheetId="119" state="hidden" r:id="rId21"/>
    <sheet name="14.5" sheetId="113" state="hidden" r:id="rId22"/>
    <sheet name="14.6" sheetId="120" state="hidden" r:id="rId23"/>
    <sheet name="14.7" sheetId="114" state="hidden" r:id="rId24"/>
    <sheet name="14.8" sheetId="121" state="hidden" r:id="rId25"/>
    <sheet name="14.9" sheetId="115" state="hidden" r:id="rId26"/>
    <sheet name="14.10" sheetId="122" state="hidden" r:id="rId27"/>
    <sheet name="14.11" sheetId="116" state="hidden" r:id="rId28"/>
    <sheet name="14.12" sheetId="123" state="hidden" r:id="rId29"/>
    <sheet name="14.13" sheetId="117" state="hidden" r:id="rId30"/>
    <sheet name="14.14" sheetId="124" state="hidden" r:id="rId31"/>
    <sheet name="8.3" sheetId="149" r:id="rId32"/>
    <sheet name="8.4" sheetId="150" r:id="rId33"/>
    <sheet name="8.5" sheetId="151" r:id="rId34"/>
    <sheet name="8.6" sheetId="152" r:id="rId35"/>
    <sheet name="8.7" sheetId="153" r:id="rId36"/>
    <sheet name="8.8" sheetId="154" r:id="rId37"/>
    <sheet name="8.9" sheetId="155" r:id="rId38"/>
    <sheet name="8.10" sheetId="156" r:id="rId39"/>
    <sheet name="8.11" sheetId="157" r:id="rId40"/>
    <sheet name="8.12" sheetId="158" r:id="rId41"/>
    <sheet name="8.13" sheetId="159" r:id="rId42"/>
    <sheet name="8.14" sheetId="160" r:id="rId43"/>
    <sheet name="9" sheetId="161" r:id="rId44"/>
    <sheet name="10.1" sheetId="162" r:id="rId45"/>
    <sheet name="10.2" sheetId="166" r:id="rId46"/>
    <sheet name="10.3" sheetId="163" r:id="rId47"/>
    <sheet name="10.4" sheetId="173" r:id="rId48"/>
    <sheet name="10.5" sheetId="171" r:id="rId49"/>
    <sheet name="10.6" sheetId="167" r:id="rId50"/>
    <sheet name="11.1" sheetId="175" r:id="rId51"/>
    <sheet name="11.2" sheetId="168" r:id="rId52"/>
    <sheet name="Obálka" sheetId="178" r:id="rId53"/>
    <sheet name="List1" sheetId="174" r:id="rId54"/>
    <sheet name="List2" sheetId="176" r:id="rId55"/>
  </sheets>
  <externalReferences>
    <externalReference r:id="rId56"/>
  </externalReferences>
  <definedNames>
    <definedName name="_xlchart.v5.0" hidden="1">'4.2'!$A$6</definedName>
    <definedName name="_xlchart.v5.1" hidden="1">'4.2'!$A$7:$A$20</definedName>
    <definedName name="_xlchart.v5.10" hidden="1">'7.2'!$A$4</definedName>
    <definedName name="_xlchart.v5.11" hidden="1">'7.2'!$A$5:$A$18</definedName>
    <definedName name="_xlchart.v5.12" hidden="1">'7.2'!$J$1</definedName>
    <definedName name="_xlchart.v5.13" hidden="1">'7.2'!$J$4</definedName>
    <definedName name="_xlchart.v5.14" hidden="1">'7.2'!$J$5:$J$18</definedName>
    <definedName name="_xlchart.v5.15" hidden="1">'5.2'!$A$6</definedName>
    <definedName name="_xlchart.v5.16" hidden="1">'5.2'!$A$7:$A$20</definedName>
    <definedName name="_xlchart.v5.17" hidden="1">'6'!$M$1</definedName>
    <definedName name="_xlchart.v5.18" hidden="1">'6'!$M$7:$M$20</definedName>
    <definedName name="_xlchart.v5.19" hidden="1">List2!$A$1</definedName>
    <definedName name="_xlchart.v5.2" hidden="1">'4.2'!$N$1</definedName>
    <definedName name="_xlchart.v5.20" hidden="1">List2!$A$2:$A$15</definedName>
    <definedName name="_xlchart.v5.21" hidden="1">List2!$B$1</definedName>
    <definedName name="_xlchart.v5.22" hidden="1">List2!$B$2:$B$15</definedName>
    <definedName name="_xlchart.v5.3" hidden="1">'4.2'!$N$6</definedName>
    <definedName name="_xlchart.v5.4" hidden="1">'4.2'!$N$7:$N$20</definedName>
    <definedName name="_xlchart.v5.5" hidden="1">'5.2'!$A$6</definedName>
    <definedName name="_xlchart.v5.6" hidden="1">'5.2'!$A$7:$A$20</definedName>
    <definedName name="_xlchart.v5.7" hidden="1">'5.2'!$N$1</definedName>
    <definedName name="_xlchart.v5.8" hidden="1">'5.2'!$N$6</definedName>
    <definedName name="_xlchart.v5.9" hidden="1">'5.2'!$N$7:$N$20</definedName>
    <definedName name="Datum_OTE">"2. 5. 2017"</definedName>
    <definedName name="_xlnm.Print_Area" localSheetId="0">Titulní!$A$1:$B$2</definedName>
  </definedNames>
  <calcPr calcId="191029"/>
</workbook>
</file>

<file path=xl/calcChain.xml><?xml version="1.0" encoding="utf-8"?>
<calcChain xmlns="http://schemas.openxmlformats.org/spreadsheetml/2006/main">
  <c r="L1" i="175" l="1"/>
  <c r="E24" i="173" l="1"/>
  <c r="E4" i="173"/>
  <c r="E24" i="163"/>
  <c r="E4" i="163"/>
  <c r="F38" i="173"/>
  <c r="H38" i="173" s="1"/>
  <c r="F37" i="173"/>
  <c r="H37" i="173" s="1"/>
  <c r="F36" i="173"/>
  <c r="G36" i="173" s="1"/>
  <c r="F35" i="173"/>
  <c r="G35" i="173" s="1"/>
  <c r="F34" i="173"/>
  <c r="H34" i="173" s="1"/>
  <c r="F33" i="173"/>
  <c r="H33" i="173" s="1"/>
  <c r="F32" i="173"/>
  <c r="G32" i="173" s="1"/>
  <c r="F31" i="173"/>
  <c r="H31" i="173" s="1"/>
  <c r="F30" i="173"/>
  <c r="H30" i="173" s="1"/>
  <c r="F29" i="173"/>
  <c r="H29" i="173" s="1"/>
  <c r="F28" i="173"/>
  <c r="G28" i="173" s="1"/>
  <c r="F27" i="173"/>
  <c r="G27" i="173" s="1"/>
  <c r="F26" i="173"/>
  <c r="H26" i="173" s="1"/>
  <c r="F25" i="173"/>
  <c r="H25" i="173" s="1"/>
  <c r="D24" i="173"/>
  <c r="C24" i="173"/>
  <c r="B24" i="173"/>
  <c r="F20" i="173"/>
  <c r="H20" i="173" s="1"/>
  <c r="F19" i="173"/>
  <c r="H19" i="173" s="1"/>
  <c r="F18" i="173"/>
  <c r="F17" i="173"/>
  <c r="H17" i="173" s="1"/>
  <c r="F16" i="173"/>
  <c r="H16" i="173" s="1"/>
  <c r="F15" i="173"/>
  <c r="H15" i="173" s="1"/>
  <c r="F14" i="173"/>
  <c r="H14" i="173" s="1"/>
  <c r="F13" i="173"/>
  <c r="H13" i="173" s="1"/>
  <c r="F12" i="173"/>
  <c r="G12" i="173" s="1"/>
  <c r="F11" i="173"/>
  <c r="H11" i="173" s="1"/>
  <c r="F10" i="173"/>
  <c r="H10" i="173" s="1"/>
  <c r="F9" i="173"/>
  <c r="H9" i="173" s="1"/>
  <c r="F8" i="173"/>
  <c r="G8" i="173" s="1"/>
  <c r="F7" i="173"/>
  <c r="H7" i="173" s="1"/>
  <c r="F6" i="173"/>
  <c r="H6" i="173" s="1"/>
  <c r="F5" i="173"/>
  <c r="H5" i="173" s="1"/>
  <c r="D4" i="173"/>
  <c r="C4" i="173"/>
  <c r="B4" i="173"/>
  <c r="M1" i="173"/>
  <c r="E4" i="167"/>
  <c r="C4" i="171"/>
  <c r="G25" i="173" l="1"/>
  <c r="G16" i="173"/>
  <c r="H8" i="173"/>
  <c r="H12" i="173"/>
  <c r="G29" i="173"/>
  <c r="G37" i="173"/>
  <c r="G9" i="173"/>
  <c r="G17" i="173"/>
  <c r="G20" i="173"/>
  <c r="G33" i="173"/>
  <c r="G5" i="173"/>
  <c r="G13" i="173"/>
  <c r="G26" i="173"/>
  <c r="G30" i="173"/>
  <c r="G34" i="173"/>
  <c r="G38" i="173"/>
  <c r="H27" i="173"/>
  <c r="H35" i="173"/>
  <c r="F24" i="173"/>
  <c r="G6" i="173"/>
  <c r="G10" i="173"/>
  <c r="G14" i="173"/>
  <c r="G18" i="173"/>
  <c r="G31" i="173"/>
  <c r="H28" i="173"/>
  <c r="H32" i="173"/>
  <c r="H36" i="173"/>
  <c r="G7" i="173"/>
  <c r="G11" i="173"/>
  <c r="G15" i="173"/>
  <c r="G19" i="173"/>
  <c r="F4" i="173"/>
  <c r="G4" i="173" l="1"/>
  <c r="H4" i="173"/>
  <c r="G24" i="173"/>
  <c r="H24" i="173"/>
  <c r="F5" i="163" l="1"/>
  <c r="H5" i="163" s="1"/>
  <c r="F6" i="163"/>
  <c r="F7" i="163"/>
  <c r="H7" i="163" s="1"/>
  <c r="F8" i="163"/>
  <c r="F9" i="163"/>
  <c r="F10" i="163"/>
  <c r="F11" i="163"/>
  <c r="H11" i="163" s="1"/>
  <c r="F12" i="163"/>
  <c r="F13" i="163"/>
  <c r="F14" i="163"/>
  <c r="F15" i="163"/>
  <c r="F16" i="163"/>
  <c r="F17" i="163"/>
  <c r="F18" i="163"/>
  <c r="F19" i="163"/>
  <c r="F20" i="163"/>
  <c r="H20" i="163" l="1"/>
  <c r="G20" i="163"/>
  <c r="H8" i="163"/>
  <c r="G8" i="163"/>
  <c r="G11" i="163"/>
  <c r="G7" i="163"/>
  <c r="H12" i="163"/>
  <c r="G12" i="163"/>
  <c r="H19" i="163"/>
  <c r="G19" i="163"/>
  <c r="G18" i="163"/>
  <c r="G14" i="163"/>
  <c r="H14" i="163"/>
  <c r="H10" i="163"/>
  <c r="G10" i="163"/>
  <c r="G6" i="163"/>
  <c r="H6" i="163"/>
  <c r="H16" i="163"/>
  <c r="G16" i="163"/>
  <c r="H15" i="163"/>
  <c r="G15" i="163"/>
  <c r="G17" i="163"/>
  <c r="H17" i="163"/>
  <c r="H13" i="163"/>
  <c r="G13" i="163"/>
  <c r="G9" i="163"/>
  <c r="H9" i="163"/>
  <c r="G5" i="163"/>
  <c r="M15" i="166"/>
  <c r="M17" i="166" s="1"/>
  <c r="L15" i="166"/>
  <c r="L17" i="166" s="1"/>
  <c r="K15" i="166"/>
  <c r="K17" i="166" s="1"/>
  <c r="J15" i="166"/>
  <c r="J17" i="166" s="1"/>
  <c r="I15" i="166"/>
  <c r="I16" i="166" s="1"/>
  <c r="H15" i="166"/>
  <c r="H17" i="166" s="1"/>
  <c r="G15" i="166"/>
  <c r="G17" i="166" s="1"/>
  <c r="F15" i="166"/>
  <c r="F17" i="166" s="1"/>
  <c r="E15" i="166"/>
  <c r="E16" i="166" s="1"/>
  <c r="D15" i="166"/>
  <c r="D17" i="166" s="1"/>
  <c r="C15" i="166"/>
  <c r="C17" i="166" s="1"/>
  <c r="B15" i="166"/>
  <c r="B16" i="166" s="1"/>
  <c r="M8" i="166"/>
  <c r="M10" i="166" s="1"/>
  <c r="L8" i="166"/>
  <c r="L9" i="166" s="1"/>
  <c r="K8" i="166"/>
  <c r="K10" i="166" s="1"/>
  <c r="J8" i="166"/>
  <c r="J10" i="166" s="1"/>
  <c r="I8" i="166"/>
  <c r="I9" i="166" s="1"/>
  <c r="H8" i="166"/>
  <c r="H10" i="166" s="1"/>
  <c r="G8" i="166"/>
  <c r="G10" i="166" s="1"/>
  <c r="F8" i="166"/>
  <c r="F10" i="166" s="1"/>
  <c r="E8" i="166"/>
  <c r="E10" i="166" s="1"/>
  <c r="D8" i="166"/>
  <c r="D9" i="166" s="1"/>
  <c r="C8" i="166"/>
  <c r="C10" i="166" s="1"/>
  <c r="B8" i="166"/>
  <c r="E16" i="162"/>
  <c r="E18" i="162" s="1"/>
  <c r="D16" i="162"/>
  <c r="D17" i="162" s="1"/>
  <c r="C16" i="162"/>
  <c r="C17" i="162" s="1"/>
  <c r="B16" i="162"/>
  <c r="B18" i="162" s="1"/>
  <c r="E9" i="162"/>
  <c r="E11" i="162" s="1"/>
  <c r="D9" i="162"/>
  <c r="D11" i="162" s="1"/>
  <c r="C9" i="162"/>
  <c r="C11" i="162" s="1"/>
  <c r="B9" i="162"/>
  <c r="B11" i="162" s="1"/>
  <c r="M16" i="166" l="1"/>
  <c r="M9" i="166"/>
  <c r="E9" i="166"/>
  <c r="I10" i="166"/>
  <c r="H9" i="166"/>
  <c r="L10" i="166"/>
  <c r="C10" i="162"/>
  <c r="E17" i="162"/>
  <c r="E17" i="166"/>
  <c r="D10" i="166"/>
  <c r="N8" i="166"/>
  <c r="I17" i="166"/>
  <c r="F16" i="162"/>
  <c r="B17" i="162"/>
  <c r="D10" i="162"/>
  <c r="C18" i="162"/>
  <c r="B9" i="166"/>
  <c r="B17" i="166"/>
  <c r="F16" i="166"/>
  <c r="J16" i="166"/>
  <c r="F9" i="162"/>
  <c r="E10" i="162"/>
  <c r="D18" i="162"/>
  <c r="B10" i="166"/>
  <c r="F9" i="166"/>
  <c r="J9" i="166"/>
  <c r="C16" i="166"/>
  <c r="G16" i="166"/>
  <c r="K16" i="166"/>
  <c r="B10" i="162"/>
  <c r="C9" i="166"/>
  <c r="G9" i="166"/>
  <c r="K9" i="166"/>
  <c r="N15" i="166"/>
  <c r="D16" i="166"/>
  <c r="H16" i="166"/>
  <c r="L16" i="166"/>
  <c r="F20" i="167"/>
  <c r="F19" i="167"/>
  <c r="F18" i="167"/>
  <c r="F17" i="167"/>
  <c r="F16" i="167"/>
  <c r="F15" i="167"/>
  <c r="F14" i="167"/>
  <c r="F13" i="167"/>
  <c r="F12" i="167"/>
  <c r="F11" i="167"/>
  <c r="F10" i="167"/>
  <c r="F9" i="167"/>
  <c r="F8" i="167"/>
  <c r="F7" i="167"/>
  <c r="F6" i="167"/>
  <c r="F5" i="167"/>
  <c r="F38" i="163"/>
  <c r="F37" i="163"/>
  <c r="F36" i="163"/>
  <c r="F35" i="163"/>
  <c r="F34" i="163"/>
  <c r="F33" i="163"/>
  <c r="F32" i="163"/>
  <c r="F31" i="163"/>
  <c r="F30" i="163"/>
  <c r="F29" i="163"/>
  <c r="F28" i="163"/>
  <c r="F27" i="163"/>
  <c r="F26" i="163"/>
  <c r="F25" i="163"/>
  <c r="P21" i="161"/>
  <c r="O21" i="161"/>
  <c r="N21" i="161"/>
  <c r="M21" i="161"/>
  <c r="L21" i="161"/>
  <c r="K21" i="161"/>
  <c r="J21" i="161"/>
  <c r="I21" i="161"/>
  <c r="H21" i="161"/>
  <c r="G21" i="161"/>
  <c r="F21" i="161"/>
  <c r="E21" i="161"/>
  <c r="D21" i="161"/>
  <c r="C21" i="161"/>
  <c r="B21" i="161"/>
  <c r="P20" i="161"/>
  <c r="O20" i="161"/>
  <c r="N20" i="161"/>
  <c r="M20" i="161"/>
  <c r="L20" i="161"/>
  <c r="K20" i="161"/>
  <c r="J20" i="161"/>
  <c r="I20" i="161"/>
  <c r="H20" i="161"/>
  <c r="G20" i="161"/>
  <c r="F20" i="161"/>
  <c r="E20" i="161"/>
  <c r="D20" i="161"/>
  <c r="C20" i="161"/>
  <c r="B20" i="161"/>
  <c r="P19" i="161"/>
  <c r="O19" i="161"/>
  <c r="N19" i="161"/>
  <c r="M19" i="161"/>
  <c r="L19" i="161"/>
  <c r="K19" i="161"/>
  <c r="J19" i="161"/>
  <c r="I19" i="161"/>
  <c r="H19" i="161"/>
  <c r="G19" i="161"/>
  <c r="F19" i="161"/>
  <c r="E19" i="161"/>
  <c r="D19" i="161"/>
  <c r="C19" i="161"/>
  <c r="B19" i="161"/>
  <c r="P18" i="161"/>
  <c r="O18" i="161"/>
  <c r="N18" i="161"/>
  <c r="M18" i="161"/>
  <c r="L18" i="161"/>
  <c r="K18" i="161"/>
  <c r="J18" i="161"/>
  <c r="I18" i="161"/>
  <c r="H18" i="161"/>
  <c r="G18" i="161"/>
  <c r="F18" i="161"/>
  <c r="E18" i="161"/>
  <c r="D18" i="161"/>
  <c r="C18" i="161"/>
  <c r="B18" i="161"/>
  <c r="P17" i="161"/>
  <c r="O17" i="161"/>
  <c r="N17" i="161"/>
  <c r="M17" i="161"/>
  <c r="L17" i="161"/>
  <c r="K17" i="161"/>
  <c r="J17" i="161"/>
  <c r="I17" i="161"/>
  <c r="H17" i="161"/>
  <c r="G17" i="161"/>
  <c r="F17" i="161"/>
  <c r="E17" i="161"/>
  <c r="D17" i="161"/>
  <c r="C17" i="161"/>
  <c r="B17" i="161"/>
  <c r="P16" i="161"/>
  <c r="O16" i="161"/>
  <c r="N16" i="161"/>
  <c r="M16" i="161"/>
  <c r="L16" i="161"/>
  <c r="K16" i="161"/>
  <c r="J16" i="161"/>
  <c r="I16" i="161"/>
  <c r="H16" i="161"/>
  <c r="G16" i="161"/>
  <c r="F16" i="161"/>
  <c r="E16" i="161"/>
  <c r="D16" i="161"/>
  <c r="C16" i="161"/>
  <c r="B16" i="161"/>
  <c r="P15" i="161"/>
  <c r="O15" i="161"/>
  <c r="N15" i="161"/>
  <c r="M15" i="161"/>
  <c r="L15" i="161"/>
  <c r="K15" i="161"/>
  <c r="J15" i="161"/>
  <c r="I15" i="161"/>
  <c r="H15" i="161"/>
  <c r="G15" i="161"/>
  <c r="F15" i="161"/>
  <c r="E15" i="161"/>
  <c r="D15" i="161"/>
  <c r="C15" i="161"/>
  <c r="B15" i="161"/>
  <c r="P14" i="161"/>
  <c r="O14" i="161"/>
  <c r="N14" i="161"/>
  <c r="L14" i="161"/>
  <c r="K14" i="161"/>
  <c r="I14" i="161"/>
  <c r="H14" i="161"/>
  <c r="F14" i="161"/>
  <c r="E14" i="161"/>
  <c r="D14" i="161"/>
  <c r="C14" i="161"/>
  <c r="B14" i="161"/>
  <c r="P13" i="161"/>
  <c r="O13" i="161"/>
  <c r="N13" i="161"/>
  <c r="M13" i="161"/>
  <c r="L13" i="161"/>
  <c r="K13" i="161"/>
  <c r="J13" i="161"/>
  <c r="I13" i="161"/>
  <c r="H13" i="161"/>
  <c r="G13" i="161"/>
  <c r="F13" i="161"/>
  <c r="E13" i="161"/>
  <c r="D13" i="161"/>
  <c r="C13" i="161"/>
  <c r="B13" i="161"/>
  <c r="P12" i="161"/>
  <c r="O12" i="161"/>
  <c r="N12" i="161"/>
  <c r="M12" i="161"/>
  <c r="L12" i="161"/>
  <c r="K12" i="161"/>
  <c r="J12" i="161"/>
  <c r="I12" i="161"/>
  <c r="H12" i="161"/>
  <c r="G12" i="161"/>
  <c r="F12" i="161"/>
  <c r="E12" i="161"/>
  <c r="D12" i="161"/>
  <c r="C12" i="161"/>
  <c r="B12" i="161"/>
  <c r="P11" i="161"/>
  <c r="O11" i="161"/>
  <c r="N11" i="161"/>
  <c r="M11" i="161"/>
  <c r="L11" i="161"/>
  <c r="K11" i="161"/>
  <c r="J11" i="161"/>
  <c r="I11" i="161"/>
  <c r="H11" i="161"/>
  <c r="G11" i="161"/>
  <c r="F11" i="161"/>
  <c r="E11" i="161"/>
  <c r="D11" i="161"/>
  <c r="C11" i="161"/>
  <c r="B11" i="161"/>
  <c r="P10" i="161"/>
  <c r="O10" i="161"/>
  <c r="N10" i="161"/>
  <c r="M10" i="161"/>
  <c r="L10" i="161"/>
  <c r="K10" i="161"/>
  <c r="J10" i="161"/>
  <c r="I10" i="161"/>
  <c r="H10" i="161"/>
  <c r="G10" i="161"/>
  <c r="F10" i="161"/>
  <c r="E10" i="161"/>
  <c r="D10" i="161"/>
  <c r="C10" i="161"/>
  <c r="B10" i="161"/>
  <c r="P9" i="161"/>
  <c r="O9" i="161"/>
  <c r="N9" i="161"/>
  <c r="M9" i="161"/>
  <c r="L9" i="161"/>
  <c r="K9" i="161"/>
  <c r="J9" i="161"/>
  <c r="I9" i="161"/>
  <c r="H9" i="161"/>
  <c r="G9" i="161"/>
  <c r="F9" i="161"/>
  <c r="E9" i="161"/>
  <c r="D9" i="161"/>
  <c r="C9" i="161"/>
  <c r="B9" i="161"/>
  <c r="P8" i="161"/>
  <c r="O8" i="161"/>
  <c r="N8" i="161"/>
  <c r="M8" i="161"/>
  <c r="L8" i="161"/>
  <c r="K8" i="161"/>
  <c r="J8" i="161"/>
  <c r="I8" i="161"/>
  <c r="H8" i="161"/>
  <c r="G8" i="161"/>
  <c r="F8" i="161"/>
  <c r="E8" i="161"/>
  <c r="D8" i="161"/>
  <c r="C8" i="161"/>
  <c r="B8" i="161"/>
  <c r="P7" i="161"/>
  <c r="O7" i="161"/>
  <c r="N7" i="161"/>
  <c r="M7" i="161"/>
  <c r="L7" i="161"/>
  <c r="K7" i="161"/>
  <c r="J7" i="161"/>
  <c r="I7" i="161"/>
  <c r="H7" i="161"/>
  <c r="G7" i="161"/>
  <c r="F7" i="161"/>
  <c r="E7" i="161"/>
  <c r="D7" i="161"/>
  <c r="C7" i="161"/>
  <c r="B7" i="161"/>
  <c r="P6" i="161"/>
  <c r="O6" i="161"/>
  <c r="N6" i="161"/>
  <c r="M6" i="161"/>
  <c r="L6" i="161"/>
  <c r="K6" i="161"/>
  <c r="J6" i="161"/>
  <c r="I6" i="161"/>
  <c r="H6" i="161"/>
  <c r="G6" i="161"/>
  <c r="F6" i="161"/>
  <c r="E6" i="161"/>
  <c r="D6" i="161"/>
  <c r="C6" i="161"/>
  <c r="B6" i="161"/>
  <c r="P5" i="161"/>
  <c r="O5" i="161"/>
  <c r="N5" i="161"/>
  <c r="M5" i="161"/>
  <c r="L5" i="161"/>
  <c r="K5" i="161"/>
  <c r="J5" i="161"/>
  <c r="I5" i="161"/>
  <c r="H5" i="161"/>
  <c r="G5" i="161"/>
  <c r="F5" i="161"/>
  <c r="E5" i="161"/>
  <c r="D5" i="161"/>
  <c r="C5" i="161"/>
  <c r="B5" i="161"/>
  <c r="O34" i="160"/>
  <c r="N34" i="160"/>
  <c r="M34" i="160"/>
  <c r="L34" i="160"/>
  <c r="K34" i="160"/>
  <c r="J34" i="160"/>
  <c r="I34" i="160"/>
  <c r="H34" i="160"/>
  <c r="G34" i="160"/>
  <c r="F34" i="160"/>
  <c r="E34" i="160"/>
  <c r="D34" i="160"/>
  <c r="C34" i="160"/>
  <c r="B34" i="160"/>
  <c r="O33" i="160"/>
  <c r="N33" i="160"/>
  <c r="M33" i="160"/>
  <c r="L33" i="160"/>
  <c r="K33" i="160"/>
  <c r="J33" i="160"/>
  <c r="I33" i="160"/>
  <c r="H33" i="160"/>
  <c r="G33" i="160"/>
  <c r="F33" i="160"/>
  <c r="E33" i="160"/>
  <c r="D33" i="160"/>
  <c r="C33" i="160"/>
  <c r="B33" i="160"/>
  <c r="O32" i="160"/>
  <c r="N32" i="160"/>
  <c r="M32" i="160"/>
  <c r="L32" i="160"/>
  <c r="K32" i="160"/>
  <c r="J32" i="160"/>
  <c r="I32" i="160"/>
  <c r="H32" i="160"/>
  <c r="G32" i="160"/>
  <c r="F32" i="160"/>
  <c r="E32" i="160"/>
  <c r="D32" i="160"/>
  <c r="C32" i="160"/>
  <c r="B32" i="160"/>
  <c r="O31" i="160"/>
  <c r="N31" i="160"/>
  <c r="M31" i="160"/>
  <c r="L31" i="160"/>
  <c r="K31" i="160"/>
  <c r="J31" i="160"/>
  <c r="I31" i="160"/>
  <c r="H31" i="160"/>
  <c r="G31" i="160"/>
  <c r="F31" i="160"/>
  <c r="E31" i="160"/>
  <c r="D31" i="160"/>
  <c r="C31" i="160"/>
  <c r="B31" i="160"/>
  <c r="O30" i="160"/>
  <c r="N30" i="160"/>
  <c r="M30" i="160"/>
  <c r="L30" i="160"/>
  <c r="K30" i="160"/>
  <c r="J30" i="160"/>
  <c r="I30" i="160"/>
  <c r="H30" i="160"/>
  <c r="G30" i="160"/>
  <c r="F30" i="160"/>
  <c r="E30" i="160"/>
  <c r="D30" i="160"/>
  <c r="C30" i="160"/>
  <c r="B30" i="160"/>
  <c r="O29" i="160"/>
  <c r="N29" i="160"/>
  <c r="M29" i="160"/>
  <c r="L29" i="160"/>
  <c r="K29" i="160"/>
  <c r="J29" i="160"/>
  <c r="I29" i="160"/>
  <c r="H29" i="160"/>
  <c r="G29" i="160"/>
  <c r="F29" i="160"/>
  <c r="E29" i="160"/>
  <c r="D29" i="160"/>
  <c r="C29" i="160"/>
  <c r="B29" i="160"/>
  <c r="O28" i="160"/>
  <c r="N28" i="160"/>
  <c r="M28" i="160"/>
  <c r="L28" i="160"/>
  <c r="K28" i="160"/>
  <c r="J28" i="160"/>
  <c r="I28" i="160"/>
  <c r="H28" i="160"/>
  <c r="G28" i="160"/>
  <c r="F28" i="160"/>
  <c r="E28" i="160"/>
  <c r="D28" i="160"/>
  <c r="C28" i="160"/>
  <c r="B28" i="160"/>
  <c r="O27" i="160"/>
  <c r="N27" i="160"/>
  <c r="M27" i="160"/>
  <c r="L27" i="160"/>
  <c r="K27" i="160"/>
  <c r="J27" i="160"/>
  <c r="I27" i="160"/>
  <c r="H27" i="160"/>
  <c r="G27" i="160"/>
  <c r="F27" i="160"/>
  <c r="E27" i="160"/>
  <c r="D27" i="160"/>
  <c r="C27" i="160"/>
  <c r="B27" i="160"/>
  <c r="O26" i="160"/>
  <c r="N26" i="160"/>
  <c r="M26" i="160"/>
  <c r="L26" i="160"/>
  <c r="K26" i="160"/>
  <c r="J26" i="160"/>
  <c r="I26" i="160"/>
  <c r="H26" i="160"/>
  <c r="G26" i="160"/>
  <c r="F26" i="160"/>
  <c r="E26" i="160"/>
  <c r="D26" i="160"/>
  <c r="C26" i="160"/>
  <c r="B26" i="160"/>
  <c r="O25" i="160"/>
  <c r="N25" i="160"/>
  <c r="M25" i="160"/>
  <c r="L25" i="160"/>
  <c r="K25" i="160"/>
  <c r="J25" i="160"/>
  <c r="I25" i="160"/>
  <c r="H25" i="160"/>
  <c r="G25" i="160"/>
  <c r="F25" i="160"/>
  <c r="E25" i="160"/>
  <c r="D25" i="160"/>
  <c r="C25" i="160"/>
  <c r="B25" i="160"/>
  <c r="O24" i="160"/>
  <c r="N24" i="160"/>
  <c r="M24" i="160"/>
  <c r="L24" i="160"/>
  <c r="K24" i="160"/>
  <c r="J24" i="160"/>
  <c r="I24" i="160"/>
  <c r="H24" i="160"/>
  <c r="G24" i="160"/>
  <c r="F24" i="160"/>
  <c r="E24" i="160"/>
  <c r="D24" i="160"/>
  <c r="C24" i="160"/>
  <c r="B24" i="160"/>
  <c r="O23" i="160"/>
  <c r="N23" i="160"/>
  <c r="M23" i="160"/>
  <c r="L23" i="160"/>
  <c r="K23" i="160"/>
  <c r="J23" i="160"/>
  <c r="I23" i="160"/>
  <c r="H23" i="160"/>
  <c r="G23" i="160"/>
  <c r="F23" i="160"/>
  <c r="E23" i="160"/>
  <c r="D23" i="160"/>
  <c r="C23" i="160"/>
  <c r="B23" i="160"/>
  <c r="O22" i="160"/>
  <c r="N22" i="160"/>
  <c r="M22" i="160"/>
  <c r="L22" i="160"/>
  <c r="K22" i="160"/>
  <c r="J22" i="160"/>
  <c r="I22" i="160"/>
  <c r="H22" i="160"/>
  <c r="G22" i="160"/>
  <c r="F22" i="160"/>
  <c r="E22" i="160"/>
  <c r="D22" i="160"/>
  <c r="C22" i="160"/>
  <c r="B22" i="160"/>
  <c r="O21" i="160"/>
  <c r="N21" i="160"/>
  <c r="M21" i="160"/>
  <c r="L21" i="160"/>
  <c r="K21" i="160"/>
  <c r="J21" i="160"/>
  <c r="I21" i="160"/>
  <c r="H21" i="160"/>
  <c r="G21" i="160"/>
  <c r="F21" i="160"/>
  <c r="E21" i="160"/>
  <c r="D21" i="160"/>
  <c r="C21" i="160"/>
  <c r="B21" i="160"/>
  <c r="O20" i="160"/>
  <c r="N20" i="160"/>
  <c r="M20" i="160"/>
  <c r="L20" i="160"/>
  <c r="K20" i="160"/>
  <c r="J20" i="160"/>
  <c r="I20" i="160"/>
  <c r="H20" i="160"/>
  <c r="G20" i="160"/>
  <c r="F20" i="160"/>
  <c r="E20" i="160"/>
  <c r="D20" i="160"/>
  <c r="C20" i="160"/>
  <c r="B20" i="160"/>
  <c r="O19" i="160"/>
  <c r="N19" i="160"/>
  <c r="M19" i="160"/>
  <c r="L19" i="160"/>
  <c r="K19" i="160"/>
  <c r="J19" i="160"/>
  <c r="I19" i="160"/>
  <c r="H19" i="160"/>
  <c r="G19" i="160"/>
  <c r="F19" i="160"/>
  <c r="E19" i="160"/>
  <c r="D19" i="160"/>
  <c r="C19" i="160"/>
  <c r="B19" i="160"/>
  <c r="O18" i="160"/>
  <c r="N18" i="160"/>
  <c r="M18" i="160"/>
  <c r="L18" i="160"/>
  <c r="K18" i="160"/>
  <c r="J18" i="160"/>
  <c r="I18" i="160"/>
  <c r="H18" i="160"/>
  <c r="G18" i="160"/>
  <c r="F18" i="160"/>
  <c r="E18" i="160"/>
  <c r="D18" i="160"/>
  <c r="C18" i="160"/>
  <c r="B18" i="160"/>
  <c r="O17" i="160"/>
  <c r="N17" i="160"/>
  <c r="M17" i="160"/>
  <c r="L17" i="160"/>
  <c r="K17" i="160"/>
  <c r="J17" i="160"/>
  <c r="I17" i="160"/>
  <c r="H17" i="160"/>
  <c r="G17" i="160"/>
  <c r="F17" i="160"/>
  <c r="E17" i="160"/>
  <c r="D17" i="160"/>
  <c r="C17" i="160"/>
  <c r="B17" i="160"/>
  <c r="O16" i="160"/>
  <c r="N16" i="160"/>
  <c r="M16" i="160"/>
  <c r="L16" i="160"/>
  <c r="K16" i="160"/>
  <c r="J16" i="160"/>
  <c r="I16" i="160"/>
  <c r="H16" i="160"/>
  <c r="G16" i="160"/>
  <c r="F16" i="160"/>
  <c r="E16" i="160"/>
  <c r="D16" i="160"/>
  <c r="C16" i="160"/>
  <c r="B16" i="160"/>
  <c r="O15" i="160"/>
  <c r="N15" i="160"/>
  <c r="M15" i="160"/>
  <c r="L15" i="160"/>
  <c r="K15" i="160"/>
  <c r="J15" i="160"/>
  <c r="I15" i="160"/>
  <c r="H15" i="160"/>
  <c r="G15" i="160"/>
  <c r="F15" i="160"/>
  <c r="E15" i="160"/>
  <c r="D15" i="160"/>
  <c r="C15" i="160"/>
  <c r="B15" i="160"/>
  <c r="O14" i="160"/>
  <c r="N14" i="160"/>
  <c r="M14" i="160"/>
  <c r="L14" i="160"/>
  <c r="K14" i="160"/>
  <c r="J14" i="160"/>
  <c r="I14" i="160"/>
  <c r="H14" i="160"/>
  <c r="G14" i="160"/>
  <c r="F14" i="160"/>
  <c r="E14" i="160"/>
  <c r="D14" i="160"/>
  <c r="C14" i="160"/>
  <c r="B14" i="160"/>
  <c r="O13" i="160"/>
  <c r="N13" i="160"/>
  <c r="M13" i="160"/>
  <c r="L13" i="160"/>
  <c r="K13" i="160"/>
  <c r="J13" i="160"/>
  <c r="I13" i="160"/>
  <c r="H13" i="160"/>
  <c r="G13" i="160"/>
  <c r="F13" i="160"/>
  <c r="E13" i="160"/>
  <c r="D13" i="160"/>
  <c r="C13" i="160"/>
  <c r="B13" i="160"/>
  <c r="O12" i="160"/>
  <c r="N12" i="160"/>
  <c r="M12" i="160"/>
  <c r="L12" i="160"/>
  <c r="K12" i="160"/>
  <c r="J12" i="160"/>
  <c r="I12" i="160"/>
  <c r="H12" i="160"/>
  <c r="G12" i="160"/>
  <c r="F12" i="160"/>
  <c r="E12" i="160"/>
  <c r="D12" i="160"/>
  <c r="C12" i="160"/>
  <c r="B12" i="160"/>
  <c r="O11" i="160"/>
  <c r="N11" i="160"/>
  <c r="M11" i="160"/>
  <c r="L11" i="160"/>
  <c r="K11" i="160"/>
  <c r="J11" i="160"/>
  <c r="I11" i="160"/>
  <c r="H11" i="160"/>
  <c r="G11" i="160"/>
  <c r="F11" i="160"/>
  <c r="E11" i="160"/>
  <c r="D11" i="160"/>
  <c r="C11" i="160"/>
  <c r="B11" i="160"/>
  <c r="O10" i="160"/>
  <c r="N10" i="160"/>
  <c r="M10" i="160"/>
  <c r="L10" i="160"/>
  <c r="K10" i="160"/>
  <c r="J10" i="160"/>
  <c r="I10" i="160"/>
  <c r="H10" i="160"/>
  <c r="G10" i="160"/>
  <c r="F10" i="160"/>
  <c r="E10" i="160"/>
  <c r="D10" i="160"/>
  <c r="C10" i="160"/>
  <c r="B10" i="160"/>
  <c r="O9" i="160"/>
  <c r="N9" i="160"/>
  <c r="M9" i="160"/>
  <c r="L9" i="160"/>
  <c r="K9" i="160"/>
  <c r="J9" i="160"/>
  <c r="I9" i="160"/>
  <c r="H9" i="160"/>
  <c r="G9" i="160"/>
  <c r="F9" i="160"/>
  <c r="E9" i="160"/>
  <c r="D9" i="160"/>
  <c r="C9" i="160"/>
  <c r="B9" i="160"/>
  <c r="O8" i="160"/>
  <c r="N8" i="160"/>
  <c r="M8" i="160"/>
  <c r="L8" i="160"/>
  <c r="K8" i="160"/>
  <c r="J8" i="160"/>
  <c r="I8" i="160"/>
  <c r="H8" i="160"/>
  <c r="G8" i="160"/>
  <c r="F8" i="160"/>
  <c r="E8" i="160"/>
  <c r="D8" i="160"/>
  <c r="C8" i="160"/>
  <c r="B8" i="160"/>
  <c r="O7" i="160"/>
  <c r="N7" i="160"/>
  <c r="M7" i="160"/>
  <c r="L7" i="160"/>
  <c r="K7" i="160"/>
  <c r="J7" i="160"/>
  <c r="I7" i="160"/>
  <c r="H7" i="160"/>
  <c r="G7" i="160"/>
  <c r="F7" i="160"/>
  <c r="E7" i="160"/>
  <c r="D7" i="160"/>
  <c r="C7" i="160"/>
  <c r="B7" i="160"/>
  <c r="O34" i="159"/>
  <c r="N34" i="159"/>
  <c r="M34" i="159"/>
  <c r="L34" i="159"/>
  <c r="K34" i="159"/>
  <c r="J34" i="159"/>
  <c r="I34" i="159"/>
  <c r="H34" i="159"/>
  <c r="G34" i="159"/>
  <c r="F34" i="159"/>
  <c r="E34" i="159"/>
  <c r="D34" i="159"/>
  <c r="C34" i="159"/>
  <c r="B34" i="159"/>
  <c r="O33" i="159"/>
  <c r="N33" i="159"/>
  <c r="M33" i="159"/>
  <c r="L33" i="159"/>
  <c r="K33" i="159"/>
  <c r="J33" i="159"/>
  <c r="I33" i="159"/>
  <c r="H33" i="159"/>
  <c r="G33" i="159"/>
  <c r="F33" i="159"/>
  <c r="E33" i="159"/>
  <c r="D33" i="159"/>
  <c r="C33" i="159"/>
  <c r="B33" i="159"/>
  <c r="O32" i="159"/>
  <c r="N32" i="159"/>
  <c r="M32" i="159"/>
  <c r="L32" i="159"/>
  <c r="K32" i="159"/>
  <c r="J32" i="159"/>
  <c r="I32" i="159"/>
  <c r="H32" i="159"/>
  <c r="G32" i="159"/>
  <c r="F32" i="159"/>
  <c r="E32" i="159"/>
  <c r="D32" i="159"/>
  <c r="C32" i="159"/>
  <c r="B32" i="159"/>
  <c r="O31" i="159"/>
  <c r="N31" i="159"/>
  <c r="M31" i="159"/>
  <c r="L31" i="159"/>
  <c r="K31" i="159"/>
  <c r="J31" i="159"/>
  <c r="I31" i="159"/>
  <c r="H31" i="159"/>
  <c r="G31" i="159"/>
  <c r="F31" i="159"/>
  <c r="E31" i="159"/>
  <c r="D31" i="159"/>
  <c r="C31" i="159"/>
  <c r="B31" i="159"/>
  <c r="O30" i="159"/>
  <c r="N30" i="159"/>
  <c r="M30" i="159"/>
  <c r="L30" i="159"/>
  <c r="K30" i="159"/>
  <c r="J30" i="159"/>
  <c r="I30" i="159"/>
  <c r="H30" i="159"/>
  <c r="G30" i="159"/>
  <c r="F30" i="159"/>
  <c r="E30" i="159"/>
  <c r="D30" i="159"/>
  <c r="C30" i="159"/>
  <c r="B30" i="159"/>
  <c r="O29" i="159"/>
  <c r="N29" i="159"/>
  <c r="M29" i="159"/>
  <c r="L29" i="159"/>
  <c r="K29" i="159"/>
  <c r="J29" i="159"/>
  <c r="I29" i="159"/>
  <c r="H29" i="159"/>
  <c r="G29" i="159"/>
  <c r="F29" i="159"/>
  <c r="E29" i="159"/>
  <c r="D29" i="159"/>
  <c r="C29" i="159"/>
  <c r="B29" i="159"/>
  <c r="O28" i="159"/>
  <c r="N28" i="159"/>
  <c r="M28" i="159"/>
  <c r="L28" i="159"/>
  <c r="K28" i="159"/>
  <c r="J28" i="159"/>
  <c r="I28" i="159"/>
  <c r="H28" i="159"/>
  <c r="G28" i="159"/>
  <c r="F28" i="159"/>
  <c r="E28" i="159"/>
  <c r="D28" i="159"/>
  <c r="C28" i="159"/>
  <c r="B28" i="159"/>
  <c r="O27" i="159"/>
  <c r="N27" i="159"/>
  <c r="M27" i="159"/>
  <c r="L27" i="159"/>
  <c r="K27" i="159"/>
  <c r="J27" i="159"/>
  <c r="I27" i="159"/>
  <c r="H27" i="159"/>
  <c r="G27" i="159"/>
  <c r="F27" i="159"/>
  <c r="E27" i="159"/>
  <c r="D27" i="159"/>
  <c r="C27" i="159"/>
  <c r="B27" i="159"/>
  <c r="O26" i="159"/>
  <c r="N26" i="159"/>
  <c r="M26" i="159"/>
  <c r="L26" i="159"/>
  <c r="K26" i="159"/>
  <c r="J26" i="159"/>
  <c r="I26" i="159"/>
  <c r="H26" i="159"/>
  <c r="G26" i="159"/>
  <c r="F26" i="159"/>
  <c r="E26" i="159"/>
  <c r="D26" i="159"/>
  <c r="C26" i="159"/>
  <c r="B26" i="159"/>
  <c r="O25" i="159"/>
  <c r="N25" i="159"/>
  <c r="M25" i="159"/>
  <c r="L25" i="159"/>
  <c r="K25" i="159"/>
  <c r="J25" i="159"/>
  <c r="I25" i="159"/>
  <c r="H25" i="159"/>
  <c r="G25" i="159"/>
  <c r="F25" i="159"/>
  <c r="E25" i="159"/>
  <c r="D25" i="159"/>
  <c r="C25" i="159"/>
  <c r="B25" i="159"/>
  <c r="O24" i="159"/>
  <c r="N24" i="159"/>
  <c r="M24" i="159"/>
  <c r="L24" i="159"/>
  <c r="K24" i="159"/>
  <c r="J24" i="159"/>
  <c r="I24" i="159"/>
  <c r="H24" i="159"/>
  <c r="G24" i="159"/>
  <c r="F24" i="159"/>
  <c r="E24" i="159"/>
  <c r="D24" i="159"/>
  <c r="C24" i="159"/>
  <c r="B24" i="159"/>
  <c r="O23" i="159"/>
  <c r="N23" i="159"/>
  <c r="M23" i="159"/>
  <c r="L23" i="159"/>
  <c r="K23" i="159"/>
  <c r="J23" i="159"/>
  <c r="I23" i="159"/>
  <c r="H23" i="159"/>
  <c r="G23" i="159"/>
  <c r="F23" i="159"/>
  <c r="E23" i="159"/>
  <c r="D23" i="159"/>
  <c r="C23" i="159"/>
  <c r="B23" i="159"/>
  <c r="O22" i="159"/>
  <c r="N22" i="159"/>
  <c r="M22" i="159"/>
  <c r="L22" i="159"/>
  <c r="K22" i="159"/>
  <c r="J22" i="159"/>
  <c r="I22" i="159"/>
  <c r="H22" i="159"/>
  <c r="G22" i="159"/>
  <c r="F22" i="159"/>
  <c r="E22" i="159"/>
  <c r="D22" i="159"/>
  <c r="C22" i="159"/>
  <c r="B22" i="159"/>
  <c r="O21" i="159"/>
  <c r="N21" i="159"/>
  <c r="M21" i="159"/>
  <c r="L21" i="159"/>
  <c r="K21" i="159"/>
  <c r="J21" i="159"/>
  <c r="I21" i="159"/>
  <c r="H21" i="159"/>
  <c r="G21" i="159"/>
  <c r="F21" i="159"/>
  <c r="E21" i="159"/>
  <c r="D21" i="159"/>
  <c r="C21" i="159"/>
  <c r="B21" i="159"/>
  <c r="O20" i="159"/>
  <c r="N20" i="159"/>
  <c r="M20" i="159"/>
  <c r="L20" i="159"/>
  <c r="K20" i="159"/>
  <c r="J20" i="159"/>
  <c r="I20" i="159"/>
  <c r="H20" i="159"/>
  <c r="G20" i="159"/>
  <c r="F20" i="159"/>
  <c r="E20" i="159"/>
  <c r="D20" i="159"/>
  <c r="C20" i="159"/>
  <c r="B20" i="159"/>
  <c r="O19" i="159"/>
  <c r="N19" i="159"/>
  <c r="M19" i="159"/>
  <c r="L19" i="159"/>
  <c r="K19" i="159"/>
  <c r="J19" i="159"/>
  <c r="I19" i="159"/>
  <c r="H19" i="159"/>
  <c r="G19" i="159"/>
  <c r="F19" i="159"/>
  <c r="E19" i="159"/>
  <c r="D19" i="159"/>
  <c r="C19" i="159"/>
  <c r="B19" i="159"/>
  <c r="O18" i="159"/>
  <c r="N18" i="159"/>
  <c r="M18" i="159"/>
  <c r="L18" i="159"/>
  <c r="K18" i="159"/>
  <c r="J18" i="159"/>
  <c r="I18" i="159"/>
  <c r="H18" i="159"/>
  <c r="G18" i="159"/>
  <c r="F18" i="159"/>
  <c r="E18" i="159"/>
  <c r="D18" i="159"/>
  <c r="C18" i="159"/>
  <c r="B18" i="159"/>
  <c r="O17" i="159"/>
  <c r="N17" i="159"/>
  <c r="M17" i="159"/>
  <c r="L17" i="159"/>
  <c r="K17" i="159"/>
  <c r="J17" i="159"/>
  <c r="I17" i="159"/>
  <c r="H17" i="159"/>
  <c r="G17" i="159"/>
  <c r="F17" i="159"/>
  <c r="E17" i="159"/>
  <c r="D17" i="159"/>
  <c r="C17" i="159"/>
  <c r="B17" i="159"/>
  <c r="O16" i="159"/>
  <c r="N16" i="159"/>
  <c r="M16" i="159"/>
  <c r="L16" i="159"/>
  <c r="K16" i="159"/>
  <c r="J16" i="159"/>
  <c r="I16" i="159"/>
  <c r="H16" i="159"/>
  <c r="G16" i="159"/>
  <c r="F16" i="159"/>
  <c r="E16" i="159"/>
  <c r="D16" i="159"/>
  <c r="C16" i="159"/>
  <c r="B16" i="159"/>
  <c r="O15" i="159"/>
  <c r="N15" i="159"/>
  <c r="M15" i="159"/>
  <c r="L15" i="159"/>
  <c r="K15" i="159"/>
  <c r="J15" i="159"/>
  <c r="I15" i="159"/>
  <c r="H15" i="159"/>
  <c r="G15" i="159"/>
  <c r="F15" i="159"/>
  <c r="E15" i="159"/>
  <c r="D15" i="159"/>
  <c r="C15" i="159"/>
  <c r="B15" i="159"/>
  <c r="O14" i="159"/>
  <c r="N14" i="159"/>
  <c r="M14" i="159"/>
  <c r="L14" i="159"/>
  <c r="K14" i="159"/>
  <c r="J14" i="159"/>
  <c r="I14" i="159"/>
  <c r="H14" i="159"/>
  <c r="G14" i="159"/>
  <c r="F14" i="159"/>
  <c r="E14" i="159"/>
  <c r="D14" i="159"/>
  <c r="C14" i="159"/>
  <c r="B14" i="159"/>
  <c r="O13" i="159"/>
  <c r="N13" i="159"/>
  <c r="M13" i="159"/>
  <c r="L13" i="159"/>
  <c r="K13" i="159"/>
  <c r="J13" i="159"/>
  <c r="I13" i="159"/>
  <c r="H13" i="159"/>
  <c r="G13" i="159"/>
  <c r="F13" i="159"/>
  <c r="E13" i="159"/>
  <c r="D13" i="159"/>
  <c r="C13" i="159"/>
  <c r="B13" i="159"/>
  <c r="O12" i="159"/>
  <c r="N12" i="159"/>
  <c r="M12" i="159"/>
  <c r="L12" i="159"/>
  <c r="K12" i="159"/>
  <c r="J12" i="159"/>
  <c r="I12" i="159"/>
  <c r="H12" i="159"/>
  <c r="G12" i="159"/>
  <c r="F12" i="159"/>
  <c r="E12" i="159"/>
  <c r="D12" i="159"/>
  <c r="C12" i="159"/>
  <c r="B12" i="159"/>
  <c r="O11" i="159"/>
  <c r="N11" i="159"/>
  <c r="M11" i="159"/>
  <c r="L11" i="159"/>
  <c r="K11" i="159"/>
  <c r="J11" i="159"/>
  <c r="I11" i="159"/>
  <c r="H11" i="159"/>
  <c r="G11" i="159"/>
  <c r="F11" i="159"/>
  <c r="E11" i="159"/>
  <c r="D11" i="159"/>
  <c r="C11" i="159"/>
  <c r="B11" i="159"/>
  <c r="O10" i="159"/>
  <c r="N10" i="159"/>
  <c r="M10" i="159"/>
  <c r="L10" i="159"/>
  <c r="K10" i="159"/>
  <c r="J10" i="159"/>
  <c r="I10" i="159"/>
  <c r="H10" i="159"/>
  <c r="G10" i="159"/>
  <c r="F10" i="159"/>
  <c r="E10" i="159"/>
  <c r="D10" i="159"/>
  <c r="C10" i="159"/>
  <c r="B10" i="159"/>
  <c r="O9" i="159"/>
  <c r="N9" i="159"/>
  <c r="M9" i="159"/>
  <c r="L9" i="159"/>
  <c r="K9" i="159"/>
  <c r="J9" i="159"/>
  <c r="I9" i="159"/>
  <c r="H9" i="159"/>
  <c r="G9" i="159"/>
  <c r="F9" i="159"/>
  <c r="E9" i="159"/>
  <c r="D9" i="159"/>
  <c r="C9" i="159"/>
  <c r="B9" i="159"/>
  <c r="O8" i="159"/>
  <c r="N8" i="159"/>
  <c r="M8" i="159"/>
  <c r="L8" i="159"/>
  <c r="K8" i="159"/>
  <c r="J8" i="159"/>
  <c r="I8" i="159"/>
  <c r="H8" i="159"/>
  <c r="G8" i="159"/>
  <c r="F8" i="159"/>
  <c r="E8" i="159"/>
  <c r="D8" i="159"/>
  <c r="C8" i="159"/>
  <c r="B8" i="159"/>
  <c r="O7" i="159"/>
  <c r="N7" i="159"/>
  <c r="M7" i="159"/>
  <c r="L7" i="159"/>
  <c r="K7" i="159"/>
  <c r="J7" i="159"/>
  <c r="I7" i="159"/>
  <c r="H7" i="159"/>
  <c r="G7" i="159"/>
  <c r="F7" i="159"/>
  <c r="E7" i="159"/>
  <c r="D7" i="159"/>
  <c r="C7" i="159"/>
  <c r="B7" i="159"/>
  <c r="O34" i="158"/>
  <c r="N34" i="158"/>
  <c r="M34" i="158"/>
  <c r="L34" i="158"/>
  <c r="K34" i="158"/>
  <c r="J34" i="158"/>
  <c r="I34" i="158"/>
  <c r="H34" i="158"/>
  <c r="G34" i="158"/>
  <c r="F34" i="158"/>
  <c r="E34" i="158"/>
  <c r="D34" i="158"/>
  <c r="C34" i="158"/>
  <c r="B34" i="158"/>
  <c r="O33" i="158"/>
  <c r="N33" i="158"/>
  <c r="M33" i="158"/>
  <c r="L33" i="158"/>
  <c r="K33" i="158"/>
  <c r="J33" i="158"/>
  <c r="I33" i="158"/>
  <c r="H33" i="158"/>
  <c r="G33" i="158"/>
  <c r="F33" i="158"/>
  <c r="E33" i="158"/>
  <c r="D33" i="158"/>
  <c r="C33" i="158"/>
  <c r="B33" i="158"/>
  <c r="O32" i="158"/>
  <c r="N32" i="158"/>
  <c r="M32" i="158"/>
  <c r="L32" i="158"/>
  <c r="K32" i="158"/>
  <c r="J32" i="158"/>
  <c r="I32" i="158"/>
  <c r="H32" i="158"/>
  <c r="G32" i="158"/>
  <c r="F32" i="158"/>
  <c r="E32" i="158"/>
  <c r="D32" i="158"/>
  <c r="C32" i="158"/>
  <c r="B32" i="158"/>
  <c r="O31" i="158"/>
  <c r="N31" i="158"/>
  <c r="M31" i="158"/>
  <c r="L31" i="158"/>
  <c r="K31" i="158"/>
  <c r="J31" i="158"/>
  <c r="I31" i="158"/>
  <c r="H31" i="158"/>
  <c r="G31" i="158"/>
  <c r="F31" i="158"/>
  <c r="E31" i="158"/>
  <c r="D31" i="158"/>
  <c r="C31" i="158"/>
  <c r="B31" i="158"/>
  <c r="O30" i="158"/>
  <c r="N30" i="158"/>
  <c r="M30" i="158"/>
  <c r="L30" i="158"/>
  <c r="K30" i="158"/>
  <c r="J30" i="158"/>
  <c r="I30" i="158"/>
  <c r="H30" i="158"/>
  <c r="G30" i="158"/>
  <c r="F30" i="158"/>
  <c r="E30" i="158"/>
  <c r="D30" i="158"/>
  <c r="C30" i="158"/>
  <c r="B30" i="158"/>
  <c r="O29" i="158"/>
  <c r="N29" i="158"/>
  <c r="M29" i="158"/>
  <c r="L29" i="158"/>
  <c r="K29" i="158"/>
  <c r="J29" i="158"/>
  <c r="I29" i="158"/>
  <c r="H29" i="158"/>
  <c r="G29" i="158"/>
  <c r="F29" i="158"/>
  <c r="E29" i="158"/>
  <c r="D29" i="158"/>
  <c r="C29" i="158"/>
  <c r="B29" i="158"/>
  <c r="O28" i="158"/>
  <c r="N28" i="158"/>
  <c r="M28" i="158"/>
  <c r="L28" i="158"/>
  <c r="K28" i="158"/>
  <c r="J28" i="158"/>
  <c r="I28" i="158"/>
  <c r="H28" i="158"/>
  <c r="G28" i="158"/>
  <c r="F28" i="158"/>
  <c r="E28" i="158"/>
  <c r="D28" i="158"/>
  <c r="C28" i="158"/>
  <c r="B28" i="158"/>
  <c r="O27" i="158"/>
  <c r="N27" i="158"/>
  <c r="M27" i="158"/>
  <c r="L27" i="158"/>
  <c r="K27" i="158"/>
  <c r="J27" i="158"/>
  <c r="I27" i="158"/>
  <c r="H27" i="158"/>
  <c r="G27" i="158"/>
  <c r="F27" i="158"/>
  <c r="E27" i="158"/>
  <c r="D27" i="158"/>
  <c r="C27" i="158"/>
  <c r="B27" i="158"/>
  <c r="O26" i="158"/>
  <c r="N26" i="158"/>
  <c r="M26" i="158"/>
  <c r="L26" i="158"/>
  <c r="K26" i="158"/>
  <c r="J26" i="158"/>
  <c r="I26" i="158"/>
  <c r="H26" i="158"/>
  <c r="G26" i="158"/>
  <c r="F26" i="158"/>
  <c r="E26" i="158"/>
  <c r="D26" i="158"/>
  <c r="C26" i="158"/>
  <c r="B26" i="158"/>
  <c r="N25" i="158"/>
  <c r="M25" i="158"/>
  <c r="L25" i="158"/>
  <c r="K25" i="158"/>
  <c r="J25" i="158"/>
  <c r="I25" i="158"/>
  <c r="H25" i="158"/>
  <c r="G25" i="158"/>
  <c r="F25" i="158"/>
  <c r="E25" i="158"/>
  <c r="D25" i="158"/>
  <c r="C25" i="158"/>
  <c r="B25" i="158"/>
  <c r="O24" i="158"/>
  <c r="N24" i="158"/>
  <c r="M24" i="158"/>
  <c r="L24" i="158"/>
  <c r="K24" i="158"/>
  <c r="J24" i="158"/>
  <c r="I24" i="158"/>
  <c r="H24" i="158"/>
  <c r="G24" i="158"/>
  <c r="F24" i="158"/>
  <c r="E24" i="158"/>
  <c r="D24" i="158"/>
  <c r="C24" i="158"/>
  <c r="B24" i="158"/>
  <c r="O23" i="158"/>
  <c r="N23" i="158"/>
  <c r="M23" i="158"/>
  <c r="L23" i="158"/>
  <c r="K23" i="158"/>
  <c r="J23" i="158"/>
  <c r="I23" i="158"/>
  <c r="H23" i="158"/>
  <c r="G23" i="158"/>
  <c r="F23" i="158"/>
  <c r="E23" i="158"/>
  <c r="D23" i="158"/>
  <c r="C23" i="158"/>
  <c r="B23" i="158"/>
  <c r="O22" i="158"/>
  <c r="N22" i="158"/>
  <c r="M22" i="158"/>
  <c r="L22" i="158"/>
  <c r="K22" i="158"/>
  <c r="J22" i="158"/>
  <c r="I22" i="158"/>
  <c r="H22" i="158"/>
  <c r="G22" i="158"/>
  <c r="F22" i="158"/>
  <c r="E22" i="158"/>
  <c r="D22" i="158"/>
  <c r="C22" i="158"/>
  <c r="B22" i="158"/>
  <c r="O21" i="158"/>
  <c r="N21" i="158"/>
  <c r="M21" i="158"/>
  <c r="L21" i="158"/>
  <c r="K21" i="158"/>
  <c r="J21" i="158"/>
  <c r="I21" i="158"/>
  <c r="H21" i="158"/>
  <c r="G21" i="158"/>
  <c r="F21" i="158"/>
  <c r="E21" i="158"/>
  <c r="D21" i="158"/>
  <c r="C21" i="158"/>
  <c r="B21" i="158"/>
  <c r="O20" i="158"/>
  <c r="N20" i="158"/>
  <c r="M20" i="158"/>
  <c r="L20" i="158"/>
  <c r="K20" i="158"/>
  <c r="J20" i="158"/>
  <c r="I20" i="158"/>
  <c r="H20" i="158"/>
  <c r="G20" i="158"/>
  <c r="F20" i="158"/>
  <c r="E20" i="158"/>
  <c r="D20" i="158"/>
  <c r="C20" i="158"/>
  <c r="B20" i="158"/>
  <c r="O19" i="158"/>
  <c r="N19" i="158"/>
  <c r="M19" i="158"/>
  <c r="L19" i="158"/>
  <c r="K19" i="158"/>
  <c r="J19" i="158"/>
  <c r="I19" i="158"/>
  <c r="H19" i="158"/>
  <c r="G19" i="158"/>
  <c r="F19" i="158"/>
  <c r="E19" i="158"/>
  <c r="D19" i="158"/>
  <c r="C19" i="158"/>
  <c r="B19" i="158"/>
  <c r="O18" i="158"/>
  <c r="N18" i="158"/>
  <c r="M18" i="158"/>
  <c r="L18" i="158"/>
  <c r="K18" i="158"/>
  <c r="J18" i="158"/>
  <c r="I18" i="158"/>
  <c r="H18" i="158"/>
  <c r="G18" i="158"/>
  <c r="F18" i="158"/>
  <c r="E18" i="158"/>
  <c r="D18" i="158"/>
  <c r="C18" i="158"/>
  <c r="B18" i="158"/>
  <c r="O17" i="158"/>
  <c r="N17" i="158"/>
  <c r="M17" i="158"/>
  <c r="L17" i="158"/>
  <c r="K17" i="158"/>
  <c r="J17" i="158"/>
  <c r="I17" i="158"/>
  <c r="H17" i="158"/>
  <c r="G17" i="158"/>
  <c r="F17" i="158"/>
  <c r="E17" i="158"/>
  <c r="D17" i="158"/>
  <c r="C17" i="158"/>
  <c r="B17" i="158"/>
  <c r="O16" i="158"/>
  <c r="N16" i="158"/>
  <c r="M16" i="158"/>
  <c r="L16" i="158"/>
  <c r="K16" i="158"/>
  <c r="J16" i="158"/>
  <c r="I16" i="158"/>
  <c r="H16" i="158"/>
  <c r="G16" i="158"/>
  <c r="F16" i="158"/>
  <c r="E16" i="158"/>
  <c r="D16" i="158"/>
  <c r="C16" i="158"/>
  <c r="B16" i="158"/>
  <c r="O15" i="158"/>
  <c r="N15" i="158"/>
  <c r="M15" i="158"/>
  <c r="L15" i="158"/>
  <c r="K15" i="158"/>
  <c r="J15" i="158"/>
  <c r="I15" i="158"/>
  <c r="H15" i="158"/>
  <c r="G15" i="158"/>
  <c r="F15" i="158"/>
  <c r="E15" i="158"/>
  <c r="D15" i="158"/>
  <c r="C15" i="158"/>
  <c r="B15" i="158"/>
  <c r="O14" i="158"/>
  <c r="N14" i="158"/>
  <c r="M14" i="158"/>
  <c r="L14" i="158"/>
  <c r="K14" i="158"/>
  <c r="J14" i="158"/>
  <c r="I14" i="158"/>
  <c r="H14" i="158"/>
  <c r="G14" i="158"/>
  <c r="F14" i="158"/>
  <c r="E14" i="158"/>
  <c r="D14" i="158"/>
  <c r="C14" i="158"/>
  <c r="B14" i="158"/>
  <c r="O13" i="158"/>
  <c r="N13" i="158"/>
  <c r="M13" i="158"/>
  <c r="L13" i="158"/>
  <c r="K13" i="158"/>
  <c r="J13" i="158"/>
  <c r="I13" i="158"/>
  <c r="H13" i="158"/>
  <c r="G13" i="158"/>
  <c r="F13" i="158"/>
  <c r="E13" i="158"/>
  <c r="D13" i="158"/>
  <c r="C13" i="158"/>
  <c r="B13" i="158"/>
  <c r="O12" i="158"/>
  <c r="N12" i="158"/>
  <c r="M12" i="158"/>
  <c r="L12" i="158"/>
  <c r="K12" i="158"/>
  <c r="J12" i="158"/>
  <c r="I12" i="158"/>
  <c r="H12" i="158"/>
  <c r="G12" i="158"/>
  <c r="F12" i="158"/>
  <c r="E12" i="158"/>
  <c r="D12" i="158"/>
  <c r="C12" i="158"/>
  <c r="B12" i="158"/>
  <c r="O11" i="158"/>
  <c r="N11" i="158"/>
  <c r="M11" i="158"/>
  <c r="L11" i="158"/>
  <c r="K11" i="158"/>
  <c r="J11" i="158"/>
  <c r="I11" i="158"/>
  <c r="H11" i="158"/>
  <c r="G11" i="158"/>
  <c r="F11" i="158"/>
  <c r="E11" i="158"/>
  <c r="D11" i="158"/>
  <c r="C11" i="158"/>
  <c r="B11" i="158"/>
  <c r="O10" i="158"/>
  <c r="N10" i="158"/>
  <c r="M10" i="158"/>
  <c r="L10" i="158"/>
  <c r="K10" i="158"/>
  <c r="J10" i="158"/>
  <c r="I10" i="158"/>
  <c r="H10" i="158"/>
  <c r="G10" i="158"/>
  <c r="F10" i="158"/>
  <c r="E10" i="158"/>
  <c r="D10" i="158"/>
  <c r="C10" i="158"/>
  <c r="B10" i="158"/>
  <c r="O9" i="158"/>
  <c r="N9" i="158"/>
  <c r="M9" i="158"/>
  <c r="L9" i="158"/>
  <c r="K9" i="158"/>
  <c r="J9" i="158"/>
  <c r="I9" i="158"/>
  <c r="H9" i="158"/>
  <c r="G9" i="158"/>
  <c r="F9" i="158"/>
  <c r="E9" i="158"/>
  <c r="D9" i="158"/>
  <c r="C9" i="158"/>
  <c r="B9" i="158"/>
  <c r="O8" i="158"/>
  <c r="N8" i="158"/>
  <c r="M8" i="158"/>
  <c r="L8" i="158"/>
  <c r="K8" i="158"/>
  <c r="J8" i="158"/>
  <c r="I8" i="158"/>
  <c r="H8" i="158"/>
  <c r="G8" i="158"/>
  <c r="F8" i="158"/>
  <c r="E8" i="158"/>
  <c r="D8" i="158"/>
  <c r="C8" i="158"/>
  <c r="B8" i="158"/>
  <c r="O7" i="158"/>
  <c r="N7" i="158"/>
  <c r="M7" i="158"/>
  <c r="L7" i="158"/>
  <c r="K7" i="158"/>
  <c r="J7" i="158"/>
  <c r="I7" i="158"/>
  <c r="H7" i="158"/>
  <c r="G7" i="158"/>
  <c r="F7" i="158"/>
  <c r="E7" i="158"/>
  <c r="D7" i="158"/>
  <c r="C7" i="158"/>
  <c r="B7" i="158"/>
  <c r="O6" i="158"/>
  <c r="N6" i="158"/>
  <c r="M6" i="158"/>
  <c r="L6" i="158"/>
  <c r="K6" i="158"/>
  <c r="J6" i="158"/>
  <c r="I6" i="158"/>
  <c r="H6" i="158"/>
  <c r="G6" i="158"/>
  <c r="F6" i="158"/>
  <c r="E6" i="158"/>
  <c r="D6" i="158"/>
  <c r="C6" i="158"/>
  <c r="B6" i="158"/>
  <c r="O34" i="157"/>
  <c r="N34" i="157"/>
  <c r="M34" i="157"/>
  <c r="L34" i="157"/>
  <c r="K34" i="157"/>
  <c r="J34" i="157"/>
  <c r="I34" i="157"/>
  <c r="H34" i="157"/>
  <c r="G34" i="157"/>
  <c r="F34" i="157"/>
  <c r="E34" i="157"/>
  <c r="D34" i="157"/>
  <c r="C34" i="157"/>
  <c r="B34" i="157"/>
  <c r="O33" i="157"/>
  <c r="N33" i="157"/>
  <c r="M33" i="157"/>
  <c r="L33" i="157"/>
  <c r="K33" i="157"/>
  <c r="J33" i="157"/>
  <c r="I33" i="157"/>
  <c r="H33" i="157"/>
  <c r="G33" i="157"/>
  <c r="F33" i="157"/>
  <c r="E33" i="157"/>
  <c r="D33" i="157"/>
  <c r="C33" i="157"/>
  <c r="B33" i="157"/>
  <c r="O32" i="157"/>
  <c r="N32" i="157"/>
  <c r="M32" i="157"/>
  <c r="L32" i="157"/>
  <c r="K32" i="157"/>
  <c r="J32" i="157"/>
  <c r="I32" i="157"/>
  <c r="H32" i="157"/>
  <c r="G32" i="157"/>
  <c r="F32" i="157"/>
  <c r="E32" i="157"/>
  <c r="D32" i="157"/>
  <c r="C32" i="157"/>
  <c r="B32" i="157"/>
  <c r="O31" i="157"/>
  <c r="N31" i="157"/>
  <c r="M31" i="157"/>
  <c r="L31" i="157"/>
  <c r="K31" i="157"/>
  <c r="J31" i="157"/>
  <c r="I31" i="157"/>
  <c r="H31" i="157"/>
  <c r="G31" i="157"/>
  <c r="F31" i="157"/>
  <c r="E31" i="157"/>
  <c r="D31" i="157"/>
  <c r="C31" i="157"/>
  <c r="B31" i="157"/>
  <c r="O30" i="157"/>
  <c r="N30" i="157"/>
  <c r="M30" i="157"/>
  <c r="L30" i="157"/>
  <c r="K30" i="157"/>
  <c r="J30" i="157"/>
  <c r="I30" i="157"/>
  <c r="H30" i="157"/>
  <c r="G30" i="157"/>
  <c r="F30" i="157"/>
  <c r="E30" i="157"/>
  <c r="D30" i="157"/>
  <c r="C30" i="157"/>
  <c r="B30" i="157"/>
  <c r="O29" i="157"/>
  <c r="N29" i="157"/>
  <c r="M29" i="157"/>
  <c r="L29" i="157"/>
  <c r="K29" i="157"/>
  <c r="J29" i="157"/>
  <c r="I29" i="157"/>
  <c r="H29" i="157"/>
  <c r="G29" i="157"/>
  <c r="F29" i="157"/>
  <c r="E29" i="157"/>
  <c r="D29" i="157"/>
  <c r="C29" i="157"/>
  <c r="B29" i="157"/>
  <c r="O28" i="157"/>
  <c r="N28" i="157"/>
  <c r="M28" i="157"/>
  <c r="L28" i="157"/>
  <c r="K28" i="157"/>
  <c r="J28" i="157"/>
  <c r="I28" i="157"/>
  <c r="H28" i="157"/>
  <c r="G28" i="157"/>
  <c r="F28" i="157"/>
  <c r="E28" i="157"/>
  <c r="D28" i="157"/>
  <c r="C28" i="157"/>
  <c r="B28" i="157"/>
  <c r="O27" i="157"/>
  <c r="N27" i="157"/>
  <c r="M27" i="157"/>
  <c r="L27" i="157"/>
  <c r="K27" i="157"/>
  <c r="J27" i="157"/>
  <c r="I27" i="157"/>
  <c r="H27" i="157"/>
  <c r="G27" i="157"/>
  <c r="F27" i="157"/>
  <c r="E27" i="157"/>
  <c r="D27" i="157"/>
  <c r="C27" i="157"/>
  <c r="B27" i="157"/>
  <c r="O26" i="157"/>
  <c r="N26" i="157"/>
  <c r="M26" i="157"/>
  <c r="L26" i="157"/>
  <c r="K26" i="157"/>
  <c r="J26" i="157"/>
  <c r="I26" i="157"/>
  <c r="H26" i="157"/>
  <c r="G26" i="157"/>
  <c r="F26" i="157"/>
  <c r="E26" i="157"/>
  <c r="D26" i="157"/>
  <c r="C26" i="157"/>
  <c r="B26" i="157"/>
  <c r="O25" i="157"/>
  <c r="N25" i="157"/>
  <c r="M25" i="157"/>
  <c r="L25" i="157"/>
  <c r="K25" i="157"/>
  <c r="J25" i="157"/>
  <c r="I25" i="157"/>
  <c r="H25" i="157"/>
  <c r="G25" i="157"/>
  <c r="F25" i="157"/>
  <c r="E25" i="157"/>
  <c r="D25" i="157"/>
  <c r="C25" i="157"/>
  <c r="B25" i="157"/>
  <c r="O24" i="157"/>
  <c r="N24" i="157"/>
  <c r="M24" i="157"/>
  <c r="L24" i="157"/>
  <c r="K24" i="157"/>
  <c r="J24" i="157"/>
  <c r="I24" i="157"/>
  <c r="H24" i="157"/>
  <c r="G24" i="157"/>
  <c r="F24" i="157"/>
  <c r="E24" i="157"/>
  <c r="D24" i="157"/>
  <c r="C24" i="157"/>
  <c r="B24" i="157"/>
  <c r="O23" i="157"/>
  <c r="N23" i="157"/>
  <c r="M23" i="157"/>
  <c r="L23" i="157"/>
  <c r="K23" i="157"/>
  <c r="J23" i="157"/>
  <c r="I23" i="157"/>
  <c r="H23" i="157"/>
  <c r="G23" i="157"/>
  <c r="F23" i="157"/>
  <c r="E23" i="157"/>
  <c r="D23" i="157"/>
  <c r="C23" i="157"/>
  <c r="B23" i="157"/>
  <c r="O22" i="157"/>
  <c r="N22" i="157"/>
  <c r="M22" i="157"/>
  <c r="L22" i="157"/>
  <c r="K22" i="157"/>
  <c r="J22" i="157"/>
  <c r="I22" i="157"/>
  <c r="H22" i="157"/>
  <c r="G22" i="157"/>
  <c r="F22" i="157"/>
  <c r="E22" i="157"/>
  <c r="D22" i="157"/>
  <c r="C22" i="157"/>
  <c r="B22" i="157"/>
  <c r="O21" i="157"/>
  <c r="N21" i="157"/>
  <c r="M21" i="157"/>
  <c r="L21" i="157"/>
  <c r="K21" i="157"/>
  <c r="J21" i="157"/>
  <c r="I21" i="157"/>
  <c r="H21" i="157"/>
  <c r="G21" i="157"/>
  <c r="F21" i="157"/>
  <c r="E21" i="157"/>
  <c r="D21" i="157"/>
  <c r="C21" i="157"/>
  <c r="B21" i="157"/>
  <c r="O20" i="157"/>
  <c r="N20" i="157"/>
  <c r="M20" i="157"/>
  <c r="L20" i="157"/>
  <c r="K20" i="157"/>
  <c r="J20" i="157"/>
  <c r="I20" i="157"/>
  <c r="H20" i="157"/>
  <c r="G20" i="157"/>
  <c r="F20" i="157"/>
  <c r="E20" i="157"/>
  <c r="D20" i="157"/>
  <c r="C20" i="157"/>
  <c r="B20" i="157"/>
  <c r="O19" i="157"/>
  <c r="N19" i="157"/>
  <c r="M19" i="157"/>
  <c r="L19" i="157"/>
  <c r="K19" i="157"/>
  <c r="J19" i="157"/>
  <c r="I19" i="157"/>
  <c r="H19" i="157"/>
  <c r="G19" i="157"/>
  <c r="F19" i="157"/>
  <c r="E19" i="157"/>
  <c r="D19" i="157"/>
  <c r="C19" i="157"/>
  <c r="B19" i="157"/>
  <c r="O18" i="157"/>
  <c r="N18" i="157"/>
  <c r="M18" i="157"/>
  <c r="L18" i="157"/>
  <c r="K18" i="157"/>
  <c r="J18" i="157"/>
  <c r="I18" i="157"/>
  <c r="H18" i="157"/>
  <c r="G18" i="157"/>
  <c r="F18" i="157"/>
  <c r="E18" i="157"/>
  <c r="D18" i="157"/>
  <c r="C18" i="157"/>
  <c r="B18" i="157"/>
  <c r="O17" i="157"/>
  <c r="N17" i="157"/>
  <c r="M17" i="157"/>
  <c r="L17" i="157"/>
  <c r="K17" i="157"/>
  <c r="J17" i="157"/>
  <c r="I17" i="157"/>
  <c r="H17" i="157"/>
  <c r="G17" i="157"/>
  <c r="F17" i="157"/>
  <c r="E17" i="157"/>
  <c r="D17" i="157"/>
  <c r="C17" i="157"/>
  <c r="B17" i="157"/>
  <c r="O16" i="157"/>
  <c r="N16" i="157"/>
  <c r="M16" i="157"/>
  <c r="L16" i="157"/>
  <c r="K16" i="157"/>
  <c r="J16" i="157"/>
  <c r="I16" i="157"/>
  <c r="H16" i="157"/>
  <c r="G16" i="157"/>
  <c r="F16" i="157"/>
  <c r="E16" i="157"/>
  <c r="D16" i="157"/>
  <c r="C16" i="157"/>
  <c r="B16" i="157"/>
  <c r="O15" i="157"/>
  <c r="N15" i="157"/>
  <c r="M15" i="157"/>
  <c r="L15" i="157"/>
  <c r="K15" i="157"/>
  <c r="J15" i="157"/>
  <c r="I15" i="157"/>
  <c r="H15" i="157"/>
  <c r="G15" i="157"/>
  <c r="F15" i="157"/>
  <c r="E15" i="157"/>
  <c r="D15" i="157"/>
  <c r="C15" i="157"/>
  <c r="B15" i="157"/>
  <c r="O14" i="157"/>
  <c r="N14" i="157"/>
  <c r="M14" i="157"/>
  <c r="L14" i="157"/>
  <c r="K14" i="157"/>
  <c r="J14" i="157"/>
  <c r="I14" i="157"/>
  <c r="H14" i="157"/>
  <c r="G14" i="157"/>
  <c r="F14" i="157"/>
  <c r="E14" i="157"/>
  <c r="D14" i="157"/>
  <c r="C14" i="157"/>
  <c r="B14" i="157"/>
  <c r="O13" i="157"/>
  <c r="N13" i="157"/>
  <c r="M13" i="157"/>
  <c r="L13" i="157"/>
  <c r="K13" i="157"/>
  <c r="J13" i="157"/>
  <c r="I13" i="157"/>
  <c r="H13" i="157"/>
  <c r="G13" i="157"/>
  <c r="F13" i="157"/>
  <c r="E13" i="157"/>
  <c r="D13" i="157"/>
  <c r="C13" i="157"/>
  <c r="B13" i="157"/>
  <c r="O12" i="157"/>
  <c r="N12" i="157"/>
  <c r="M12" i="157"/>
  <c r="L12" i="157"/>
  <c r="K12" i="157"/>
  <c r="J12" i="157"/>
  <c r="I12" i="157"/>
  <c r="H12" i="157"/>
  <c r="G12" i="157"/>
  <c r="F12" i="157"/>
  <c r="E12" i="157"/>
  <c r="D12" i="157"/>
  <c r="C12" i="157"/>
  <c r="B12" i="157"/>
  <c r="O11" i="157"/>
  <c r="N11" i="157"/>
  <c r="M11" i="157"/>
  <c r="L11" i="157"/>
  <c r="K11" i="157"/>
  <c r="J11" i="157"/>
  <c r="I11" i="157"/>
  <c r="H11" i="157"/>
  <c r="G11" i="157"/>
  <c r="F11" i="157"/>
  <c r="E11" i="157"/>
  <c r="D11" i="157"/>
  <c r="C11" i="157"/>
  <c r="B11" i="157"/>
  <c r="O10" i="157"/>
  <c r="N10" i="157"/>
  <c r="M10" i="157"/>
  <c r="L10" i="157"/>
  <c r="K10" i="157"/>
  <c r="J10" i="157"/>
  <c r="I10" i="157"/>
  <c r="H10" i="157"/>
  <c r="G10" i="157"/>
  <c r="F10" i="157"/>
  <c r="E10" i="157"/>
  <c r="D10" i="157"/>
  <c r="C10" i="157"/>
  <c r="B10" i="157"/>
  <c r="O9" i="157"/>
  <c r="N9" i="157"/>
  <c r="M9" i="157"/>
  <c r="L9" i="157"/>
  <c r="K9" i="157"/>
  <c r="J9" i="157"/>
  <c r="I9" i="157"/>
  <c r="H9" i="157"/>
  <c r="G9" i="157"/>
  <c r="F9" i="157"/>
  <c r="E9" i="157"/>
  <c r="D9" i="157"/>
  <c r="C9" i="157"/>
  <c r="B9" i="157"/>
  <c r="O8" i="157"/>
  <c r="N8" i="157"/>
  <c r="M8" i="157"/>
  <c r="L8" i="157"/>
  <c r="K8" i="157"/>
  <c r="J8" i="157"/>
  <c r="I8" i="157"/>
  <c r="H8" i="157"/>
  <c r="G8" i="157"/>
  <c r="F8" i="157"/>
  <c r="E8" i="157"/>
  <c r="D8" i="157"/>
  <c r="C8" i="157"/>
  <c r="B8" i="157"/>
  <c r="O7" i="157"/>
  <c r="N7" i="157"/>
  <c r="M7" i="157"/>
  <c r="L7" i="157"/>
  <c r="K7" i="157"/>
  <c r="J7" i="157"/>
  <c r="I7" i="157"/>
  <c r="H7" i="157"/>
  <c r="G7" i="157"/>
  <c r="F7" i="157"/>
  <c r="E7" i="157"/>
  <c r="D7" i="157"/>
  <c r="C7" i="157"/>
  <c r="B7" i="157"/>
  <c r="O35" i="156"/>
  <c r="N35" i="156"/>
  <c r="M35" i="156"/>
  <c r="L35" i="156"/>
  <c r="K35" i="156"/>
  <c r="J35" i="156"/>
  <c r="I35" i="156"/>
  <c r="H35" i="156"/>
  <c r="G35" i="156"/>
  <c r="F35" i="156"/>
  <c r="E35" i="156"/>
  <c r="D35" i="156"/>
  <c r="C35" i="156"/>
  <c r="B35" i="156"/>
  <c r="O34" i="156"/>
  <c r="N34" i="156"/>
  <c r="M34" i="156"/>
  <c r="L34" i="156"/>
  <c r="K34" i="156"/>
  <c r="J34" i="156"/>
  <c r="I34" i="156"/>
  <c r="H34" i="156"/>
  <c r="G34" i="156"/>
  <c r="F34" i="156"/>
  <c r="E34" i="156"/>
  <c r="D34" i="156"/>
  <c r="C34" i="156"/>
  <c r="B34" i="156"/>
  <c r="O33" i="156"/>
  <c r="N33" i="156"/>
  <c r="M33" i="156"/>
  <c r="L33" i="156"/>
  <c r="K33" i="156"/>
  <c r="J33" i="156"/>
  <c r="I33" i="156"/>
  <c r="H33" i="156"/>
  <c r="G33" i="156"/>
  <c r="F33" i="156"/>
  <c r="E33" i="156"/>
  <c r="D33" i="156"/>
  <c r="C33" i="156"/>
  <c r="B33" i="156"/>
  <c r="O32" i="156"/>
  <c r="N32" i="156"/>
  <c r="M32" i="156"/>
  <c r="L32" i="156"/>
  <c r="K32" i="156"/>
  <c r="J32" i="156"/>
  <c r="I32" i="156"/>
  <c r="H32" i="156"/>
  <c r="G32" i="156"/>
  <c r="F32" i="156"/>
  <c r="E32" i="156"/>
  <c r="D32" i="156"/>
  <c r="C32" i="156"/>
  <c r="B32" i="156"/>
  <c r="O31" i="156"/>
  <c r="N31" i="156"/>
  <c r="M31" i="156"/>
  <c r="L31" i="156"/>
  <c r="K31" i="156"/>
  <c r="J31" i="156"/>
  <c r="I31" i="156"/>
  <c r="H31" i="156"/>
  <c r="G31" i="156"/>
  <c r="F31" i="156"/>
  <c r="E31" i="156"/>
  <c r="D31" i="156"/>
  <c r="C31" i="156"/>
  <c r="B31" i="156"/>
  <c r="O30" i="156"/>
  <c r="N30" i="156"/>
  <c r="M30" i="156"/>
  <c r="L30" i="156"/>
  <c r="K30" i="156"/>
  <c r="J30" i="156"/>
  <c r="I30" i="156"/>
  <c r="H30" i="156"/>
  <c r="G30" i="156"/>
  <c r="F30" i="156"/>
  <c r="E30" i="156"/>
  <c r="D30" i="156"/>
  <c r="C30" i="156"/>
  <c r="B30" i="156"/>
  <c r="O29" i="156"/>
  <c r="N29" i="156"/>
  <c r="M29" i="156"/>
  <c r="L29" i="156"/>
  <c r="K29" i="156"/>
  <c r="J29" i="156"/>
  <c r="I29" i="156"/>
  <c r="H29" i="156"/>
  <c r="G29" i="156"/>
  <c r="F29" i="156"/>
  <c r="E29" i="156"/>
  <c r="D29" i="156"/>
  <c r="C29" i="156"/>
  <c r="B29" i="156"/>
  <c r="O28" i="156"/>
  <c r="N28" i="156"/>
  <c r="M28" i="156"/>
  <c r="L28" i="156"/>
  <c r="K28" i="156"/>
  <c r="J28" i="156"/>
  <c r="I28" i="156"/>
  <c r="H28" i="156"/>
  <c r="G28" i="156"/>
  <c r="F28" i="156"/>
  <c r="E28" i="156"/>
  <c r="D28" i="156"/>
  <c r="C28" i="156"/>
  <c r="B28" i="156"/>
  <c r="O27" i="156"/>
  <c r="N27" i="156"/>
  <c r="M27" i="156"/>
  <c r="L27" i="156"/>
  <c r="K27" i="156"/>
  <c r="J27" i="156"/>
  <c r="I27" i="156"/>
  <c r="H27" i="156"/>
  <c r="G27" i="156"/>
  <c r="F27" i="156"/>
  <c r="E27" i="156"/>
  <c r="D27" i="156"/>
  <c r="C27" i="156"/>
  <c r="B27" i="156"/>
  <c r="N26" i="156"/>
  <c r="M26" i="156"/>
  <c r="L26" i="156"/>
  <c r="K26" i="156"/>
  <c r="J26" i="156"/>
  <c r="I26" i="156"/>
  <c r="H26" i="156"/>
  <c r="G26" i="156"/>
  <c r="F26" i="156"/>
  <c r="E26" i="156"/>
  <c r="D26" i="156"/>
  <c r="C26" i="156"/>
  <c r="B26" i="156"/>
  <c r="O25" i="156"/>
  <c r="N25" i="156"/>
  <c r="M25" i="156"/>
  <c r="L25" i="156"/>
  <c r="K25" i="156"/>
  <c r="J25" i="156"/>
  <c r="I25" i="156"/>
  <c r="H25" i="156"/>
  <c r="G25" i="156"/>
  <c r="F25" i="156"/>
  <c r="E25" i="156"/>
  <c r="D25" i="156"/>
  <c r="C25" i="156"/>
  <c r="B25" i="156"/>
  <c r="O24" i="156"/>
  <c r="N24" i="156"/>
  <c r="M24" i="156"/>
  <c r="L24" i="156"/>
  <c r="K24" i="156"/>
  <c r="J24" i="156"/>
  <c r="I24" i="156"/>
  <c r="H24" i="156"/>
  <c r="G24" i="156"/>
  <c r="F24" i="156"/>
  <c r="E24" i="156"/>
  <c r="D24" i="156"/>
  <c r="C24" i="156"/>
  <c r="B24" i="156"/>
  <c r="O23" i="156"/>
  <c r="N23" i="156"/>
  <c r="M23" i="156"/>
  <c r="L23" i="156"/>
  <c r="K23" i="156"/>
  <c r="J23" i="156"/>
  <c r="I23" i="156"/>
  <c r="H23" i="156"/>
  <c r="G23" i="156"/>
  <c r="F23" i="156"/>
  <c r="E23" i="156"/>
  <c r="D23" i="156"/>
  <c r="C23" i="156"/>
  <c r="B23" i="156"/>
  <c r="O22" i="156"/>
  <c r="N22" i="156"/>
  <c r="M22" i="156"/>
  <c r="L22" i="156"/>
  <c r="K22" i="156"/>
  <c r="J22" i="156"/>
  <c r="I22" i="156"/>
  <c r="H22" i="156"/>
  <c r="G22" i="156"/>
  <c r="F22" i="156"/>
  <c r="E22" i="156"/>
  <c r="D22" i="156"/>
  <c r="C22" i="156"/>
  <c r="B22" i="156"/>
  <c r="O21" i="156"/>
  <c r="N21" i="156"/>
  <c r="M21" i="156"/>
  <c r="L21" i="156"/>
  <c r="K21" i="156"/>
  <c r="J21" i="156"/>
  <c r="I21" i="156"/>
  <c r="H21" i="156"/>
  <c r="G21" i="156"/>
  <c r="F21" i="156"/>
  <c r="E21" i="156"/>
  <c r="D21" i="156"/>
  <c r="C21" i="156"/>
  <c r="B21" i="156"/>
  <c r="O20" i="156"/>
  <c r="N20" i="156"/>
  <c r="M20" i="156"/>
  <c r="L20" i="156"/>
  <c r="K20" i="156"/>
  <c r="J20" i="156"/>
  <c r="I20" i="156"/>
  <c r="H20" i="156"/>
  <c r="G20" i="156"/>
  <c r="F20" i="156"/>
  <c r="E20" i="156"/>
  <c r="D20" i="156"/>
  <c r="C20" i="156"/>
  <c r="B20" i="156"/>
  <c r="O19" i="156"/>
  <c r="N19" i="156"/>
  <c r="M19" i="156"/>
  <c r="L19" i="156"/>
  <c r="K19" i="156"/>
  <c r="J19" i="156"/>
  <c r="I19" i="156"/>
  <c r="H19" i="156"/>
  <c r="G19" i="156"/>
  <c r="F19" i="156"/>
  <c r="E19" i="156"/>
  <c r="D19" i="156"/>
  <c r="C19" i="156"/>
  <c r="B19" i="156"/>
  <c r="O18" i="156"/>
  <c r="N18" i="156"/>
  <c r="M18" i="156"/>
  <c r="L18" i="156"/>
  <c r="K18" i="156"/>
  <c r="J18" i="156"/>
  <c r="I18" i="156"/>
  <c r="H18" i="156"/>
  <c r="G18" i="156"/>
  <c r="F18" i="156"/>
  <c r="E18" i="156"/>
  <c r="D18" i="156"/>
  <c r="C18" i="156"/>
  <c r="B18" i="156"/>
  <c r="O17" i="156"/>
  <c r="N17" i="156"/>
  <c r="M17" i="156"/>
  <c r="L17" i="156"/>
  <c r="K17" i="156"/>
  <c r="J17" i="156"/>
  <c r="I17" i="156"/>
  <c r="H17" i="156"/>
  <c r="G17" i="156"/>
  <c r="F17" i="156"/>
  <c r="E17" i="156"/>
  <c r="D17" i="156"/>
  <c r="C17" i="156"/>
  <c r="B17" i="156"/>
  <c r="O16" i="156"/>
  <c r="N16" i="156"/>
  <c r="M16" i="156"/>
  <c r="L16" i="156"/>
  <c r="K16" i="156"/>
  <c r="J16" i="156"/>
  <c r="I16" i="156"/>
  <c r="H16" i="156"/>
  <c r="G16" i="156"/>
  <c r="F16" i="156"/>
  <c r="E16" i="156"/>
  <c r="D16" i="156"/>
  <c r="C16" i="156"/>
  <c r="B16" i="156"/>
  <c r="O15" i="156"/>
  <c r="N15" i="156"/>
  <c r="M15" i="156"/>
  <c r="L15" i="156"/>
  <c r="K15" i="156"/>
  <c r="J15" i="156"/>
  <c r="I15" i="156"/>
  <c r="H15" i="156"/>
  <c r="G15" i="156"/>
  <c r="F15" i="156"/>
  <c r="E15" i="156"/>
  <c r="D15" i="156"/>
  <c r="C15" i="156"/>
  <c r="B15" i="156"/>
  <c r="O14" i="156"/>
  <c r="N14" i="156"/>
  <c r="M14" i="156"/>
  <c r="L14" i="156"/>
  <c r="K14" i="156"/>
  <c r="J14" i="156"/>
  <c r="I14" i="156"/>
  <c r="H14" i="156"/>
  <c r="G14" i="156"/>
  <c r="F14" i="156"/>
  <c r="E14" i="156"/>
  <c r="D14" i="156"/>
  <c r="C14" i="156"/>
  <c r="B14" i="156"/>
  <c r="O13" i="156"/>
  <c r="N13" i="156"/>
  <c r="M13" i="156"/>
  <c r="L13" i="156"/>
  <c r="K13" i="156"/>
  <c r="J13" i="156"/>
  <c r="I13" i="156"/>
  <c r="H13" i="156"/>
  <c r="G13" i="156"/>
  <c r="F13" i="156"/>
  <c r="E13" i="156"/>
  <c r="D13" i="156"/>
  <c r="C13" i="156"/>
  <c r="B13" i="156"/>
  <c r="O12" i="156"/>
  <c r="N12" i="156"/>
  <c r="M12" i="156"/>
  <c r="L12" i="156"/>
  <c r="K12" i="156"/>
  <c r="J12" i="156"/>
  <c r="I12" i="156"/>
  <c r="H12" i="156"/>
  <c r="G12" i="156"/>
  <c r="F12" i="156"/>
  <c r="E12" i="156"/>
  <c r="D12" i="156"/>
  <c r="C12" i="156"/>
  <c r="B12" i="156"/>
  <c r="O11" i="156"/>
  <c r="N11" i="156"/>
  <c r="M11" i="156"/>
  <c r="L11" i="156"/>
  <c r="K11" i="156"/>
  <c r="J11" i="156"/>
  <c r="I11" i="156"/>
  <c r="H11" i="156"/>
  <c r="G11" i="156"/>
  <c r="F11" i="156"/>
  <c r="E11" i="156"/>
  <c r="D11" i="156"/>
  <c r="C11" i="156"/>
  <c r="B11" i="156"/>
  <c r="O10" i="156"/>
  <c r="N10" i="156"/>
  <c r="M10" i="156"/>
  <c r="L10" i="156"/>
  <c r="K10" i="156"/>
  <c r="J10" i="156"/>
  <c r="I10" i="156"/>
  <c r="H10" i="156"/>
  <c r="G10" i="156"/>
  <c r="F10" i="156"/>
  <c r="E10" i="156"/>
  <c r="D10" i="156"/>
  <c r="C10" i="156"/>
  <c r="B10" i="156"/>
  <c r="O9" i="156"/>
  <c r="N9" i="156"/>
  <c r="M9" i="156"/>
  <c r="L9" i="156"/>
  <c r="K9" i="156"/>
  <c r="J9" i="156"/>
  <c r="I9" i="156"/>
  <c r="H9" i="156"/>
  <c r="G9" i="156"/>
  <c r="F9" i="156"/>
  <c r="E9" i="156"/>
  <c r="D9" i="156"/>
  <c r="C9" i="156"/>
  <c r="B9" i="156"/>
  <c r="O8" i="156"/>
  <c r="N8" i="156"/>
  <c r="M8" i="156"/>
  <c r="L8" i="156"/>
  <c r="K8" i="156"/>
  <c r="J8" i="156"/>
  <c r="I8" i="156"/>
  <c r="H8" i="156"/>
  <c r="G8" i="156"/>
  <c r="F8" i="156"/>
  <c r="E8" i="156"/>
  <c r="D8" i="156"/>
  <c r="C8" i="156"/>
  <c r="B8" i="156"/>
  <c r="O7" i="156"/>
  <c r="N7" i="156"/>
  <c r="M7" i="156"/>
  <c r="L7" i="156"/>
  <c r="K7" i="156"/>
  <c r="J7" i="156"/>
  <c r="I7" i="156"/>
  <c r="H7" i="156"/>
  <c r="G7" i="156"/>
  <c r="F7" i="156"/>
  <c r="E7" i="156"/>
  <c r="D7" i="156"/>
  <c r="C7" i="156"/>
  <c r="B7" i="156"/>
  <c r="O34" i="155"/>
  <c r="N34" i="155"/>
  <c r="M34" i="155"/>
  <c r="L34" i="155"/>
  <c r="K34" i="155"/>
  <c r="J34" i="155"/>
  <c r="I34" i="155"/>
  <c r="H34" i="155"/>
  <c r="G34" i="155"/>
  <c r="F34" i="155"/>
  <c r="E34" i="155"/>
  <c r="D34" i="155"/>
  <c r="C34" i="155"/>
  <c r="B34" i="155"/>
  <c r="O33" i="155"/>
  <c r="N33" i="155"/>
  <c r="M33" i="155"/>
  <c r="L33" i="155"/>
  <c r="K33" i="155"/>
  <c r="J33" i="155"/>
  <c r="I33" i="155"/>
  <c r="H33" i="155"/>
  <c r="G33" i="155"/>
  <c r="F33" i="155"/>
  <c r="E33" i="155"/>
  <c r="D33" i="155"/>
  <c r="C33" i="155"/>
  <c r="B33" i="155"/>
  <c r="O32" i="155"/>
  <c r="N32" i="155"/>
  <c r="M32" i="155"/>
  <c r="L32" i="155"/>
  <c r="K32" i="155"/>
  <c r="J32" i="155"/>
  <c r="I32" i="155"/>
  <c r="H32" i="155"/>
  <c r="G32" i="155"/>
  <c r="F32" i="155"/>
  <c r="E32" i="155"/>
  <c r="D32" i="155"/>
  <c r="C32" i="155"/>
  <c r="B32" i="155"/>
  <c r="O31" i="155"/>
  <c r="N31" i="155"/>
  <c r="M31" i="155"/>
  <c r="L31" i="155"/>
  <c r="K31" i="155"/>
  <c r="J31" i="155"/>
  <c r="I31" i="155"/>
  <c r="H31" i="155"/>
  <c r="G31" i="155"/>
  <c r="F31" i="155"/>
  <c r="E31" i="155"/>
  <c r="D31" i="155"/>
  <c r="C31" i="155"/>
  <c r="B31" i="155"/>
  <c r="O30" i="155"/>
  <c r="N30" i="155"/>
  <c r="M30" i="155"/>
  <c r="L30" i="155"/>
  <c r="K30" i="155"/>
  <c r="J30" i="155"/>
  <c r="I30" i="155"/>
  <c r="H30" i="155"/>
  <c r="G30" i="155"/>
  <c r="F30" i="155"/>
  <c r="E30" i="155"/>
  <c r="D30" i="155"/>
  <c r="C30" i="155"/>
  <c r="B30" i="155"/>
  <c r="O29" i="155"/>
  <c r="N29" i="155"/>
  <c r="M29" i="155"/>
  <c r="L29" i="155"/>
  <c r="K29" i="155"/>
  <c r="J29" i="155"/>
  <c r="I29" i="155"/>
  <c r="H29" i="155"/>
  <c r="G29" i="155"/>
  <c r="F29" i="155"/>
  <c r="E29" i="155"/>
  <c r="D29" i="155"/>
  <c r="C29" i="155"/>
  <c r="B29" i="155"/>
  <c r="O28" i="155"/>
  <c r="N28" i="155"/>
  <c r="M28" i="155"/>
  <c r="L28" i="155"/>
  <c r="K28" i="155"/>
  <c r="J28" i="155"/>
  <c r="I28" i="155"/>
  <c r="H28" i="155"/>
  <c r="G28" i="155"/>
  <c r="F28" i="155"/>
  <c r="E28" i="155"/>
  <c r="D28" i="155"/>
  <c r="C28" i="155"/>
  <c r="B28" i="155"/>
  <c r="O27" i="155"/>
  <c r="N27" i="155"/>
  <c r="M27" i="155"/>
  <c r="L27" i="155"/>
  <c r="K27" i="155"/>
  <c r="J27" i="155"/>
  <c r="I27" i="155"/>
  <c r="H27" i="155"/>
  <c r="G27" i="155"/>
  <c r="F27" i="155"/>
  <c r="E27" i="155"/>
  <c r="D27" i="155"/>
  <c r="C27" i="155"/>
  <c r="B27" i="155"/>
  <c r="O26" i="155"/>
  <c r="N26" i="155"/>
  <c r="M26" i="155"/>
  <c r="L26" i="155"/>
  <c r="K26" i="155"/>
  <c r="J26" i="155"/>
  <c r="I26" i="155"/>
  <c r="H26" i="155"/>
  <c r="G26" i="155"/>
  <c r="F26" i="155"/>
  <c r="E26" i="155"/>
  <c r="D26" i="155"/>
  <c r="C26" i="155"/>
  <c r="B26" i="155"/>
  <c r="O25" i="155"/>
  <c r="N25" i="155"/>
  <c r="M25" i="155"/>
  <c r="L25" i="155"/>
  <c r="K25" i="155"/>
  <c r="J25" i="155"/>
  <c r="I25" i="155"/>
  <c r="H25" i="155"/>
  <c r="G25" i="155"/>
  <c r="F25" i="155"/>
  <c r="E25" i="155"/>
  <c r="D25" i="155"/>
  <c r="C25" i="155"/>
  <c r="B25" i="155"/>
  <c r="O24" i="155"/>
  <c r="N24" i="155"/>
  <c r="M24" i="155"/>
  <c r="L24" i="155"/>
  <c r="K24" i="155"/>
  <c r="J24" i="155"/>
  <c r="I24" i="155"/>
  <c r="H24" i="155"/>
  <c r="G24" i="155"/>
  <c r="F24" i="155"/>
  <c r="E24" i="155"/>
  <c r="D24" i="155"/>
  <c r="C24" i="155"/>
  <c r="B24" i="155"/>
  <c r="O23" i="155"/>
  <c r="N23" i="155"/>
  <c r="M23" i="155"/>
  <c r="L23" i="155"/>
  <c r="K23" i="155"/>
  <c r="J23" i="155"/>
  <c r="I23" i="155"/>
  <c r="H23" i="155"/>
  <c r="G23" i="155"/>
  <c r="F23" i="155"/>
  <c r="E23" i="155"/>
  <c r="D23" i="155"/>
  <c r="C23" i="155"/>
  <c r="B23" i="155"/>
  <c r="O22" i="155"/>
  <c r="N22" i="155"/>
  <c r="M22" i="155"/>
  <c r="L22" i="155"/>
  <c r="K22" i="155"/>
  <c r="J22" i="155"/>
  <c r="I22" i="155"/>
  <c r="H22" i="155"/>
  <c r="G22" i="155"/>
  <c r="F22" i="155"/>
  <c r="E22" i="155"/>
  <c r="D22" i="155"/>
  <c r="C22" i="155"/>
  <c r="B22" i="155"/>
  <c r="O21" i="155"/>
  <c r="N21" i="155"/>
  <c r="M21" i="155"/>
  <c r="L21" i="155"/>
  <c r="K21" i="155"/>
  <c r="J21" i="155"/>
  <c r="I21" i="155"/>
  <c r="H21" i="155"/>
  <c r="G21" i="155"/>
  <c r="F21" i="155"/>
  <c r="E21" i="155"/>
  <c r="D21" i="155"/>
  <c r="C21" i="155"/>
  <c r="B21" i="155"/>
  <c r="O20" i="155"/>
  <c r="N20" i="155"/>
  <c r="M20" i="155"/>
  <c r="L20" i="155"/>
  <c r="K20" i="155"/>
  <c r="J20" i="155"/>
  <c r="I20" i="155"/>
  <c r="H20" i="155"/>
  <c r="G20" i="155"/>
  <c r="F20" i="155"/>
  <c r="E20" i="155"/>
  <c r="D20" i="155"/>
  <c r="C20" i="155"/>
  <c r="B20" i="155"/>
  <c r="O19" i="155"/>
  <c r="N19" i="155"/>
  <c r="M19" i="155"/>
  <c r="L19" i="155"/>
  <c r="K19" i="155"/>
  <c r="J19" i="155"/>
  <c r="I19" i="155"/>
  <c r="H19" i="155"/>
  <c r="G19" i="155"/>
  <c r="F19" i="155"/>
  <c r="E19" i="155"/>
  <c r="D19" i="155"/>
  <c r="C19" i="155"/>
  <c r="B19" i="155"/>
  <c r="O18" i="155"/>
  <c r="N18" i="155"/>
  <c r="M18" i="155"/>
  <c r="L18" i="155"/>
  <c r="K18" i="155"/>
  <c r="J18" i="155"/>
  <c r="I18" i="155"/>
  <c r="H18" i="155"/>
  <c r="G18" i="155"/>
  <c r="F18" i="155"/>
  <c r="E18" i="155"/>
  <c r="D18" i="155"/>
  <c r="C18" i="155"/>
  <c r="B18" i="155"/>
  <c r="O17" i="155"/>
  <c r="N17" i="155"/>
  <c r="M17" i="155"/>
  <c r="L17" i="155"/>
  <c r="K17" i="155"/>
  <c r="J17" i="155"/>
  <c r="I17" i="155"/>
  <c r="H17" i="155"/>
  <c r="G17" i="155"/>
  <c r="F17" i="155"/>
  <c r="E17" i="155"/>
  <c r="D17" i="155"/>
  <c r="C17" i="155"/>
  <c r="B17" i="155"/>
  <c r="O16" i="155"/>
  <c r="N16" i="155"/>
  <c r="M16" i="155"/>
  <c r="L16" i="155"/>
  <c r="K16" i="155"/>
  <c r="J16" i="155"/>
  <c r="I16" i="155"/>
  <c r="H16" i="155"/>
  <c r="G16" i="155"/>
  <c r="F16" i="155"/>
  <c r="E16" i="155"/>
  <c r="D16" i="155"/>
  <c r="C16" i="155"/>
  <c r="B16" i="155"/>
  <c r="O15" i="155"/>
  <c r="N15" i="155"/>
  <c r="M15" i="155"/>
  <c r="L15" i="155"/>
  <c r="K15" i="155"/>
  <c r="J15" i="155"/>
  <c r="I15" i="155"/>
  <c r="H15" i="155"/>
  <c r="G15" i="155"/>
  <c r="F15" i="155"/>
  <c r="E15" i="155"/>
  <c r="D15" i="155"/>
  <c r="C15" i="155"/>
  <c r="B15" i="155"/>
  <c r="O14" i="155"/>
  <c r="N14" i="155"/>
  <c r="M14" i="155"/>
  <c r="L14" i="155"/>
  <c r="K14" i="155"/>
  <c r="J14" i="155"/>
  <c r="I14" i="155"/>
  <c r="H14" i="155"/>
  <c r="G14" i="155"/>
  <c r="F14" i="155"/>
  <c r="E14" i="155"/>
  <c r="D14" i="155"/>
  <c r="C14" i="155"/>
  <c r="B14" i="155"/>
  <c r="O13" i="155"/>
  <c r="N13" i="155"/>
  <c r="M13" i="155"/>
  <c r="L13" i="155"/>
  <c r="K13" i="155"/>
  <c r="J13" i="155"/>
  <c r="I13" i="155"/>
  <c r="H13" i="155"/>
  <c r="G13" i="155"/>
  <c r="F13" i="155"/>
  <c r="E13" i="155"/>
  <c r="D13" i="155"/>
  <c r="C13" i="155"/>
  <c r="B13" i="155"/>
  <c r="O12" i="155"/>
  <c r="N12" i="155"/>
  <c r="M12" i="155"/>
  <c r="L12" i="155"/>
  <c r="K12" i="155"/>
  <c r="J12" i="155"/>
  <c r="I12" i="155"/>
  <c r="H12" i="155"/>
  <c r="G12" i="155"/>
  <c r="F12" i="155"/>
  <c r="E12" i="155"/>
  <c r="D12" i="155"/>
  <c r="C12" i="155"/>
  <c r="B12" i="155"/>
  <c r="O11" i="155"/>
  <c r="N11" i="155"/>
  <c r="M11" i="155"/>
  <c r="L11" i="155"/>
  <c r="K11" i="155"/>
  <c r="J11" i="155"/>
  <c r="I11" i="155"/>
  <c r="H11" i="155"/>
  <c r="G11" i="155"/>
  <c r="F11" i="155"/>
  <c r="E11" i="155"/>
  <c r="D11" i="155"/>
  <c r="C11" i="155"/>
  <c r="B11" i="155"/>
  <c r="O10" i="155"/>
  <c r="N10" i="155"/>
  <c r="M10" i="155"/>
  <c r="L10" i="155"/>
  <c r="K10" i="155"/>
  <c r="J10" i="155"/>
  <c r="I10" i="155"/>
  <c r="H10" i="155"/>
  <c r="G10" i="155"/>
  <c r="F10" i="155"/>
  <c r="E10" i="155"/>
  <c r="D10" i="155"/>
  <c r="C10" i="155"/>
  <c r="B10" i="155"/>
  <c r="O9" i="155"/>
  <c r="N9" i="155"/>
  <c r="M9" i="155"/>
  <c r="L9" i="155"/>
  <c r="K9" i="155"/>
  <c r="J9" i="155"/>
  <c r="I9" i="155"/>
  <c r="H9" i="155"/>
  <c r="G9" i="155"/>
  <c r="F9" i="155"/>
  <c r="E9" i="155"/>
  <c r="D9" i="155"/>
  <c r="C9" i="155"/>
  <c r="B9" i="155"/>
  <c r="O8" i="155"/>
  <c r="N8" i="155"/>
  <c r="M8" i="155"/>
  <c r="L8" i="155"/>
  <c r="K8" i="155"/>
  <c r="J8" i="155"/>
  <c r="I8" i="155"/>
  <c r="H8" i="155"/>
  <c r="G8" i="155"/>
  <c r="F8" i="155"/>
  <c r="E8" i="155"/>
  <c r="D8" i="155"/>
  <c r="C8" i="155"/>
  <c r="B8" i="155"/>
  <c r="O7" i="155"/>
  <c r="N7" i="155"/>
  <c r="M7" i="155"/>
  <c r="L7" i="155"/>
  <c r="K7" i="155"/>
  <c r="J7" i="155"/>
  <c r="I7" i="155"/>
  <c r="H7" i="155"/>
  <c r="G7" i="155"/>
  <c r="F7" i="155"/>
  <c r="E7" i="155"/>
  <c r="D7" i="155"/>
  <c r="C7" i="155"/>
  <c r="B7" i="155"/>
  <c r="O34" i="154"/>
  <c r="N34" i="154"/>
  <c r="M34" i="154"/>
  <c r="L34" i="154"/>
  <c r="K34" i="154"/>
  <c r="J34" i="154"/>
  <c r="I34" i="154"/>
  <c r="H34" i="154"/>
  <c r="G34" i="154"/>
  <c r="F34" i="154"/>
  <c r="E34" i="154"/>
  <c r="D34" i="154"/>
  <c r="C34" i="154"/>
  <c r="B34" i="154"/>
  <c r="O33" i="154"/>
  <c r="N33" i="154"/>
  <c r="M33" i="154"/>
  <c r="L33" i="154"/>
  <c r="K33" i="154"/>
  <c r="J33" i="154"/>
  <c r="I33" i="154"/>
  <c r="H33" i="154"/>
  <c r="G33" i="154"/>
  <c r="F33" i="154"/>
  <c r="E33" i="154"/>
  <c r="D33" i="154"/>
  <c r="C33" i="154"/>
  <c r="B33" i="154"/>
  <c r="O32" i="154"/>
  <c r="N32" i="154"/>
  <c r="M32" i="154"/>
  <c r="L32" i="154"/>
  <c r="K32" i="154"/>
  <c r="J32" i="154"/>
  <c r="I32" i="154"/>
  <c r="H32" i="154"/>
  <c r="G32" i="154"/>
  <c r="F32" i="154"/>
  <c r="E32" i="154"/>
  <c r="D32" i="154"/>
  <c r="C32" i="154"/>
  <c r="B32" i="154"/>
  <c r="O31" i="154"/>
  <c r="N31" i="154"/>
  <c r="M31" i="154"/>
  <c r="L31" i="154"/>
  <c r="K31" i="154"/>
  <c r="J31" i="154"/>
  <c r="I31" i="154"/>
  <c r="H31" i="154"/>
  <c r="G31" i="154"/>
  <c r="F31" i="154"/>
  <c r="E31" i="154"/>
  <c r="D31" i="154"/>
  <c r="C31" i="154"/>
  <c r="B31" i="154"/>
  <c r="O30" i="154"/>
  <c r="N30" i="154"/>
  <c r="M30" i="154"/>
  <c r="L30" i="154"/>
  <c r="K30" i="154"/>
  <c r="J30" i="154"/>
  <c r="I30" i="154"/>
  <c r="H30" i="154"/>
  <c r="G30" i="154"/>
  <c r="F30" i="154"/>
  <c r="E30" i="154"/>
  <c r="D30" i="154"/>
  <c r="C30" i="154"/>
  <c r="B30" i="154"/>
  <c r="O29" i="154"/>
  <c r="N29" i="154"/>
  <c r="M29" i="154"/>
  <c r="L29" i="154"/>
  <c r="K29" i="154"/>
  <c r="J29" i="154"/>
  <c r="I29" i="154"/>
  <c r="H29" i="154"/>
  <c r="G29" i="154"/>
  <c r="F29" i="154"/>
  <c r="E29" i="154"/>
  <c r="D29" i="154"/>
  <c r="C29" i="154"/>
  <c r="B29" i="154"/>
  <c r="O28" i="154"/>
  <c r="N28" i="154"/>
  <c r="M28" i="154"/>
  <c r="L28" i="154"/>
  <c r="K28" i="154"/>
  <c r="J28" i="154"/>
  <c r="I28" i="154"/>
  <c r="H28" i="154"/>
  <c r="G28" i="154"/>
  <c r="F28" i="154"/>
  <c r="E28" i="154"/>
  <c r="D28" i="154"/>
  <c r="C28" i="154"/>
  <c r="B28" i="154"/>
  <c r="O27" i="154"/>
  <c r="N27" i="154"/>
  <c r="M27" i="154"/>
  <c r="L27" i="154"/>
  <c r="K27" i="154"/>
  <c r="J27" i="154"/>
  <c r="I27" i="154"/>
  <c r="H27" i="154"/>
  <c r="G27" i="154"/>
  <c r="F27" i="154"/>
  <c r="E27" i="154"/>
  <c r="D27" i="154"/>
  <c r="C27" i="154"/>
  <c r="B27" i="154"/>
  <c r="O26" i="154"/>
  <c r="N26" i="154"/>
  <c r="M26" i="154"/>
  <c r="L26" i="154"/>
  <c r="K26" i="154"/>
  <c r="J26" i="154"/>
  <c r="I26" i="154"/>
  <c r="H26" i="154"/>
  <c r="G26" i="154"/>
  <c r="F26" i="154"/>
  <c r="E26" i="154"/>
  <c r="D26" i="154"/>
  <c r="C26" i="154"/>
  <c r="B26" i="154"/>
  <c r="O25" i="154"/>
  <c r="N25" i="154"/>
  <c r="M25" i="154"/>
  <c r="L25" i="154"/>
  <c r="K25" i="154"/>
  <c r="J25" i="154"/>
  <c r="I25" i="154"/>
  <c r="H25" i="154"/>
  <c r="G25" i="154"/>
  <c r="F25" i="154"/>
  <c r="E25" i="154"/>
  <c r="D25" i="154"/>
  <c r="C25" i="154"/>
  <c r="B25" i="154"/>
  <c r="O24" i="154"/>
  <c r="N24" i="154"/>
  <c r="M24" i="154"/>
  <c r="L24" i="154"/>
  <c r="K24" i="154"/>
  <c r="J24" i="154"/>
  <c r="I24" i="154"/>
  <c r="H24" i="154"/>
  <c r="G24" i="154"/>
  <c r="F24" i="154"/>
  <c r="E24" i="154"/>
  <c r="D24" i="154"/>
  <c r="C24" i="154"/>
  <c r="B24" i="154"/>
  <c r="O23" i="154"/>
  <c r="N23" i="154"/>
  <c r="M23" i="154"/>
  <c r="L23" i="154"/>
  <c r="K23" i="154"/>
  <c r="J23" i="154"/>
  <c r="I23" i="154"/>
  <c r="H23" i="154"/>
  <c r="G23" i="154"/>
  <c r="F23" i="154"/>
  <c r="E23" i="154"/>
  <c r="D23" i="154"/>
  <c r="C23" i="154"/>
  <c r="B23" i="154"/>
  <c r="O22" i="154"/>
  <c r="N22" i="154"/>
  <c r="M22" i="154"/>
  <c r="L22" i="154"/>
  <c r="K22" i="154"/>
  <c r="J22" i="154"/>
  <c r="I22" i="154"/>
  <c r="H22" i="154"/>
  <c r="G22" i="154"/>
  <c r="F22" i="154"/>
  <c r="E22" i="154"/>
  <c r="D22" i="154"/>
  <c r="C22" i="154"/>
  <c r="B22" i="154"/>
  <c r="O21" i="154"/>
  <c r="N21" i="154"/>
  <c r="M21" i="154"/>
  <c r="L21" i="154"/>
  <c r="K21" i="154"/>
  <c r="J21" i="154"/>
  <c r="I21" i="154"/>
  <c r="H21" i="154"/>
  <c r="G21" i="154"/>
  <c r="F21" i="154"/>
  <c r="E21" i="154"/>
  <c r="D21" i="154"/>
  <c r="C21" i="154"/>
  <c r="B21" i="154"/>
  <c r="O20" i="154"/>
  <c r="N20" i="154"/>
  <c r="M20" i="154"/>
  <c r="L20" i="154"/>
  <c r="K20" i="154"/>
  <c r="J20" i="154"/>
  <c r="I20" i="154"/>
  <c r="H20" i="154"/>
  <c r="G20" i="154"/>
  <c r="F20" i="154"/>
  <c r="E20" i="154"/>
  <c r="D20" i="154"/>
  <c r="C20" i="154"/>
  <c r="B20" i="154"/>
  <c r="O19" i="154"/>
  <c r="N19" i="154"/>
  <c r="M19" i="154"/>
  <c r="L19" i="154"/>
  <c r="K19" i="154"/>
  <c r="J19" i="154"/>
  <c r="I19" i="154"/>
  <c r="H19" i="154"/>
  <c r="G19" i="154"/>
  <c r="F19" i="154"/>
  <c r="E19" i="154"/>
  <c r="D19" i="154"/>
  <c r="C19" i="154"/>
  <c r="B19" i="154"/>
  <c r="O18" i="154"/>
  <c r="N18" i="154"/>
  <c r="M18" i="154"/>
  <c r="L18" i="154"/>
  <c r="K18" i="154"/>
  <c r="J18" i="154"/>
  <c r="I18" i="154"/>
  <c r="H18" i="154"/>
  <c r="G18" i="154"/>
  <c r="F18" i="154"/>
  <c r="E18" i="154"/>
  <c r="D18" i="154"/>
  <c r="C18" i="154"/>
  <c r="B18" i="154"/>
  <c r="O17" i="154"/>
  <c r="N17" i="154"/>
  <c r="M17" i="154"/>
  <c r="L17" i="154"/>
  <c r="K17" i="154"/>
  <c r="J17" i="154"/>
  <c r="I17" i="154"/>
  <c r="H17" i="154"/>
  <c r="G17" i="154"/>
  <c r="F17" i="154"/>
  <c r="E17" i="154"/>
  <c r="D17" i="154"/>
  <c r="C17" i="154"/>
  <c r="B17" i="154"/>
  <c r="O16" i="154"/>
  <c r="N16" i="154"/>
  <c r="M16" i="154"/>
  <c r="L16" i="154"/>
  <c r="K16" i="154"/>
  <c r="J16" i="154"/>
  <c r="I16" i="154"/>
  <c r="H16" i="154"/>
  <c r="G16" i="154"/>
  <c r="F16" i="154"/>
  <c r="E16" i="154"/>
  <c r="D16" i="154"/>
  <c r="C16" i="154"/>
  <c r="B16" i="154"/>
  <c r="O15" i="154"/>
  <c r="N15" i="154"/>
  <c r="M15" i="154"/>
  <c r="L15" i="154"/>
  <c r="K15" i="154"/>
  <c r="J15" i="154"/>
  <c r="I15" i="154"/>
  <c r="H15" i="154"/>
  <c r="G15" i="154"/>
  <c r="F15" i="154"/>
  <c r="E15" i="154"/>
  <c r="D15" i="154"/>
  <c r="C15" i="154"/>
  <c r="B15" i="154"/>
  <c r="O14" i="154"/>
  <c r="N14" i="154"/>
  <c r="M14" i="154"/>
  <c r="L14" i="154"/>
  <c r="K14" i="154"/>
  <c r="J14" i="154"/>
  <c r="I14" i="154"/>
  <c r="H14" i="154"/>
  <c r="G14" i="154"/>
  <c r="F14" i="154"/>
  <c r="E14" i="154"/>
  <c r="D14" i="154"/>
  <c r="C14" i="154"/>
  <c r="B14" i="154"/>
  <c r="O13" i="154"/>
  <c r="N13" i="154"/>
  <c r="M13" i="154"/>
  <c r="L13" i="154"/>
  <c r="K13" i="154"/>
  <c r="J13" i="154"/>
  <c r="I13" i="154"/>
  <c r="H13" i="154"/>
  <c r="G13" i="154"/>
  <c r="F13" i="154"/>
  <c r="E13" i="154"/>
  <c r="D13" i="154"/>
  <c r="C13" i="154"/>
  <c r="B13" i="154"/>
  <c r="O12" i="154"/>
  <c r="N12" i="154"/>
  <c r="M12" i="154"/>
  <c r="L12" i="154"/>
  <c r="K12" i="154"/>
  <c r="J12" i="154"/>
  <c r="I12" i="154"/>
  <c r="H12" i="154"/>
  <c r="G12" i="154"/>
  <c r="F12" i="154"/>
  <c r="E12" i="154"/>
  <c r="D12" i="154"/>
  <c r="C12" i="154"/>
  <c r="B12" i="154"/>
  <c r="O11" i="154"/>
  <c r="N11" i="154"/>
  <c r="M11" i="154"/>
  <c r="L11" i="154"/>
  <c r="K11" i="154"/>
  <c r="J11" i="154"/>
  <c r="I11" i="154"/>
  <c r="H11" i="154"/>
  <c r="G11" i="154"/>
  <c r="F11" i="154"/>
  <c r="E11" i="154"/>
  <c r="D11" i="154"/>
  <c r="C11" i="154"/>
  <c r="B11" i="154"/>
  <c r="O10" i="154"/>
  <c r="N10" i="154"/>
  <c r="M10" i="154"/>
  <c r="L10" i="154"/>
  <c r="K10" i="154"/>
  <c r="J10" i="154"/>
  <c r="I10" i="154"/>
  <c r="H10" i="154"/>
  <c r="G10" i="154"/>
  <c r="F10" i="154"/>
  <c r="E10" i="154"/>
  <c r="D10" i="154"/>
  <c r="C10" i="154"/>
  <c r="B10" i="154"/>
  <c r="O9" i="154"/>
  <c r="N9" i="154"/>
  <c r="M9" i="154"/>
  <c r="L9" i="154"/>
  <c r="K9" i="154"/>
  <c r="J9" i="154"/>
  <c r="I9" i="154"/>
  <c r="H9" i="154"/>
  <c r="G9" i="154"/>
  <c r="F9" i="154"/>
  <c r="E9" i="154"/>
  <c r="D9" i="154"/>
  <c r="C9" i="154"/>
  <c r="B9" i="154"/>
  <c r="O8" i="154"/>
  <c r="N8" i="154"/>
  <c r="M8" i="154"/>
  <c r="L8" i="154"/>
  <c r="K8" i="154"/>
  <c r="J8" i="154"/>
  <c r="I8" i="154"/>
  <c r="H8" i="154"/>
  <c r="G8" i="154"/>
  <c r="F8" i="154"/>
  <c r="E8" i="154"/>
  <c r="D8" i="154"/>
  <c r="C8" i="154"/>
  <c r="B8" i="154"/>
  <c r="O7" i="154"/>
  <c r="N7" i="154"/>
  <c r="M7" i="154"/>
  <c r="L7" i="154"/>
  <c r="K7" i="154"/>
  <c r="J7" i="154"/>
  <c r="I7" i="154"/>
  <c r="H7" i="154"/>
  <c r="G7" i="154"/>
  <c r="F7" i="154"/>
  <c r="E7" i="154"/>
  <c r="D7" i="154"/>
  <c r="C7" i="154"/>
  <c r="B7" i="154"/>
  <c r="O34" i="153"/>
  <c r="N34" i="153"/>
  <c r="M34" i="153"/>
  <c r="L34" i="153"/>
  <c r="K34" i="153"/>
  <c r="J34" i="153"/>
  <c r="I34" i="153"/>
  <c r="H34" i="153"/>
  <c r="G34" i="153"/>
  <c r="F34" i="153"/>
  <c r="E34" i="153"/>
  <c r="D34" i="153"/>
  <c r="C34" i="153"/>
  <c r="B34" i="153"/>
  <c r="O33" i="153"/>
  <c r="N33" i="153"/>
  <c r="M33" i="153"/>
  <c r="L33" i="153"/>
  <c r="K33" i="153"/>
  <c r="J33" i="153"/>
  <c r="I33" i="153"/>
  <c r="H33" i="153"/>
  <c r="G33" i="153"/>
  <c r="F33" i="153"/>
  <c r="E33" i="153"/>
  <c r="D33" i="153"/>
  <c r="C33" i="153"/>
  <c r="B33" i="153"/>
  <c r="O32" i="153"/>
  <c r="N32" i="153"/>
  <c r="M32" i="153"/>
  <c r="L32" i="153"/>
  <c r="K32" i="153"/>
  <c r="J32" i="153"/>
  <c r="I32" i="153"/>
  <c r="H32" i="153"/>
  <c r="G32" i="153"/>
  <c r="F32" i="153"/>
  <c r="E32" i="153"/>
  <c r="D32" i="153"/>
  <c r="C32" i="153"/>
  <c r="B32" i="153"/>
  <c r="O31" i="153"/>
  <c r="N31" i="153"/>
  <c r="M31" i="153"/>
  <c r="L31" i="153"/>
  <c r="K31" i="153"/>
  <c r="J31" i="153"/>
  <c r="I31" i="153"/>
  <c r="H31" i="153"/>
  <c r="G31" i="153"/>
  <c r="F31" i="153"/>
  <c r="E31" i="153"/>
  <c r="D31" i="153"/>
  <c r="C31" i="153"/>
  <c r="B31" i="153"/>
  <c r="O30" i="153"/>
  <c r="N30" i="153"/>
  <c r="M30" i="153"/>
  <c r="L30" i="153"/>
  <c r="K30" i="153"/>
  <c r="J30" i="153"/>
  <c r="I30" i="153"/>
  <c r="H30" i="153"/>
  <c r="G30" i="153"/>
  <c r="F30" i="153"/>
  <c r="E30" i="153"/>
  <c r="D30" i="153"/>
  <c r="C30" i="153"/>
  <c r="B30" i="153"/>
  <c r="O29" i="153"/>
  <c r="N29" i="153"/>
  <c r="M29" i="153"/>
  <c r="L29" i="153"/>
  <c r="K29" i="153"/>
  <c r="J29" i="153"/>
  <c r="I29" i="153"/>
  <c r="H29" i="153"/>
  <c r="G29" i="153"/>
  <c r="F29" i="153"/>
  <c r="E29" i="153"/>
  <c r="D29" i="153"/>
  <c r="C29" i="153"/>
  <c r="B29" i="153"/>
  <c r="O28" i="153"/>
  <c r="N28" i="153"/>
  <c r="M28" i="153"/>
  <c r="L28" i="153"/>
  <c r="K28" i="153"/>
  <c r="J28" i="153"/>
  <c r="I28" i="153"/>
  <c r="H28" i="153"/>
  <c r="G28" i="153"/>
  <c r="F28" i="153"/>
  <c r="E28" i="153"/>
  <c r="D28" i="153"/>
  <c r="C28" i="153"/>
  <c r="B28" i="153"/>
  <c r="O27" i="153"/>
  <c r="N27" i="153"/>
  <c r="M27" i="153"/>
  <c r="L27" i="153"/>
  <c r="K27" i="153"/>
  <c r="J27" i="153"/>
  <c r="I27" i="153"/>
  <c r="H27" i="153"/>
  <c r="G27" i="153"/>
  <c r="F27" i="153"/>
  <c r="E27" i="153"/>
  <c r="D27" i="153"/>
  <c r="C27" i="153"/>
  <c r="B27" i="153"/>
  <c r="O26" i="153"/>
  <c r="N26" i="153"/>
  <c r="M26" i="153"/>
  <c r="L26" i="153"/>
  <c r="K26" i="153"/>
  <c r="J26" i="153"/>
  <c r="I26" i="153"/>
  <c r="H26" i="153"/>
  <c r="G26" i="153"/>
  <c r="F26" i="153"/>
  <c r="E26" i="153"/>
  <c r="D26" i="153"/>
  <c r="C26" i="153"/>
  <c r="B26" i="153"/>
  <c r="O25" i="153"/>
  <c r="N25" i="153"/>
  <c r="M25" i="153"/>
  <c r="L25" i="153"/>
  <c r="K25" i="153"/>
  <c r="J25" i="153"/>
  <c r="I25" i="153"/>
  <c r="H25" i="153"/>
  <c r="G25" i="153"/>
  <c r="F25" i="153"/>
  <c r="E25" i="153"/>
  <c r="D25" i="153"/>
  <c r="C25" i="153"/>
  <c r="B25" i="153"/>
  <c r="O24" i="153"/>
  <c r="N24" i="153"/>
  <c r="M24" i="153"/>
  <c r="L24" i="153"/>
  <c r="K24" i="153"/>
  <c r="J24" i="153"/>
  <c r="I24" i="153"/>
  <c r="H24" i="153"/>
  <c r="G24" i="153"/>
  <c r="F24" i="153"/>
  <c r="E24" i="153"/>
  <c r="D24" i="153"/>
  <c r="C24" i="153"/>
  <c r="B24" i="153"/>
  <c r="O23" i="153"/>
  <c r="N23" i="153"/>
  <c r="M23" i="153"/>
  <c r="L23" i="153"/>
  <c r="K23" i="153"/>
  <c r="J23" i="153"/>
  <c r="I23" i="153"/>
  <c r="H23" i="153"/>
  <c r="G23" i="153"/>
  <c r="F23" i="153"/>
  <c r="E23" i="153"/>
  <c r="D23" i="153"/>
  <c r="C23" i="153"/>
  <c r="B23" i="153"/>
  <c r="O22" i="153"/>
  <c r="N22" i="153"/>
  <c r="M22" i="153"/>
  <c r="L22" i="153"/>
  <c r="K22" i="153"/>
  <c r="J22" i="153"/>
  <c r="I22" i="153"/>
  <c r="H22" i="153"/>
  <c r="G22" i="153"/>
  <c r="F22" i="153"/>
  <c r="E22" i="153"/>
  <c r="D22" i="153"/>
  <c r="C22" i="153"/>
  <c r="B22" i="153"/>
  <c r="O21" i="153"/>
  <c r="N21" i="153"/>
  <c r="M21" i="153"/>
  <c r="L21" i="153"/>
  <c r="K21" i="153"/>
  <c r="J21" i="153"/>
  <c r="I21" i="153"/>
  <c r="H21" i="153"/>
  <c r="G21" i="153"/>
  <c r="F21" i="153"/>
  <c r="E21" i="153"/>
  <c r="D21" i="153"/>
  <c r="C21" i="153"/>
  <c r="B21" i="153"/>
  <c r="O20" i="153"/>
  <c r="N20" i="153"/>
  <c r="M20" i="153"/>
  <c r="L20" i="153"/>
  <c r="K20" i="153"/>
  <c r="J20" i="153"/>
  <c r="I20" i="153"/>
  <c r="H20" i="153"/>
  <c r="G20" i="153"/>
  <c r="F20" i="153"/>
  <c r="E20" i="153"/>
  <c r="D20" i="153"/>
  <c r="C20" i="153"/>
  <c r="B20" i="153"/>
  <c r="O19" i="153"/>
  <c r="N19" i="153"/>
  <c r="M19" i="153"/>
  <c r="L19" i="153"/>
  <c r="K19" i="153"/>
  <c r="J19" i="153"/>
  <c r="I19" i="153"/>
  <c r="H19" i="153"/>
  <c r="G19" i="153"/>
  <c r="F19" i="153"/>
  <c r="E19" i="153"/>
  <c r="D19" i="153"/>
  <c r="C19" i="153"/>
  <c r="B19" i="153"/>
  <c r="O18" i="153"/>
  <c r="N18" i="153"/>
  <c r="M18" i="153"/>
  <c r="L18" i="153"/>
  <c r="K18" i="153"/>
  <c r="J18" i="153"/>
  <c r="I18" i="153"/>
  <c r="H18" i="153"/>
  <c r="G18" i="153"/>
  <c r="F18" i="153"/>
  <c r="E18" i="153"/>
  <c r="D18" i="153"/>
  <c r="C18" i="153"/>
  <c r="B18" i="153"/>
  <c r="O17" i="153"/>
  <c r="N17" i="153"/>
  <c r="M17" i="153"/>
  <c r="L17" i="153"/>
  <c r="K17" i="153"/>
  <c r="J17" i="153"/>
  <c r="I17" i="153"/>
  <c r="H17" i="153"/>
  <c r="G17" i="153"/>
  <c r="F17" i="153"/>
  <c r="E17" i="153"/>
  <c r="D17" i="153"/>
  <c r="C17" i="153"/>
  <c r="B17" i="153"/>
  <c r="O16" i="153"/>
  <c r="N16" i="153"/>
  <c r="M16" i="153"/>
  <c r="L16" i="153"/>
  <c r="K16" i="153"/>
  <c r="J16" i="153"/>
  <c r="I16" i="153"/>
  <c r="H16" i="153"/>
  <c r="G16" i="153"/>
  <c r="F16" i="153"/>
  <c r="E16" i="153"/>
  <c r="D16" i="153"/>
  <c r="C16" i="153"/>
  <c r="B16" i="153"/>
  <c r="O15" i="153"/>
  <c r="N15" i="153"/>
  <c r="M15" i="153"/>
  <c r="L15" i="153"/>
  <c r="K15" i="153"/>
  <c r="J15" i="153"/>
  <c r="I15" i="153"/>
  <c r="H15" i="153"/>
  <c r="G15" i="153"/>
  <c r="F15" i="153"/>
  <c r="E15" i="153"/>
  <c r="D15" i="153"/>
  <c r="C15" i="153"/>
  <c r="B15" i="153"/>
  <c r="O14" i="153"/>
  <c r="N14" i="153"/>
  <c r="M14" i="153"/>
  <c r="L14" i="153"/>
  <c r="K14" i="153"/>
  <c r="J14" i="153"/>
  <c r="I14" i="153"/>
  <c r="H14" i="153"/>
  <c r="G14" i="153"/>
  <c r="F14" i="153"/>
  <c r="E14" i="153"/>
  <c r="D14" i="153"/>
  <c r="C14" i="153"/>
  <c r="B14" i="153"/>
  <c r="O13" i="153"/>
  <c r="N13" i="153"/>
  <c r="M13" i="153"/>
  <c r="L13" i="153"/>
  <c r="K13" i="153"/>
  <c r="J13" i="153"/>
  <c r="I13" i="153"/>
  <c r="H13" i="153"/>
  <c r="G13" i="153"/>
  <c r="F13" i="153"/>
  <c r="E13" i="153"/>
  <c r="D13" i="153"/>
  <c r="C13" i="153"/>
  <c r="B13" i="153"/>
  <c r="O12" i="153"/>
  <c r="N12" i="153"/>
  <c r="M12" i="153"/>
  <c r="L12" i="153"/>
  <c r="K12" i="153"/>
  <c r="J12" i="153"/>
  <c r="I12" i="153"/>
  <c r="H12" i="153"/>
  <c r="G12" i="153"/>
  <c r="F12" i="153"/>
  <c r="E12" i="153"/>
  <c r="D12" i="153"/>
  <c r="C12" i="153"/>
  <c r="B12" i="153"/>
  <c r="O11" i="153"/>
  <c r="N11" i="153"/>
  <c r="M11" i="153"/>
  <c r="L11" i="153"/>
  <c r="K11" i="153"/>
  <c r="J11" i="153"/>
  <c r="I11" i="153"/>
  <c r="H11" i="153"/>
  <c r="G11" i="153"/>
  <c r="F11" i="153"/>
  <c r="E11" i="153"/>
  <c r="D11" i="153"/>
  <c r="C11" i="153"/>
  <c r="B11" i="153"/>
  <c r="O10" i="153"/>
  <c r="N10" i="153"/>
  <c r="M10" i="153"/>
  <c r="L10" i="153"/>
  <c r="K10" i="153"/>
  <c r="J10" i="153"/>
  <c r="I10" i="153"/>
  <c r="H10" i="153"/>
  <c r="G10" i="153"/>
  <c r="F10" i="153"/>
  <c r="E10" i="153"/>
  <c r="D10" i="153"/>
  <c r="C10" i="153"/>
  <c r="B10" i="153"/>
  <c r="O9" i="153"/>
  <c r="N9" i="153"/>
  <c r="M9" i="153"/>
  <c r="L9" i="153"/>
  <c r="K9" i="153"/>
  <c r="J9" i="153"/>
  <c r="I9" i="153"/>
  <c r="H9" i="153"/>
  <c r="G9" i="153"/>
  <c r="F9" i="153"/>
  <c r="E9" i="153"/>
  <c r="D9" i="153"/>
  <c r="C9" i="153"/>
  <c r="B9" i="153"/>
  <c r="O8" i="153"/>
  <c r="N8" i="153"/>
  <c r="M8" i="153"/>
  <c r="L8" i="153"/>
  <c r="K8" i="153"/>
  <c r="J8" i="153"/>
  <c r="I8" i="153"/>
  <c r="H8" i="153"/>
  <c r="G8" i="153"/>
  <c r="F8" i="153"/>
  <c r="E8" i="153"/>
  <c r="D8" i="153"/>
  <c r="C8" i="153"/>
  <c r="B8" i="153"/>
  <c r="O7" i="153"/>
  <c r="N7" i="153"/>
  <c r="M7" i="153"/>
  <c r="L7" i="153"/>
  <c r="K7" i="153"/>
  <c r="J7" i="153"/>
  <c r="I7" i="153"/>
  <c r="H7" i="153"/>
  <c r="G7" i="153"/>
  <c r="F7" i="153"/>
  <c r="E7" i="153"/>
  <c r="D7" i="153"/>
  <c r="C7" i="153"/>
  <c r="B7" i="153"/>
  <c r="O35" i="152"/>
  <c r="N35" i="152"/>
  <c r="M35" i="152"/>
  <c r="L35" i="152"/>
  <c r="K35" i="152"/>
  <c r="J35" i="152"/>
  <c r="I35" i="152"/>
  <c r="H35" i="152"/>
  <c r="G35" i="152"/>
  <c r="F35" i="152"/>
  <c r="E35" i="152"/>
  <c r="D35" i="152"/>
  <c r="C35" i="152"/>
  <c r="B35" i="152"/>
  <c r="O34" i="152"/>
  <c r="N34" i="152"/>
  <c r="M34" i="152"/>
  <c r="L34" i="152"/>
  <c r="K34" i="152"/>
  <c r="J34" i="152"/>
  <c r="I34" i="152"/>
  <c r="H34" i="152"/>
  <c r="G34" i="152"/>
  <c r="F34" i="152"/>
  <c r="E34" i="152"/>
  <c r="D34" i="152"/>
  <c r="C34" i="152"/>
  <c r="B34" i="152"/>
  <c r="O33" i="152"/>
  <c r="N33" i="152"/>
  <c r="M33" i="152"/>
  <c r="L33" i="152"/>
  <c r="K33" i="152"/>
  <c r="J33" i="152"/>
  <c r="I33" i="152"/>
  <c r="H33" i="152"/>
  <c r="G33" i="152"/>
  <c r="F33" i="152"/>
  <c r="E33" i="152"/>
  <c r="D33" i="152"/>
  <c r="C33" i="152"/>
  <c r="B33" i="152"/>
  <c r="O32" i="152"/>
  <c r="N32" i="152"/>
  <c r="M32" i="152"/>
  <c r="L32" i="152"/>
  <c r="K32" i="152"/>
  <c r="J32" i="152"/>
  <c r="I32" i="152"/>
  <c r="H32" i="152"/>
  <c r="G32" i="152"/>
  <c r="F32" i="152"/>
  <c r="E32" i="152"/>
  <c r="D32" i="152"/>
  <c r="C32" i="152"/>
  <c r="B32" i="152"/>
  <c r="O31" i="152"/>
  <c r="N31" i="152"/>
  <c r="M31" i="152"/>
  <c r="L31" i="152"/>
  <c r="K31" i="152"/>
  <c r="J31" i="152"/>
  <c r="I31" i="152"/>
  <c r="H31" i="152"/>
  <c r="G31" i="152"/>
  <c r="F31" i="152"/>
  <c r="E31" i="152"/>
  <c r="D31" i="152"/>
  <c r="C31" i="152"/>
  <c r="B31" i="152"/>
  <c r="O30" i="152"/>
  <c r="N30" i="152"/>
  <c r="M30" i="152"/>
  <c r="L30" i="152"/>
  <c r="K30" i="152"/>
  <c r="J30" i="152"/>
  <c r="I30" i="152"/>
  <c r="H30" i="152"/>
  <c r="G30" i="152"/>
  <c r="F30" i="152"/>
  <c r="E30" i="152"/>
  <c r="D30" i="152"/>
  <c r="C30" i="152"/>
  <c r="B30" i="152"/>
  <c r="O29" i="152"/>
  <c r="N29" i="152"/>
  <c r="M29" i="152"/>
  <c r="L29" i="152"/>
  <c r="K29" i="152"/>
  <c r="J29" i="152"/>
  <c r="I29" i="152"/>
  <c r="H29" i="152"/>
  <c r="G29" i="152"/>
  <c r="F29" i="152"/>
  <c r="E29" i="152"/>
  <c r="D29" i="152"/>
  <c r="C29" i="152"/>
  <c r="B29" i="152"/>
  <c r="O28" i="152"/>
  <c r="N28" i="152"/>
  <c r="M28" i="152"/>
  <c r="L28" i="152"/>
  <c r="K28" i="152"/>
  <c r="J28" i="152"/>
  <c r="I28" i="152"/>
  <c r="H28" i="152"/>
  <c r="G28" i="152"/>
  <c r="F28" i="152"/>
  <c r="E28" i="152"/>
  <c r="D28" i="152"/>
  <c r="C28" i="152"/>
  <c r="B28" i="152"/>
  <c r="O27" i="152"/>
  <c r="N27" i="152"/>
  <c r="M27" i="152"/>
  <c r="L27" i="152"/>
  <c r="K27" i="152"/>
  <c r="J27" i="152"/>
  <c r="I27" i="152"/>
  <c r="H27" i="152"/>
  <c r="G27" i="152"/>
  <c r="F27" i="152"/>
  <c r="E27" i="152"/>
  <c r="D27" i="152"/>
  <c r="C27" i="152"/>
  <c r="B27" i="152"/>
  <c r="N26" i="152"/>
  <c r="M26" i="152"/>
  <c r="L26" i="152"/>
  <c r="K26" i="152"/>
  <c r="J26" i="152"/>
  <c r="I26" i="152"/>
  <c r="H26" i="152"/>
  <c r="G26" i="152"/>
  <c r="F26" i="152"/>
  <c r="E26" i="152"/>
  <c r="D26" i="152"/>
  <c r="C26" i="152"/>
  <c r="B26" i="152"/>
  <c r="O25" i="152"/>
  <c r="N25" i="152"/>
  <c r="M25" i="152"/>
  <c r="L25" i="152"/>
  <c r="K25" i="152"/>
  <c r="J25" i="152"/>
  <c r="I25" i="152"/>
  <c r="H25" i="152"/>
  <c r="G25" i="152"/>
  <c r="F25" i="152"/>
  <c r="E25" i="152"/>
  <c r="D25" i="152"/>
  <c r="C25" i="152"/>
  <c r="B25" i="152"/>
  <c r="O24" i="152"/>
  <c r="N24" i="152"/>
  <c r="M24" i="152"/>
  <c r="L24" i="152"/>
  <c r="K24" i="152"/>
  <c r="J24" i="152"/>
  <c r="I24" i="152"/>
  <c r="H24" i="152"/>
  <c r="G24" i="152"/>
  <c r="F24" i="152"/>
  <c r="E24" i="152"/>
  <c r="D24" i="152"/>
  <c r="C24" i="152"/>
  <c r="B24" i="152"/>
  <c r="O23" i="152"/>
  <c r="N23" i="152"/>
  <c r="M23" i="152"/>
  <c r="L23" i="152"/>
  <c r="K23" i="152"/>
  <c r="J23" i="152"/>
  <c r="I23" i="152"/>
  <c r="H23" i="152"/>
  <c r="G23" i="152"/>
  <c r="F23" i="152"/>
  <c r="E23" i="152"/>
  <c r="D23" i="152"/>
  <c r="C23" i="152"/>
  <c r="B23" i="152"/>
  <c r="O22" i="152"/>
  <c r="N22" i="152"/>
  <c r="M22" i="152"/>
  <c r="L22" i="152"/>
  <c r="K22" i="152"/>
  <c r="J22" i="152"/>
  <c r="I22" i="152"/>
  <c r="H22" i="152"/>
  <c r="G22" i="152"/>
  <c r="F22" i="152"/>
  <c r="E22" i="152"/>
  <c r="D22" i="152"/>
  <c r="C22" i="152"/>
  <c r="B22" i="152"/>
  <c r="O21" i="152"/>
  <c r="N21" i="152"/>
  <c r="M21" i="152"/>
  <c r="L21" i="152"/>
  <c r="K21" i="152"/>
  <c r="J21" i="152"/>
  <c r="I21" i="152"/>
  <c r="H21" i="152"/>
  <c r="G21" i="152"/>
  <c r="F21" i="152"/>
  <c r="E21" i="152"/>
  <c r="D21" i="152"/>
  <c r="C21" i="152"/>
  <c r="B21" i="152"/>
  <c r="O20" i="152"/>
  <c r="N20" i="152"/>
  <c r="M20" i="152"/>
  <c r="L20" i="152"/>
  <c r="K20" i="152"/>
  <c r="J20" i="152"/>
  <c r="I20" i="152"/>
  <c r="H20" i="152"/>
  <c r="G20" i="152"/>
  <c r="F20" i="152"/>
  <c r="E20" i="152"/>
  <c r="D20" i="152"/>
  <c r="C20" i="152"/>
  <c r="B20" i="152"/>
  <c r="O19" i="152"/>
  <c r="N19" i="152"/>
  <c r="M19" i="152"/>
  <c r="L19" i="152"/>
  <c r="K19" i="152"/>
  <c r="J19" i="152"/>
  <c r="I19" i="152"/>
  <c r="H19" i="152"/>
  <c r="G19" i="152"/>
  <c r="F19" i="152"/>
  <c r="E19" i="152"/>
  <c r="D19" i="152"/>
  <c r="C19" i="152"/>
  <c r="B19" i="152"/>
  <c r="O18" i="152"/>
  <c r="N18" i="152"/>
  <c r="M18" i="152"/>
  <c r="L18" i="152"/>
  <c r="K18" i="152"/>
  <c r="J18" i="152"/>
  <c r="I18" i="152"/>
  <c r="H18" i="152"/>
  <c r="G18" i="152"/>
  <c r="F18" i="152"/>
  <c r="E18" i="152"/>
  <c r="D18" i="152"/>
  <c r="C18" i="152"/>
  <c r="B18" i="152"/>
  <c r="O17" i="152"/>
  <c r="N17" i="152"/>
  <c r="M17" i="152"/>
  <c r="L17" i="152"/>
  <c r="K17" i="152"/>
  <c r="J17" i="152"/>
  <c r="I17" i="152"/>
  <c r="H17" i="152"/>
  <c r="G17" i="152"/>
  <c r="F17" i="152"/>
  <c r="E17" i="152"/>
  <c r="D17" i="152"/>
  <c r="C17" i="152"/>
  <c r="B17" i="152"/>
  <c r="O16" i="152"/>
  <c r="N16" i="152"/>
  <c r="M16" i="152"/>
  <c r="L16" i="152"/>
  <c r="K16" i="152"/>
  <c r="J16" i="152"/>
  <c r="I16" i="152"/>
  <c r="H16" i="152"/>
  <c r="G16" i="152"/>
  <c r="F16" i="152"/>
  <c r="E16" i="152"/>
  <c r="D16" i="152"/>
  <c r="C16" i="152"/>
  <c r="B16" i="152"/>
  <c r="O15" i="152"/>
  <c r="N15" i="152"/>
  <c r="M15" i="152"/>
  <c r="L15" i="152"/>
  <c r="K15" i="152"/>
  <c r="J15" i="152"/>
  <c r="I15" i="152"/>
  <c r="H15" i="152"/>
  <c r="G15" i="152"/>
  <c r="F15" i="152"/>
  <c r="E15" i="152"/>
  <c r="D15" i="152"/>
  <c r="C15" i="152"/>
  <c r="B15" i="152"/>
  <c r="O14" i="152"/>
  <c r="N14" i="152"/>
  <c r="M14" i="152"/>
  <c r="L14" i="152"/>
  <c r="K14" i="152"/>
  <c r="J14" i="152"/>
  <c r="I14" i="152"/>
  <c r="H14" i="152"/>
  <c r="G14" i="152"/>
  <c r="F14" i="152"/>
  <c r="E14" i="152"/>
  <c r="D14" i="152"/>
  <c r="C14" i="152"/>
  <c r="B14" i="152"/>
  <c r="O13" i="152"/>
  <c r="N13" i="152"/>
  <c r="M13" i="152"/>
  <c r="L13" i="152"/>
  <c r="K13" i="152"/>
  <c r="J13" i="152"/>
  <c r="I13" i="152"/>
  <c r="H13" i="152"/>
  <c r="G13" i="152"/>
  <c r="F13" i="152"/>
  <c r="E13" i="152"/>
  <c r="D13" i="152"/>
  <c r="C13" i="152"/>
  <c r="B13" i="152"/>
  <c r="O12" i="152"/>
  <c r="N12" i="152"/>
  <c r="M12" i="152"/>
  <c r="L12" i="152"/>
  <c r="K12" i="152"/>
  <c r="J12" i="152"/>
  <c r="I12" i="152"/>
  <c r="H12" i="152"/>
  <c r="G12" i="152"/>
  <c r="F12" i="152"/>
  <c r="E12" i="152"/>
  <c r="D12" i="152"/>
  <c r="C12" i="152"/>
  <c r="B12" i="152"/>
  <c r="O11" i="152"/>
  <c r="N11" i="152"/>
  <c r="M11" i="152"/>
  <c r="L11" i="152"/>
  <c r="K11" i="152"/>
  <c r="J11" i="152"/>
  <c r="I11" i="152"/>
  <c r="H11" i="152"/>
  <c r="G11" i="152"/>
  <c r="F11" i="152"/>
  <c r="E11" i="152"/>
  <c r="D11" i="152"/>
  <c r="C11" i="152"/>
  <c r="B11" i="152"/>
  <c r="O10" i="152"/>
  <c r="N10" i="152"/>
  <c r="M10" i="152"/>
  <c r="L10" i="152"/>
  <c r="K10" i="152"/>
  <c r="J10" i="152"/>
  <c r="I10" i="152"/>
  <c r="H10" i="152"/>
  <c r="G10" i="152"/>
  <c r="F10" i="152"/>
  <c r="E10" i="152"/>
  <c r="D10" i="152"/>
  <c r="C10" i="152"/>
  <c r="B10" i="152"/>
  <c r="O9" i="152"/>
  <c r="N9" i="152"/>
  <c r="M9" i="152"/>
  <c r="L9" i="152"/>
  <c r="K9" i="152"/>
  <c r="J9" i="152"/>
  <c r="I9" i="152"/>
  <c r="H9" i="152"/>
  <c r="G9" i="152"/>
  <c r="F9" i="152"/>
  <c r="E9" i="152"/>
  <c r="D9" i="152"/>
  <c r="C9" i="152"/>
  <c r="B9" i="152"/>
  <c r="O8" i="152"/>
  <c r="N8" i="152"/>
  <c r="M8" i="152"/>
  <c r="L8" i="152"/>
  <c r="K8" i="152"/>
  <c r="J8" i="152"/>
  <c r="I8" i="152"/>
  <c r="H8" i="152"/>
  <c r="G8" i="152"/>
  <c r="F8" i="152"/>
  <c r="E8" i="152"/>
  <c r="D8" i="152"/>
  <c r="C8" i="152"/>
  <c r="B8" i="152"/>
  <c r="O7" i="152"/>
  <c r="N7" i="152"/>
  <c r="M7" i="152"/>
  <c r="L7" i="152"/>
  <c r="K7" i="152"/>
  <c r="J7" i="152"/>
  <c r="I7" i="152"/>
  <c r="H7" i="152"/>
  <c r="G7" i="152"/>
  <c r="F7" i="152"/>
  <c r="E7" i="152"/>
  <c r="D7" i="152"/>
  <c r="C7" i="152"/>
  <c r="B7" i="152"/>
  <c r="O34" i="151"/>
  <c r="N34" i="151"/>
  <c r="M34" i="151"/>
  <c r="L34" i="151"/>
  <c r="K34" i="151"/>
  <c r="J34" i="151"/>
  <c r="I34" i="151"/>
  <c r="H34" i="151"/>
  <c r="G34" i="151"/>
  <c r="F34" i="151"/>
  <c r="E34" i="151"/>
  <c r="D34" i="151"/>
  <c r="C34" i="151"/>
  <c r="B34" i="151"/>
  <c r="O33" i="151"/>
  <c r="N33" i="151"/>
  <c r="M33" i="151"/>
  <c r="L33" i="151"/>
  <c r="K33" i="151"/>
  <c r="J33" i="151"/>
  <c r="I33" i="151"/>
  <c r="H33" i="151"/>
  <c r="G33" i="151"/>
  <c r="F33" i="151"/>
  <c r="E33" i="151"/>
  <c r="D33" i="151"/>
  <c r="C33" i="151"/>
  <c r="B33" i="151"/>
  <c r="O32" i="151"/>
  <c r="N32" i="151"/>
  <c r="M32" i="151"/>
  <c r="L32" i="151"/>
  <c r="K32" i="151"/>
  <c r="J32" i="151"/>
  <c r="I32" i="151"/>
  <c r="H32" i="151"/>
  <c r="G32" i="151"/>
  <c r="F32" i="151"/>
  <c r="E32" i="151"/>
  <c r="D32" i="151"/>
  <c r="C32" i="151"/>
  <c r="B32" i="151"/>
  <c r="O31" i="151"/>
  <c r="N31" i="151"/>
  <c r="M31" i="151"/>
  <c r="L31" i="151"/>
  <c r="K31" i="151"/>
  <c r="J31" i="151"/>
  <c r="I31" i="151"/>
  <c r="H31" i="151"/>
  <c r="G31" i="151"/>
  <c r="F31" i="151"/>
  <c r="E31" i="151"/>
  <c r="D31" i="151"/>
  <c r="C31" i="151"/>
  <c r="B31" i="151"/>
  <c r="O30" i="151"/>
  <c r="N30" i="151"/>
  <c r="M30" i="151"/>
  <c r="L30" i="151"/>
  <c r="K30" i="151"/>
  <c r="J30" i="151"/>
  <c r="I30" i="151"/>
  <c r="H30" i="151"/>
  <c r="G30" i="151"/>
  <c r="F30" i="151"/>
  <c r="E30" i="151"/>
  <c r="D30" i="151"/>
  <c r="C30" i="151"/>
  <c r="B30" i="151"/>
  <c r="O29" i="151"/>
  <c r="N29" i="151"/>
  <c r="M29" i="151"/>
  <c r="L29" i="151"/>
  <c r="K29" i="151"/>
  <c r="J29" i="151"/>
  <c r="I29" i="151"/>
  <c r="H29" i="151"/>
  <c r="G29" i="151"/>
  <c r="F29" i="151"/>
  <c r="E29" i="151"/>
  <c r="D29" i="151"/>
  <c r="C29" i="151"/>
  <c r="B29" i="151"/>
  <c r="O28" i="151"/>
  <c r="N28" i="151"/>
  <c r="M28" i="151"/>
  <c r="L28" i="151"/>
  <c r="K28" i="151"/>
  <c r="J28" i="151"/>
  <c r="I28" i="151"/>
  <c r="H28" i="151"/>
  <c r="G28" i="151"/>
  <c r="F28" i="151"/>
  <c r="E28" i="151"/>
  <c r="D28" i="151"/>
  <c r="C28" i="151"/>
  <c r="B28" i="151"/>
  <c r="O27" i="151"/>
  <c r="N27" i="151"/>
  <c r="M27" i="151"/>
  <c r="L27" i="151"/>
  <c r="K27" i="151"/>
  <c r="J27" i="151"/>
  <c r="I27" i="151"/>
  <c r="H27" i="151"/>
  <c r="G27" i="151"/>
  <c r="F27" i="151"/>
  <c r="E27" i="151"/>
  <c r="D27" i="151"/>
  <c r="C27" i="151"/>
  <c r="B27" i="151"/>
  <c r="O26" i="151"/>
  <c r="N26" i="151"/>
  <c r="M26" i="151"/>
  <c r="L26" i="151"/>
  <c r="K26" i="151"/>
  <c r="J26" i="151"/>
  <c r="I26" i="151"/>
  <c r="H26" i="151"/>
  <c r="G26" i="151"/>
  <c r="F26" i="151"/>
  <c r="E26" i="151"/>
  <c r="D26" i="151"/>
  <c r="C26" i="151"/>
  <c r="B26" i="151"/>
  <c r="O25" i="151"/>
  <c r="N25" i="151"/>
  <c r="M25" i="151"/>
  <c r="L25" i="151"/>
  <c r="K25" i="151"/>
  <c r="J25" i="151"/>
  <c r="I25" i="151"/>
  <c r="H25" i="151"/>
  <c r="G25" i="151"/>
  <c r="F25" i="151"/>
  <c r="E25" i="151"/>
  <c r="D25" i="151"/>
  <c r="C25" i="151"/>
  <c r="B25" i="151"/>
  <c r="O24" i="151"/>
  <c r="N24" i="151"/>
  <c r="M24" i="151"/>
  <c r="L24" i="151"/>
  <c r="K24" i="151"/>
  <c r="J24" i="151"/>
  <c r="I24" i="151"/>
  <c r="H24" i="151"/>
  <c r="G24" i="151"/>
  <c r="F24" i="151"/>
  <c r="E24" i="151"/>
  <c r="D24" i="151"/>
  <c r="C24" i="151"/>
  <c r="B24" i="151"/>
  <c r="O23" i="151"/>
  <c r="N23" i="151"/>
  <c r="M23" i="151"/>
  <c r="L23" i="151"/>
  <c r="K23" i="151"/>
  <c r="J23" i="151"/>
  <c r="I23" i="151"/>
  <c r="H23" i="151"/>
  <c r="G23" i="151"/>
  <c r="F23" i="151"/>
  <c r="E23" i="151"/>
  <c r="D23" i="151"/>
  <c r="C23" i="151"/>
  <c r="B23" i="151"/>
  <c r="O22" i="151"/>
  <c r="N22" i="151"/>
  <c r="M22" i="151"/>
  <c r="L22" i="151"/>
  <c r="K22" i="151"/>
  <c r="J22" i="151"/>
  <c r="I22" i="151"/>
  <c r="H22" i="151"/>
  <c r="G22" i="151"/>
  <c r="F22" i="151"/>
  <c r="E22" i="151"/>
  <c r="D22" i="151"/>
  <c r="C22" i="151"/>
  <c r="B22" i="151"/>
  <c r="O21" i="151"/>
  <c r="N21" i="151"/>
  <c r="M21" i="151"/>
  <c r="L21" i="151"/>
  <c r="K21" i="151"/>
  <c r="J21" i="151"/>
  <c r="I21" i="151"/>
  <c r="H21" i="151"/>
  <c r="G21" i="151"/>
  <c r="F21" i="151"/>
  <c r="E21" i="151"/>
  <c r="D21" i="151"/>
  <c r="C21" i="151"/>
  <c r="B21" i="151"/>
  <c r="O20" i="151"/>
  <c r="N20" i="151"/>
  <c r="M20" i="151"/>
  <c r="L20" i="151"/>
  <c r="K20" i="151"/>
  <c r="J20" i="151"/>
  <c r="I20" i="151"/>
  <c r="H20" i="151"/>
  <c r="G20" i="151"/>
  <c r="F20" i="151"/>
  <c r="E20" i="151"/>
  <c r="D20" i="151"/>
  <c r="C20" i="151"/>
  <c r="B20" i="151"/>
  <c r="O19" i="151"/>
  <c r="N19" i="151"/>
  <c r="M19" i="151"/>
  <c r="L19" i="151"/>
  <c r="K19" i="151"/>
  <c r="J19" i="151"/>
  <c r="I19" i="151"/>
  <c r="H19" i="151"/>
  <c r="G19" i="151"/>
  <c r="F19" i="151"/>
  <c r="E19" i="151"/>
  <c r="D19" i="151"/>
  <c r="C19" i="151"/>
  <c r="B19" i="151"/>
  <c r="O18" i="151"/>
  <c r="N18" i="151"/>
  <c r="M18" i="151"/>
  <c r="L18" i="151"/>
  <c r="K18" i="151"/>
  <c r="J18" i="151"/>
  <c r="I18" i="151"/>
  <c r="H18" i="151"/>
  <c r="G18" i="151"/>
  <c r="F18" i="151"/>
  <c r="E18" i="151"/>
  <c r="D18" i="151"/>
  <c r="C18" i="151"/>
  <c r="B18" i="151"/>
  <c r="O17" i="151"/>
  <c r="N17" i="151"/>
  <c r="M17" i="151"/>
  <c r="L17" i="151"/>
  <c r="K17" i="151"/>
  <c r="J17" i="151"/>
  <c r="I17" i="151"/>
  <c r="H17" i="151"/>
  <c r="G17" i="151"/>
  <c r="F17" i="151"/>
  <c r="E17" i="151"/>
  <c r="D17" i="151"/>
  <c r="C17" i="151"/>
  <c r="B17" i="151"/>
  <c r="O16" i="151"/>
  <c r="N16" i="151"/>
  <c r="M16" i="151"/>
  <c r="L16" i="151"/>
  <c r="K16" i="151"/>
  <c r="J16" i="151"/>
  <c r="I16" i="151"/>
  <c r="H16" i="151"/>
  <c r="G16" i="151"/>
  <c r="F16" i="151"/>
  <c r="E16" i="151"/>
  <c r="D16" i="151"/>
  <c r="C16" i="151"/>
  <c r="B16" i="151"/>
  <c r="O15" i="151"/>
  <c r="N15" i="151"/>
  <c r="M15" i="151"/>
  <c r="L15" i="151"/>
  <c r="K15" i="151"/>
  <c r="J15" i="151"/>
  <c r="I15" i="151"/>
  <c r="H15" i="151"/>
  <c r="G15" i="151"/>
  <c r="F15" i="151"/>
  <c r="E15" i="151"/>
  <c r="D15" i="151"/>
  <c r="C15" i="151"/>
  <c r="B15" i="151"/>
  <c r="O14" i="151"/>
  <c r="N14" i="151"/>
  <c r="M14" i="151"/>
  <c r="L14" i="151"/>
  <c r="K14" i="151"/>
  <c r="J14" i="151"/>
  <c r="I14" i="151"/>
  <c r="H14" i="151"/>
  <c r="G14" i="151"/>
  <c r="F14" i="151"/>
  <c r="E14" i="151"/>
  <c r="D14" i="151"/>
  <c r="C14" i="151"/>
  <c r="B14" i="151"/>
  <c r="O13" i="151"/>
  <c r="N13" i="151"/>
  <c r="M13" i="151"/>
  <c r="L13" i="151"/>
  <c r="K13" i="151"/>
  <c r="J13" i="151"/>
  <c r="I13" i="151"/>
  <c r="H13" i="151"/>
  <c r="G13" i="151"/>
  <c r="F13" i="151"/>
  <c r="E13" i="151"/>
  <c r="D13" i="151"/>
  <c r="C13" i="151"/>
  <c r="B13" i="151"/>
  <c r="O12" i="151"/>
  <c r="N12" i="151"/>
  <c r="M12" i="151"/>
  <c r="L12" i="151"/>
  <c r="K12" i="151"/>
  <c r="J12" i="151"/>
  <c r="I12" i="151"/>
  <c r="H12" i="151"/>
  <c r="G12" i="151"/>
  <c r="F12" i="151"/>
  <c r="E12" i="151"/>
  <c r="D12" i="151"/>
  <c r="C12" i="151"/>
  <c r="B12" i="151"/>
  <c r="O11" i="151"/>
  <c r="N11" i="151"/>
  <c r="M11" i="151"/>
  <c r="L11" i="151"/>
  <c r="K11" i="151"/>
  <c r="J11" i="151"/>
  <c r="I11" i="151"/>
  <c r="H11" i="151"/>
  <c r="G11" i="151"/>
  <c r="F11" i="151"/>
  <c r="E11" i="151"/>
  <c r="D11" i="151"/>
  <c r="C11" i="151"/>
  <c r="B11" i="151"/>
  <c r="O10" i="151"/>
  <c r="N10" i="151"/>
  <c r="M10" i="151"/>
  <c r="L10" i="151"/>
  <c r="K10" i="151"/>
  <c r="J10" i="151"/>
  <c r="I10" i="151"/>
  <c r="H10" i="151"/>
  <c r="G10" i="151"/>
  <c r="F10" i="151"/>
  <c r="E10" i="151"/>
  <c r="D10" i="151"/>
  <c r="C10" i="151"/>
  <c r="B10" i="151"/>
  <c r="O9" i="151"/>
  <c r="N9" i="151"/>
  <c r="M9" i="151"/>
  <c r="L9" i="151"/>
  <c r="K9" i="151"/>
  <c r="J9" i="151"/>
  <c r="I9" i="151"/>
  <c r="H9" i="151"/>
  <c r="G9" i="151"/>
  <c r="F9" i="151"/>
  <c r="E9" i="151"/>
  <c r="D9" i="151"/>
  <c r="C9" i="151"/>
  <c r="B9" i="151"/>
  <c r="O8" i="151"/>
  <c r="N8" i="151"/>
  <c r="M8" i="151"/>
  <c r="L8" i="151"/>
  <c r="K8" i="151"/>
  <c r="J8" i="151"/>
  <c r="I8" i="151"/>
  <c r="H8" i="151"/>
  <c r="G8" i="151"/>
  <c r="F8" i="151"/>
  <c r="E8" i="151"/>
  <c r="D8" i="151"/>
  <c r="C8" i="151"/>
  <c r="B8" i="151"/>
  <c r="O7" i="151"/>
  <c r="N7" i="151"/>
  <c r="M7" i="151"/>
  <c r="L7" i="151"/>
  <c r="K7" i="151"/>
  <c r="J7" i="151"/>
  <c r="I7" i="151"/>
  <c r="H7" i="151"/>
  <c r="G7" i="151"/>
  <c r="F7" i="151"/>
  <c r="E7" i="151"/>
  <c r="D7" i="151"/>
  <c r="C7" i="151"/>
  <c r="B7" i="151"/>
  <c r="O34" i="150"/>
  <c r="N34" i="150"/>
  <c r="M34" i="150"/>
  <c r="L34" i="150"/>
  <c r="K34" i="150"/>
  <c r="J34" i="150"/>
  <c r="I34" i="150"/>
  <c r="H34" i="150"/>
  <c r="G34" i="150"/>
  <c r="F34" i="150"/>
  <c r="E34" i="150"/>
  <c r="D34" i="150"/>
  <c r="C34" i="150"/>
  <c r="B34" i="150"/>
  <c r="O33" i="150"/>
  <c r="N33" i="150"/>
  <c r="M33" i="150"/>
  <c r="L33" i="150"/>
  <c r="K33" i="150"/>
  <c r="J33" i="150"/>
  <c r="I33" i="150"/>
  <c r="H33" i="150"/>
  <c r="G33" i="150"/>
  <c r="F33" i="150"/>
  <c r="E33" i="150"/>
  <c r="D33" i="150"/>
  <c r="C33" i="150"/>
  <c r="B33" i="150"/>
  <c r="O32" i="150"/>
  <c r="N32" i="150"/>
  <c r="M32" i="150"/>
  <c r="L32" i="150"/>
  <c r="K32" i="150"/>
  <c r="J32" i="150"/>
  <c r="I32" i="150"/>
  <c r="H32" i="150"/>
  <c r="G32" i="150"/>
  <c r="F32" i="150"/>
  <c r="E32" i="150"/>
  <c r="D32" i="150"/>
  <c r="C32" i="150"/>
  <c r="B32" i="150"/>
  <c r="O31" i="150"/>
  <c r="N31" i="150"/>
  <c r="M31" i="150"/>
  <c r="L31" i="150"/>
  <c r="K31" i="150"/>
  <c r="J31" i="150"/>
  <c r="I31" i="150"/>
  <c r="H31" i="150"/>
  <c r="G31" i="150"/>
  <c r="F31" i="150"/>
  <c r="E31" i="150"/>
  <c r="D31" i="150"/>
  <c r="C31" i="150"/>
  <c r="B31" i="150"/>
  <c r="O30" i="150"/>
  <c r="N30" i="150"/>
  <c r="M30" i="150"/>
  <c r="L30" i="150"/>
  <c r="K30" i="150"/>
  <c r="J30" i="150"/>
  <c r="I30" i="150"/>
  <c r="H30" i="150"/>
  <c r="G30" i="150"/>
  <c r="F30" i="150"/>
  <c r="E30" i="150"/>
  <c r="D30" i="150"/>
  <c r="C30" i="150"/>
  <c r="B30" i="150"/>
  <c r="O29" i="150"/>
  <c r="N29" i="150"/>
  <c r="M29" i="150"/>
  <c r="L29" i="150"/>
  <c r="K29" i="150"/>
  <c r="J29" i="150"/>
  <c r="I29" i="150"/>
  <c r="H29" i="150"/>
  <c r="G29" i="150"/>
  <c r="F29" i="150"/>
  <c r="E29" i="150"/>
  <c r="D29" i="150"/>
  <c r="C29" i="150"/>
  <c r="B29" i="150"/>
  <c r="O28" i="150"/>
  <c r="N28" i="150"/>
  <c r="M28" i="150"/>
  <c r="L28" i="150"/>
  <c r="K28" i="150"/>
  <c r="J28" i="150"/>
  <c r="I28" i="150"/>
  <c r="H28" i="150"/>
  <c r="G28" i="150"/>
  <c r="F28" i="150"/>
  <c r="E28" i="150"/>
  <c r="D28" i="150"/>
  <c r="C28" i="150"/>
  <c r="B28" i="150"/>
  <c r="O27" i="150"/>
  <c r="N27" i="150"/>
  <c r="M27" i="150"/>
  <c r="L27" i="150"/>
  <c r="K27" i="150"/>
  <c r="J27" i="150"/>
  <c r="I27" i="150"/>
  <c r="H27" i="150"/>
  <c r="G27" i="150"/>
  <c r="F27" i="150"/>
  <c r="E27" i="150"/>
  <c r="D27" i="150"/>
  <c r="C27" i="150"/>
  <c r="B27" i="150"/>
  <c r="O26" i="150"/>
  <c r="N26" i="150"/>
  <c r="M26" i="150"/>
  <c r="L26" i="150"/>
  <c r="K26" i="150"/>
  <c r="J26" i="150"/>
  <c r="I26" i="150"/>
  <c r="H26" i="150"/>
  <c r="G26" i="150"/>
  <c r="F26" i="150"/>
  <c r="E26" i="150"/>
  <c r="D26" i="150"/>
  <c r="C26" i="150"/>
  <c r="B26" i="150"/>
  <c r="O25" i="150"/>
  <c r="N25" i="150"/>
  <c r="M25" i="150"/>
  <c r="L25" i="150"/>
  <c r="K25" i="150"/>
  <c r="J25" i="150"/>
  <c r="I25" i="150"/>
  <c r="H25" i="150"/>
  <c r="G25" i="150"/>
  <c r="F25" i="150"/>
  <c r="E25" i="150"/>
  <c r="D25" i="150"/>
  <c r="C25" i="150"/>
  <c r="B25" i="150"/>
  <c r="O24" i="150"/>
  <c r="N24" i="150"/>
  <c r="M24" i="150"/>
  <c r="L24" i="150"/>
  <c r="K24" i="150"/>
  <c r="J24" i="150"/>
  <c r="I24" i="150"/>
  <c r="H24" i="150"/>
  <c r="G24" i="150"/>
  <c r="F24" i="150"/>
  <c r="E24" i="150"/>
  <c r="D24" i="150"/>
  <c r="C24" i="150"/>
  <c r="B24" i="150"/>
  <c r="O23" i="150"/>
  <c r="N23" i="150"/>
  <c r="M23" i="150"/>
  <c r="L23" i="150"/>
  <c r="K23" i="150"/>
  <c r="J23" i="150"/>
  <c r="I23" i="150"/>
  <c r="H23" i="150"/>
  <c r="G23" i="150"/>
  <c r="F23" i="150"/>
  <c r="E23" i="150"/>
  <c r="D23" i="150"/>
  <c r="C23" i="150"/>
  <c r="B23" i="150"/>
  <c r="O22" i="150"/>
  <c r="N22" i="150"/>
  <c r="M22" i="150"/>
  <c r="L22" i="150"/>
  <c r="K22" i="150"/>
  <c r="J22" i="150"/>
  <c r="I22" i="150"/>
  <c r="H22" i="150"/>
  <c r="G22" i="150"/>
  <c r="F22" i="150"/>
  <c r="E22" i="150"/>
  <c r="D22" i="150"/>
  <c r="C22" i="150"/>
  <c r="B22" i="150"/>
  <c r="O21" i="150"/>
  <c r="N21" i="150"/>
  <c r="M21" i="150"/>
  <c r="L21" i="150"/>
  <c r="K21" i="150"/>
  <c r="J21" i="150"/>
  <c r="I21" i="150"/>
  <c r="H21" i="150"/>
  <c r="G21" i="150"/>
  <c r="F21" i="150"/>
  <c r="E21" i="150"/>
  <c r="D21" i="150"/>
  <c r="C21" i="150"/>
  <c r="B21" i="150"/>
  <c r="O20" i="150"/>
  <c r="N20" i="150"/>
  <c r="M20" i="150"/>
  <c r="L20" i="150"/>
  <c r="K20" i="150"/>
  <c r="J20" i="150"/>
  <c r="I20" i="150"/>
  <c r="H20" i="150"/>
  <c r="G20" i="150"/>
  <c r="F20" i="150"/>
  <c r="E20" i="150"/>
  <c r="D20" i="150"/>
  <c r="C20" i="150"/>
  <c r="B20" i="150"/>
  <c r="O19" i="150"/>
  <c r="N19" i="150"/>
  <c r="M19" i="150"/>
  <c r="L19" i="150"/>
  <c r="K19" i="150"/>
  <c r="J19" i="150"/>
  <c r="I19" i="150"/>
  <c r="H19" i="150"/>
  <c r="G19" i="150"/>
  <c r="F19" i="150"/>
  <c r="E19" i="150"/>
  <c r="D19" i="150"/>
  <c r="C19" i="150"/>
  <c r="B19" i="150"/>
  <c r="O18" i="150"/>
  <c r="N18" i="150"/>
  <c r="M18" i="150"/>
  <c r="L18" i="150"/>
  <c r="K18" i="150"/>
  <c r="J18" i="150"/>
  <c r="I18" i="150"/>
  <c r="H18" i="150"/>
  <c r="G18" i="150"/>
  <c r="F18" i="150"/>
  <c r="E18" i="150"/>
  <c r="D18" i="150"/>
  <c r="C18" i="150"/>
  <c r="B18" i="150"/>
  <c r="O17" i="150"/>
  <c r="N17" i="150"/>
  <c r="M17" i="150"/>
  <c r="L17" i="150"/>
  <c r="K17" i="150"/>
  <c r="J17" i="150"/>
  <c r="I17" i="150"/>
  <c r="H17" i="150"/>
  <c r="G17" i="150"/>
  <c r="F17" i="150"/>
  <c r="E17" i="150"/>
  <c r="D17" i="150"/>
  <c r="C17" i="150"/>
  <c r="B17" i="150"/>
  <c r="O16" i="150"/>
  <c r="N16" i="150"/>
  <c r="M16" i="150"/>
  <c r="L16" i="150"/>
  <c r="K16" i="150"/>
  <c r="J16" i="150"/>
  <c r="I16" i="150"/>
  <c r="H16" i="150"/>
  <c r="G16" i="150"/>
  <c r="F16" i="150"/>
  <c r="E16" i="150"/>
  <c r="D16" i="150"/>
  <c r="C16" i="150"/>
  <c r="B16" i="150"/>
  <c r="O15" i="150"/>
  <c r="N15" i="150"/>
  <c r="M15" i="150"/>
  <c r="L15" i="150"/>
  <c r="K15" i="150"/>
  <c r="J15" i="150"/>
  <c r="I15" i="150"/>
  <c r="H15" i="150"/>
  <c r="G15" i="150"/>
  <c r="F15" i="150"/>
  <c r="E15" i="150"/>
  <c r="D15" i="150"/>
  <c r="C15" i="150"/>
  <c r="B15" i="150"/>
  <c r="O14" i="150"/>
  <c r="N14" i="150"/>
  <c r="M14" i="150"/>
  <c r="L14" i="150"/>
  <c r="K14" i="150"/>
  <c r="J14" i="150"/>
  <c r="I14" i="150"/>
  <c r="H14" i="150"/>
  <c r="G14" i="150"/>
  <c r="F14" i="150"/>
  <c r="E14" i="150"/>
  <c r="D14" i="150"/>
  <c r="C14" i="150"/>
  <c r="B14" i="150"/>
  <c r="O13" i="150"/>
  <c r="N13" i="150"/>
  <c r="M13" i="150"/>
  <c r="L13" i="150"/>
  <c r="K13" i="150"/>
  <c r="J13" i="150"/>
  <c r="I13" i="150"/>
  <c r="H13" i="150"/>
  <c r="G13" i="150"/>
  <c r="F13" i="150"/>
  <c r="E13" i="150"/>
  <c r="D13" i="150"/>
  <c r="C13" i="150"/>
  <c r="B13" i="150"/>
  <c r="O12" i="150"/>
  <c r="N12" i="150"/>
  <c r="M12" i="150"/>
  <c r="L12" i="150"/>
  <c r="K12" i="150"/>
  <c r="J12" i="150"/>
  <c r="I12" i="150"/>
  <c r="H12" i="150"/>
  <c r="G12" i="150"/>
  <c r="F12" i="150"/>
  <c r="E12" i="150"/>
  <c r="D12" i="150"/>
  <c r="C12" i="150"/>
  <c r="B12" i="150"/>
  <c r="O11" i="150"/>
  <c r="N11" i="150"/>
  <c r="M11" i="150"/>
  <c r="L11" i="150"/>
  <c r="K11" i="150"/>
  <c r="J11" i="150"/>
  <c r="I11" i="150"/>
  <c r="H11" i="150"/>
  <c r="G11" i="150"/>
  <c r="F11" i="150"/>
  <c r="E11" i="150"/>
  <c r="D11" i="150"/>
  <c r="C11" i="150"/>
  <c r="B11" i="150"/>
  <c r="O10" i="150"/>
  <c r="N10" i="150"/>
  <c r="M10" i="150"/>
  <c r="L10" i="150"/>
  <c r="K10" i="150"/>
  <c r="J10" i="150"/>
  <c r="I10" i="150"/>
  <c r="H10" i="150"/>
  <c r="G10" i="150"/>
  <c r="F10" i="150"/>
  <c r="E10" i="150"/>
  <c r="D10" i="150"/>
  <c r="C10" i="150"/>
  <c r="B10" i="150"/>
  <c r="O9" i="150"/>
  <c r="N9" i="150"/>
  <c r="M9" i="150"/>
  <c r="L9" i="150"/>
  <c r="K9" i="150"/>
  <c r="J9" i="150"/>
  <c r="I9" i="150"/>
  <c r="H9" i="150"/>
  <c r="G9" i="150"/>
  <c r="F9" i="150"/>
  <c r="E9" i="150"/>
  <c r="D9" i="150"/>
  <c r="C9" i="150"/>
  <c r="B9" i="150"/>
  <c r="O8" i="150"/>
  <c r="N8" i="150"/>
  <c r="M8" i="150"/>
  <c r="L8" i="150"/>
  <c r="K8" i="150"/>
  <c r="J8" i="150"/>
  <c r="I8" i="150"/>
  <c r="H8" i="150"/>
  <c r="G8" i="150"/>
  <c r="F8" i="150"/>
  <c r="E8" i="150"/>
  <c r="D8" i="150"/>
  <c r="C8" i="150"/>
  <c r="B8" i="150"/>
  <c r="O7" i="150"/>
  <c r="N7" i="150"/>
  <c r="M7" i="150"/>
  <c r="L7" i="150"/>
  <c r="K7" i="150"/>
  <c r="J7" i="150"/>
  <c r="I7" i="150"/>
  <c r="H7" i="150"/>
  <c r="G7" i="150"/>
  <c r="F7" i="150"/>
  <c r="E7" i="150"/>
  <c r="D7" i="150"/>
  <c r="C7" i="150"/>
  <c r="B7" i="150"/>
  <c r="O34" i="149"/>
  <c r="N34" i="149"/>
  <c r="M34" i="149"/>
  <c r="L34" i="149"/>
  <c r="K34" i="149"/>
  <c r="J34" i="149"/>
  <c r="I34" i="149"/>
  <c r="H34" i="149"/>
  <c r="G34" i="149"/>
  <c r="F34" i="149"/>
  <c r="E34" i="149"/>
  <c r="D34" i="149"/>
  <c r="C34" i="149"/>
  <c r="B34" i="149"/>
  <c r="O33" i="149"/>
  <c r="N33" i="149"/>
  <c r="M33" i="149"/>
  <c r="L33" i="149"/>
  <c r="K33" i="149"/>
  <c r="J33" i="149"/>
  <c r="I33" i="149"/>
  <c r="H33" i="149"/>
  <c r="G33" i="149"/>
  <c r="F33" i="149"/>
  <c r="E33" i="149"/>
  <c r="D33" i="149"/>
  <c r="C33" i="149"/>
  <c r="B33" i="149"/>
  <c r="O32" i="149"/>
  <c r="N32" i="149"/>
  <c r="M32" i="149"/>
  <c r="L32" i="149"/>
  <c r="K32" i="149"/>
  <c r="J32" i="149"/>
  <c r="I32" i="149"/>
  <c r="H32" i="149"/>
  <c r="G32" i="149"/>
  <c r="F32" i="149"/>
  <c r="E32" i="149"/>
  <c r="D32" i="149"/>
  <c r="C32" i="149"/>
  <c r="B32" i="149"/>
  <c r="O31" i="149"/>
  <c r="N31" i="149"/>
  <c r="M31" i="149"/>
  <c r="L31" i="149"/>
  <c r="K31" i="149"/>
  <c r="J31" i="149"/>
  <c r="I31" i="149"/>
  <c r="H31" i="149"/>
  <c r="G31" i="149"/>
  <c r="F31" i="149"/>
  <c r="E31" i="149"/>
  <c r="D31" i="149"/>
  <c r="C31" i="149"/>
  <c r="B31" i="149"/>
  <c r="O30" i="149"/>
  <c r="N30" i="149"/>
  <c r="M30" i="149"/>
  <c r="L30" i="149"/>
  <c r="K30" i="149"/>
  <c r="J30" i="149"/>
  <c r="I30" i="149"/>
  <c r="H30" i="149"/>
  <c r="G30" i="149"/>
  <c r="F30" i="149"/>
  <c r="E30" i="149"/>
  <c r="D30" i="149"/>
  <c r="C30" i="149"/>
  <c r="B30" i="149"/>
  <c r="O29" i="149"/>
  <c r="N29" i="149"/>
  <c r="M29" i="149"/>
  <c r="L29" i="149"/>
  <c r="K29" i="149"/>
  <c r="J29" i="149"/>
  <c r="I29" i="149"/>
  <c r="H29" i="149"/>
  <c r="G29" i="149"/>
  <c r="F29" i="149"/>
  <c r="E29" i="149"/>
  <c r="D29" i="149"/>
  <c r="C29" i="149"/>
  <c r="B29" i="149"/>
  <c r="O28" i="149"/>
  <c r="N28" i="149"/>
  <c r="M28" i="149"/>
  <c r="L28" i="149"/>
  <c r="K28" i="149"/>
  <c r="J28" i="149"/>
  <c r="I28" i="149"/>
  <c r="H28" i="149"/>
  <c r="G28" i="149"/>
  <c r="F28" i="149"/>
  <c r="E28" i="149"/>
  <c r="D28" i="149"/>
  <c r="C28" i="149"/>
  <c r="B28" i="149"/>
  <c r="O27" i="149"/>
  <c r="N27" i="149"/>
  <c r="M27" i="149"/>
  <c r="L27" i="149"/>
  <c r="K27" i="149"/>
  <c r="J27" i="149"/>
  <c r="I27" i="149"/>
  <c r="H27" i="149"/>
  <c r="G27" i="149"/>
  <c r="F27" i="149"/>
  <c r="E27" i="149"/>
  <c r="D27" i="149"/>
  <c r="C27" i="149"/>
  <c r="B27" i="149"/>
  <c r="O26" i="149"/>
  <c r="N26" i="149"/>
  <c r="M26" i="149"/>
  <c r="L26" i="149"/>
  <c r="K26" i="149"/>
  <c r="J26" i="149"/>
  <c r="I26" i="149"/>
  <c r="H26" i="149"/>
  <c r="G26" i="149"/>
  <c r="F26" i="149"/>
  <c r="E26" i="149"/>
  <c r="D26" i="149"/>
  <c r="C26" i="149"/>
  <c r="B26" i="149"/>
  <c r="O25" i="149"/>
  <c r="N25" i="149"/>
  <c r="M25" i="149"/>
  <c r="L25" i="149"/>
  <c r="K25" i="149"/>
  <c r="J25" i="149"/>
  <c r="I25" i="149"/>
  <c r="H25" i="149"/>
  <c r="G25" i="149"/>
  <c r="F25" i="149"/>
  <c r="E25" i="149"/>
  <c r="D25" i="149"/>
  <c r="C25" i="149"/>
  <c r="B25" i="149"/>
  <c r="O24" i="149"/>
  <c r="N24" i="149"/>
  <c r="M24" i="149"/>
  <c r="L24" i="149"/>
  <c r="K24" i="149"/>
  <c r="J24" i="149"/>
  <c r="I24" i="149"/>
  <c r="H24" i="149"/>
  <c r="G24" i="149"/>
  <c r="F24" i="149"/>
  <c r="E24" i="149"/>
  <c r="D24" i="149"/>
  <c r="C24" i="149"/>
  <c r="B24" i="149"/>
  <c r="O23" i="149"/>
  <c r="N23" i="149"/>
  <c r="M23" i="149"/>
  <c r="L23" i="149"/>
  <c r="K23" i="149"/>
  <c r="J23" i="149"/>
  <c r="I23" i="149"/>
  <c r="H23" i="149"/>
  <c r="G23" i="149"/>
  <c r="F23" i="149"/>
  <c r="E23" i="149"/>
  <c r="D23" i="149"/>
  <c r="C23" i="149"/>
  <c r="B23" i="149"/>
  <c r="O22" i="149"/>
  <c r="N22" i="149"/>
  <c r="M22" i="149"/>
  <c r="L22" i="149"/>
  <c r="K22" i="149"/>
  <c r="J22" i="149"/>
  <c r="I22" i="149"/>
  <c r="H22" i="149"/>
  <c r="G22" i="149"/>
  <c r="F22" i="149"/>
  <c r="E22" i="149"/>
  <c r="D22" i="149"/>
  <c r="C22" i="149"/>
  <c r="B22" i="149"/>
  <c r="O21" i="149"/>
  <c r="N21" i="149"/>
  <c r="M21" i="149"/>
  <c r="L21" i="149"/>
  <c r="K21" i="149"/>
  <c r="J21" i="149"/>
  <c r="I21" i="149"/>
  <c r="H21" i="149"/>
  <c r="G21" i="149"/>
  <c r="F21" i="149"/>
  <c r="E21" i="149"/>
  <c r="D21" i="149"/>
  <c r="C21" i="149"/>
  <c r="B21" i="149"/>
  <c r="O20" i="149"/>
  <c r="N20" i="149"/>
  <c r="M20" i="149"/>
  <c r="L20" i="149"/>
  <c r="K20" i="149"/>
  <c r="J20" i="149"/>
  <c r="I20" i="149"/>
  <c r="H20" i="149"/>
  <c r="G20" i="149"/>
  <c r="F20" i="149"/>
  <c r="E20" i="149"/>
  <c r="D20" i="149"/>
  <c r="C20" i="149"/>
  <c r="B20" i="149"/>
  <c r="O19" i="149"/>
  <c r="N19" i="149"/>
  <c r="M19" i="149"/>
  <c r="L19" i="149"/>
  <c r="K19" i="149"/>
  <c r="J19" i="149"/>
  <c r="I19" i="149"/>
  <c r="H19" i="149"/>
  <c r="G19" i="149"/>
  <c r="F19" i="149"/>
  <c r="E19" i="149"/>
  <c r="D19" i="149"/>
  <c r="C19" i="149"/>
  <c r="B19" i="149"/>
  <c r="O18" i="149"/>
  <c r="N18" i="149"/>
  <c r="M18" i="149"/>
  <c r="L18" i="149"/>
  <c r="K18" i="149"/>
  <c r="J18" i="149"/>
  <c r="I18" i="149"/>
  <c r="H18" i="149"/>
  <c r="G18" i="149"/>
  <c r="F18" i="149"/>
  <c r="E18" i="149"/>
  <c r="D18" i="149"/>
  <c r="C18" i="149"/>
  <c r="B18" i="149"/>
  <c r="O17" i="149"/>
  <c r="N17" i="149"/>
  <c r="M17" i="149"/>
  <c r="L17" i="149"/>
  <c r="K17" i="149"/>
  <c r="J17" i="149"/>
  <c r="I17" i="149"/>
  <c r="H17" i="149"/>
  <c r="G17" i="149"/>
  <c r="F17" i="149"/>
  <c r="E17" i="149"/>
  <c r="D17" i="149"/>
  <c r="C17" i="149"/>
  <c r="B17" i="149"/>
  <c r="O16" i="149"/>
  <c r="N16" i="149"/>
  <c r="M16" i="149"/>
  <c r="L16" i="149"/>
  <c r="K16" i="149"/>
  <c r="J16" i="149"/>
  <c r="I16" i="149"/>
  <c r="H16" i="149"/>
  <c r="G16" i="149"/>
  <c r="F16" i="149"/>
  <c r="E16" i="149"/>
  <c r="D16" i="149"/>
  <c r="C16" i="149"/>
  <c r="B16" i="149"/>
  <c r="O15" i="149"/>
  <c r="N15" i="149"/>
  <c r="M15" i="149"/>
  <c r="L15" i="149"/>
  <c r="K15" i="149"/>
  <c r="J15" i="149"/>
  <c r="I15" i="149"/>
  <c r="H15" i="149"/>
  <c r="G15" i="149"/>
  <c r="F15" i="149"/>
  <c r="E15" i="149"/>
  <c r="D15" i="149"/>
  <c r="C15" i="149"/>
  <c r="B15" i="149"/>
  <c r="O14" i="149"/>
  <c r="N14" i="149"/>
  <c r="M14" i="149"/>
  <c r="L14" i="149"/>
  <c r="K14" i="149"/>
  <c r="J14" i="149"/>
  <c r="I14" i="149"/>
  <c r="H14" i="149"/>
  <c r="G14" i="149"/>
  <c r="F14" i="149"/>
  <c r="E14" i="149"/>
  <c r="D14" i="149"/>
  <c r="C14" i="149"/>
  <c r="B14" i="149"/>
  <c r="O13" i="149"/>
  <c r="N13" i="149"/>
  <c r="M13" i="149"/>
  <c r="L13" i="149"/>
  <c r="K13" i="149"/>
  <c r="J13" i="149"/>
  <c r="I13" i="149"/>
  <c r="H13" i="149"/>
  <c r="G13" i="149"/>
  <c r="F13" i="149"/>
  <c r="E13" i="149"/>
  <c r="D13" i="149"/>
  <c r="C13" i="149"/>
  <c r="B13" i="149"/>
  <c r="O12" i="149"/>
  <c r="N12" i="149"/>
  <c r="M12" i="149"/>
  <c r="L12" i="149"/>
  <c r="K12" i="149"/>
  <c r="J12" i="149"/>
  <c r="I12" i="149"/>
  <c r="H12" i="149"/>
  <c r="G12" i="149"/>
  <c r="F12" i="149"/>
  <c r="E12" i="149"/>
  <c r="D12" i="149"/>
  <c r="C12" i="149"/>
  <c r="B12" i="149"/>
  <c r="O11" i="149"/>
  <c r="N11" i="149"/>
  <c r="M11" i="149"/>
  <c r="L11" i="149"/>
  <c r="K11" i="149"/>
  <c r="J11" i="149"/>
  <c r="I11" i="149"/>
  <c r="H11" i="149"/>
  <c r="G11" i="149"/>
  <c r="F11" i="149"/>
  <c r="E11" i="149"/>
  <c r="D11" i="149"/>
  <c r="C11" i="149"/>
  <c r="B11" i="149"/>
  <c r="O10" i="149"/>
  <c r="N10" i="149"/>
  <c r="M10" i="149"/>
  <c r="L10" i="149"/>
  <c r="K10" i="149"/>
  <c r="J10" i="149"/>
  <c r="I10" i="149"/>
  <c r="H10" i="149"/>
  <c r="G10" i="149"/>
  <c r="F10" i="149"/>
  <c r="E10" i="149"/>
  <c r="D10" i="149"/>
  <c r="C10" i="149"/>
  <c r="B10" i="149"/>
  <c r="O9" i="149"/>
  <c r="N9" i="149"/>
  <c r="M9" i="149"/>
  <c r="L9" i="149"/>
  <c r="K9" i="149"/>
  <c r="J9" i="149"/>
  <c r="I9" i="149"/>
  <c r="H9" i="149"/>
  <c r="G9" i="149"/>
  <c r="F9" i="149"/>
  <c r="E9" i="149"/>
  <c r="D9" i="149"/>
  <c r="C9" i="149"/>
  <c r="B9" i="149"/>
  <c r="O8" i="149"/>
  <c r="N8" i="149"/>
  <c r="M8" i="149"/>
  <c r="L8" i="149"/>
  <c r="K8" i="149"/>
  <c r="J8" i="149"/>
  <c r="I8" i="149"/>
  <c r="H8" i="149"/>
  <c r="G8" i="149"/>
  <c r="F8" i="149"/>
  <c r="E8" i="149"/>
  <c r="D8" i="149"/>
  <c r="C8" i="149"/>
  <c r="B8" i="149"/>
  <c r="O7" i="149"/>
  <c r="N7" i="149"/>
  <c r="M7" i="149"/>
  <c r="L7" i="149"/>
  <c r="K7" i="149"/>
  <c r="J7" i="149"/>
  <c r="I7" i="149"/>
  <c r="H7" i="149"/>
  <c r="G7" i="149"/>
  <c r="F7" i="149"/>
  <c r="E7" i="149"/>
  <c r="D7" i="149"/>
  <c r="C7" i="149"/>
  <c r="B7" i="149"/>
  <c r="O34" i="148"/>
  <c r="N34" i="148"/>
  <c r="M34" i="148"/>
  <c r="L34" i="148"/>
  <c r="K34" i="148"/>
  <c r="J34" i="148"/>
  <c r="I34" i="148"/>
  <c r="H34" i="148"/>
  <c r="G34" i="148"/>
  <c r="F34" i="148"/>
  <c r="E34" i="148"/>
  <c r="D34" i="148"/>
  <c r="C34" i="148"/>
  <c r="B34" i="148"/>
  <c r="O33" i="148"/>
  <c r="N33" i="148"/>
  <c r="M33" i="148"/>
  <c r="L33" i="148"/>
  <c r="K33" i="148"/>
  <c r="J33" i="148"/>
  <c r="I33" i="148"/>
  <c r="H33" i="148"/>
  <c r="G33" i="148"/>
  <c r="F33" i="148"/>
  <c r="E33" i="148"/>
  <c r="D33" i="148"/>
  <c r="C33" i="148"/>
  <c r="B33" i="148"/>
  <c r="O32" i="148"/>
  <c r="N32" i="148"/>
  <c r="M32" i="148"/>
  <c r="L32" i="148"/>
  <c r="K32" i="148"/>
  <c r="J32" i="148"/>
  <c r="I32" i="148"/>
  <c r="H32" i="148"/>
  <c r="G32" i="148"/>
  <c r="F32" i="148"/>
  <c r="E32" i="148"/>
  <c r="D32" i="148"/>
  <c r="C32" i="148"/>
  <c r="B32" i="148"/>
  <c r="O31" i="148"/>
  <c r="N31" i="148"/>
  <c r="M31" i="148"/>
  <c r="L31" i="148"/>
  <c r="K31" i="148"/>
  <c r="J31" i="148"/>
  <c r="I31" i="148"/>
  <c r="H31" i="148"/>
  <c r="G31" i="148"/>
  <c r="F31" i="148"/>
  <c r="E31" i="148"/>
  <c r="D31" i="148"/>
  <c r="C31" i="148"/>
  <c r="B31" i="148"/>
  <c r="O30" i="148"/>
  <c r="N30" i="148"/>
  <c r="M30" i="148"/>
  <c r="L30" i="148"/>
  <c r="K30" i="148"/>
  <c r="J30" i="148"/>
  <c r="I30" i="148"/>
  <c r="H30" i="148"/>
  <c r="G30" i="148"/>
  <c r="F30" i="148"/>
  <c r="E30" i="148"/>
  <c r="D30" i="148"/>
  <c r="C30" i="148"/>
  <c r="B30" i="148"/>
  <c r="O29" i="148"/>
  <c r="N29" i="148"/>
  <c r="M29" i="148"/>
  <c r="L29" i="148"/>
  <c r="K29" i="148"/>
  <c r="J29" i="148"/>
  <c r="I29" i="148"/>
  <c r="H29" i="148"/>
  <c r="G29" i="148"/>
  <c r="F29" i="148"/>
  <c r="E29" i="148"/>
  <c r="D29" i="148"/>
  <c r="C29" i="148"/>
  <c r="B29" i="148"/>
  <c r="O28" i="148"/>
  <c r="N28" i="148"/>
  <c r="M28" i="148"/>
  <c r="L28" i="148"/>
  <c r="K28" i="148"/>
  <c r="J28" i="148"/>
  <c r="I28" i="148"/>
  <c r="H28" i="148"/>
  <c r="G28" i="148"/>
  <c r="F28" i="148"/>
  <c r="E28" i="148"/>
  <c r="D28" i="148"/>
  <c r="C28" i="148"/>
  <c r="B28" i="148"/>
  <c r="O27" i="148"/>
  <c r="N27" i="148"/>
  <c r="M27" i="148"/>
  <c r="L27" i="148"/>
  <c r="K27" i="148"/>
  <c r="J27" i="148"/>
  <c r="I27" i="148"/>
  <c r="H27" i="148"/>
  <c r="G27" i="148"/>
  <c r="F27" i="148"/>
  <c r="E27" i="148"/>
  <c r="D27" i="148"/>
  <c r="C27" i="148"/>
  <c r="B27" i="148"/>
  <c r="O26" i="148"/>
  <c r="N26" i="148"/>
  <c r="M26" i="148"/>
  <c r="L26" i="148"/>
  <c r="K26" i="148"/>
  <c r="J26" i="148"/>
  <c r="I26" i="148"/>
  <c r="H26" i="148"/>
  <c r="G26" i="148"/>
  <c r="F26" i="148"/>
  <c r="E26" i="148"/>
  <c r="D26" i="148"/>
  <c r="C26" i="148"/>
  <c r="B26" i="148"/>
  <c r="O25" i="148"/>
  <c r="N25" i="148"/>
  <c r="M25" i="148"/>
  <c r="L25" i="148"/>
  <c r="K25" i="148"/>
  <c r="J25" i="148"/>
  <c r="I25" i="148"/>
  <c r="H25" i="148"/>
  <c r="G25" i="148"/>
  <c r="F25" i="148"/>
  <c r="E25" i="148"/>
  <c r="D25" i="148"/>
  <c r="C25" i="148"/>
  <c r="B25" i="148"/>
  <c r="O24" i="148"/>
  <c r="N24" i="148"/>
  <c r="M24" i="148"/>
  <c r="L24" i="148"/>
  <c r="K24" i="148"/>
  <c r="J24" i="148"/>
  <c r="I24" i="148"/>
  <c r="H24" i="148"/>
  <c r="G24" i="148"/>
  <c r="F24" i="148"/>
  <c r="E24" i="148"/>
  <c r="D24" i="148"/>
  <c r="C24" i="148"/>
  <c r="B24" i="148"/>
  <c r="O23" i="148"/>
  <c r="N23" i="148"/>
  <c r="M23" i="148"/>
  <c r="L23" i="148"/>
  <c r="K23" i="148"/>
  <c r="J23" i="148"/>
  <c r="I23" i="148"/>
  <c r="H23" i="148"/>
  <c r="G23" i="148"/>
  <c r="F23" i="148"/>
  <c r="E23" i="148"/>
  <c r="D23" i="148"/>
  <c r="C23" i="148"/>
  <c r="B23" i="148"/>
  <c r="O22" i="148"/>
  <c r="N22" i="148"/>
  <c r="M22" i="148"/>
  <c r="L22" i="148"/>
  <c r="K22" i="148"/>
  <c r="J22" i="148"/>
  <c r="I22" i="148"/>
  <c r="H22" i="148"/>
  <c r="G22" i="148"/>
  <c r="F22" i="148"/>
  <c r="E22" i="148"/>
  <c r="D22" i="148"/>
  <c r="C22" i="148"/>
  <c r="B22" i="148"/>
  <c r="O21" i="148"/>
  <c r="N21" i="148"/>
  <c r="M21" i="148"/>
  <c r="L21" i="148"/>
  <c r="K21" i="148"/>
  <c r="J21" i="148"/>
  <c r="I21" i="148"/>
  <c r="H21" i="148"/>
  <c r="G21" i="148"/>
  <c r="F21" i="148"/>
  <c r="E21" i="148"/>
  <c r="D21" i="148"/>
  <c r="C21" i="148"/>
  <c r="B21" i="148"/>
  <c r="O20" i="148"/>
  <c r="N20" i="148"/>
  <c r="M20" i="148"/>
  <c r="L20" i="148"/>
  <c r="K20" i="148"/>
  <c r="J20" i="148"/>
  <c r="I20" i="148"/>
  <c r="H20" i="148"/>
  <c r="G20" i="148"/>
  <c r="F20" i="148"/>
  <c r="E20" i="148"/>
  <c r="D20" i="148"/>
  <c r="C20" i="148"/>
  <c r="B20" i="148"/>
  <c r="O19" i="148"/>
  <c r="N19" i="148"/>
  <c r="M19" i="148"/>
  <c r="L19" i="148"/>
  <c r="K19" i="148"/>
  <c r="J19" i="148"/>
  <c r="I19" i="148"/>
  <c r="H19" i="148"/>
  <c r="G19" i="148"/>
  <c r="F19" i="148"/>
  <c r="E19" i="148"/>
  <c r="D19" i="148"/>
  <c r="C19" i="148"/>
  <c r="B19" i="148"/>
  <c r="O18" i="148"/>
  <c r="N18" i="148"/>
  <c r="M18" i="148"/>
  <c r="L18" i="148"/>
  <c r="K18" i="148"/>
  <c r="J18" i="148"/>
  <c r="I18" i="148"/>
  <c r="H18" i="148"/>
  <c r="G18" i="148"/>
  <c r="F18" i="148"/>
  <c r="E18" i="148"/>
  <c r="D18" i="148"/>
  <c r="C18" i="148"/>
  <c r="B18" i="148"/>
  <c r="O17" i="148"/>
  <c r="N17" i="148"/>
  <c r="M17" i="148"/>
  <c r="L17" i="148"/>
  <c r="K17" i="148"/>
  <c r="J17" i="148"/>
  <c r="I17" i="148"/>
  <c r="H17" i="148"/>
  <c r="G17" i="148"/>
  <c r="F17" i="148"/>
  <c r="E17" i="148"/>
  <c r="D17" i="148"/>
  <c r="C17" i="148"/>
  <c r="B17" i="148"/>
  <c r="O16" i="148"/>
  <c r="N16" i="148"/>
  <c r="M16" i="148"/>
  <c r="L16" i="148"/>
  <c r="K16" i="148"/>
  <c r="J16" i="148"/>
  <c r="I16" i="148"/>
  <c r="H16" i="148"/>
  <c r="G16" i="148"/>
  <c r="F16" i="148"/>
  <c r="E16" i="148"/>
  <c r="D16" i="148"/>
  <c r="C16" i="148"/>
  <c r="B16" i="148"/>
  <c r="O15" i="148"/>
  <c r="N15" i="148"/>
  <c r="M15" i="148"/>
  <c r="L15" i="148"/>
  <c r="K15" i="148"/>
  <c r="J15" i="148"/>
  <c r="I15" i="148"/>
  <c r="H15" i="148"/>
  <c r="G15" i="148"/>
  <c r="F15" i="148"/>
  <c r="E15" i="148"/>
  <c r="D15" i="148"/>
  <c r="C15" i="148"/>
  <c r="B15" i="148"/>
  <c r="O14" i="148"/>
  <c r="N14" i="148"/>
  <c r="M14" i="148"/>
  <c r="L14" i="148"/>
  <c r="K14" i="148"/>
  <c r="J14" i="148"/>
  <c r="I14" i="148"/>
  <c r="H14" i="148"/>
  <c r="G14" i="148"/>
  <c r="F14" i="148"/>
  <c r="E14" i="148"/>
  <c r="D14" i="148"/>
  <c r="C14" i="148"/>
  <c r="B14" i="148"/>
  <c r="O13" i="148"/>
  <c r="N13" i="148"/>
  <c r="M13" i="148"/>
  <c r="L13" i="148"/>
  <c r="K13" i="148"/>
  <c r="J13" i="148"/>
  <c r="I13" i="148"/>
  <c r="H13" i="148"/>
  <c r="G13" i="148"/>
  <c r="F13" i="148"/>
  <c r="E13" i="148"/>
  <c r="D13" i="148"/>
  <c r="C13" i="148"/>
  <c r="B13" i="148"/>
  <c r="O12" i="148"/>
  <c r="N12" i="148"/>
  <c r="M12" i="148"/>
  <c r="L12" i="148"/>
  <c r="K12" i="148"/>
  <c r="J12" i="148"/>
  <c r="I12" i="148"/>
  <c r="H12" i="148"/>
  <c r="G12" i="148"/>
  <c r="F12" i="148"/>
  <c r="E12" i="148"/>
  <c r="D12" i="148"/>
  <c r="C12" i="148"/>
  <c r="B12" i="148"/>
  <c r="O11" i="148"/>
  <c r="N11" i="148"/>
  <c r="M11" i="148"/>
  <c r="L11" i="148"/>
  <c r="K11" i="148"/>
  <c r="J11" i="148"/>
  <c r="I11" i="148"/>
  <c r="H11" i="148"/>
  <c r="G11" i="148"/>
  <c r="F11" i="148"/>
  <c r="E11" i="148"/>
  <c r="D11" i="148"/>
  <c r="C11" i="148"/>
  <c r="B11" i="148"/>
  <c r="O10" i="148"/>
  <c r="N10" i="148"/>
  <c r="M10" i="148"/>
  <c r="L10" i="148"/>
  <c r="K10" i="148"/>
  <c r="J10" i="148"/>
  <c r="I10" i="148"/>
  <c r="H10" i="148"/>
  <c r="G10" i="148"/>
  <c r="F10" i="148"/>
  <c r="E10" i="148"/>
  <c r="D10" i="148"/>
  <c r="C10" i="148"/>
  <c r="B10" i="148"/>
  <c r="O9" i="148"/>
  <c r="N9" i="148"/>
  <c r="M9" i="148"/>
  <c r="L9" i="148"/>
  <c r="K9" i="148"/>
  <c r="J9" i="148"/>
  <c r="I9" i="148"/>
  <c r="H9" i="148"/>
  <c r="G9" i="148"/>
  <c r="F9" i="148"/>
  <c r="E9" i="148"/>
  <c r="D9" i="148"/>
  <c r="C9" i="148"/>
  <c r="B9" i="148"/>
  <c r="O8" i="148"/>
  <c r="N8" i="148"/>
  <c r="M8" i="148"/>
  <c r="L8" i="148"/>
  <c r="K8" i="148"/>
  <c r="J8" i="148"/>
  <c r="I8" i="148"/>
  <c r="H8" i="148"/>
  <c r="G8" i="148"/>
  <c r="F8" i="148"/>
  <c r="E8" i="148"/>
  <c r="D8" i="148"/>
  <c r="C8" i="148"/>
  <c r="B8" i="148"/>
  <c r="O7" i="148"/>
  <c r="N7" i="148"/>
  <c r="M7" i="148"/>
  <c r="L7" i="148"/>
  <c r="K7" i="148"/>
  <c r="J7" i="148"/>
  <c r="I7" i="148"/>
  <c r="H7" i="148"/>
  <c r="G7" i="148"/>
  <c r="F7" i="148"/>
  <c r="E7" i="148"/>
  <c r="D7" i="148"/>
  <c r="C7" i="148"/>
  <c r="B7" i="148"/>
  <c r="O35" i="146"/>
  <c r="N35" i="146"/>
  <c r="M35" i="146"/>
  <c r="L35" i="146"/>
  <c r="K35" i="146"/>
  <c r="J35" i="146"/>
  <c r="I35" i="146"/>
  <c r="H35" i="146"/>
  <c r="G35" i="146"/>
  <c r="F35" i="146"/>
  <c r="E35" i="146"/>
  <c r="D35" i="146"/>
  <c r="C35" i="146"/>
  <c r="B35" i="146"/>
  <c r="O34" i="146"/>
  <c r="N34" i="146"/>
  <c r="M34" i="146"/>
  <c r="L34" i="146"/>
  <c r="K34" i="146"/>
  <c r="J34" i="146"/>
  <c r="I34" i="146"/>
  <c r="H34" i="146"/>
  <c r="G34" i="146"/>
  <c r="F34" i="146"/>
  <c r="E34" i="146"/>
  <c r="D34" i="146"/>
  <c r="C34" i="146"/>
  <c r="B34" i="146"/>
  <c r="O33" i="146"/>
  <c r="N33" i="146"/>
  <c r="M33" i="146"/>
  <c r="L33" i="146"/>
  <c r="K33" i="146"/>
  <c r="J33" i="146"/>
  <c r="I33" i="146"/>
  <c r="H33" i="146"/>
  <c r="G33" i="146"/>
  <c r="F33" i="146"/>
  <c r="E33" i="146"/>
  <c r="D33" i="146"/>
  <c r="C33" i="146"/>
  <c r="B33" i="146"/>
  <c r="O32" i="146"/>
  <c r="N32" i="146"/>
  <c r="M32" i="146"/>
  <c r="L32" i="146"/>
  <c r="K32" i="146"/>
  <c r="J32" i="146"/>
  <c r="I32" i="146"/>
  <c r="H32" i="146"/>
  <c r="G32" i="146"/>
  <c r="F32" i="146"/>
  <c r="E32" i="146"/>
  <c r="D32" i="146"/>
  <c r="C32" i="146"/>
  <c r="B32" i="146"/>
  <c r="O31" i="146"/>
  <c r="N31" i="146"/>
  <c r="M31" i="146"/>
  <c r="L31" i="146"/>
  <c r="K31" i="146"/>
  <c r="J31" i="146"/>
  <c r="I31" i="146"/>
  <c r="H31" i="146"/>
  <c r="G31" i="146"/>
  <c r="F31" i="146"/>
  <c r="E31" i="146"/>
  <c r="D31" i="146"/>
  <c r="C31" i="146"/>
  <c r="B31" i="146"/>
  <c r="O30" i="146"/>
  <c r="N30" i="146"/>
  <c r="M30" i="146"/>
  <c r="L30" i="146"/>
  <c r="K30" i="146"/>
  <c r="J30" i="146"/>
  <c r="I30" i="146"/>
  <c r="H30" i="146"/>
  <c r="G30" i="146"/>
  <c r="F30" i="146"/>
  <c r="E30" i="146"/>
  <c r="D30" i="146"/>
  <c r="C30" i="146"/>
  <c r="B30" i="146"/>
  <c r="O29" i="146"/>
  <c r="N29" i="146"/>
  <c r="M29" i="146"/>
  <c r="L29" i="146"/>
  <c r="K29" i="146"/>
  <c r="J29" i="146"/>
  <c r="I29" i="146"/>
  <c r="H29" i="146"/>
  <c r="G29" i="146"/>
  <c r="F29" i="146"/>
  <c r="E29" i="146"/>
  <c r="D29" i="146"/>
  <c r="C29" i="146"/>
  <c r="B29" i="146"/>
  <c r="O28" i="146"/>
  <c r="N28" i="146"/>
  <c r="M28" i="146"/>
  <c r="L28" i="146"/>
  <c r="K28" i="146"/>
  <c r="J28" i="146"/>
  <c r="I28" i="146"/>
  <c r="H28" i="146"/>
  <c r="G28" i="146"/>
  <c r="F28" i="146"/>
  <c r="E28" i="146"/>
  <c r="D28" i="146"/>
  <c r="C28" i="146"/>
  <c r="B28" i="146"/>
  <c r="O27" i="146"/>
  <c r="N27" i="146"/>
  <c r="M27" i="146"/>
  <c r="L27" i="146"/>
  <c r="K27" i="146"/>
  <c r="J27" i="146"/>
  <c r="I27" i="146"/>
  <c r="H27" i="146"/>
  <c r="G27" i="146"/>
  <c r="F27" i="146"/>
  <c r="E27" i="146"/>
  <c r="D27" i="146"/>
  <c r="C27" i="146"/>
  <c r="B27" i="146"/>
  <c r="N26" i="146"/>
  <c r="M26" i="146"/>
  <c r="L26" i="146"/>
  <c r="K26" i="146"/>
  <c r="J26" i="146"/>
  <c r="I26" i="146"/>
  <c r="H26" i="146"/>
  <c r="G26" i="146"/>
  <c r="F26" i="146"/>
  <c r="E26" i="146"/>
  <c r="D26" i="146"/>
  <c r="C26" i="146"/>
  <c r="B26" i="146"/>
  <c r="O25" i="146"/>
  <c r="N25" i="146"/>
  <c r="M25" i="146"/>
  <c r="L25" i="146"/>
  <c r="K25" i="146"/>
  <c r="J25" i="146"/>
  <c r="I25" i="146"/>
  <c r="H25" i="146"/>
  <c r="G25" i="146"/>
  <c r="F25" i="146"/>
  <c r="E25" i="146"/>
  <c r="D25" i="146"/>
  <c r="C25" i="146"/>
  <c r="B25" i="146"/>
  <c r="O24" i="146"/>
  <c r="N24" i="146"/>
  <c r="M24" i="146"/>
  <c r="L24" i="146"/>
  <c r="K24" i="146"/>
  <c r="J24" i="146"/>
  <c r="I24" i="146"/>
  <c r="H24" i="146"/>
  <c r="G24" i="146"/>
  <c r="F24" i="146"/>
  <c r="E24" i="146"/>
  <c r="D24" i="146"/>
  <c r="C24" i="146"/>
  <c r="B24" i="146"/>
  <c r="O23" i="146"/>
  <c r="N23" i="146"/>
  <c r="M23" i="146"/>
  <c r="L23" i="146"/>
  <c r="K23" i="146"/>
  <c r="J23" i="146"/>
  <c r="I23" i="146"/>
  <c r="H23" i="146"/>
  <c r="G23" i="146"/>
  <c r="F23" i="146"/>
  <c r="E23" i="146"/>
  <c r="D23" i="146"/>
  <c r="C23" i="146"/>
  <c r="B23" i="146"/>
  <c r="O22" i="146"/>
  <c r="N22" i="146"/>
  <c r="M22" i="146"/>
  <c r="L22" i="146"/>
  <c r="K22" i="146"/>
  <c r="J22" i="146"/>
  <c r="I22" i="146"/>
  <c r="H22" i="146"/>
  <c r="G22" i="146"/>
  <c r="F22" i="146"/>
  <c r="E22" i="146"/>
  <c r="D22" i="146"/>
  <c r="C22" i="146"/>
  <c r="B22" i="146"/>
  <c r="O21" i="146"/>
  <c r="N21" i="146"/>
  <c r="M21" i="146"/>
  <c r="L21" i="146"/>
  <c r="K21" i="146"/>
  <c r="J21" i="146"/>
  <c r="I21" i="146"/>
  <c r="H21" i="146"/>
  <c r="G21" i="146"/>
  <c r="F21" i="146"/>
  <c r="E21" i="146"/>
  <c r="D21" i="146"/>
  <c r="C21" i="146"/>
  <c r="B21" i="146"/>
  <c r="O20" i="146"/>
  <c r="N20" i="146"/>
  <c r="M20" i="146"/>
  <c r="L20" i="146"/>
  <c r="K20" i="146"/>
  <c r="J20" i="146"/>
  <c r="I20" i="146"/>
  <c r="H20" i="146"/>
  <c r="G20" i="146"/>
  <c r="F20" i="146"/>
  <c r="E20" i="146"/>
  <c r="D20" i="146"/>
  <c r="C20" i="146"/>
  <c r="B20" i="146"/>
  <c r="O19" i="146"/>
  <c r="N19" i="146"/>
  <c r="M19" i="146"/>
  <c r="L19" i="146"/>
  <c r="K19" i="146"/>
  <c r="J19" i="146"/>
  <c r="I19" i="146"/>
  <c r="H19" i="146"/>
  <c r="G19" i="146"/>
  <c r="F19" i="146"/>
  <c r="E19" i="146"/>
  <c r="D19" i="146"/>
  <c r="C19" i="146"/>
  <c r="B19" i="146"/>
  <c r="O18" i="146"/>
  <c r="N18" i="146"/>
  <c r="M18" i="146"/>
  <c r="L18" i="146"/>
  <c r="K18" i="146"/>
  <c r="J18" i="146"/>
  <c r="I18" i="146"/>
  <c r="H18" i="146"/>
  <c r="G18" i="146"/>
  <c r="F18" i="146"/>
  <c r="E18" i="146"/>
  <c r="D18" i="146"/>
  <c r="C18" i="146"/>
  <c r="B18" i="146"/>
  <c r="O17" i="146"/>
  <c r="N17" i="146"/>
  <c r="M17" i="146"/>
  <c r="L17" i="146"/>
  <c r="K17" i="146"/>
  <c r="J17" i="146"/>
  <c r="I17" i="146"/>
  <c r="H17" i="146"/>
  <c r="G17" i="146"/>
  <c r="F17" i="146"/>
  <c r="E17" i="146"/>
  <c r="D17" i="146"/>
  <c r="C17" i="146"/>
  <c r="B17" i="146"/>
  <c r="O16" i="146"/>
  <c r="N16" i="146"/>
  <c r="M16" i="146"/>
  <c r="L16" i="146"/>
  <c r="K16" i="146"/>
  <c r="J16" i="146"/>
  <c r="I16" i="146"/>
  <c r="H16" i="146"/>
  <c r="G16" i="146"/>
  <c r="F16" i="146"/>
  <c r="E16" i="146"/>
  <c r="D16" i="146"/>
  <c r="C16" i="146"/>
  <c r="B16" i="146"/>
  <c r="O15" i="146"/>
  <c r="N15" i="146"/>
  <c r="M15" i="146"/>
  <c r="L15" i="146"/>
  <c r="K15" i="146"/>
  <c r="J15" i="146"/>
  <c r="I15" i="146"/>
  <c r="H15" i="146"/>
  <c r="G15" i="146"/>
  <c r="F15" i="146"/>
  <c r="E15" i="146"/>
  <c r="D15" i="146"/>
  <c r="C15" i="146"/>
  <c r="B15" i="146"/>
  <c r="O14" i="146"/>
  <c r="N14" i="146"/>
  <c r="M14" i="146"/>
  <c r="L14" i="146"/>
  <c r="K14" i="146"/>
  <c r="J14" i="146"/>
  <c r="I14" i="146"/>
  <c r="H14" i="146"/>
  <c r="G14" i="146"/>
  <c r="F14" i="146"/>
  <c r="E14" i="146"/>
  <c r="D14" i="146"/>
  <c r="C14" i="146"/>
  <c r="B14" i="146"/>
  <c r="O13" i="146"/>
  <c r="N13" i="146"/>
  <c r="M13" i="146"/>
  <c r="L13" i="146"/>
  <c r="K13" i="146"/>
  <c r="J13" i="146"/>
  <c r="I13" i="146"/>
  <c r="H13" i="146"/>
  <c r="G13" i="146"/>
  <c r="F13" i="146"/>
  <c r="E13" i="146"/>
  <c r="D13" i="146"/>
  <c r="C13" i="146"/>
  <c r="B13" i="146"/>
  <c r="O12" i="146"/>
  <c r="N12" i="146"/>
  <c r="M12" i="146"/>
  <c r="L12" i="146"/>
  <c r="K12" i="146"/>
  <c r="J12" i="146"/>
  <c r="I12" i="146"/>
  <c r="H12" i="146"/>
  <c r="G12" i="146"/>
  <c r="F12" i="146"/>
  <c r="E12" i="146"/>
  <c r="D12" i="146"/>
  <c r="C12" i="146"/>
  <c r="B12" i="146"/>
  <c r="O11" i="146"/>
  <c r="N11" i="146"/>
  <c r="M11" i="146"/>
  <c r="L11" i="146"/>
  <c r="K11" i="146"/>
  <c r="J11" i="146"/>
  <c r="I11" i="146"/>
  <c r="H11" i="146"/>
  <c r="G11" i="146"/>
  <c r="F11" i="146"/>
  <c r="E11" i="146"/>
  <c r="D11" i="146"/>
  <c r="C11" i="146"/>
  <c r="B11" i="146"/>
  <c r="O10" i="146"/>
  <c r="N10" i="146"/>
  <c r="M10" i="146"/>
  <c r="L10" i="146"/>
  <c r="K10" i="146"/>
  <c r="J10" i="146"/>
  <c r="I10" i="146"/>
  <c r="H10" i="146"/>
  <c r="G10" i="146"/>
  <c r="F10" i="146"/>
  <c r="E10" i="146"/>
  <c r="D10" i="146"/>
  <c r="C10" i="146"/>
  <c r="B10" i="146"/>
  <c r="O9" i="146"/>
  <c r="N9" i="146"/>
  <c r="M9" i="146"/>
  <c r="L9" i="146"/>
  <c r="K9" i="146"/>
  <c r="J9" i="146"/>
  <c r="I9" i="146"/>
  <c r="H9" i="146"/>
  <c r="G9" i="146"/>
  <c r="F9" i="146"/>
  <c r="E9" i="146"/>
  <c r="D9" i="146"/>
  <c r="C9" i="146"/>
  <c r="B9" i="146"/>
  <c r="O8" i="146"/>
  <c r="N8" i="146"/>
  <c r="M8" i="146"/>
  <c r="L8" i="146"/>
  <c r="K8" i="146"/>
  <c r="J8" i="146"/>
  <c r="I8" i="146"/>
  <c r="H8" i="146"/>
  <c r="G8" i="146"/>
  <c r="F8" i="146"/>
  <c r="E8" i="146"/>
  <c r="D8" i="146"/>
  <c r="C8" i="146"/>
  <c r="B8" i="146"/>
  <c r="O7" i="146"/>
  <c r="N7" i="146"/>
  <c r="M7" i="146"/>
  <c r="L7" i="146"/>
  <c r="K7" i="146"/>
  <c r="J7" i="146"/>
  <c r="I7" i="146"/>
  <c r="H7" i="146"/>
  <c r="G7" i="146"/>
  <c r="F7" i="146"/>
  <c r="E7" i="146"/>
  <c r="D7" i="146"/>
  <c r="C7" i="146"/>
  <c r="B7" i="146"/>
  <c r="I18" i="57"/>
  <c r="H18" i="57"/>
  <c r="G18" i="57"/>
  <c r="F18" i="57"/>
  <c r="E18" i="57"/>
  <c r="D18" i="57"/>
  <c r="C18" i="57"/>
  <c r="B18" i="57"/>
  <c r="I17" i="57"/>
  <c r="H17" i="57"/>
  <c r="G17" i="57"/>
  <c r="F17" i="57"/>
  <c r="E17" i="57"/>
  <c r="D17" i="57"/>
  <c r="C17" i="57"/>
  <c r="B17" i="57"/>
  <c r="I16" i="57"/>
  <c r="H16" i="57"/>
  <c r="G16" i="57"/>
  <c r="F16" i="57"/>
  <c r="E16" i="57"/>
  <c r="D16" i="57"/>
  <c r="C16" i="57"/>
  <c r="B16" i="57"/>
  <c r="I15" i="57"/>
  <c r="H15" i="57"/>
  <c r="G15" i="57"/>
  <c r="F15" i="57"/>
  <c r="E15" i="57"/>
  <c r="D15" i="57"/>
  <c r="C15" i="57"/>
  <c r="B15" i="57"/>
  <c r="I14" i="57"/>
  <c r="H14" i="57"/>
  <c r="G14" i="57"/>
  <c r="F14" i="57"/>
  <c r="E14" i="57"/>
  <c r="D14" i="57"/>
  <c r="C14" i="57"/>
  <c r="B14" i="57"/>
  <c r="I13" i="57"/>
  <c r="H13" i="57"/>
  <c r="G13" i="57"/>
  <c r="F13" i="57"/>
  <c r="E13" i="57"/>
  <c r="D13" i="57"/>
  <c r="C13" i="57"/>
  <c r="B13" i="57"/>
  <c r="I12" i="57"/>
  <c r="H12" i="57"/>
  <c r="G12" i="57"/>
  <c r="F12" i="57"/>
  <c r="E12" i="57"/>
  <c r="D12" i="57"/>
  <c r="C12" i="57"/>
  <c r="B12" i="57"/>
  <c r="I11" i="57"/>
  <c r="H11" i="57"/>
  <c r="G11" i="57"/>
  <c r="F11" i="57"/>
  <c r="E11" i="57"/>
  <c r="D11" i="57"/>
  <c r="C11" i="57"/>
  <c r="B11" i="57"/>
  <c r="I10" i="57"/>
  <c r="H10" i="57"/>
  <c r="G10" i="57"/>
  <c r="F10" i="57"/>
  <c r="E10" i="57"/>
  <c r="D10" i="57"/>
  <c r="C10" i="57"/>
  <c r="B10" i="57"/>
  <c r="I9" i="57"/>
  <c r="H9" i="57"/>
  <c r="G9" i="57"/>
  <c r="F9" i="57"/>
  <c r="E9" i="57"/>
  <c r="D9" i="57"/>
  <c r="C9" i="57"/>
  <c r="B9" i="57"/>
  <c r="I8" i="57"/>
  <c r="H8" i="57"/>
  <c r="G8" i="57"/>
  <c r="F8" i="57"/>
  <c r="E8" i="57"/>
  <c r="D8" i="57"/>
  <c r="C8" i="57"/>
  <c r="B8" i="57"/>
  <c r="I7" i="57"/>
  <c r="H7" i="57"/>
  <c r="G7" i="57"/>
  <c r="F7" i="57"/>
  <c r="E7" i="57"/>
  <c r="D7" i="57"/>
  <c r="C7" i="57"/>
  <c r="B7" i="57"/>
  <c r="I6" i="57"/>
  <c r="H6" i="57"/>
  <c r="G6" i="57"/>
  <c r="F6" i="57"/>
  <c r="E6" i="57"/>
  <c r="D6" i="57"/>
  <c r="C6" i="57"/>
  <c r="B6" i="57"/>
  <c r="I5" i="57"/>
  <c r="H5" i="57"/>
  <c r="G5" i="57"/>
  <c r="F5" i="57"/>
  <c r="E5" i="57"/>
  <c r="D5" i="57"/>
  <c r="C5" i="57"/>
  <c r="B5" i="57"/>
  <c r="M15" i="129"/>
  <c r="L15" i="129"/>
  <c r="K15" i="129"/>
  <c r="J15" i="129"/>
  <c r="I15" i="129"/>
  <c r="H15" i="129"/>
  <c r="G15" i="129"/>
  <c r="F15" i="129"/>
  <c r="E15" i="129"/>
  <c r="D15" i="129"/>
  <c r="C15" i="129"/>
  <c r="B15" i="129"/>
  <c r="M14" i="129"/>
  <c r="L14" i="129"/>
  <c r="K14" i="129"/>
  <c r="J14" i="129"/>
  <c r="I14" i="129"/>
  <c r="H14" i="129"/>
  <c r="G14" i="129"/>
  <c r="F14" i="129"/>
  <c r="E14" i="129"/>
  <c r="D14" i="129"/>
  <c r="C14" i="129"/>
  <c r="B14" i="129"/>
  <c r="M13" i="129"/>
  <c r="L13" i="129"/>
  <c r="K13" i="129"/>
  <c r="J13" i="129"/>
  <c r="I13" i="129"/>
  <c r="H13" i="129"/>
  <c r="G13" i="129"/>
  <c r="F13" i="129"/>
  <c r="E13" i="129"/>
  <c r="D13" i="129"/>
  <c r="C13" i="129"/>
  <c r="B13" i="129"/>
  <c r="M12" i="129"/>
  <c r="L12" i="129"/>
  <c r="K12" i="129"/>
  <c r="J12" i="129"/>
  <c r="I12" i="129"/>
  <c r="H12" i="129"/>
  <c r="G12" i="129"/>
  <c r="F12" i="129"/>
  <c r="E12" i="129"/>
  <c r="D12" i="129"/>
  <c r="C12" i="129"/>
  <c r="B12" i="129"/>
  <c r="M11" i="129"/>
  <c r="L11" i="129"/>
  <c r="K11" i="129"/>
  <c r="J11" i="129"/>
  <c r="I11" i="129"/>
  <c r="H11" i="129"/>
  <c r="G11" i="129"/>
  <c r="F11" i="129"/>
  <c r="E11" i="129"/>
  <c r="D11" i="129"/>
  <c r="C11" i="129"/>
  <c r="B11" i="129"/>
  <c r="M10" i="129"/>
  <c r="L10" i="129"/>
  <c r="K10" i="129"/>
  <c r="J10" i="129"/>
  <c r="I10" i="129"/>
  <c r="H10" i="129"/>
  <c r="G10" i="129"/>
  <c r="F10" i="129"/>
  <c r="E10" i="129"/>
  <c r="D10" i="129"/>
  <c r="C10" i="129"/>
  <c r="B10" i="129"/>
  <c r="M9" i="129"/>
  <c r="L9" i="129"/>
  <c r="K9" i="129"/>
  <c r="J9" i="129"/>
  <c r="I9" i="129"/>
  <c r="H9" i="129"/>
  <c r="G9" i="129"/>
  <c r="F9" i="129"/>
  <c r="E9" i="129"/>
  <c r="D9" i="129"/>
  <c r="C9" i="129"/>
  <c r="B9" i="129"/>
  <c r="M8" i="129"/>
  <c r="L8" i="129"/>
  <c r="K8" i="129"/>
  <c r="J8" i="129"/>
  <c r="I8" i="129"/>
  <c r="H8" i="129"/>
  <c r="G8" i="129"/>
  <c r="F8" i="129"/>
  <c r="E8" i="129"/>
  <c r="D8" i="129"/>
  <c r="C8" i="129"/>
  <c r="B8" i="129"/>
  <c r="M20" i="77"/>
  <c r="B36" i="77" s="1"/>
  <c r="L20" i="77"/>
  <c r="K20" i="77"/>
  <c r="J20" i="77"/>
  <c r="I20" i="77"/>
  <c r="H20" i="77"/>
  <c r="G20" i="77"/>
  <c r="F20" i="77"/>
  <c r="E20" i="77"/>
  <c r="D20" i="77"/>
  <c r="C20" i="77"/>
  <c r="B20" i="77"/>
  <c r="M19" i="77"/>
  <c r="B35" i="77" s="1"/>
  <c r="L19" i="77"/>
  <c r="K19" i="77"/>
  <c r="J19" i="77"/>
  <c r="I19" i="77"/>
  <c r="H19" i="77"/>
  <c r="G19" i="77"/>
  <c r="F19" i="77"/>
  <c r="E19" i="77"/>
  <c r="D19" i="77"/>
  <c r="C19" i="77"/>
  <c r="B19" i="77"/>
  <c r="M18" i="77"/>
  <c r="B34" i="77" s="1"/>
  <c r="L18" i="77"/>
  <c r="K18" i="77"/>
  <c r="J18" i="77"/>
  <c r="I18" i="77"/>
  <c r="H18" i="77"/>
  <c r="G18" i="77"/>
  <c r="F18" i="77"/>
  <c r="E18" i="77"/>
  <c r="D18" i="77"/>
  <c r="C18" i="77"/>
  <c r="B18" i="77"/>
  <c r="M17" i="77"/>
  <c r="B33" i="77" s="1"/>
  <c r="L17" i="77"/>
  <c r="K17" i="77"/>
  <c r="J17" i="77"/>
  <c r="I17" i="77"/>
  <c r="H17" i="77"/>
  <c r="G17" i="77"/>
  <c r="F17" i="77"/>
  <c r="E17" i="77"/>
  <c r="D17" i="77"/>
  <c r="C17" i="77"/>
  <c r="B17" i="77"/>
  <c r="M16" i="77"/>
  <c r="B32" i="77" s="1"/>
  <c r="L16" i="77"/>
  <c r="K16" i="77"/>
  <c r="J16" i="77"/>
  <c r="I16" i="77"/>
  <c r="H16" i="77"/>
  <c r="G16" i="77"/>
  <c r="F16" i="77"/>
  <c r="E16" i="77"/>
  <c r="D16" i="77"/>
  <c r="C16" i="77"/>
  <c r="B16" i="77"/>
  <c r="M15" i="77"/>
  <c r="B31" i="77" s="1"/>
  <c r="L15" i="77"/>
  <c r="K15" i="77"/>
  <c r="J15" i="77"/>
  <c r="I15" i="77"/>
  <c r="H15" i="77"/>
  <c r="G15" i="77"/>
  <c r="F15" i="77"/>
  <c r="E15" i="77"/>
  <c r="D15" i="77"/>
  <c r="C15" i="77"/>
  <c r="B15" i="77"/>
  <c r="M14" i="77"/>
  <c r="B30" i="77" s="1"/>
  <c r="L14" i="77"/>
  <c r="K14" i="77"/>
  <c r="J14" i="77"/>
  <c r="I14" i="77"/>
  <c r="H14" i="77"/>
  <c r="G14" i="77"/>
  <c r="F14" i="77"/>
  <c r="E14" i="77"/>
  <c r="D14" i="77"/>
  <c r="C14" i="77"/>
  <c r="B14" i="77"/>
  <c r="M13" i="77"/>
  <c r="B29" i="77" s="1"/>
  <c r="L13" i="77"/>
  <c r="K13" i="77"/>
  <c r="J13" i="77"/>
  <c r="I13" i="77"/>
  <c r="H13" i="77"/>
  <c r="G13" i="77"/>
  <c r="F13" i="77"/>
  <c r="E13" i="77"/>
  <c r="D13" i="77"/>
  <c r="C13" i="77"/>
  <c r="B13" i="77"/>
  <c r="M12" i="77"/>
  <c r="B28" i="77" s="1"/>
  <c r="L12" i="77"/>
  <c r="K12" i="77"/>
  <c r="J12" i="77"/>
  <c r="I12" i="77"/>
  <c r="H12" i="77"/>
  <c r="G12" i="77"/>
  <c r="F12" i="77"/>
  <c r="E12" i="77"/>
  <c r="D12" i="77"/>
  <c r="C12" i="77"/>
  <c r="B12" i="77"/>
  <c r="M11" i="77"/>
  <c r="B27" i="77" s="1"/>
  <c r="L11" i="77"/>
  <c r="K11" i="77"/>
  <c r="J11" i="77"/>
  <c r="I11" i="77"/>
  <c r="H11" i="77"/>
  <c r="G11" i="77"/>
  <c r="F11" i="77"/>
  <c r="E11" i="77"/>
  <c r="D11" i="77"/>
  <c r="C11" i="77"/>
  <c r="B11" i="77"/>
  <c r="M10" i="77"/>
  <c r="B26" i="77" s="1"/>
  <c r="L10" i="77"/>
  <c r="K10" i="77"/>
  <c r="J10" i="77"/>
  <c r="I10" i="77"/>
  <c r="H10" i="77"/>
  <c r="G10" i="77"/>
  <c r="F10" i="77"/>
  <c r="E10" i="77"/>
  <c r="D10" i="77"/>
  <c r="C10" i="77"/>
  <c r="B10" i="77"/>
  <c r="M9" i="77"/>
  <c r="B25" i="77" s="1"/>
  <c r="L9" i="77"/>
  <c r="K9" i="77"/>
  <c r="J9" i="77"/>
  <c r="I9" i="77"/>
  <c r="H9" i="77"/>
  <c r="G9" i="77"/>
  <c r="F9" i="77"/>
  <c r="E9" i="77"/>
  <c r="D9" i="77"/>
  <c r="C9" i="77"/>
  <c r="B9" i="77"/>
  <c r="M8" i="77"/>
  <c r="B24" i="77" s="1"/>
  <c r="L8" i="77"/>
  <c r="K8" i="77"/>
  <c r="J8" i="77"/>
  <c r="I8" i="77"/>
  <c r="H8" i="77"/>
  <c r="G8" i="77"/>
  <c r="F8" i="77"/>
  <c r="E8" i="77"/>
  <c r="D8" i="77"/>
  <c r="C8" i="77"/>
  <c r="B8" i="77"/>
  <c r="M7" i="77"/>
  <c r="B23" i="77" s="1"/>
  <c r="L7" i="77"/>
  <c r="K7" i="77"/>
  <c r="J7" i="77"/>
  <c r="I7" i="77"/>
  <c r="H7" i="77"/>
  <c r="G7" i="77"/>
  <c r="F7" i="77"/>
  <c r="E7" i="77"/>
  <c r="D7" i="77"/>
  <c r="C7" i="77"/>
  <c r="B7" i="77"/>
  <c r="M25" i="147"/>
  <c r="L25" i="147"/>
  <c r="K25" i="147"/>
  <c r="J25" i="147"/>
  <c r="I25" i="147"/>
  <c r="H25" i="147"/>
  <c r="G25" i="147"/>
  <c r="F25" i="147"/>
  <c r="E25" i="147"/>
  <c r="D25" i="147"/>
  <c r="C25" i="147"/>
  <c r="B25" i="147"/>
  <c r="M24" i="147"/>
  <c r="L24" i="147"/>
  <c r="K24" i="147"/>
  <c r="J24" i="147"/>
  <c r="I24" i="147"/>
  <c r="H24" i="147"/>
  <c r="G24" i="147"/>
  <c r="F24" i="147"/>
  <c r="E24" i="147"/>
  <c r="D24" i="147"/>
  <c r="C24" i="147"/>
  <c r="B24" i="147"/>
  <c r="M23" i="147"/>
  <c r="L23" i="147"/>
  <c r="K23" i="147"/>
  <c r="J23" i="147"/>
  <c r="I23" i="147"/>
  <c r="H23" i="147"/>
  <c r="G23" i="147"/>
  <c r="F23" i="147"/>
  <c r="E23" i="147"/>
  <c r="D23" i="147"/>
  <c r="C23" i="147"/>
  <c r="B23" i="147"/>
  <c r="M21" i="147"/>
  <c r="L21" i="147"/>
  <c r="K21" i="147"/>
  <c r="J21" i="147"/>
  <c r="I21" i="147"/>
  <c r="H21" i="147"/>
  <c r="G21" i="147"/>
  <c r="F21" i="147"/>
  <c r="E21" i="147"/>
  <c r="D21" i="147"/>
  <c r="C21" i="147"/>
  <c r="B21" i="147"/>
  <c r="M20" i="147"/>
  <c r="L20" i="147"/>
  <c r="K20" i="147"/>
  <c r="J20" i="147"/>
  <c r="I20" i="147"/>
  <c r="H20" i="147"/>
  <c r="G20" i="147"/>
  <c r="F20" i="147"/>
  <c r="E20" i="147"/>
  <c r="D20" i="147"/>
  <c r="C20" i="147"/>
  <c r="B20" i="147"/>
  <c r="M19" i="147"/>
  <c r="L19" i="147"/>
  <c r="K19" i="147"/>
  <c r="J19" i="147"/>
  <c r="I19" i="147"/>
  <c r="H19" i="147"/>
  <c r="G19" i="147"/>
  <c r="F19" i="147"/>
  <c r="E19" i="147"/>
  <c r="D19" i="147"/>
  <c r="C19" i="147"/>
  <c r="B19" i="147"/>
  <c r="M18" i="147"/>
  <c r="L18" i="147"/>
  <c r="K18" i="147"/>
  <c r="J18" i="147"/>
  <c r="I18" i="147"/>
  <c r="H18" i="147"/>
  <c r="G18" i="147"/>
  <c r="F18" i="147"/>
  <c r="E18" i="147"/>
  <c r="D18" i="147"/>
  <c r="C18" i="147"/>
  <c r="B18" i="147"/>
  <c r="M17" i="147"/>
  <c r="L17" i="147"/>
  <c r="K17" i="147"/>
  <c r="J17" i="147"/>
  <c r="I17" i="147"/>
  <c r="H17" i="147"/>
  <c r="G17" i="147"/>
  <c r="F17" i="147"/>
  <c r="E17" i="147"/>
  <c r="D17" i="147"/>
  <c r="C17" i="147"/>
  <c r="B17" i="147"/>
  <c r="M16" i="147"/>
  <c r="L16" i="147"/>
  <c r="K16" i="147"/>
  <c r="J16" i="147"/>
  <c r="I16" i="147"/>
  <c r="H16" i="147"/>
  <c r="G16" i="147"/>
  <c r="F16" i="147"/>
  <c r="E16" i="147"/>
  <c r="D16" i="147"/>
  <c r="C16" i="147"/>
  <c r="B16" i="147"/>
  <c r="M15" i="147"/>
  <c r="L15" i="147"/>
  <c r="K15" i="147"/>
  <c r="J15" i="147"/>
  <c r="I15" i="147"/>
  <c r="H15" i="147"/>
  <c r="G15" i="147"/>
  <c r="F15" i="147"/>
  <c r="E15" i="147"/>
  <c r="D15" i="147"/>
  <c r="C15" i="147"/>
  <c r="B15" i="147"/>
  <c r="M13" i="147"/>
  <c r="L13" i="147"/>
  <c r="K13" i="147"/>
  <c r="J13" i="147"/>
  <c r="I13" i="147"/>
  <c r="H13" i="147"/>
  <c r="G13" i="147"/>
  <c r="F13" i="147"/>
  <c r="E13" i="147"/>
  <c r="D13" i="147"/>
  <c r="C13" i="147"/>
  <c r="B13" i="147"/>
  <c r="M12" i="147"/>
  <c r="L12" i="147"/>
  <c r="K12" i="147"/>
  <c r="J12" i="147"/>
  <c r="I12" i="147"/>
  <c r="H12" i="147"/>
  <c r="G12" i="147"/>
  <c r="F12" i="147"/>
  <c r="E12" i="147"/>
  <c r="D12" i="147"/>
  <c r="C12" i="147"/>
  <c r="B12" i="147"/>
  <c r="M11" i="147"/>
  <c r="L11" i="147"/>
  <c r="K11" i="147"/>
  <c r="J11" i="147"/>
  <c r="I11" i="147"/>
  <c r="H11" i="147"/>
  <c r="G11" i="147"/>
  <c r="F11" i="147"/>
  <c r="E11" i="147"/>
  <c r="D11" i="147"/>
  <c r="C11" i="147"/>
  <c r="B11" i="147"/>
  <c r="M10" i="147"/>
  <c r="L10" i="147"/>
  <c r="K10" i="147"/>
  <c r="J10" i="147"/>
  <c r="I10" i="147"/>
  <c r="H10" i="147"/>
  <c r="G10" i="147"/>
  <c r="F10" i="147"/>
  <c r="E10" i="147"/>
  <c r="D10" i="147"/>
  <c r="C10" i="147"/>
  <c r="B10" i="147"/>
  <c r="M9" i="147"/>
  <c r="L9" i="147"/>
  <c r="K9" i="147"/>
  <c r="J9" i="147"/>
  <c r="I9" i="147"/>
  <c r="H9" i="147"/>
  <c r="G9" i="147"/>
  <c r="F9" i="147"/>
  <c r="E9" i="147"/>
  <c r="D9" i="147"/>
  <c r="C9" i="147"/>
  <c r="B9" i="147"/>
  <c r="M8" i="147"/>
  <c r="L8" i="147"/>
  <c r="K8" i="147"/>
  <c r="J8" i="147"/>
  <c r="I8" i="147"/>
  <c r="H8" i="147"/>
  <c r="G8" i="147"/>
  <c r="F8" i="147"/>
  <c r="E8" i="147"/>
  <c r="D8" i="147"/>
  <c r="C8" i="147"/>
  <c r="B8" i="147"/>
  <c r="M7" i="147"/>
  <c r="L7" i="147"/>
  <c r="K7" i="147"/>
  <c r="J7" i="147"/>
  <c r="I7" i="147"/>
  <c r="H7" i="147"/>
  <c r="G7" i="147"/>
  <c r="F7" i="147"/>
  <c r="E7" i="147"/>
  <c r="D7" i="147"/>
  <c r="C7" i="147"/>
  <c r="B7" i="147"/>
  <c r="M6" i="147"/>
  <c r="L6" i="147"/>
  <c r="K6" i="147"/>
  <c r="J6" i="147"/>
  <c r="I6" i="147"/>
  <c r="H6" i="147"/>
  <c r="G6" i="147"/>
  <c r="F6" i="147"/>
  <c r="E6" i="147"/>
  <c r="D6" i="147"/>
  <c r="C6" i="147"/>
  <c r="B6" i="147"/>
  <c r="O20" i="130"/>
  <c r="N20" i="130"/>
  <c r="M20" i="130"/>
  <c r="L20" i="130"/>
  <c r="K20" i="130"/>
  <c r="J20" i="130"/>
  <c r="I20" i="130"/>
  <c r="H20" i="130"/>
  <c r="G20" i="130"/>
  <c r="F20" i="130"/>
  <c r="E20" i="130"/>
  <c r="D20" i="130"/>
  <c r="C20" i="130"/>
  <c r="B20" i="130"/>
  <c r="O19" i="130"/>
  <c r="N19" i="130"/>
  <c r="M19" i="130"/>
  <c r="L19" i="130"/>
  <c r="K19" i="130"/>
  <c r="J19" i="130"/>
  <c r="I19" i="130"/>
  <c r="H19" i="130"/>
  <c r="G19" i="130"/>
  <c r="F19" i="130"/>
  <c r="E19" i="130"/>
  <c r="D19" i="130"/>
  <c r="C19" i="130"/>
  <c r="B19" i="130"/>
  <c r="O18" i="130"/>
  <c r="N18" i="130"/>
  <c r="M18" i="130"/>
  <c r="L18" i="130"/>
  <c r="K18" i="130"/>
  <c r="J18" i="130"/>
  <c r="I18" i="130"/>
  <c r="H18" i="130"/>
  <c r="G18" i="130"/>
  <c r="F18" i="130"/>
  <c r="E18" i="130"/>
  <c r="D18" i="130"/>
  <c r="C18" i="130"/>
  <c r="B18" i="130"/>
  <c r="O17" i="130"/>
  <c r="N17" i="130"/>
  <c r="M17" i="130"/>
  <c r="L17" i="130"/>
  <c r="K17" i="130"/>
  <c r="J17" i="130"/>
  <c r="I17" i="130"/>
  <c r="H17" i="130"/>
  <c r="G17" i="130"/>
  <c r="F17" i="130"/>
  <c r="E17" i="130"/>
  <c r="D17" i="130"/>
  <c r="C17" i="130"/>
  <c r="B17" i="130"/>
  <c r="O16" i="130"/>
  <c r="N16" i="130"/>
  <c r="M16" i="130"/>
  <c r="L16" i="130"/>
  <c r="K16" i="130"/>
  <c r="J16" i="130"/>
  <c r="I16" i="130"/>
  <c r="H16" i="130"/>
  <c r="G16" i="130"/>
  <c r="F16" i="130"/>
  <c r="E16" i="130"/>
  <c r="D16" i="130"/>
  <c r="C16" i="130"/>
  <c r="B16" i="130"/>
  <c r="O15" i="130"/>
  <c r="N15" i="130"/>
  <c r="M15" i="130"/>
  <c r="L15" i="130"/>
  <c r="K15" i="130"/>
  <c r="J15" i="130"/>
  <c r="I15" i="130"/>
  <c r="H15" i="130"/>
  <c r="G15" i="130"/>
  <c r="F15" i="130"/>
  <c r="E15" i="130"/>
  <c r="D15" i="130"/>
  <c r="C15" i="130"/>
  <c r="B15" i="130"/>
  <c r="O14" i="130"/>
  <c r="N14" i="130"/>
  <c r="M14" i="130"/>
  <c r="L14" i="130"/>
  <c r="K14" i="130"/>
  <c r="J14" i="130"/>
  <c r="I14" i="130"/>
  <c r="H14" i="130"/>
  <c r="G14" i="130"/>
  <c r="F14" i="130"/>
  <c r="E14" i="130"/>
  <c r="D14" i="130"/>
  <c r="C14" i="130"/>
  <c r="B14" i="130"/>
  <c r="O13" i="130"/>
  <c r="N13" i="130"/>
  <c r="M13" i="130"/>
  <c r="L13" i="130"/>
  <c r="K13" i="130"/>
  <c r="J13" i="130"/>
  <c r="I13" i="130"/>
  <c r="H13" i="130"/>
  <c r="G13" i="130"/>
  <c r="F13" i="130"/>
  <c r="E13" i="130"/>
  <c r="D13" i="130"/>
  <c r="C13" i="130"/>
  <c r="B13" i="130"/>
  <c r="O12" i="130"/>
  <c r="N12" i="130"/>
  <c r="M12" i="130"/>
  <c r="L12" i="130"/>
  <c r="K12" i="130"/>
  <c r="J12" i="130"/>
  <c r="I12" i="130"/>
  <c r="H12" i="130"/>
  <c r="G12" i="130"/>
  <c r="F12" i="130"/>
  <c r="E12" i="130"/>
  <c r="D12" i="130"/>
  <c r="C12" i="130"/>
  <c r="B12" i="130"/>
  <c r="O11" i="130"/>
  <c r="N11" i="130"/>
  <c r="M11" i="130"/>
  <c r="L11" i="130"/>
  <c r="K11" i="130"/>
  <c r="J11" i="130"/>
  <c r="I11" i="130"/>
  <c r="H11" i="130"/>
  <c r="G11" i="130"/>
  <c r="F11" i="130"/>
  <c r="E11" i="130"/>
  <c r="D11" i="130"/>
  <c r="C11" i="130"/>
  <c r="B11" i="130"/>
  <c r="O10" i="130"/>
  <c r="N10" i="130"/>
  <c r="M10" i="130"/>
  <c r="L10" i="130"/>
  <c r="K10" i="130"/>
  <c r="J10" i="130"/>
  <c r="I10" i="130"/>
  <c r="H10" i="130"/>
  <c r="G10" i="130"/>
  <c r="F10" i="130"/>
  <c r="E10" i="130"/>
  <c r="D10" i="130"/>
  <c r="C10" i="130"/>
  <c r="B10" i="130"/>
  <c r="O9" i="130"/>
  <c r="N9" i="130"/>
  <c r="M9" i="130"/>
  <c r="L9" i="130"/>
  <c r="K9" i="130"/>
  <c r="J9" i="130"/>
  <c r="I9" i="130"/>
  <c r="H9" i="130"/>
  <c r="G9" i="130"/>
  <c r="F9" i="130"/>
  <c r="E9" i="130"/>
  <c r="D9" i="130"/>
  <c r="C9" i="130"/>
  <c r="B9" i="130"/>
  <c r="O8" i="130"/>
  <c r="N8" i="130"/>
  <c r="M8" i="130"/>
  <c r="L8" i="130"/>
  <c r="K8" i="130"/>
  <c r="J8" i="130"/>
  <c r="I8" i="130"/>
  <c r="H8" i="130"/>
  <c r="G8" i="130"/>
  <c r="F8" i="130"/>
  <c r="E8" i="130"/>
  <c r="D8" i="130"/>
  <c r="C8" i="130"/>
  <c r="B8" i="130"/>
  <c r="O7" i="130"/>
  <c r="N7" i="130"/>
  <c r="M7" i="130"/>
  <c r="L7" i="130"/>
  <c r="K7" i="130"/>
  <c r="J7" i="130"/>
  <c r="I7" i="130"/>
  <c r="H7" i="130"/>
  <c r="G7" i="130"/>
  <c r="F7" i="130"/>
  <c r="E7" i="130"/>
  <c r="D7" i="130"/>
  <c r="C7" i="130"/>
  <c r="B7" i="130"/>
  <c r="O6" i="130"/>
  <c r="N6" i="130"/>
  <c r="M6" i="130"/>
  <c r="L6" i="130"/>
  <c r="K6" i="130"/>
  <c r="J6" i="130"/>
  <c r="I6" i="130"/>
  <c r="H6" i="130"/>
  <c r="G6" i="130"/>
  <c r="F6" i="130"/>
  <c r="E6" i="130"/>
  <c r="D6" i="130"/>
  <c r="C6" i="130"/>
  <c r="B6" i="130"/>
  <c r="O5" i="130"/>
  <c r="N5" i="130"/>
  <c r="M5" i="130"/>
  <c r="L5" i="130"/>
  <c r="K5" i="130"/>
  <c r="J5" i="130"/>
  <c r="I5" i="130"/>
  <c r="H5" i="130"/>
  <c r="G5" i="130"/>
  <c r="F5" i="130"/>
  <c r="E5" i="130"/>
  <c r="D5" i="130"/>
  <c r="C5" i="130"/>
  <c r="B5" i="130"/>
  <c r="M20" i="131"/>
  <c r="L20" i="131"/>
  <c r="K20" i="131"/>
  <c r="J20" i="131"/>
  <c r="I20" i="131"/>
  <c r="H20" i="131"/>
  <c r="G20" i="131"/>
  <c r="F20" i="131"/>
  <c r="E20" i="131"/>
  <c r="D20" i="131"/>
  <c r="C20" i="131"/>
  <c r="B20" i="131"/>
  <c r="M19" i="131"/>
  <c r="L19" i="131"/>
  <c r="K19" i="131"/>
  <c r="J19" i="131"/>
  <c r="I19" i="131"/>
  <c r="H19" i="131"/>
  <c r="G19" i="131"/>
  <c r="F19" i="131"/>
  <c r="E19" i="131"/>
  <c r="D19" i="131"/>
  <c r="C19" i="131"/>
  <c r="B19" i="131"/>
  <c r="M18" i="131"/>
  <c r="L18" i="131"/>
  <c r="K18" i="131"/>
  <c r="J18" i="131"/>
  <c r="I18" i="131"/>
  <c r="H18" i="131"/>
  <c r="G18" i="131"/>
  <c r="F18" i="131"/>
  <c r="E18" i="131"/>
  <c r="D18" i="131"/>
  <c r="C18" i="131"/>
  <c r="B18" i="131"/>
  <c r="M17" i="131"/>
  <c r="L17" i="131"/>
  <c r="K17" i="131"/>
  <c r="J17" i="131"/>
  <c r="I17" i="131"/>
  <c r="H17" i="131"/>
  <c r="G17" i="131"/>
  <c r="F17" i="131"/>
  <c r="E17" i="131"/>
  <c r="D17" i="131"/>
  <c r="C17" i="131"/>
  <c r="B17" i="131"/>
  <c r="M16" i="131"/>
  <c r="L16" i="131"/>
  <c r="K16" i="131"/>
  <c r="J16" i="131"/>
  <c r="I16" i="131"/>
  <c r="H16" i="131"/>
  <c r="G16" i="131"/>
  <c r="F16" i="131"/>
  <c r="E16" i="131"/>
  <c r="D16" i="131"/>
  <c r="C16" i="131"/>
  <c r="B16" i="131"/>
  <c r="M15" i="131"/>
  <c r="L15" i="131"/>
  <c r="K15" i="131"/>
  <c r="J15" i="131"/>
  <c r="I15" i="131"/>
  <c r="H15" i="131"/>
  <c r="G15" i="131"/>
  <c r="F15" i="131"/>
  <c r="E15" i="131"/>
  <c r="D15" i="131"/>
  <c r="C15" i="131"/>
  <c r="B15" i="131"/>
  <c r="M14" i="131"/>
  <c r="L14" i="131"/>
  <c r="K14" i="131"/>
  <c r="J14" i="131"/>
  <c r="I14" i="131"/>
  <c r="H14" i="131"/>
  <c r="G14" i="131"/>
  <c r="F14" i="131"/>
  <c r="E14" i="131"/>
  <c r="D14" i="131"/>
  <c r="C14" i="131"/>
  <c r="B14" i="131"/>
  <c r="M13" i="131"/>
  <c r="L13" i="131"/>
  <c r="K13" i="131"/>
  <c r="J13" i="131"/>
  <c r="I13" i="131"/>
  <c r="H13" i="131"/>
  <c r="G13" i="131"/>
  <c r="F13" i="131"/>
  <c r="E13" i="131"/>
  <c r="D13" i="131"/>
  <c r="C13" i="131"/>
  <c r="B13" i="131"/>
  <c r="M12" i="131"/>
  <c r="L12" i="131"/>
  <c r="K12" i="131"/>
  <c r="J12" i="131"/>
  <c r="I12" i="131"/>
  <c r="H12" i="131"/>
  <c r="G12" i="131"/>
  <c r="F12" i="131"/>
  <c r="E12" i="131"/>
  <c r="D12" i="131"/>
  <c r="C12" i="131"/>
  <c r="B12" i="131"/>
  <c r="M11" i="131"/>
  <c r="L11" i="131"/>
  <c r="K11" i="131"/>
  <c r="J11" i="131"/>
  <c r="I11" i="131"/>
  <c r="H11" i="131"/>
  <c r="G11" i="131"/>
  <c r="F11" i="131"/>
  <c r="E11" i="131"/>
  <c r="D11" i="131"/>
  <c r="C11" i="131"/>
  <c r="B11" i="131"/>
  <c r="M10" i="131"/>
  <c r="L10" i="131"/>
  <c r="K10" i="131"/>
  <c r="J10" i="131"/>
  <c r="I10" i="131"/>
  <c r="H10" i="131"/>
  <c r="G10" i="131"/>
  <c r="F10" i="131"/>
  <c r="E10" i="131"/>
  <c r="D10" i="131"/>
  <c r="C10" i="131"/>
  <c r="B10" i="131"/>
  <c r="M9" i="131"/>
  <c r="L9" i="131"/>
  <c r="K9" i="131"/>
  <c r="J9" i="131"/>
  <c r="I9" i="131"/>
  <c r="H9" i="131"/>
  <c r="G9" i="131"/>
  <c r="F9" i="131"/>
  <c r="E9" i="131"/>
  <c r="D9" i="131"/>
  <c r="C9" i="131"/>
  <c r="B9" i="131"/>
  <c r="M8" i="131"/>
  <c r="L8" i="131"/>
  <c r="K8" i="131"/>
  <c r="J8" i="131"/>
  <c r="I8" i="131"/>
  <c r="H8" i="131"/>
  <c r="G8" i="131"/>
  <c r="F8" i="131"/>
  <c r="E8" i="131"/>
  <c r="D8" i="131"/>
  <c r="C8" i="131"/>
  <c r="B8" i="131"/>
  <c r="M7" i="131"/>
  <c r="L7" i="131"/>
  <c r="K7" i="131"/>
  <c r="J7" i="131"/>
  <c r="I7" i="131"/>
  <c r="H7" i="131"/>
  <c r="G7" i="131"/>
  <c r="F7" i="131"/>
  <c r="E7" i="131"/>
  <c r="D7" i="131"/>
  <c r="C7" i="131"/>
  <c r="B7" i="131"/>
  <c r="M23" i="53"/>
  <c r="L23" i="53"/>
  <c r="K23" i="53"/>
  <c r="J23" i="53"/>
  <c r="I23" i="53"/>
  <c r="H23" i="53"/>
  <c r="G23" i="53"/>
  <c r="F23" i="53"/>
  <c r="E23" i="53"/>
  <c r="D23" i="53"/>
  <c r="C23" i="53"/>
  <c r="B23" i="53"/>
  <c r="M22" i="53"/>
  <c r="L22" i="53"/>
  <c r="K22" i="53"/>
  <c r="J22" i="53"/>
  <c r="I22" i="53"/>
  <c r="H22" i="53"/>
  <c r="G22" i="53"/>
  <c r="F22" i="53"/>
  <c r="E22" i="53"/>
  <c r="D22" i="53"/>
  <c r="C22" i="53"/>
  <c r="B22" i="53"/>
  <c r="M21" i="53"/>
  <c r="L21" i="53"/>
  <c r="K21" i="53"/>
  <c r="J21" i="53"/>
  <c r="I21" i="53"/>
  <c r="H21" i="53"/>
  <c r="G21" i="53"/>
  <c r="F21" i="53"/>
  <c r="E21" i="53"/>
  <c r="D21" i="53"/>
  <c r="C21" i="53"/>
  <c r="B21" i="53"/>
  <c r="M20" i="53"/>
  <c r="L20" i="53"/>
  <c r="K20" i="53"/>
  <c r="J20" i="53"/>
  <c r="I20" i="53"/>
  <c r="H20" i="53"/>
  <c r="G20" i="53"/>
  <c r="F20" i="53"/>
  <c r="E20" i="53"/>
  <c r="D20" i="53"/>
  <c r="C20" i="53"/>
  <c r="B20" i="53"/>
  <c r="M19" i="53"/>
  <c r="L19" i="53"/>
  <c r="K19" i="53"/>
  <c r="J19" i="53"/>
  <c r="I19" i="53"/>
  <c r="H19" i="53"/>
  <c r="G19" i="53"/>
  <c r="F19" i="53"/>
  <c r="E19" i="53"/>
  <c r="D19" i="53"/>
  <c r="C19" i="53"/>
  <c r="B19" i="53"/>
  <c r="M18" i="53"/>
  <c r="L18" i="53"/>
  <c r="K18" i="53"/>
  <c r="J18" i="53"/>
  <c r="I18" i="53"/>
  <c r="H18" i="53"/>
  <c r="G18" i="53"/>
  <c r="F18" i="53"/>
  <c r="E18" i="53"/>
  <c r="D18" i="53"/>
  <c r="C18" i="53"/>
  <c r="B18" i="53"/>
  <c r="M17" i="53"/>
  <c r="L17" i="53"/>
  <c r="K17" i="53"/>
  <c r="J17" i="53"/>
  <c r="I17" i="53"/>
  <c r="H17" i="53"/>
  <c r="G17" i="53"/>
  <c r="F17" i="53"/>
  <c r="E17" i="53"/>
  <c r="D17" i="53"/>
  <c r="C17" i="53"/>
  <c r="B17" i="53"/>
  <c r="M16" i="53"/>
  <c r="L16" i="53"/>
  <c r="K16" i="53"/>
  <c r="J16" i="53"/>
  <c r="I16" i="53"/>
  <c r="H16" i="53"/>
  <c r="G16" i="53"/>
  <c r="F16" i="53"/>
  <c r="E16" i="53"/>
  <c r="D16" i="53"/>
  <c r="C16" i="53"/>
  <c r="B16" i="53"/>
  <c r="M15" i="53"/>
  <c r="L15" i="53"/>
  <c r="K15" i="53"/>
  <c r="J15" i="53"/>
  <c r="I15" i="53"/>
  <c r="H15" i="53"/>
  <c r="G15" i="53"/>
  <c r="F15" i="53"/>
  <c r="E15" i="53"/>
  <c r="D15" i="53"/>
  <c r="C15" i="53"/>
  <c r="B15" i="53"/>
  <c r="M14" i="53"/>
  <c r="L14" i="53"/>
  <c r="K14" i="53"/>
  <c r="J14" i="53"/>
  <c r="I14" i="53"/>
  <c r="H14" i="53"/>
  <c r="G14" i="53"/>
  <c r="F14" i="53"/>
  <c r="E14" i="53"/>
  <c r="D14" i="53"/>
  <c r="C14" i="53"/>
  <c r="B14" i="53"/>
  <c r="M13" i="53"/>
  <c r="L13" i="53"/>
  <c r="K13" i="53"/>
  <c r="J13" i="53"/>
  <c r="I13" i="53"/>
  <c r="H13" i="53"/>
  <c r="G13" i="53"/>
  <c r="F13" i="53"/>
  <c r="E13" i="53"/>
  <c r="D13" i="53"/>
  <c r="C13" i="53"/>
  <c r="B13" i="53"/>
  <c r="M12" i="53"/>
  <c r="L12" i="53"/>
  <c r="K12" i="53"/>
  <c r="J12" i="53"/>
  <c r="I12" i="53"/>
  <c r="H12" i="53"/>
  <c r="G12" i="53"/>
  <c r="F12" i="53"/>
  <c r="E12" i="53"/>
  <c r="D12" i="53"/>
  <c r="C12" i="53"/>
  <c r="B12" i="53"/>
  <c r="M11" i="53"/>
  <c r="L11" i="53"/>
  <c r="K11" i="53"/>
  <c r="J11" i="53"/>
  <c r="I11" i="53"/>
  <c r="H11" i="53"/>
  <c r="G11" i="53"/>
  <c r="F11" i="53"/>
  <c r="E11" i="53"/>
  <c r="D11" i="53"/>
  <c r="C11" i="53"/>
  <c r="B11" i="53"/>
  <c r="M10" i="53"/>
  <c r="L10" i="53"/>
  <c r="K10" i="53"/>
  <c r="J10" i="53"/>
  <c r="I10" i="53"/>
  <c r="H10" i="53"/>
  <c r="G10" i="53"/>
  <c r="F10" i="53"/>
  <c r="E10" i="53"/>
  <c r="D10" i="53"/>
  <c r="C10" i="53"/>
  <c r="B10" i="53"/>
  <c r="M9" i="53"/>
  <c r="L9" i="53"/>
  <c r="K9" i="53"/>
  <c r="J9" i="53"/>
  <c r="I9" i="53"/>
  <c r="H9" i="53"/>
  <c r="G9" i="53"/>
  <c r="F9" i="53"/>
  <c r="E9" i="53"/>
  <c r="D9" i="53"/>
  <c r="C9" i="53"/>
  <c r="B9" i="53"/>
  <c r="M8" i="53"/>
  <c r="L8" i="53"/>
  <c r="K8" i="53"/>
  <c r="J8" i="53"/>
  <c r="I8" i="53"/>
  <c r="H8" i="53"/>
  <c r="G8" i="53"/>
  <c r="F8" i="53"/>
  <c r="E8" i="53"/>
  <c r="D8" i="53"/>
  <c r="C8" i="53"/>
  <c r="B8" i="53"/>
  <c r="O20" i="132"/>
  <c r="N20" i="132"/>
  <c r="M20" i="132"/>
  <c r="L20" i="132"/>
  <c r="K20" i="132"/>
  <c r="J20" i="132"/>
  <c r="I20" i="132"/>
  <c r="H20" i="132"/>
  <c r="G20" i="132"/>
  <c r="F20" i="132"/>
  <c r="E20" i="132"/>
  <c r="D20" i="132"/>
  <c r="C20" i="132"/>
  <c r="B20" i="132"/>
  <c r="O19" i="132"/>
  <c r="N19" i="132"/>
  <c r="M19" i="132"/>
  <c r="L19" i="132"/>
  <c r="K19" i="132"/>
  <c r="J19" i="132"/>
  <c r="I19" i="132"/>
  <c r="H19" i="132"/>
  <c r="G19" i="132"/>
  <c r="F19" i="132"/>
  <c r="E19" i="132"/>
  <c r="D19" i="132"/>
  <c r="C19" i="132"/>
  <c r="B19" i="132"/>
  <c r="O18" i="132"/>
  <c r="N18" i="132"/>
  <c r="M18" i="132"/>
  <c r="L18" i="132"/>
  <c r="K18" i="132"/>
  <c r="J18" i="132"/>
  <c r="I18" i="132"/>
  <c r="H18" i="132"/>
  <c r="G18" i="132"/>
  <c r="F18" i="132"/>
  <c r="E18" i="132"/>
  <c r="D18" i="132"/>
  <c r="C18" i="132"/>
  <c r="B18" i="132"/>
  <c r="O17" i="132"/>
  <c r="N17" i="132"/>
  <c r="M17" i="132"/>
  <c r="L17" i="132"/>
  <c r="K17" i="132"/>
  <c r="J17" i="132"/>
  <c r="I17" i="132"/>
  <c r="H17" i="132"/>
  <c r="G17" i="132"/>
  <c r="F17" i="132"/>
  <c r="E17" i="132"/>
  <c r="D17" i="132"/>
  <c r="C17" i="132"/>
  <c r="B17" i="132"/>
  <c r="O16" i="132"/>
  <c r="N16" i="132"/>
  <c r="M16" i="132"/>
  <c r="L16" i="132"/>
  <c r="K16" i="132"/>
  <c r="J16" i="132"/>
  <c r="I16" i="132"/>
  <c r="H16" i="132"/>
  <c r="G16" i="132"/>
  <c r="F16" i="132"/>
  <c r="E16" i="132"/>
  <c r="D16" i="132"/>
  <c r="C16" i="132"/>
  <c r="B16" i="132"/>
  <c r="O15" i="132"/>
  <c r="N15" i="132"/>
  <c r="M15" i="132"/>
  <c r="L15" i="132"/>
  <c r="K15" i="132"/>
  <c r="J15" i="132"/>
  <c r="I15" i="132"/>
  <c r="H15" i="132"/>
  <c r="G15" i="132"/>
  <c r="F15" i="132"/>
  <c r="E15" i="132"/>
  <c r="D15" i="132"/>
  <c r="C15" i="132"/>
  <c r="B15" i="132"/>
  <c r="O14" i="132"/>
  <c r="N14" i="132"/>
  <c r="M14" i="132"/>
  <c r="L14" i="132"/>
  <c r="K14" i="132"/>
  <c r="J14" i="132"/>
  <c r="I14" i="132"/>
  <c r="H14" i="132"/>
  <c r="G14" i="132"/>
  <c r="F14" i="132"/>
  <c r="E14" i="132"/>
  <c r="D14" i="132"/>
  <c r="C14" i="132"/>
  <c r="B14" i="132"/>
  <c r="O13" i="132"/>
  <c r="N13" i="132"/>
  <c r="M13" i="132"/>
  <c r="L13" i="132"/>
  <c r="K13" i="132"/>
  <c r="J13" i="132"/>
  <c r="I13" i="132"/>
  <c r="H13" i="132"/>
  <c r="G13" i="132"/>
  <c r="F13" i="132"/>
  <c r="E13" i="132"/>
  <c r="D13" i="132"/>
  <c r="C13" i="132"/>
  <c r="B13" i="132"/>
  <c r="O12" i="132"/>
  <c r="N12" i="132"/>
  <c r="M12" i="132"/>
  <c r="L12" i="132"/>
  <c r="K12" i="132"/>
  <c r="J12" i="132"/>
  <c r="I12" i="132"/>
  <c r="H12" i="132"/>
  <c r="G12" i="132"/>
  <c r="F12" i="132"/>
  <c r="E12" i="132"/>
  <c r="D12" i="132"/>
  <c r="C12" i="132"/>
  <c r="B12" i="132"/>
  <c r="O11" i="132"/>
  <c r="N11" i="132"/>
  <c r="M11" i="132"/>
  <c r="L11" i="132"/>
  <c r="K11" i="132"/>
  <c r="J11" i="132"/>
  <c r="I11" i="132"/>
  <c r="H11" i="132"/>
  <c r="G11" i="132"/>
  <c r="F11" i="132"/>
  <c r="E11" i="132"/>
  <c r="D11" i="132"/>
  <c r="C11" i="132"/>
  <c r="B11" i="132"/>
  <c r="O10" i="132"/>
  <c r="N10" i="132"/>
  <c r="M10" i="132"/>
  <c r="L10" i="132"/>
  <c r="K10" i="132"/>
  <c r="J10" i="132"/>
  <c r="I10" i="132"/>
  <c r="H10" i="132"/>
  <c r="G10" i="132"/>
  <c r="F10" i="132"/>
  <c r="E10" i="132"/>
  <c r="D10" i="132"/>
  <c r="C10" i="132"/>
  <c r="B10" i="132"/>
  <c r="O9" i="132"/>
  <c r="N9" i="132"/>
  <c r="M9" i="132"/>
  <c r="L9" i="132"/>
  <c r="K9" i="132"/>
  <c r="J9" i="132"/>
  <c r="I9" i="132"/>
  <c r="H9" i="132"/>
  <c r="G9" i="132"/>
  <c r="F9" i="132"/>
  <c r="E9" i="132"/>
  <c r="D9" i="132"/>
  <c r="C9" i="132"/>
  <c r="B9" i="132"/>
  <c r="O8" i="132"/>
  <c r="N8" i="132"/>
  <c r="M8" i="132"/>
  <c r="L8" i="132"/>
  <c r="K8" i="132"/>
  <c r="J8" i="132"/>
  <c r="I8" i="132"/>
  <c r="H8" i="132"/>
  <c r="G8" i="132"/>
  <c r="F8" i="132"/>
  <c r="E8" i="132"/>
  <c r="D8" i="132"/>
  <c r="C8" i="132"/>
  <c r="B8" i="132"/>
  <c r="O7" i="132"/>
  <c r="N7" i="132"/>
  <c r="M7" i="132"/>
  <c r="L7" i="132"/>
  <c r="K7" i="132"/>
  <c r="J7" i="132"/>
  <c r="I7" i="132"/>
  <c r="H7" i="132"/>
  <c r="G7" i="132"/>
  <c r="F7" i="132"/>
  <c r="E7" i="132"/>
  <c r="D7" i="132"/>
  <c r="C7" i="132"/>
  <c r="B7" i="132"/>
  <c r="O6" i="132"/>
  <c r="N6" i="132"/>
  <c r="M6" i="132"/>
  <c r="L6" i="132"/>
  <c r="K6" i="132"/>
  <c r="J6" i="132"/>
  <c r="I6" i="132"/>
  <c r="H6" i="132"/>
  <c r="G6" i="132"/>
  <c r="F6" i="132"/>
  <c r="E6" i="132"/>
  <c r="D6" i="132"/>
  <c r="C6" i="132"/>
  <c r="B6" i="132"/>
  <c r="O5" i="132"/>
  <c r="N5" i="132"/>
  <c r="M5" i="132"/>
  <c r="L5" i="132"/>
  <c r="K5" i="132"/>
  <c r="J5" i="132"/>
  <c r="I5" i="132"/>
  <c r="H5" i="132"/>
  <c r="G5" i="132"/>
  <c r="F5" i="132"/>
  <c r="E5" i="132"/>
  <c r="D5" i="132"/>
  <c r="C5" i="132"/>
  <c r="B5" i="132"/>
  <c r="M20" i="127"/>
  <c r="L20" i="127"/>
  <c r="K20" i="127"/>
  <c r="J20" i="127"/>
  <c r="I20" i="127"/>
  <c r="H20" i="127"/>
  <c r="G20" i="127"/>
  <c r="F20" i="127"/>
  <c r="E20" i="127"/>
  <c r="D20" i="127"/>
  <c r="C20" i="127"/>
  <c r="B20" i="127"/>
  <c r="M19" i="127"/>
  <c r="L19" i="127"/>
  <c r="K19" i="127"/>
  <c r="J19" i="127"/>
  <c r="I19" i="127"/>
  <c r="H19" i="127"/>
  <c r="G19" i="127"/>
  <c r="F19" i="127"/>
  <c r="E19" i="127"/>
  <c r="D19" i="127"/>
  <c r="C19" i="127"/>
  <c r="B19" i="127"/>
  <c r="M18" i="127"/>
  <c r="L18" i="127"/>
  <c r="K18" i="127"/>
  <c r="J18" i="127"/>
  <c r="I18" i="127"/>
  <c r="H18" i="127"/>
  <c r="G18" i="127"/>
  <c r="F18" i="127"/>
  <c r="E18" i="127"/>
  <c r="D18" i="127"/>
  <c r="C18" i="127"/>
  <c r="B18" i="127"/>
  <c r="M17" i="127"/>
  <c r="L17" i="127"/>
  <c r="K17" i="127"/>
  <c r="J17" i="127"/>
  <c r="I17" i="127"/>
  <c r="H17" i="127"/>
  <c r="G17" i="127"/>
  <c r="F17" i="127"/>
  <c r="E17" i="127"/>
  <c r="D17" i="127"/>
  <c r="C17" i="127"/>
  <c r="B17" i="127"/>
  <c r="M16" i="127"/>
  <c r="L16" i="127"/>
  <c r="K16" i="127"/>
  <c r="J16" i="127"/>
  <c r="I16" i="127"/>
  <c r="H16" i="127"/>
  <c r="G16" i="127"/>
  <c r="F16" i="127"/>
  <c r="E16" i="127"/>
  <c r="D16" i="127"/>
  <c r="C16" i="127"/>
  <c r="B16" i="127"/>
  <c r="M15" i="127"/>
  <c r="L15" i="127"/>
  <c r="K15" i="127"/>
  <c r="J15" i="127"/>
  <c r="I15" i="127"/>
  <c r="H15" i="127"/>
  <c r="G15" i="127"/>
  <c r="F15" i="127"/>
  <c r="E15" i="127"/>
  <c r="D15" i="127"/>
  <c r="C15" i="127"/>
  <c r="B15" i="127"/>
  <c r="M14" i="127"/>
  <c r="L14" i="127"/>
  <c r="K14" i="127"/>
  <c r="J14" i="127"/>
  <c r="I14" i="127"/>
  <c r="H14" i="127"/>
  <c r="G14" i="127"/>
  <c r="F14" i="127"/>
  <c r="E14" i="127"/>
  <c r="D14" i="127"/>
  <c r="C14" i="127"/>
  <c r="B14" i="127"/>
  <c r="M13" i="127"/>
  <c r="L13" i="127"/>
  <c r="K13" i="127"/>
  <c r="J13" i="127"/>
  <c r="I13" i="127"/>
  <c r="H13" i="127"/>
  <c r="G13" i="127"/>
  <c r="F13" i="127"/>
  <c r="E13" i="127"/>
  <c r="D13" i="127"/>
  <c r="C13" i="127"/>
  <c r="B13" i="127"/>
  <c r="M12" i="127"/>
  <c r="L12" i="127"/>
  <c r="K12" i="127"/>
  <c r="J12" i="127"/>
  <c r="I12" i="127"/>
  <c r="H12" i="127"/>
  <c r="G12" i="127"/>
  <c r="F12" i="127"/>
  <c r="E12" i="127"/>
  <c r="D12" i="127"/>
  <c r="C12" i="127"/>
  <c r="B12" i="127"/>
  <c r="M11" i="127"/>
  <c r="L11" i="127"/>
  <c r="K11" i="127"/>
  <c r="J11" i="127"/>
  <c r="I11" i="127"/>
  <c r="H11" i="127"/>
  <c r="G11" i="127"/>
  <c r="F11" i="127"/>
  <c r="E11" i="127"/>
  <c r="D11" i="127"/>
  <c r="C11" i="127"/>
  <c r="B11" i="127"/>
  <c r="M10" i="127"/>
  <c r="L10" i="127"/>
  <c r="K10" i="127"/>
  <c r="J10" i="127"/>
  <c r="I10" i="127"/>
  <c r="H10" i="127"/>
  <c r="G10" i="127"/>
  <c r="F10" i="127"/>
  <c r="E10" i="127"/>
  <c r="D10" i="127"/>
  <c r="C10" i="127"/>
  <c r="B10" i="127"/>
  <c r="M9" i="127"/>
  <c r="L9" i="127"/>
  <c r="K9" i="127"/>
  <c r="J9" i="127"/>
  <c r="I9" i="127"/>
  <c r="H9" i="127"/>
  <c r="G9" i="127"/>
  <c r="F9" i="127"/>
  <c r="E9" i="127"/>
  <c r="D9" i="127"/>
  <c r="C9" i="127"/>
  <c r="B9" i="127"/>
  <c r="M8" i="127"/>
  <c r="L8" i="127"/>
  <c r="K8" i="127"/>
  <c r="J8" i="127"/>
  <c r="I8" i="127"/>
  <c r="H8" i="127"/>
  <c r="G8" i="127"/>
  <c r="F8" i="127"/>
  <c r="E8" i="127"/>
  <c r="D8" i="127"/>
  <c r="C8" i="127"/>
  <c r="B8" i="127"/>
  <c r="M7" i="127"/>
  <c r="L7" i="127"/>
  <c r="K7" i="127"/>
  <c r="J7" i="127"/>
  <c r="I7" i="127"/>
  <c r="H7" i="127"/>
  <c r="G7" i="127"/>
  <c r="F7" i="127"/>
  <c r="E7" i="127"/>
  <c r="D7" i="127"/>
  <c r="C7" i="127"/>
  <c r="B7" i="127"/>
  <c r="M23" i="128"/>
  <c r="L23" i="128"/>
  <c r="K23" i="128"/>
  <c r="J23" i="128"/>
  <c r="I23" i="128"/>
  <c r="H23" i="128"/>
  <c r="G23" i="128"/>
  <c r="F23" i="128"/>
  <c r="E23" i="128"/>
  <c r="D23" i="128"/>
  <c r="C23" i="128"/>
  <c r="B23" i="128"/>
  <c r="M22" i="128"/>
  <c r="L22" i="128"/>
  <c r="K22" i="128"/>
  <c r="J22" i="128"/>
  <c r="I22" i="128"/>
  <c r="H22" i="128"/>
  <c r="G22" i="128"/>
  <c r="F22" i="128"/>
  <c r="E22" i="128"/>
  <c r="D22" i="128"/>
  <c r="C22" i="128"/>
  <c r="B22" i="128"/>
  <c r="M21" i="128"/>
  <c r="L21" i="128"/>
  <c r="K21" i="128"/>
  <c r="J21" i="128"/>
  <c r="I21" i="128"/>
  <c r="H21" i="128"/>
  <c r="G21" i="128"/>
  <c r="F21" i="128"/>
  <c r="E21" i="128"/>
  <c r="D21" i="128"/>
  <c r="C21" i="128"/>
  <c r="B21" i="128"/>
  <c r="M20" i="128"/>
  <c r="L20" i="128"/>
  <c r="K20" i="128"/>
  <c r="J20" i="128"/>
  <c r="I20" i="128"/>
  <c r="H20" i="128"/>
  <c r="G20" i="128"/>
  <c r="F20" i="128"/>
  <c r="E20" i="128"/>
  <c r="D20" i="128"/>
  <c r="C20" i="128"/>
  <c r="B20" i="128"/>
  <c r="M19" i="128"/>
  <c r="L19" i="128"/>
  <c r="K19" i="128"/>
  <c r="J19" i="128"/>
  <c r="I19" i="128"/>
  <c r="H19" i="128"/>
  <c r="G19" i="128"/>
  <c r="F19" i="128"/>
  <c r="E19" i="128"/>
  <c r="D19" i="128"/>
  <c r="C19" i="128"/>
  <c r="B19" i="128"/>
  <c r="M18" i="128"/>
  <c r="L18" i="128"/>
  <c r="K18" i="128"/>
  <c r="J18" i="128"/>
  <c r="I18" i="128"/>
  <c r="H18" i="128"/>
  <c r="G18" i="128"/>
  <c r="F18" i="128"/>
  <c r="E18" i="128"/>
  <c r="D18" i="128"/>
  <c r="C18" i="128"/>
  <c r="B18" i="128"/>
  <c r="M17" i="128"/>
  <c r="L17" i="128"/>
  <c r="K17" i="128"/>
  <c r="J17" i="128"/>
  <c r="I17" i="128"/>
  <c r="H17" i="128"/>
  <c r="G17" i="128"/>
  <c r="F17" i="128"/>
  <c r="E17" i="128"/>
  <c r="D17" i="128"/>
  <c r="C17" i="128"/>
  <c r="B17" i="128"/>
  <c r="M16" i="128"/>
  <c r="L16" i="128"/>
  <c r="K16" i="128"/>
  <c r="J16" i="128"/>
  <c r="I16" i="128"/>
  <c r="H16" i="128"/>
  <c r="G16" i="128"/>
  <c r="F16" i="128"/>
  <c r="E16" i="128"/>
  <c r="D16" i="128"/>
  <c r="C16" i="128"/>
  <c r="B16" i="128"/>
  <c r="M15" i="128"/>
  <c r="L15" i="128"/>
  <c r="K15" i="128"/>
  <c r="J15" i="128"/>
  <c r="I15" i="128"/>
  <c r="H15" i="128"/>
  <c r="G15" i="128"/>
  <c r="F15" i="128"/>
  <c r="E15" i="128"/>
  <c r="D15" i="128"/>
  <c r="C15" i="128"/>
  <c r="B15" i="128"/>
  <c r="M14" i="128"/>
  <c r="L14" i="128"/>
  <c r="K14" i="128"/>
  <c r="J14" i="128"/>
  <c r="I14" i="128"/>
  <c r="H14" i="128"/>
  <c r="G14" i="128"/>
  <c r="F14" i="128"/>
  <c r="E14" i="128"/>
  <c r="D14" i="128"/>
  <c r="C14" i="128"/>
  <c r="B14" i="128"/>
  <c r="M13" i="128"/>
  <c r="L13" i="128"/>
  <c r="K13" i="128"/>
  <c r="J13" i="128"/>
  <c r="I13" i="128"/>
  <c r="H13" i="128"/>
  <c r="G13" i="128"/>
  <c r="F13" i="128"/>
  <c r="E13" i="128"/>
  <c r="D13" i="128"/>
  <c r="C13" i="128"/>
  <c r="B13" i="128"/>
  <c r="M12" i="128"/>
  <c r="L12" i="128"/>
  <c r="K12" i="128"/>
  <c r="J12" i="128"/>
  <c r="I12" i="128"/>
  <c r="H12" i="128"/>
  <c r="G12" i="128"/>
  <c r="F12" i="128"/>
  <c r="E12" i="128"/>
  <c r="D12" i="128"/>
  <c r="C12" i="128"/>
  <c r="B12" i="128"/>
  <c r="M11" i="128"/>
  <c r="L11" i="128"/>
  <c r="K11" i="128"/>
  <c r="J11" i="128"/>
  <c r="I11" i="128"/>
  <c r="H11" i="128"/>
  <c r="G11" i="128"/>
  <c r="F11" i="128"/>
  <c r="E11" i="128"/>
  <c r="D11" i="128"/>
  <c r="C11" i="128"/>
  <c r="B11" i="128"/>
  <c r="M10" i="128"/>
  <c r="L10" i="128"/>
  <c r="K10" i="128"/>
  <c r="J10" i="128"/>
  <c r="I10" i="128"/>
  <c r="H10" i="128"/>
  <c r="G10" i="128"/>
  <c r="F10" i="128"/>
  <c r="E10" i="128"/>
  <c r="D10" i="128"/>
  <c r="C10" i="128"/>
  <c r="B10" i="128"/>
  <c r="M9" i="128"/>
  <c r="L9" i="128"/>
  <c r="K9" i="128"/>
  <c r="J9" i="128"/>
  <c r="I9" i="128"/>
  <c r="H9" i="128"/>
  <c r="G9" i="128"/>
  <c r="F9" i="128"/>
  <c r="E9" i="128"/>
  <c r="D9" i="128"/>
  <c r="C9" i="128"/>
  <c r="B9" i="128"/>
  <c r="M8" i="128"/>
  <c r="L8" i="128"/>
  <c r="K8" i="128"/>
  <c r="J8" i="128"/>
  <c r="I8" i="128"/>
  <c r="H8" i="128"/>
  <c r="G8" i="128"/>
  <c r="F8" i="128"/>
  <c r="E8" i="128"/>
  <c r="D8" i="128"/>
  <c r="C8" i="128"/>
  <c r="B8" i="128"/>
  <c r="M16" i="7"/>
  <c r="L16" i="7"/>
  <c r="K16" i="7"/>
  <c r="J16" i="7"/>
  <c r="I16" i="7"/>
  <c r="H16" i="7"/>
  <c r="G16" i="7"/>
  <c r="F16" i="7"/>
  <c r="E16" i="7"/>
  <c r="D16" i="7"/>
  <c r="C16" i="7"/>
  <c r="B16" i="7"/>
  <c r="M14" i="7"/>
  <c r="L14" i="7"/>
  <c r="K14" i="7"/>
  <c r="J14" i="7"/>
  <c r="I14" i="7"/>
  <c r="H14" i="7"/>
  <c r="G14" i="7"/>
  <c r="F14" i="7"/>
  <c r="E14" i="7"/>
  <c r="D14" i="7"/>
  <c r="C14" i="7"/>
  <c r="B14" i="7"/>
  <c r="M12" i="7"/>
  <c r="L12" i="7"/>
  <c r="K12" i="7"/>
  <c r="J12" i="7"/>
  <c r="I12" i="7"/>
  <c r="H12" i="7"/>
  <c r="G12" i="7"/>
  <c r="F12" i="7"/>
  <c r="E12" i="7"/>
  <c r="D12" i="7"/>
  <c r="C12" i="7"/>
  <c r="B12" i="7"/>
  <c r="M10" i="7"/>
  <c r="L10" i="7"/>
  <c r="K10" i="7"/>
  <c r="J10" i="7"/>
  <c r="I10" i="7"/>
  <c r="H10" i="7"/>
  <c r="G10" i="7"/>
  <c r="F10" i="7"/>
  <c r="E10" i="7"/>
  <c r="D10" i="7"/>
  <c r="C10" i="7"/>
  <c r="B10" i="7"/>
  <c r="M8" i="7"/>
  <c r="L8" i="7"/>
  <c r="K8" i="7"/>
  <c r="J8" i="7"/>
  <c r="I8" i="7"/>
  <c r="H8" i="7"/>
  <c r="G8" i="7"/>
  <c r="F8" i="7"/>
  <c r="E8" i="7"/>
  <c r="D8" i="7"/>
  <c r="C8" i="7"/>
  <c r="B8" i="7"/>
  <c r="M6" i="7"/>
  <c r="L6" i="7"/>
  <c r="K6" i="7"/>
  <c r="J6" i="7"/>
  <c r="I6" i="7"/>
  <c r="H6" i="7"/>
  <c r="G6" i="7"/>
  <c r="F6" i="7"/>
  <c r="E6" i="7"/>
  <c r="D6" i="7"/>
  <c r="C6" i="7"/>
  <c r="B6" i="7"/>
  <c r="H28" i="163" l="1"/>
  <c r="G28" i="163"/>
  <c r="H36" i="163"/>
  <c r="G36" i="163"/>
  <c r="G10" i="167"/>
  <c r="G18" i="167"/>
  <c r="G25" i="163"/>
  <c r="H25" i="163"/>
  <c r="H29" i="163"/>
  <c r="G29" i="163"/>
  <c r="G33" i="163"/>
  <c r="H33" i="163"/>
  <c r="H37" i="163"/>
  <c r="G37" i="163"/>
  <c r="H7" i="167"/>
  <c r="G7" i="167"/>
  <c r="G11" i="167"/>
  <c r="H11" i="167"/>
  <c r="H15" i="167"/>
  <c r="G15" i="167"/>
  <c r="H19" i="167"/>
  <c r="G19" i="167"/>
  <c r="H32" i="163"/>
  <c r="G32" i="163"/>
  <c r="H6" i="167"/>
  <c r="G6" i="167"/>
  <c r="H14" i="167"/>
  <c r="G14" i="167"/>
  <c r="G26" i="163"/>
  <c r="H26" i="163"/>
  <c r="G30" i="163"/>
  <c r="H30" i="163"/>
  <c r="G34" i="163"/>
  <c r="H34" i="163"/>
  <c r="G38" i="163"/>
  <c r="H38" i="163"/>
  <c r="G8" i="167"/>
  <c r="G12" i="167"/>
  <c r="H16" i="167"/>
  <c r="G16" i="167"/>
  <c r="G20" i="167"/>
  <c r="H20" i="167"/>
  <c r="G27" i="163"/>
  <c r="H27" i="163"/>
  <c r="H31" i="163"/>
  <c r="G31" i="163"/>
  <c r="H35" i="163"/>
  <c r="G35" i="163"/>
  <c r="H5" i="167"/>
  <c r="G5" i="167"/>
  <c r="G9" i="167"/>
  <c r="G13" i="167"/>
  <c r="H17" i="167"/>
  <c r="G17" i="167"/>
  <c r="B22" i="127"/>
  <c r="B25" i="127"/>
  <c r="B30" i="127"/>
  <c r="B33" i="127"/>
  <c r="B26" i="53"/>
  <c r="B22" i="131"/>
  <c r="B25" i="131"/>
  <c r="B26" i="131"/>
  <c r="B27" i="128"/>
  <c r="B23" i="127"/>
  <c r="B27" i="127"/>
  <c r="B31" i="127"/>
  <c r="B35" i="127"/>
  <c r="B28" i="53"/>
  <c r="B24" i="131"/>
  <c r="B26" i="127"/>
  <c r="B29" i="127"/>
  <c r="B34" i="127"/>
  <c r="B27" i="53"/>
  <c r="B23" i="131"/>
  <c r="B27" i="131"/>
  <c r="B30" i="131"/>
  <c r="B31" i="131"/>
  <c r="B32" i="131"/>
  <c r="B33" i="131"/>
  <c r="B34" i="131"/>
  <c r="B35" i="131"/>
  <c r="B28" i="131"/>
  <c r="B29" i="131"/>
  <c r="B31" i="128"/>
  <c r="B39" i="128"/>
  <c r="B24" i="127"/>
  <c r="B28" i="127"/>
  <c r="B32" i="127"/>
  <c r="B25" i="128"/>
  <c r="B26" i="128"/>
  <c r="B28" i="128"/>
  <c r="B29" i="128"/>
  <c r="B30" i="128"/>
  <c r="B32" i="128"/>
  <c r="B33" i="128"/>
  <c r="B34" i="128"/>
  <c r="B36" i="128"/>
  <c r="B37" i="128"/>
  <c r="B38" i="128"/>
  <c r="B40" i="128"/>
  <c r="B29" i="53"/>
  <c r="B30" i="53"/>
  <c r="B31" i="53"/>
  <c r="B32" i="53"/>
  <c r="B33" i="53"/>
  <c r="B34" i="53"/>
  <c r="B35" i="53"/>
  <c r="B36" i="53"/>
  <c r="B37" i="53"/>
  <c r="B38" i="53"/>
  <c r="B39" i="53"/>
  <c r="B40" i="53"/>
  <c r="B41" i="53"/>
  <c r="B35" i="128"/>
  <c r="B4" i="171" l="1"/>
  <c r="K1" i="171"/>
  <c r="F12" i="162" l="1"/>
  <c r="F5" i="162"/>
  <c r="D4" i="167" l="1"/>
  <c r="F14" i="162"/>
  <c r="F4" i="167" l="1"/>
  <c r="H4" i="167" l="1"/>
  <c r="G4" i="167"/>
  <c r="L1" i="167" l="1"/>
  <c r="M1" i="163"/>
  <c r="N1" i="166"/>
  <c r="L1" i="162"/>
  <c r="P1" i="161"/>
  <c r="O1" i="160"/>
  <c r="O1" i="159"/>
  <c r="O1" i="158"/>
  <c r="O1" i="157"/>
  <c r="O1" i="156"/>
  <c r="O1" i="155"/>
  <c r="O1" i="154"/>
  <c r="O1" i="153"/>
  <c r="O1" i="152"/>
  <c r="O1" i="151"/>
  <c r="O1" i="150"/>
  <c r="O1" i="149"/>
  <c r="O1" i="148"/>
  <c r="O1" i="146"/>
  <c r="J1" i="57"/>
  <c r="N1" i="129"/>
  <c r="M1" i="77"/>
  <c r="N1" i="147"/>
  <c r="P1" i="130"/>
  <c r="N1" i="131"/>
  <c r="N1" i="53"/>
  <c r="P1" i="132"/>
  <c r="N1" i="127"/>
  <c r="N1" i="128"/>
  <c r="H6" i="162" l="1"/>
  <c r="H7" i="162" s="1"/>
  <c r="F13" i="162"/>
  <c r="F6" i="162"/>
  <c r="C4" i="167"/>
  <c r="C24" i="163"/>
  <c r="C4" i="163"/>
  <c r="F7" i="162" l="1"/>
  <c r="N12" i="166" l="1"/>
  <c r="N5" i="166" l="1"/>
  <c r="B4" i="167" l="1"/>
  <c r="B24" i="163" l="1"/>
  <c r="N11" i="166" l="1"/>
  <c r="N4" i="166"/>
  <c r="B4" i="163" l="1"/>
  <c r="A23" i="7" l="1"/>
  <c r="A21" i="7" l="1"/>
  <c r="A20" i="7"/>
  <c r="A18" i="7" l="1"/>
  <c r="A22" i="7" l="1"/>
  <c r="A19" i="7" l="1"/>
  <c r="M1" i="113" l="1"/>
  <c r="M1" i="117"/>
  <c r="M1" i="123"/>
  <c r="M1" i="121"/>
  <c r="M1" i="114"/>
  <c r="M1" i="120"/>
  <c r="M1" i="119"/>
  <c r="M1" i="115"/>
  <c r="M1" i="124"/>
  <c r="M1" i="122"/>
  <c r="M1" i="112"/>
  <c r="M1" i="116"/>
  <c r="M1" i="118"/>
  <c r="D4" i="163" l="1"/>
  <c r="D24" i="163" l="1"/>
  <c r="N6" i="166" l="1"/>
  <c r="N13" i="166" l="1"/>
  <c r="N14" i="128" l="1"/>
  <c r="L7" i="128"/>
  <c r="M7" i="128"/>
  <c r="J7" i="128"/>
  <c r="D7" i="128"/>
  <c r="N9" i="128"/>
  <c r="F7" i="128"/>
  <c r="I7" i="128"/>
  <c r="G7" i="128"/>
  <c r="N10" i="128"/>
  <c r="N13" i="128"/>
  <c r="C7" i="128"/>
  <c r="N19" i="128"/>
  <c r="N17" i="128"/>
  <c r="N12" i="128"/>
  <c r="N8" i="128"/>
  <c r="L21" i="7"/>
  <c r="D21" i="7"/>
  <c r="M20" i="7"/>
  <c r="I20" i="7"/>
  <c r="J19" i="7"/>
  <c r="G21" i="7"/>
  <c r="C21" i="7"/>
  <c r="L20" i="7"/>
  <c r="D20" i="7"/>
  <c r="M19" i="7"/>
  <c r="I19" i="7"/>
  <c r="F21" i="7"/>
  <c r="G20" i="7"/>
  <c r="D19" i="7"/>
  <c r="J21" i="7"/>
  <c r="C20" i="7"/>
  <c r="L19" i="7"/>
  <c r="M21" i="7"/>
  <c r="I21" i="7"/>
  <c r="J20" i="7"/>
  <c r="F20" i="7"/>
  <c r="G19" i="7"/>
  <c r="C19" i="7"/>
  <c r="F19" i="7"/>
  <c r="N18" i="128" l="1"/>
  <c r="I22" i="147"/>
  <c r="L22" i="147"/>
  <c r="F14" i="147"/>
  <c r="H22" i="147"/>
  <c r="B7" i="128"/>
  <c r="B6" i="128" s="1"/>
  <c r="K5" i="147"/>
  <c r="E22" i="147"/>
  <c r="F5" i="147"/>
  <c r="D22" i="147"/>
  <c r="P16" i="130"/>
  <c r="D6" i="131"/>
  <c r="M22" i="147"/>
  <c r="J14" i="147"/>
  <c r="E5" i="147"/>
  <c r="E7" i="129"/>
  <c r="J11" i="57"/>
  <c r="B6" i="77"/>
  <c r="J14" i="57"/>
  <c r="J13" i="57"/>
  <c r="C7" i="129"/>
  <c r="H4" i="57"/>
  <c r="J6" i="77"/>
  <c r="H5" i="77" s="1"/>
  <c r="E4" i="57"/>
  <c r="D7" i="129"/>
  <c r="J15" i="57"/>
  <c r="J12" i="57"/>
  <c r="H7" i="129"/>
  <c r="N9" i="129"/>
  <c r="J16" i="57"/>
  <c r="N12" i="129"/>
  <c r="J7" i="57"/>
  <c r="I4" i="57"/>
  <c r="J9" i="57"/>
  <c r="D6" i="77"/>
  <c r="B5" i="77" s="1"/>
  <c r="L6" i="77"/>
  <c r="G7" i="129"/>
  <c r="L7" i="129"/>
  <c r="N13" i="129"/>
  <c r="K7" i="129"/>
  <c r="C4" i="57"/>
  <c r="N14" i="129"/>
  <c r="M6" i="77"/>
  <c r="K5" i="77" s="1"/>
  <c r="H6" i="77"/>
  <c r="C6" i="77"/>
  <c r="N10" i="129"/>
  <c r="J17" i="57"/>
  <c r="J5" i="57"/>
  <c r="B4" i="57"/>
  <c r="F6" i="77"/>
  <c r="G6" i="77"/>
  <c r="E5" i="77" s="1"/>
  <c r="J8" i="57"/>
  <c r="K6" i="77"/>
  <c r="E6" i="77"/>
  <c r="I7" i="129"/>
  <c r="B7" i="129"/>
  <c r="N8" i="129"/>
  <c r="F4" i="57"/>
  <c r="G4" i="57"/>
  <c r="N11" i="129"/>
  <c r="J6" i="57"/>
  <c r="M7" i="129"/>
  <c r="I6" i="77"/>
  <c r="F7" i="129"/>
  <c r="J7" i="129"/>
  <c r="J18" i="57"/>
  <c r="D4" i="57"/>
  <c r="N15" i="129"/>
  <c r="J10" i="57"/>
  <c r="L6" i="131"/>
  <c r="F4" i="130"/>
  <c r="C7" i="53"/>
  <c r="N20" i="128"/>
  <c r="P12" i="132"/>
  <c r="P10" i="132"/>
  <c r="P6" i="130"/>
  <c r="E7" i="128"/>
  <c r="E6" i="128" s="1"/>
  <c r="N16" i="128"/>
  <c r="I18" i="7"/>
  <c r="K7" i="7"/>
  <c r="K19" i="7"/>
  <c r="H4" i="132"/>
  <c r="N14" i="127"/>
  <c r="P8" i="132"/>
  <c r="N9" i="53"/>
  <c r="N9" i="127"/>
  <c r="P11" i="132"/>
  <c r="N12" i="131"/>
  <c r="N20" i="131"/>
  <c r="N13" i="131"/>
  <c r="D4" i="130"/>
  <c r="P9" i="130"/>
  <c r="N14" i="131"/>
  <c r="P20" i="130"/>
  <c r="F6" i="131"/>
  <c r="P11" i="130"/>
  <c r="P18" i="130"/>
  <c r="P19" i="130"/>
  <c r="E14" i="147"/>
  <c r="N19" i="147"/>
  <c r="H7" i="128"/>
  <c r="H6" i="128" s="1"/>
  <c r="N13" i="127"/>
  <c r="G4" i="132"/>
  <c r="D7" i="53"/>
  <c r="C6" i="131"/>
  <c r="I4" i="130"/>
  <c r="P13" i="132"/>
  <c r="P8" i="130"/>
  <c r="J6" i="131"/>
  <c r="G4" i="130"/>
  <c r="G18" i="7"/>
  <c r="C4" i="132"/>
  <c r="J5" i="147"/>
  <c r="N25" i="147"/>
  <c r="N11" i="147"/>
  <c r="N16" i="147"/>
  <c r="E20" i="7"/>
  <c r="E9" i="7"/>
  <c r="N7" i="127"/>
  <c r="N16" i="53"/>
  <c r="N21" i="53"/>
  <c r="H9" i="7"/>
  <c r="H20" i="7"/>
  <c r="C6" i="127"/>
  <c r="D6" i="127"/>
  <c r="N11" i="53"/>
  <c r="K4" i="132"/>
  <c r="P7" i="132"/>
  <c r="G6" i="131"/>
  <c r="P5" i="130"/>
  <c r="B4" i="130"/>
  <c r="K4" i="130"/>
  <c r="P7" i="130"/>
  <c r="P15" i="130"/>
  <c r="M18" i="7"/>
  <c r="B22" i="147"/>
  <c r="N23" i="147"/>
  <c r="N8" i="147"/>
  <c r="N21" i="147"/>
  <c r="J22" i="147"/>
  <c r="N15" i="128"/>
  <c r="B20" i="7"/>
  <c r="N9" i="7"/>
  <c r="B9" i="7"/>
  <c r="B6" i="131"/>
  <c r="J18" i="7"/>
  <c r="I6" i="127"/>
  <c r="G6" i="127"/>
  <c r="B7" i="7"/>
  <c r="N7" i="7"/>
  <c r="B19" i="7"/>
  <c r="N16" i="127"/>
  <c r="L4" i="132"/>
  <c r="P14" i="132"/>
  <c r="N11" i="127"/>
  <c r="N19" i="127"/>
  <c r="N4" i="132"/>
  <c r="L7" i="53"/>
  <c r="K6" i="131"/>
  <c r="C4" i="130"/>
  <c r="O4" i="130"/>
  <c r="D4" i="132"/>
  <c r="P9" i="132"/>
  <c r="N8" i="53"/>
  <c r="E6" i="131"/>
  <c r="N11" i="131"/>
  <c r="N19" i="131"/>
  <c r="N4" i="130"/>
  <c r="P17" i="130"/>
  <c r="G5" i="147"/>
  <c r="K14" i="147"/>
  <c r="N13" i="147"/>
  <c r="K22" i="147"/>
  <c r="N18" i="147"/>
  <c r="F22" i="147"/>
  <c r="H21" i="7"/>
  <c r="H11" i="7"/>
  <c r="N12" i="127"/>
  <c r="J4" i="132"/>
  <c r="E11" i="7"/>
  <c r="E21" i="7"/>
  <c r="M6" i="127"/>
  <c r="E4" i="132"/>
  <c r="N18" i="53"/>
  <c r="K9" i="7"/>
  <c r="K20" i="7"/>
  <c r="F6" i="127"/>
  <c r="L6" i="127"/>
  <c r="P19" i="132"/>
  <c r="N8" i="131"/>
  <c r="N16" i="131"/>
  <c r="H4" i="130"/>
  <c r="P14" i="130"/>
  <c r="N17" i="131"/>
  <c r="I4" i="132"/>
  <c r="F7" i="53"/>
  <c r="I6" i="131"/>
  <c r="N10" i="131"/>
  <c r="N18" i="131"/>
  <c r="C5" i="147"/>
  <c r="G14" i="147"/>
  <c r="N24" i="147"/>
  <c r="N10" i="147"/>
  <c r="G22" i="147"/>
  <c r="L5" i="147"/>
  <c r="N15" i="147"/>
  <c r="B14" i="147"/>
  <c r="N11" i="128"/>
  <c r="F4" i="132"/>
  <c r="C18" i="7"/>
  <c r="M4" i="132"/>
  <c r="N11" i="7"/>
  <c r="B11" i="7"/>
  <c r="B21" i="7"/>
  <c r="M7" i="53"/>
  <c r="J6" i="127"/>
  <c r="P6" i="132"/>
  <c r="L4" i="130"/>
  <c r="B4" i="132"/>
  <c r="P5" i="132"/>
  <c r="J7" i="53"/>
  <c r="M6" i="131"/>
  <c r="E4" i="130"/>
  <c r="L18" i="7"/>
  <c r="F4" i="163"/>
  <c r="F18" i="7"/>
  <c r="C14" i="147"/>
  <c r="B5" i="147"/>
  <c r="N6" i="147"/>
  <c r="N7" i="147"/>
  <c r="C22" i="147"/>
  <c r="H5" i="147"/>
  <c r="L14" i="147"/>
  <c r="N20" i="147"/>
  <c r="N21" i="128"/>
  <c r="E7" i="7"/>
  <c r="E19" i="7"/>
  <c r="P16" i="132"/>
  <c r="I7" i="53"/>
  <c r="H6" i="131"/>
  <c r="P15" i="132"/>
  <c r="P13" i="130"/>
  <c r="O4" i="132"/>
  <c r="J4" i="130"/>
  <c r="M5" i="147"/>
  <c r="N12" i="147"/>
  <c r="M14" i="147"/>
  <c r="D5" i="147"/>
  <c r="H14" i="147"/>
  <c r="N17" i="147"/>
  <c r="N22" i="128"/>
  <c r="N23" i="128"/>
  <c r="K11" i="7"/>
  <c r="K21" i="7"/>
  <c r="N18" i="127"/>
  <c r="P20" i="132"/>
  <c r="P18" i="132"/>
  <c r="H19" i="7"/>
  <c r="H7" i="7"/>
  <c r="G7" i="53"/>
  <c r="N23" i="53"/>
  <c r="N10" i="53"/>
  <c r="P10" i="130"/>
  <c r="N17" i="127"/>
  <c r="P17" i="132"/>
  <c r="N12" i="53"/>
  <c r="M4" i="130"/>
  <c r="P12" i="130"/>
  <c r="N7" i="131"/>
  <c r="N15" i="131"/>
  <c r="D18" i="7"/>
  <c r="I5" i="147"/>
  <c r="N9" i="147"/>
  <c r="I14" i="147"/>
  <c r="D14" i="147"/>
  <c r="K7" i="128"/>
  <c r="K6" i="128" s="1"/>
  <c r="D6" i="171" l="1"/>
  <c r="E6" i="171" s="1"/>
  <c r="D7" i="171"/>
  <c r="D5" i="171"/>
  <c r="F5" i="171" s="1"/>
  <c r="D10" i="171"/>
  <c r="F10" i="171" s="1"/>
  <c r="D12" i="171"/>
  <c r="F12" i="171" s="1"/>
  <c r="D9" i="171"/>
  <c r="F9" i="171" s="1"/>
  <c r="D8" i="171"/>
  <c r="F8" i="171" s="1"/>
  <c r="D11" i="171"/>
  <c r="F11" i="171" s="1"/>
  <c r="F7" i="171"/>
  <c r="E7" i="171"/>
  <c r="G4" i="163"/>
  <c r="H4" i="163"/>
  <c r="B5" i="131"/>
  <c r="N15" i="127"/>
  <c r="K6" i="127"/>
  <c r="K5" i="127" s="1"/>
  <c r="N20" i="53"/>
  <c r="H5" i="131"/>
  <c r="B7" i="53"/>
  <c r="B6" i="53" s="1"/>
  <c r="E6" i="129"/>
  <c r="H6" i="129"/>
  <c r="J4" i="57"/>
  <c r="B6" i="129"/>
  <c r="N6" i="129"/>
  <c r="K6" i="129"/>
  <c r="E7" i="53"/>
  <c r="E6" i="53" s="1"/>
  <c r="E5" i="131"/>
  <c r="N6" i="128"/>
  <c r="H6" i="127"/>
  <c r="H5" i="127" s="1"/>
  <c r="F22" i="7"/>
  <c r="G22" i="7"/>
  <c r="M22" i="7"/>
  <c r="P4" i="132"/>
  <c r="N14" i="147"/>
  <c r="N14" i="53"/>
  <c r="J22" i="7"/>
  <c r="N15" i="53"/>
  <c r="F24" i="163"/>
  <c r="N9" i="131"/>
  <c r="N5" i="131" s="1"/>
  <c r="E6" i="127"/>
  <c r="E5" i="127" s="1"/>
  <c r="N19" i="53"/>
  <c r="N10" i="127"/>
  <c r="L22" i="7"/>
  <c r="C22" i="7"/>
  <c r="K5" i="131"/>
  <c r="P4" i="130"/>
  <c r="H7" i="53"/>
  <c r="H6" i="53" s="1"/>
  <c r="K7" i="53"/>
  <c r="K6" i="53" s="1"/>
  <c r="N13" i="53"/>
  <c r="N17" i="53"/>
  <c r="B6" i="127"/>
  <c r="B5" i="127" s="1"/>
  <c r="N20" i="127"/>
  <c r="I22" i="7"/>
  <c r="N22" i="53"/>
  <c r="D22" i="7"/>
  <c r="N5" i="147"/>
  <c r="N8" i="127"/>
  <c r="N22" i="147"/>
  <c r="F23" i="7"/>
  <c r="M23" i="7"/>
  <c r="D23" i="7"/>
  <c r="J23" i="7"/>
  <c r="L23" i="7"/>
  <c r="I23" i="7"/>
  <c r="C23" i="7"/>
  <c r="G23" i="7"/>
  <c r="F6" i="171" l="1"/>
  <c r="E10" i="171"/>
  <c r="E5" i="171"/>
  <c r="E8" i="171"/>
  <c r="D4" i="171"/>
  <c r="F4" i="171" s="1"/>
  <c r="E11" i="171"/>
  <c r="E9" i="171"/>
  <c r="E12" i="171"/>
  <c r="H24" i="163"/>
  <c r="G24" i="163"/>
  <c r="N5" i="127"/>
  <c r="K23" i="7"/>
  <c r="K15" i="7"/>
  <c r="N7" i="166"/>
  <c r="F8" i="162"/>
  <c r="K13" i="7"/>
  <c r="K22" i="7"/>
  <c r="H5" i="7"/>
  <c r="H18" i="7"/>
  <c r="E5" i="7"/>
  <c r="E18" i="7"/>
  <c r="N6" i="53"/>
  <c r="K5" i="7"/>
  <c r="K18" i="7"/>
  <c r="B5" i="7"/>
  <c r="N5" i="7"/>
  <c r="B18" i="7"/>
  <c r="N39" i="158"/>
  <c r="N39" i="149"/>
  <c r="N40" i="156"/>
  <c r="N39" i="154"/>
  <c r="N39" i="157"/>
  <c r="N40" i="146"/>
  <c r="N39" i="155"/>
  <c r="N39" i="150"/>
  <c r="N39" i="159"/>
  <c r="N39" i="153"/>
  <c r="N40" i="152"/>
  <c r="N39" i="160"/>
  <c r="N39" i="148"/>
  <c r="N39" i="151"/>
  <c r="N41" i="155"/>
  <c r="N41" i="146"/>
  <c r="N40" i="159"/>
  <c r="N41" i="152"/>
  <c r="N40" i="157"/>
  <c r="N40" i="148"/>
  <c r="N41" i="151"/>
  <c r="N40" i="155"/>
  <c r="N40" i="160"/>
  <c r="N41" i="150"/>
  <c r="N41" i="157"/>
  <c r="N41" i="149"/>
  <c r="N41" i="160"/>
  <c r="N40" i="151"/>
  <c r="N40" i="154"/>
  <c r="N41" i="153"/>
  <c r="N42" i="152"/>
  <c r="N41" i="148"/>
  <c r="N40" i="149"/>
  <c r="N41" i="159"/>
  <c r="N40" i="158"/>
  <c r="N41" i="158"/>
  <c r="N40" i="153"/>
  <c r="N41" i="156"/>
  <c r="N40" i="150"/>
  <c r="N41" i="154"/>
  <c r="N42" i="156"/>
  <c r="E4" i="171" l="1"/>
  <c r="N10" i="166"/>
  <c r="N9" i="166"/>
  <c r="F10" i="162"/>
  <c r="F11" i="162"/>
  <c r="N15" i="7"/>
  <c r="B23" i="7"/>
  <c r="B15" i="7"/>
  <c r="N13" i="7"/>
  <c r="B13" i="7"/>
  <c r="B22" i="7"/>
  <c r="N14" i="166"/>
  <c r="H13" i="7"/>
  <c r="H22" i="7"/>
  <c r="F15" i="162"/>
  <c r="F18" i="162" s="1"/>
  <c r="H23" i="7"/>
  <c r="H15" i="7"/>
  <c r="E23" i="7"/>
  <c r="E15" i="7"/>
  <c r="E22" i="7"/>
  <c r="E13" i="7"/>
  <c r="N17" i="166" l="1"/>
  <c r="N16" i="166"/>
  <c r="F17" i="162"/>
  <c r="N42" i="146" l="1"/>
</calcChain>
</file>

<file path=xl/sharedStrings.xml><?xml version="1.0" encoding="utf-8"?>
<sst xmlns="http://schemas.openxmlformats.org/spreadsheetml/2006/main" count="1532" uniqueCount="320">
  <si>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</si>
  <si>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</si>
  <si>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</si>
  <si>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</si>
  <si>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</si>
  <si>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</si>
  <si>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</si>
  <si>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</si>
  <si>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</si>
  <si>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</si>
  <si>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</si>
  <si>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</si>
  <si>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</si>
  <si>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</si>
  <si>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</si>
  <si>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</si>
  <si>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</si>
  <si>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</si>
  <si>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</si>
  <si>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</si>
  <si>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</si>
  <si>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</si>
  <si>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</si>
  <si>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</si>
  <si>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</si>
  <si>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Domácnosti</t>
  </si>
  <si>
    <t>Průmysl</t>
  </si>
  <si>
    <t>Skládkový plyn</t>
  </si>
  <si>
    <t>Kalový plyn (ČOV)</t>
  </si>
  <si>
    <t>Ostatní bioplyn</t>
  </si>
  <si>
    <t>Zemní plyn</t>
  </si>
  <si>
    <t>Topné oleje</t>
  </si>
  <si>
    <t>Ostatní plyny</t>
  </si>
  <si>
    <t>Ostatní pevná paliva</t>
  </si>
  <si>
    <t>Ostatní kapalná paliva</t>
  </si>
  <si>
    <t>Odpadní teplo</t>
  </si>
  <si>
    <t>Koks</t>
  </si>
  <si>
    <t>Hnědé uhlí</t>
  </si>
  <si>
    <t>Černé uhlí</t>
  </si>
  <si>
    <t>Bioplyn</t>
  </si>
  <si>
    <t>Biomasa</t>
  </si>
  <si>
    <t>Celulózové výluhy</t>
  </si>
  <si>
    <t>I. čtvrtletí</t>
  </si>
  <si>
    <t>II. čtvrtletí</t>
  </si>
  <si>
    <t>III. čtvrtletí</t>
  </si>
  <si>
    <t>IV. čtvrtletí</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</si>
  <si>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</si>
  <si>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</si>
  <si>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</si>
  <si>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</si>
  <si>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</si>
  <si>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</si>
  <si>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</si>
  <si>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</si>
  <si>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</si>
  <si>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</si>
  <si>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</si>
  <si>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</si>
  <si>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</si>
  <si>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</si>
  <si>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</si>
  <si>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</si>
  <si>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</si>
  <si>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</si>
  <si>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</si>
  <si>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</si>
  <si>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</si>
  <si>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</si>
  <si>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</si>
  <si>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</si>
  <si>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</si>
  <si>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 xml:space="preserve">Technologická vlastní spotřeba tepla </t>
  </si>
  <si>
    <t>Jaderné palivo</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</si>
  <si>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</si>
  <si>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</si>
  <si>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</si>
  <si>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</si>
  <si>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</si>
  <si>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</si>
  <si>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</si>
  <si>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</si>
  <si>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</si>
  <si>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</si>
  <si>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</si>
  <si>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</si>
  <si>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</si>
  <si>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</si>
  <si>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</si>
  <si>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</si>
  <si>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</si>
  <si>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</si>
  <si>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</si>
  <si>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</si>
  <si>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</si>
  <si>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</si>
  <si>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</si>
  <si>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</si>
  <si>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Technologická vlastní spotřeba tepla =</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</si>
  <si>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</si>
  <si>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</si>
  <si>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</si>
  <si>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</si>
  <si>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</si>
  <si>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</si>
  <si>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</si>
  <si>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</si>
  <si>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</si>
  <si>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</si>
  <si>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</si>
  <si>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</si>
  <si>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</si>
  <si>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Výroba tepla brutto v krajích ČR</t>
  </si>
  <si>
    <t>Výroba tepla brutto podle paliv</t>
  </si>
  <si>
    <t>Výroba tepla brutto podle paliv v krajích ČR</t>
  </si>
  <si>
    <t>CZ-NACE</t>
  </si>
  <si>
    <t>Klasifikace ekonomických činností CZ-NACE dle Českého statistického úřadu</t>
  </si>
  <si>
    <t>Rostlinné materiály neaglomerované</t>
  </si>
  <si>
    <t>Dodávky tepla</t>
  </si>
  <si>
    <t>Spotřeba tepla podle sektorů národního hospodářství</t>
  </si>
  <si>
    <t>Spotřeba tepla podle sektorů národního hospodářství v krajích ČR</t>
  </si>
  <si>
    <t>Dodávky tepla podle paliv</t>
  </si>
  <si>
    <t>Dodávky tepla v krajích ČR</t>
  </si>
  <si>
    <t>Dodávky tepla podle paliv v krajích ČR</t>
  </si>
  <si>
    <t>Spotřeba tepla =</t>
  </si>
  <si>
    <t>Konečná spotřeba tepla v jednotlivých sektorech národního hospodářství.</t>
  </si>
  <si>
    <t>Dodávky tepla z uhlí, biomasy a bioplynu</t>
  </si>
  <si>
    <t>KVET</t>
  </si>
  <si>
    <t>Kombinovaná výroba elektřiny a tepla</t>
  </si>
  <si>
    <t>Hlavní město Praha (PHA)</t>
  </si>
  <si>
    <t>Kraj Vysočina (VYS)</t>
  </si>
  <si>
    <t>Kraj Vysočina</t>
  </si>
  <si>
    <t>Hlavní město Praha</t>
  </si>
  <si>
    <t>Výroba, dodávky a spotřeba tepla: Jihomoravský kraj</t>
  </si>
  <si>
    <t>Výroba, dodávky a spotřeba tepla: Karlovarský kraj</t>
  </si>
  <si>
    <t>Výroba, dodávky a spotřeba tepla: Královéhradecký kraj</t>
  </si>
  <si>
    <t>Výroba, dodávky a spotřeba tepla: Liberecký kraj</t>
  </si>
  <si>
    <t>Výroba, dodávky a spotřeba tepla: Moravskoslezský kraj</t>
  </si>
  <si>
    <t>Výroba, dodávky a spotřeba tepla: Olomoucký kraj</t>
  </si>
  <si>
    <t>Výroba, dodávky a spotřeba tepla: Pardubický kraj</t>
  </si>
  <si>
    <t>Výroba, dodávky a spotřeba tepla: Plzeňský kraj</t>
  </si>
  <si>
    <t>Výroba, dodávky a spotřeba tepla: Středočeský kraj</t>
  </si>
  <si>
    <t>Výroba, dodávky a spotřeba tepla: Ústecký kraj</t>
  </si>
  <si>
    <t>Výroba, dodávky a spotřeba tepla: Kraj Vysočina</t>
  </si>
  <si>
    <t>Výroba, dodávky a spotřeba tepla: Zlínský kraj</t>
  </si>
  <si>
    <t>Výroba, dodávky a spotřeba tepla: Hlavní město Praha</t>
  </si>
  <si>
    <t>Výroba, dodávky a spotřeba tepla: Jihočeský kraj</t>
  </si>
  <si>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</si>
  <si>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</si>
  <si>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</si>
  <si>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</si>
  <si>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</si>
  <si>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</si>
  <si>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</si>
  <si>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</si>
  <si>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</si>
  <si>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</si>
  <si>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</si>
  <si>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</si>
  <si>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</si>
  <si>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</si>
  <si>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</si>
  <si>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</si>
  <si>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Spotřeba tepla pro vlastní potřebu výrobce (bez technologické vlastní spotřeby tepla).</t>
  </si>
  <si>
    <t>Výroba tepla brutto [TJ]</t>
  </si>
  <si>
    <t>Dodávky tepla podle paliv [TJ]</t>
  </si>
  <si>
    <t>Výroba tepla netto</t>
  </si>
  <si>
    <r>
      <t>Q</t>
    </r>
    <r>
      <rPr>
        <b/>
        <vertAlign val="subscript"/>
        <sz val="9"/>
        <rFont val="Arial"/>
        <family val="2"/>
        <charset val="238"/>
        <scheme val="minor"/>
      </rPr>
      <t>netto</t>
    </r>
  </si>
  <si>
    <t>Dodávka užitečného tepla z KVET</t>
  </si>
  <si>
    <t>Instalovaný výkon</t>
  </si>
  <si>
    <r>
      <t>Q</t>
    </r>
    <r>
      <rPr>
        <b/>
        <vertAlign val="subscript"/>
        <sz val="9"/>
        <rFont val="Arial"/>
        <family val="2"/>
        <charset val="238"/>
        <scheme val="minor"/>
      </rPr>
      <t>KVET</t>
    </r>
  </si>
  <si>
    <t>Výroba tepla brutto bez technologické vlastní spotřeby tepla.</t>
  </si>
  <si>
    <t>* Nezahrnuje část nezjištěného rozvodu tepla</t>
  </si>
  <si>
    <t>* Rozdíl mezi dodávkou a spotřebou jsou ztráty z nakoupeného tepla a část nezjištěného rozvodu tepla.</t>
  </si>
  <si>
    <t>* Rozdíl mezi dodávkou a spotřebou jsou ztráty z nakoupeného tepla, část nezjištěného rozvodu tepla a část tepla dodaná do SZT Hradec Králové.</t>
  </si>
  <si>
    <r>
      <t>Q</t>
    </r>
    <r>
      <rPr>
        <b/>
        <vertAlign val="subscript"/>
        <sz val="9"/>
        <rFont val="Arial"/>
        <family val="2"/>
        <charset val="238"/>
        <scheme val="minor"/>
      </rPr>
      <t xml:space="preserve">KVET/ </t>
    </r>
    <r>
      <rPr>
        <b/>
        <sz val="9"/>
        <rFont val="Arial"/>
        <family val="2"/>
        <charset val="238"/>
        <scheme val="minor"/>
      </rPr>
      <t>Q</t>
    </r>
    <r>
      <rPr>
        <b/>
        <vertAlign val="subscript"/>
        <sz val="9"/>
        <rFont val="Arial"/>
        <family val="2"/>
        <charset val="238"/>
        <scheme val="minor"/>
      </rPr>
      <t>netto</t>
    </r>
  </si>
  <si>
    <t>Výroba tepla netto =</t>
  </si>
  <si>
    <t>Meziroční změna</t>
  </si>
  <si>
    <t>Meziroční změna-výroba tepla brutto</t>
  </si>
  <si>
    <t>Výroba tepla brutto 2017</t>
  </si>
  <si>
    <t>Výroba tepla brutto 2018</t>
  </si>
  <si>
    <t>Meziroční změna-dodávky tepla</t>
  </si>
  <si>
    <t>Dodávky tepla 2017</t>
  </si>
  <si>
    <t>Dodávky tepla 2018</t>
  </si>
  <si>
    <t xml:space="preserve">Vývoj výroby tepla z KVET </t>
  </si>
  <si>
    <t>Množství tepelné energie dodané do soustav zásobování teplem.</t>
  </si>
  <si>
    <t>Dodávky tepla =</t>
  </si>
  <si>
    <t>Vlastní spotřeba tepla =</t>
  </si>
  <si>
    <t>Vlastní spotřeba tepla</t>
  </si>
  <si>
    <t>* Rozdíl mezi dodávkou a spotřebou jsou ztráty z nakoupeného tepla a část nezjištěného rozvodu tepla</t>
  </si>
  <si>
    <t>Dodávka tepla ze Středočeského kraje [TJ]</t>
  </si>
  <si>
    <t>Dodávka tepla z Pardubického kraje [TJ]</t>
  </si>
  <si>
    <t>* Rozdíl mezi dodávkou a spotřebou jsou ztráty z nakoupeného tepla, část nezjištěného rozvodu tepla.</t>
  </si>
  <si>
    <t>Výroba tepla brutto 2019</t>
  </si>
  <si>
    <t>Dodávky tepla 2019</t>
  </si>
  <si>
    <t>Výroba tepla</t>
  </si>
  <si>
    <t>4.3. Výroba tepla brutto podle paliv v krajích ČR [TJ]</t>
  </si>
  <si>
    <r>
      <t>Q</t>
    </r>
    <r>
      <rPr>
        <b/>
        <vertAlign val="subscript"/>
        <sz val="11"/>
        <rFont val="Arial"/>
        <family val="2"/>
        <charset val="238"/>
        <scheme val="minor"/>
      </rPr>
      <t>netto</t>
    </r>
  </si>
  <si>
    <r>
      <t>Q</t>
    </r>
    <r>
      <rPr>
        <b/>
        <vertAlign val="subscript"/>
        <sz val="11"/>
        <rFont val="Arial"/>
        <family val="2"/>
        <charset val="238"/>
        <scheme val="minor"/>
      </rPr>
      <t>KVET</t>
    </r>
  </si>
  <si>
    <t>Výroba tepla brutto 2020</t>
  </si>
  <si>
    <t>Dodávky tepla 2020</t>
  </si>
  <si>
    <t>Energie prostředí (TČ)</t>
  </si>
  <si>
    <t>Energie Slunce (SK)</t>
  </si>
  <si>
    <t>Vývoj spotřeby tepla</t>
  </si>
  <si>
    <r>
      <t>Celkový instalovaný výkon [MW</t>
    </r>
    <r>
      <rPr>
        <b/>
        <vertAlign val="subscript"/>
        <sz val="9"/>
        <rFont val="Arial"/>
        <family val="2"/>
        <charset val="238"/>
        <scheme val="minor"/>
      </rPr>
      <t>t</t>
    </r>
    <r>
      <rPr>
        <b/>
        <sz val="9"/>
        <rFont val="Arial"/>
        <family val="2"/>
        <charset val="238"/>
        <scheme val="minor"/>
      </rPr>
      <t>]</t>
    </r>
  </si>
  <si>
    <t>Vývoj bilance tepla: čtvrtletní porovnání</t>
  </si>
  <si>
    <t>Vývoj bilance tepla: měsíční porovnání</t>
  </si>
  <si>
    <t>Výroba tepla z KVET</t>
  </si>
  <si>
    <t>2021</t>
  </si>
  <si>
    <t>Výroba tepla brutto 2021</t>
  </si>
  <si>
    <t>Dodávky tepla 2021</t>
  </si>
  <si>
    <t>Rozdíl
(2021-2020)</t>
  </si>
  <si>
    <t>Vývoj výroby tepla brutto podle paliv a krajů ČR</t>
  </si>
  <si>
    <t>Vývoj dodávek tepla podle paliv a krajů ČR</t>
  </si>
  <si>
    <t>OBSAH</t>
  </si>
  <si>
    <t>ÚVOD</t>
  </si>
  <si>
    <r>
      <t>Výroba tepla brutto</t>
    </r>
    <r>
      <rPr>
        <sz val="10"/>
        <rFont val="Arial"/>
        <family val="2"/>
        <charset val="238"/>
        <scheme val="minor"/>
      </rPr>
      <t xml:space="preserve"> - </t>
    </r>
    <r>
      <rPr>
        <sz val="11"/>
        <rFont val="Arial"/>
        <family val="2"/>
        <charset val="238"/>
        <scheme val="minor"/>
      </rPr>
      <t>technologická vlastní spotřeba tepla</t>
    </r>
    <r>
      <rPr>
        <sz val="10"/>
        <rFont val="Arial"/>
        <family val="2"/>
        <charset val="238"/>
        <scheme val="minor"/>
      </rPr>
      <t xml:space="preserve"> - </t>
    </r>
    <r>
      <rPr>
        <sz val="11"/>
        <rFont val="Arial"/>
        <family val="2"/>
        <charset val="238"/>
        <scheme val="minor"/>
      </rPr>
      <t>ztráty</t>
    </r>
    <r>
      <rPr>
        <sz val="10"/>
        <rFont val="Arial"/>
        <family val="2"/>
        <charset val="238"/>
        <scheme val="minor"/>
      </rPr>
      <t xml:space="preserve"> - </t>
    </r>
    <r>
      <rPr>
        <sz val="11"/>
        <rFont val="Arial"/>
        <family val="2"/>
        <charset val="238"/>
        <scheme val="minor"/>
      </rPr>
      <t>dodávky do vlastního podniku – dodávky tepla.</t>
    </r>
  </si>
  <si>
    <t>Spotřeba tepla na výrobu tepla a elektrické energie, která je nezbytná pro zajištění procesu výroby tepla a elektrické energie.</t>
  </si>
  <si>
    <t>Zemědělství a lesnictví</t>
  </si>
  <si>
    <t>Podíl v ČR</t>
  </si>
  <si>
    <t xml:space="preserve"> </t>
  </si>
  <si>
    <t>1</t>
  </si>
  <si>
    <t>2</t>
  </si>
  <si>
    <t>3</t>
  </si>
  <si>
    <t>4</t>
  </si>
  <si>
    <t>4.1</t>
  </si>
  <si>
    <t>4.2</t>
  </si>
  <si>
    <t>4.3</t>
  </si>
  <si>
    <t>5</t>
  </si>
  <si>
    <t>5.1</t>
  </si>
  <si>
    <t>5.2</t>
  </si>
  <si>
    <t>6</t>
  </si>
  <si>
    <t>7</t>
  </si>
  <si>
    <t>7.1</t>
  </si>
  <si>
    <t>7.2</t>
  </si>
  <si>
    <t>8</t>
  </si>
  <si>
    <t>8.1</t>
  </si>
  <si>
    <t>8.2</t>
  </si>
  <si>
    <t>8.3</t>
  </si>
  <si>
    <t>8.4</t>
  </si>
  <si>
    <t>8.5</t>
  </si>
  <si>
    <t>8.6</t>
  </si>
  <si>
    <t>8.7</t>
  </si>
  <si>
    <t>8.8</t>
  </si>
  <si>
    <t>8.9</t>
  </si>
  <si>
    <t>8.10</t>
  </si>
  <si>
    <t>8.11</t>
  </si>
  <si>
    <t>8.12</t>
  </si>
  <si>
    <t>8.13</t>
  </si>
  <si>
    <t>8.14</t>
  </si>
  <si>
    <t>9</t>
  </si>
  <si>
    <t>10</t>
  </si>
  <si>
    <t>10.1</t>
  </si>
  <si>
    <t>10.2</t>
  </si>
  <si>
    <t>10.3</t>
  </si>
  <si>
    <t>10.4</t>
  </si>
  <si>
    <t>10.5</t>
  </si>
  <si>
    <t>10.6</t>
  </si>
  <si>
    <t>11</t>
  </si>
  <si>
    <t>2 KOMENTÁŘ</t>
  </si>
  <si>
    <t>3 BILANCE TEPLA [TJ]</t>
  </si>
  <si>
    <t>4 VÝROBA TEPLA</t>
  </si>
  <si>
    <t>4.1 Výroba tepla brutto podle paliv [TJ]</t>
  </si>
  <si>
    <t>4.2 Výroba tepla brutto v krajích ČR [TJ]</t>
  </si>
  <si>
    <t>5 DODÁVKY TEPLA</t>
  </si>
  <si>
    <t>5.1 Dodávky tepla podle paliv [TJ]</t>
  </si>
  <si>
    <t>5.2 Dodávky tepla v krajích ČR [TJ]</t>
  </si>
  <si>
    <t>Oddělení statistiky a sledování kvality</t>
  </si>
  <si>
    <t>teplo.statistika@eru.cz</t>
  </si>
  <si>
    <t>Vydání 21. 6. 2022</t>
  </si>
  <si>
    <t>ZKRATKY, POJMY A ZÁKLADNÍ VZTAHY</t>
  </si>
  <si>
    <t>KOMENTÁŘ</t>
  </si>
  <si>
    <t>BILANCE TEPLA</t>
  </si>
  <si>
    <t>VÝROBA TEPLA</t>
  </si>
  <si>
    <t>DODÁVKY TEPLA</t>
  </si>
  <si>
    <t>INSTALOVANÝ VÝKON VÝROBEN TEPLA V KRAJÍCH ČR</t>
  </si>
  <si>
    <t>SPOTŘEBA TEPLA</t>
  </si>
  <si>
    <t>VÝROBA, DODÁVKY A SPOTŘEBA TEPLA V JEDNOTLIVÝCH KRAJÍCH ČR</t>
  </si>
  <si>
    <t>VÝVOJ BILANCE TEPLA, DODÁVEK TEPLA, SPOTŘEBY TEPLA A KVET</t>
  </si>
  <si>
    <t>DOPLŇUJÍCÍ GRAFY A DIAGRAM BILANCE TEPLA ZA ROK 2021</t>
  </si>
  <si>
    <t>5.3 Dodávky tepla podle paliv v krajích ČR [TJ]</t>
  </si>
  <si>
    <t>5.4 Dodávky tepla z uhlí, biomasy a bioplynu [TJ]</t>
  </si>
  <si>
    <r>
      <t>6 INSTALOVANÝ VÝKON VÝROBEN TEPLA V KRAJÍCH ČR [MW</t>
    </r>
    <r>
      <rPr>
        <b/>
        <vertAlign val="subscript"/>
        <sz val="16"/>
        <color theme="3"/>
        <rFont val="Arial"/>
        <family val="2"/>
        <charset val="238"/>
        <scheme val="minor"/>
      </rPr>
      <t>t</t>
    </r>
    <r>
      <rPr>
        <b/>
        <sz val="16"/>
        <color theme="3"/>
        <rFont val="Arial"/>
        <family val="2"/>
        <charset val="238"/>
        <scheme val="minor"/>
      </rPr>
      <t>]</t>
    </r>
  </si>
  <si>
    <t>7 SPOTŘEBA TEPLA</t>
  </si>
  <si>
    <t>7.1 Spotřeba tepla podle sektorů národního hospodářství [TJ]</t>
  </si>
  <si>
    <t>7.2 Spotřeba tepla podle sektorů národního hospodářství v krajích ČR [TJ]</t>
  </si>
  <si>
    <t>8 VÝROBA, DODÁVKY A SPOTŘEBA TEPLA V JEDNOTLIVÝCH KRAJÍCH ČR</t>
  </si>
  <si>
    <t>8.1 Výroba, dodávky a spotřeba tepla: Hlavní město Praha</t>
  </si>
  <si>
    <t>8.2 Výroba, dodávky a spotřeba tepla: Jihočeský kraj</t>
  </si>
  <si>
    <t>8.3 Výroba, dodávky a spotřeba tepla: Jihomoravský kraj</t>
  </si>
  <si>
    <t>8.4 Výroba, dodávky a spotřeba tepla: Karlovarský kraj</t>
  </si>
  <si>
    <t>8.5 Výroba, dodávky a spotřeba tepla: Kraj Vysočina</t>
  </si>
  <si>
    <t>8.6 Výroba, dodávky a spotřeba tepla: Královéhradecký kraj</t>
  </si>
  <si>
    <t>8.7 Výroba, dodávky a spotřeba tepla: Liberecký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</si>
  <si>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</si>
  <si>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</si>
  <si>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</si>
  <si>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</si>
  <si>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</si>
  <si>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</si>
  <si>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t>8.14 Výroba, dodávky a spotřeba tepla: Zlínský kraj</t>
  </si>
  <si>
    <t>9 VÝROBA TEPLA NETTO A VÝROBA TEPLA Z KVET [TJ]</t>
  </si>
  <si>
    <t>10 VÝVOJ BILANCE TEPLA, DODÁVEK TEPLA, SPOTŘEBY TEPLA A KVET</t>
  </si>
  <si>
    <t>10.1 Vývoj bilance tepla: čtvrtletní porovnání [TJ]</t>
  </si>
  <si>
    <t>10.2 Vývoj bilance tepla: měsíční porovnání [TJ]</t>
  </si>
  <si>
    <t>10.3 Vývoj výroby tepla brutto podle paliv a krajů ČR [TJ]</t>
  </si>
  <si>
    <t>10.4 Vývoj dodávek tepla podle paliv a krajů ČR [TJ]</t>
  </si>
  <si>
    <t>10.5 Vývoj spotřeby tepla [TJ]</t>
  </si>
  <si>
    <t>10.6 Vývoj výroby tepla z KVET [TJ]</t>
  </si>
  <si>
    <t>11 DOPLŇUJÍCÍ GRAFY A DIAGRAM BILANCE TEPLA ZA ROK 2021</t>
  </si>
  <si>
    <t>5.3</t>
  </si>
  <si>
    <t>5.4</t>
  </si>
  <si>
    <r>
      <rPr>
        <b/>
        <sz val="24"/>
        <color rgb="FF1A3366"/>
        <rFont val="Arial"/>
        <family val="2"/>
        <charset val="238"/>
      </rPr>
      <t xml:space="preserve">ROČNÍ ZPRÁVA O PROVOZU TEPLÁRENSKÝCH SOUSTAV
ČESKÉ REPUBLIKY
</t>
    </r>
    <r>
      <rPr>
        <b/>
        <sz val="24"/>
        <color rgb="FFE53A2E"/>
        <rFont val="Arial"/>
        <family val="2"/>
        <charset val="238"/>
      </rPr>
      <t>ZA ROK 2021</t>
    </r>
  </si>
  <si>
    <t>Spotřeba tepla podle sektorů [TJ]*</t>
  </si>
  <si>
    <t>Dodávka tepla do Královehrad. kr. [TJ]</t>
  </si>
  <si>
    <t>Dodávka tepla do Prahy [TJ]</t>
  </si>
  <si>
    <t>Energetický regulační úřad (ERÚ) zveřejňuje Roční zprávu o provozu teplárenských soustav ČR za rok 2021 v souladu s § 17 odst. 7 písm. m) zákona č. 458/2000 Sb., o podmínkách podnikání a o výkonu státní správy v energetických odvětvích a o změně některých zákonů (energetický zákon), ve znění pozdějších předpisů. Údaje obsažené v této zprávě jsou určeny především pro státní orgány či instituce v rámci ČR nebo Evropské unie a odbornou veřejnost.
Údaje pro roční zprávu jsou získávány na základě vyhlášky č. 404/2016 Sb., o náležitostech a členění výkazů nezbytných pro zpracování zpráv o provozu soustav v energetických odvětvích, včetně termínů, rozsahu a pravidel pro sestavování výkazů (statistická vyhláška), ve znění pozdějších předpisů, která nabyla účinnost dnem 1. ledna 2017.
Veškeré detaily týkající se metodiky vykazování údajů pro statistiku ERÚ jsou uvedeny ve výkladovém stanovisku ERÚ k metodice vyplňování výkazů podle statistické vyhlášky pro oblast elektroenergetiky a teplárenství číslo 8/2018 ze dne 14. září 2018. Výkladové stanovisko a aktuální výkazy jsou zveřejněny na internetových stránkách ERÚ.
Veškerá data vycházejí z podkladů od licencovaných subjektů: výrobců elektřiny a tepla a provozovatelů rozvodných tepelných zařízení. 
Roční zpráva o provozu teplárenských soustav ČR za rok 2021 navazuje na zprávy vydané v předchozích letech a přináší informace o základních ukazatelích v teplárenství za rok 2021 a doplňuje tak Roční zprávu o provozu elektrizační soustavy ČR za rok 2021, která obsahuje mimo jiné údaje o kombinované výrobě elektřiny a tepla (KVET). Tato zpráva obsahuje údaje o veškerém vyrobeném teple z licencované činnosti včetně KVET a také statistická data o bilanci, dodávce a spotřebě tepla podle příslušných kategorií. Zpráva dále obsahuje vyhodnocení instalovaného výkonu výroben tepla v ČR a některá krajská vyhodnocení. Roční zpráva za rok 2021 vychází z dat zprávy za IV. čtvrtletí 2021 a obsahuje některé zpřesněné údaje.</t>
  </si>
  <si>
    <t>Bilance tepla za rok 2021 (PJ)</t>
  </si>
  <si>
    <t>VÝROBA TEPLA NETTO A VÝROBA TEPLA Z KVET</t>
  </si>
  <si>
    <r>
      <t>Základní kapitolu tvoří bilance tepla, podle které bylo v roce 2021 vyrobeno celkem 161 657,4 TJ tepla brutto a oproti roku 2020 (156 917,7 TJ) došlo k nárůstu o 3 %. Zhruba 29 % z brutto výroby bylo spotřebováno ve vlastním podniku nebo zařízení (převážně jde o závodní teplárny, které nejsou zařazeny v klasifikaci ekonomických činností (CZ-NACE) ve skupině 35 - Výroba a rozvod elektřiny, plynu, tepla a klimatizovaného vzduchu). Dodávky tepla představovaly 92 429,4 TJ, což je nárůst o 7,6 % oproti roku 2020 (85 928,5 TJ). Dodávky tepla tvořily zhruba 57 %, technologická vlastní spotřeba 6 % a ztráty 8 % z brutto výroby tepla. Nejvíce tepla bylo vyrobeno z hnědého uhlí (38 %), následuje zemní plyn (21 %) a biomasa (15 %). Nejvíce tepla bylo vyrobeno v Ústeckém kraji (20,1 %), následuje Moravskoslezský kraj (20 %) a Středočeský kraj (17 %). Struktura výroby tepla z jednotlivých paliv se v jednotlivých krajích liší podle dostupnosti paliv. Nadále pokračuje pokles brutto výroby tepla z hnědého uhlí, oproti roku 2017 došlo u hnědého uhlí k poklesu o 14 %, naopak došlo k nárůstu u biomasy o 35 %. Nejvíce tepla z černého uhlí se vyrobilo v Moravskoslezském kraji (94 %), z hnědého uhlí v Ústeckém kraji (32 %), ze zemního plynu ve Středočeském kraji (21 %), z biomasy v Ústeckém kraji (36 %) a z bioplynu v kraji Vysočina (15 %).
Struktura dodávek tepla podle paliv vypadá podobně jako struktura výroby tepla brutto (43 % z hnědého uhlí, 28 % ze zemního plynu, 11 % z černého uhlí), u struktury dodávek tepla podle krajů je na prvním místě Středočeský kraj, následovaný Moravskoslezským a Ústeckým krajem. Celkový instalovaný tepelný výkon výroben tepla ke konci roku 2021 byl 39 043,2 MW</t>
    </r>
    <r>
      <rPr>
        <vertAlign val="subscript"/>
        <sz val="11"/>
        <rFont val="Arial"/>
        <family val="2"/>
        <charset val="238"/>
        <scheme val="minor"/>
      </rPr>
      <t>t</t>
    </r>
    <r>
      <rPr>
        <sz val="11"/>
        <rFont val="Arial"/>
        <family val="2"/>
        <charset val="238"/>
        <scheme val="minor"/>
      </rPr>
      <t xml:space="preserve">. Sedmá kapitola uvádí rozdělení spotřeby tepla v sektorech národního hospodářství. V domácnostech bylo v roce 2021 spotřebováno 36 758,4 TJ, což je 44 % z celkové spotřeby, v průmyslu bylo spotřebováno 22 024,8 TJ (26 % ze spotřeby) a v sektoru obchodu a služeb 20 012,3 TJ (24 % ze spotřeby). Osmá kapitola obsahuje shrnutí výroby tepla brutto, dodávek a spotřeb tepla v jednotlivých krajích ČR.
Celkově bylo vyrobeno z kombinované výroby elektřiny a tepla (KVET) 99 014,9 TJ užitečného tepla, což činí 65 % výroby tepla netto. Nejvíce se užitečného tepla z KVET vyrobilo z hnědého uhlí (49 %), následuje biomasa (16 %) a zemní plyn (13 %). Nízký podíl užitečného tepla ze zemního plynu na teplu netto (39 %) je způsoben vyšším počtem výtopen na zemní plyn než kogeneračních jednotek. V roce 2021 bylo vyrobeno o 1,3 % méně tepla z kombinované výroby elektřiny a tepla než v roce 2020, k nárůstu došlo u výroby ze zemního plynu (o 10 %), bioplynu (o 2,6 %) naopak k poklesu u biomasy (o 7 %). 
Při meziročním kvartálním srovnání byl největší nárůst brutto výroby, resp. dodávek tepla ve druhém kvartálu 2021 o 7,2 %, resp. 19,8 % oproti druhému kvartálu roku 2020. Při měsíčním porovnání již docházelo k výraznému kolísání brutto výroby, což bylo způsobeno klimatickými podmínkami. Ve všech krajích ČR rostla brutto výroba tepla za rok 2021 oproti roku 2020 v řádech jednotek procent, až na dvě výjimky - Kraj Vysočina (nárůst o 13 %) a Karlovarský kraj, kde došlo k poklesu o 37 %, což bylo způsobeno snížením vlastní spotřeby tepla v Sokolovské uhelné, právní nástupce, a.s. (útlum těžby). Naopak dodávky tepla narostly ve všech krajích ČR, nejvíce v Kraji Vysočina (o 13 %), Pardubickém kraji (o 11 %) a v Karlovarském kraji (o 10 %).   
</t>
    </r>
  </si>
  <si>
    <t>1 ZKRATKY, POJMY A ZÁKLADNÍ VZTAHY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</si>
</sst>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_ "/>
    <numFmt numFmtId="166" formatCode="0.0"/>
    <numFmt numFmtId="167" formatCode="0.0%"/>
    <numFmt numFmtId="168" formatCode="\$#,##0\ ;\(\$#,##0\)"/>
    <numFmt numFmtId="169" formatCode="#,##0.000"/>
    <numFmt numFmtId="170" formatCode="0.0000"/>
  </numFmts>
  <fonts count="98" x14ac:knownFonts="1">
    <font>
      <sz val="10"/>
      <name val="Arial"/>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Arial"/>
      <family val="2"/>
      <charset val="238"/>
      <scheme val="minor"/>
    </font>
    <font>
      <sz val="10"/>
      <name val="Arial"/>
      <family val="2"/>
      <charset val="238"/>
    </font>
    <font>
      <sz val="9"/>
      <name val="Arial"/>
      <family val="2"/>
      <charset val="238"/>
      <scheme val="minor"/>
    </font>
    <font>
      <sz val="8"/>
      <name val="Arial"/>
      <family val="2"/>
      <charset val="238"/>
      <scheme val="minor"/>
    </font>
    <font>
      <b/>
      <sz val="9"/>
      <name val="Arial"/>
      <family val="2"/>
      <charset val="238"/>
      <scheme val="minor"/>
    </font>
    <font>
      <b/>
      <sz val="9"/>
      <color theme="0"/>
      <name val="Arial"/>
      <family val="2"/>
      <charset val="238"/>
      <scheme val="minor"/>
    </font>
    <font>
      <sz val="9"/>
      <color theme="0"/>
      <name val="Arial"/>
      <family val="2"/>
      <charset val="238"/>
      <scheme val="minor"/>
    </font>
    <font>
      <i/>
      <sz val="8"/>
      <name val="Arial"/>
      <family val="2"/>
      <charset val="238"/>
      <scheme val="minor"/>
    </font>
    <font>
      <sz val="9"/>
      <color theme="1"/>
      <name val="Arial"/>
      <family val="2"/>
      <charset val="238"/>
      <scheme val="minor"/>
    </font>
    <font>
      <i/>
      <sz val="8"/>
      <color theme="0"/>
      <name val="Arial"/>
      <family val="2"/>
      <charset val="238"/>
      <scheme val="minor"/>
    </font>
    <font>
      <sz val="10"/>
      <color theme="3"/>
      <name val="Arial"/>
      <family val="2"/>
      <charset val="238"/>
      <scheme val="minor"/>
    </font>
    <font>
      <sz val="10"/>
      <color rgb="FF005DA2"/>
      <name val="Arial"/>
      <family val="2"/>
      <charset val="238"/>
      <scheme val="minor"/>
    </font>
    <font>
      <sz val="10"/>
      <color theme="0"/>
      <name val="Arial"/>
      <family val="2"/>
      <charset val="238"/>
      <scheme val="minor"/>
    </font>
    <font>
      <b/>
      <sz val="10"/>
      <name val="Arial"/>
      <family val="2"/>
      <charset val="238"/>
      <scheme val="minor"/>
    </font>
    <font>
      <b/>
      <sz val="10"/>
      <color theme="3"/>
      <name val="Arial"/>
      <family val="2"/>
      <charset val="238"/>
      <scheme val="minor"/>
    </font>
    <font>
      <sz val="10"/>
      <color theme="4"/>
      <name val="Arial"/>
      <family val="2"/>
      <charset val="238"/>
      <scheme val="minor"/>
    </font>
    <font>
      <b/>
      <sz val="14"/>
      <color theme="2" tint="-0.499984740745262"/>
      <name val="Arial"/>
      <family val="2"/>
      <charset val="238"/>
      <scheme val="minor"/>
    </font>
    <font>
      <b/>
      <sz val="10"/>
      <color theme="2" tint="-0.499984740745262"/>
      <name val="Arial"/>
      <family val="2"/>
      <charset val="238"/>
      <scheme val="minor"/>
    </font>
    <font>
      <b/>
      <sz val="11"/>
      <name val="Arial"/>
      <family val="2"/>
      <charset val="238"/>
      <scheme val="minor"/>
    </font>
    <font>
      <sz val="11"/>
      <name val="Arial"/>
      <family val="2"/>
      <charset val="238"/>
      <scheme val="minor"/>
    </font>
    <font>
      <b/>
      <sz val="14"/>
      <name val="Arial"/>
      <family val="2"/>
      <charset val="238"/>
      <scheme val="minor"/>
    </font>
    <font>
      <sz val="14"/>
      <name val="Arial"/>
      <family val="2"/>
      <charset val="238"/>
      <scheme val="minor"/>
    </font>
    <font>
      <sz val="14"/>
      <name val="Arial"/>
      <family val="2"/>
      <charset val="238"/>
    </font>
    <font>
      <b/>
      <sz val="9"/>
      <color theme="2" tint="-0.499984740745262"/>
      <name val="Arial"/>
      <family val="2"/>
      <charset val="238"/>
      <scheme val="minor"/>
    </font>
    <font>
      <sz val="9"/>
      <color theme="0"/>
      <name val="Arial"/>
      <family val="2"/>
      <charset val="238"/>
    </font>
    <font>
      <sz val="10"/>
      <name val="Arial CE"/>
      <family val="2"/>
      <charset val="238"/>
    </font>
    <font>
      <b/>
      <sz val="9"/>
      <name val="Arial"/>
      <family val="2"/>
      <charset val="238"/>
    </font>
    <font>
      <b/>
      <vertAlign val="subscript"/>
      <sz val="9"/>
      <name val="Arial"/>
      <family val="2"/>
      <charset val="238"/>
      <scheme val="minor"/>
    </font>
    <font>
      <sz val="11"/>
      <name val="Arial"/>
      <family val="2"/>
      <charset val="238"/>
    </font>
    <font>
      <u/>
      <sz val="10"/>
      <color indexed="12"/>
      <name val="Arial"/>
      <family val="2"/>
      <charset val="238"/>
    </font>
    <font>
      <sz val="10"/>
      <color indexed="8"/>
      <name val="Arial"/>
      <family val="2"/>
    </font>
    <font>
      <b/>
      <sz val="10"/>
      <color indexed="8"/>
      <name val="Arial"/>
      <family val="2"/>
    </font>
    <font>
      <sz val="12"/>
      <name val="Arial"/>
      <family val="2"/>
      <charset val="238"/>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b/>
      <sz val="8"/>
      <name val="Arial"/>
      <family val="2"/>
      <charset val="238"/>
    </font>
    <font>
      <b/>
      <sz val="8"/>
      <name val="Arial"/>
      <family val="2"/>
      <charset val="238"/>
      <scheme val="minor"/>
    </font>
    <font>
      <sz val="9"/>
      <color rgb="FFFF0000"/>
      <name val="Arial"/>
      <family val="2"/>
      <charset val="238"/>
    </font>
    <font>
      <sz val="12"/>
      <name val="Arial"/>
      <family val="2"/>
      <charset val="238"/>
      <scheme val="minor"/>
    </font>
    <font>
      <b/>
      <sz val="10"/>
      <color rgb="FF005DA2"/>
      <name val="Arial"/>
      <family val="2"/>
      <charset val="238"/>
      <scheme val="minor"/>
    </font>
    <font>
      <b/>
      <vertAlign val="subscript"/>
      <sz val="11"/>
      <name val="Arial"/>
      <family val="2"/>
      <charset val="238"/>
      <scheme val="minor"/>
    </font>
    <font>
      <sz val="10"/>
      <color rgb="FFFF0000"/>
      <name val="Arial"/>
      <family val="2"/>
      <charset val="238"/>
      <scheme val="minor"/>
    </font>
    <font>
      <b/>
      <sz val="16"/>
      <color theme="3"/>
      <name val="Arial"/>
      <family val="2"/>
      <charset val="238"/>
      <scheme val="minor"/>
    </font>
    <font>
      <b/>
      <vertAlign val="subscript"/>
      <sz val="16"/>
      <color theme="3"/>
      <name val="Arial"/>
      <family val="2"/>
      <charset val="238"/>
      <scheme val="minor"/>
    </font>
    <font>
      <b/>
      <sz val="16"/>
      <color theme="4"/>
      <name val="Arial"/>
      <family val="2"/>
      <charset val="238"/>
      <scheme val="minor"/>
    </font>
    <font>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b/>
      <sz val="10"/>
      <color rgb="FFFF0000"/>
      <name val="Arial"/>
      <family val="2"/>
      <charset val="238"/>
      <scheme val="minor"/>
    </font>
    <font>
      <vertAlign val="subscript"/>
      <sz val="11"/>
      <name val="Arial"/>
      <family val="2"/>
      <charset val="238"/>
      <scheme val="minor"/>
    </font>
    <font>
      <u/>
      <sz val="10"/>
      <color theme="10"/>
      <name val="Arial"/>
      <family val="2"/>
      <charset val="238"/>
    </font>
    <font>
      <b/>
      <sz val="11"/>
      <color rgb="FFE53A2E"/>
      <name val="Arial"/>
      <family val="2"/>
      <charset val="238"/>
    </font>
    <font>
      <sz val="11"/>
      <color rgb="FF1A3366"/>
      <name val="Arial"/>
      <family val="2"/>
      <charset val="238"/>
    </font>
    <font>
      <i/>
      <sz val="9"/>
      <name val="Arial"/>
      <family val="2"/>
      <charset val="238"/>
      <scheme val="minor"/>
    </font>
    <font>
      <b/>
      <sz val="11"/>
      <color rgb="FF233060"/>
      <name val="Arial"/>
      <family val="2"/>
      <charset val="238"/>
      <scheme val="minor"/>
    </font>
    <font>
      <b/>
      <strike/>
      <sz val="11"/>
      <color rgb="FF233060"/>
      <name val="Arial"/>
      <family val="2"/>
      <charset val="238"/>
      <scheme val="minor"/>
    </font>
    <font>
      <b/>
      <sz val="14"/>
      <color theme="3"/>
      <name val="Arial"/>
      <family val="2"/>
      <charset val="238"/>
      <scheme val="minor"/>
    </font>
    <font>
      <b/>
      <sz val="17"/>
      <color rgb="FF153366"/>
      <name val="Arial"/>
      <family val="2"/>
      <charset val="238"/>
      <scheme val="minor"/>
    </font>
    <font>
      <sz val="16"/>
      <name val="Arial"/>
      <family val="2"/>
      <charset val="238"/>
    </font>
    <font>
      <b/>
      <sz val="24"/>
      <name val="Arial"/>
      <family val="2"/>
      <charset val="238"/>
    </font>
    <font>
      <b/>
      <sz val="24"/>
      <color rgb="FF1A3366"/>
      <name val="Arial"/>
      <family val="2"/>
      <charset val="238"/>
    </font>
    <font>
      <b/>
      <sz val="24"/>
      <color rgb="FFE53A2E"/>
      <name val="Arial"/>
      <family val="2"/>
      <charset val="238"/>
    </font>
    <font>
      <b/>
      <sz val="10"/>
      <color rgb="FF233060"/>
      <name val="Arial"/>
      <family val="2"/>
      <charset val="238"/>
      <scheme val="minor"/>
    </font>
  </fonts>
  <fills count="35">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indexed="40"/>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
      <patternFill patternType="solid">
        <fgColor theme="0"/>
        <bgColor indexed="64"/>
      </patternFill>
    </fill>
    <fill>
      <patternFill patternType="solid">
        <fgColor theme="2" tint="-0.249977111117893"/>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style="thin">
        <color indexed="48"/>
      </left>
      <right style="thin">
        <color indexed="48"/>
      </right>
      <top style="thin">
        <color indexed="48"/>
      </top>
      <bottom style="thin">
        <color indexed="48"/>
      </bottom>
      <diagonal/>
    </border>
    <border>
      <left/>
      <right/>
      <top style="double">
        <color indexed="8"/>
      </top>
      <bottom/>
      <diagonal/>
    </border>
    <border>
      <left/>
      <right style="hair">
        <color auto="1"/>
      </right>
      <top style="hair">
        <color auto="1"/>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73">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1" fillId="11" borderId="0" applyNumberFormat="0" applyBorder="0" applyAlignment="0" applyProtection="0"/>
    <xf numFmtId="0" fontId="12" fillId="12" borderId="1" applyNumberFormat="0" applyAlignment="0" applyProtection="0"/>
    <xf numFmtId="0" fontId="13" fillId="0" borderId="2"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7" borderId="0" applyNumberFormat="0" applyBorder="0" applyAlignment="0" applyProtection="0"/>
    <xf numFmtId="0" fontId="8" fillId="4" borderId="5" applyNumberFormat="0" applyFont="0" applyAlignment="0" applyProtection="0"/>
    <xf numFmtId="0" fontId="18" fillId="0" borderId="6" applyNumberFormat="0" applyFill="0" applyAlignment="0" applyProtection="0"/>
    <xf numFmtId="0" fontId="19" fillId="6" borderId="0" applyNumberFormat="0" applyBorder="0" applyAlignment="0" applyProtection="0"/>
    <xf numFmtId="0" fontId="18" fillId="0" borderId="0" applyNumberFormat="0" applyFill="0" applyBorder="0" applyAlignment="0" applyProtection="0"/>
    <xf numFmtId="0" fontId="20" fillId="7" borderId="7" applyNumberFormat="0" applyAlignment="0" applyProtection="0"/>
    <xf numFmtId="0" fontId="21" fillId="13" borderId="7" applyNumberFormat="0" applyAlignment="0" applyProtection="0"/>
    <xf numFmtId="0" fontId="22" fillId="13" borderId="8" applyNumberFormat="0" applyAlignment="0" applyProtection="0"/>
    <xf numFmtId="0" fontId="23" fillId="0" borderId="0" applyNumberFormat="0" applyFill="0" applyBorder="0" applyAlignment="0" applyProtection="0"/>
    <xf numFmtId="0" fontId="10" fillId="14"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9" fontId="27" fillId="0" borderId="0" applyFont="0" applyFill="0" applyBorder="0" applyAlignment="0" applyProtection="0"/>
    <xf numFmtId="0" fontId="51" fillId="0" borderId="0"/>
    <xf numFmtId="0" fontId="7" fillId="0" borderId="0"/>
    <xf numFmtId="9" fontId="7" fillId="0" borderId="0" applyFont="0" applyFill="0" applyBorder="0" applyAlignment="0" applyProtection="0"/>
    <xf numFmtId="0" fontId="54" fillId="0" borderId="0"/>
    <xf numFmtId="4" fontId="56" fillId="20" borderId="29" applyNumberFormat="0" applyProtection="0">
      <alignment horizontal="left" vertical="center" indent="1"/>
    </xf>
    <xf numFmtId="0" fontId="55" fillId="0" borderId="0" applyNumberFormat="0" applyFill="0" applyBorder="0" applyAlignment="0" applyProtection="0">
      <alignment vertical="top"/>
      <protection locked="0"/>
    </xf>
    <xf numFmtId="0" fontId="7" fillId="0" borderId="0"/>
    <xf numFmtId="0" fontId="6" fillId="0" borderId="0"/>
    <xf numFmtId="9" fontId="7" fillId="0" borderId="0" applyFont="0" applyFill="0" applyBorder="0" applyAlignment="0" applyProtection="0"/>
    <xf numFmtId="4" fontId="57" fillId="7" borderId="29" applyNumberFormat="0" applyProtection="0">
      <alignment vertical="center"/>
    </xf>
    <xf numFmtId="4" fontId="57" fillId="21" borderId="29" applyNumberFormat="0" applyProtection="0">
      <alignment horizontal="left" vertical="center" indent="1"/>
    </xf>
    <xf numFmtId="4" fontId="57" fillId="22" borderId="0" applyNumberFormat="0" applyProtection="0">
      <alignment horizontal="left" vertical="center" indent="1"/>
    </xf>
    <xf numFmtId="4" fontId="56" fillId="23" borderId="29" applyNumberFormat="0" applyProtection="0">
      <alignment horizontal="right" vertical="center"/>
    </xf>
    <xf numFmtId="0" fontId="7" fillId="0" borderId="0"/>
    <xf numFmtId="0" fontId="6" fillId="0" borderId="0"/>
    <xf numFmtId="0" fontId="7" fillId="0" borderId="0"/>
    <xf numFmtId="2" fontId="7" fillId="0" borderId="0" applyFont="0" applyFill="0" applyBorder="0" applyAlignment="0" applyProtection="0"/>
    <xf numFmtId="0" fontId="6" fillId="0" borderId="0"/>
    <xf numFmtId="0" fontId="7" fillId="0" borderId="0"/>
    <xf numFmtId="0" fontId="7" fillId="0" borderId="0"/>
    <xf numFmtId="4" fontId="59" fillId="21" borderId="29" applyNumberFormat="0" applyProtection="0">
      <alignment vertical="center"/>
    </xf>
    <xf numFmtId="0" fontId="57" fillId="21" borderId="29" applyNumberFormat="0" applyProtection="0">
      <alignment horizontal="left" vertical="top" indent="1"/>
    </xf>
    <xf numFmtId="4" fontId="56" fillId="8" borderId="29" applyNumberFormat="0" applyProtection="0">
      <alignment horizontal="right" vertical="center"/>
    </xf>
    <xf numFmtId="4" fontId="56" fillId="3" borderId="29" applyNumberFormat="0" applyProtection="0">
      <alignment horizontal="right" vertical="center"/>
    </xf>
    <xf numFmtId="4" fontId="56" fillId="17" borderId="29" applyNumberFormat="0" applyProtection="0">
      <alignment horizontal="right" vertical="center"/>
    </xf>
    <xf numFmtId="4" fontId="56" fillId="10" borderId="29" applyNumberFormat="0" applyProtection="0">
      <alignment horizontal="right" vertical="center"/>
    </xf>
    <xf numFmtId="4" fontId="56" fillId="24" borderId="29" applyNumberFormat="0" applyProtection="0">
      <alignment horizontal="right" vertical="center"/>
    </xf>
    <xf numFmtId="4" fontId="56" fillId="9" borderId="29" applyNumberFormat="0" applyProtection="0">
      <alignment horizontal="right" vertical="center"/>
    </xf>
    <xf numFmtId="4" fontId="56" fillId="25" borderId="29" applyNumberFormat="0" applyProtection="0">
      <alignment horizontal="right" vertical="center"/>
    </xf>
    <xf numFmtId="4" fontId="56" fillId="26" borderId="29" applyNumberFormat="0" applyProtection="0">
      <alignment horizontal="right" vertical="center"/>
    </xf>
    <xf numFmtId="4" fontId="56" fillId="27" borderId="29" applyNumberFormat="0" applyProtection="0">
      <alignment horizontal="right" vertical="center"/>
    </xf>
    <xf numFmtId="4" fontId="57" fillId="0" borderId="0" applyNumberFormat="0" applyProtection="0">
      <alignment horizontal="left" vertical="center" indent="1"/>
    </xf>
    <xf numFmtId="4" fontId="56" fillId="23" borderId="0" applyNumberFormat="0" applyProtection="0">
      <alignment horizontal="left" vertical="center" indent="1"/>
    </xf>
    <xf numFmtId="4" fontId="60" fillId="28" borderId="0" applyNumberFormat="0" applyProtection="0">
      <alignment horizontal="left" vertical="center" indent="1"/>
    </xf>
    <xf numFmtId="4" fontId="56" fillId="20" borderId="29" applyNumberFormat="0" applyProtection="0">
      <alignment horizontal="right" vertical="center"/>
    </xf>
    <xf numFmtId="4" fontId="61" fillId="23" borderId="0" applyNumberFormat="0" applyProtection="0">
      <alignment horizontal="left" vertical="center" indent="1"/>
    </xf>
    <xf numFmtId="4" fontId="61" fillId="22" borderId="0" applyNumberFormat="0" applyProtection="0">
      <alignment horizontal="left" vertical="center" indent="1"/>
    </xf>
    <xf numFmtId="0" fontId="7" fillId="28" borderId="29" applyNumberFormat="0" applyProtection="0">
      <alignment horizontal="left" vertical="center" indent="1"/>
    </xf>
    <xf numFmtId="0" fontId="7" fillId="28" borderId="29" applyNumberFormat="0" applyProtection="0">
      <alignment horizontal="left" vertical="top" indent="1"/>
    </xf>
    <xf numFmtId="0" fontId="7" fillId="22" borderId="29" applyNumberFormat="0" applyProtection="0">
      <alignment horizontal="left" vertical="center" indent="1"/>
    </xf>
    <xf numFmtId="0" fontId="7" fillId="22" borderId="29" applyNumberFormat="0" applyProtection="0">
      <alignment horizontal="left" vertical="top" indent="1"/>
    </xf>
    <xf numFmtId="0" fontId="7" fillId="29" borderId="29" applyNumberFormat="0" applyProtection="0">
      <alignment horizontal="left" vertical="center" indent="1"/>
    </xf>
    <xf numFmtId="0" fontId="7" fillId="29" borderId="29" applyNumberFormat="0" applyProtection="0">
      <alignment horizontal="left" vertical="top" indent="1"/>
    </xf>
    <xf numFmtId="0" fontId="7" fillId="30" borderId="29" applyNumberFormat="0" applyProtection="0">
      <alignment horizontal="left" vertical="center" indent="1"/>
    </xf>
    <xf numFmtId="0" fontId="7" fillId="30" borderId="29" applyNumberFormat="0" applyProtection="0">
      <alignment horizontal="left" vertical="top" indent="1"/>
    </xf>
    <xf numFmtId="4" fontId="56" fillId="31" borderId="29" applyNumberFormat="0" applyProtection="0">
      <alignment vertical="center"/>
    </xf>
    <xf numFmtId="4" fontId="62" fillId="31" borderId="29" applyNumberFormat="0" applyProtection="0">
      <alignment vertical="center"/>
    </xf>
    <xf numFmtId="4" fontId="56" fillId="31" borderId="29" applyNumberFormat="0" applyProtection="0">
      <alignment horizontal="left" vertical="center" indent="1"/>
    </xf>
    <xf numFmtId="0" fontId="56" fillId="31" borderId="29" applyNumberFormat="0" applyProtection="0">
      <alignment horizontal="left" vertical="top" indent="1"/>
    </xf>
    <xf numFmtId="4" fontId="62" fillId="23" borderId="29" applyNumberFormat="0" applyProtection="0">
      <alignment horizontal="right" vertical="center"/>
    </xf>
    <xf numFmtId="0" fontId="56" fillId="22" borderId="29" applyNumberFormat="0" applyProtection="0">
      <alignment horizontal="left" vertical="top" indent="1"/>
    </xf>
    <xf numFmtId="4" fontId="63" fillId="0" borderId="0" applyNumberFormat="0" applyProtection="0">
      <alignment horizontal="left" vertical="center" indent="1"/>
    </xf>
    <xf numFmtId="4" fontId="64" fillId="23" borderId="29" applyNumberFormat="0" applyProtection="0">
      <alignment horizontal="right" vertical="center"/>
    </xf>
    <xf numFmtId="0" fontId="7" fillId="0" borderId="0"/>
    <xf numFmtId="0" fontId="6" fillId="0" borderId="0"/>
    <xf numFmtId="0" fontId="6" fillId="0" borderId="0"/>
    <xf numFmtId="0" fontId="6" fillId="0" borderId="0"/>
    <xf numFmtId="0" fontId="7" fillId="0" borderId="0"/>
    <xf numFmtId="0" fontId="6" fillId="0" borderId="0"/>
    <xf numFmtId="0" fontId="6" fillId="0" borderId="0"/>
    <xf numFmtId="9" fontId="7"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7" fillId="0" borderId="0"/>
    <xf numFmtId="0" fontId="6" fillId="0" borderId="0"/>
    <xf numFmtId="0" fontId="6" fillId="0" borderId="0"/>
    <xf numFmtId="0" fontId="6" fillId="0" borderId="0"/>
    <xf numFmtId="0" fontId="51" fillId="0" borderId="0"/>
    <xf numFmtId="0" fontId="51" fillId="32" borderId="30" applyNumberFormat="0" applyFont="0" applyFill="0" applyAlignment="0" applyProtection="0"/>
    <xf numFmtId="0" fontId="51" fillId="32" borderId="0" applyFont="0" applyFill="0" applyBorder="0" applyAlignment="0" applyProtection="0"/>
    <xf numFmtId="0" fontId="65" fillId="32" borderId="0" applyNumberFormat="0" applyFont="0" applyFill="0" applyBorder="0" applyAlignment="0" applyProtection="0"/>
    <xf numFmtId="0" fontId="65" fillId="32" borderId="0" applyNumberFormat="0" applyFont="0" applyFill="0" applyBorder="0" applyAlignment="0" applyProtection="0"/>
    <xf numFmtId="0" fontId="65" fillId="32" borderId="0" applyNumberFormat="0" applyFont="0" applyFill="0" applyBorder="0" applyAlignment="0" applyProtection="0"/>
    <xf numFmtId="0" fontId="65" fillId="32" borderId="0" applyNumberFormat="0" applyFont="0" applyFill="0" applyBorder="0" applyAlignment="0" applyProtection="0"/>
    <xf numFmtId="0" fontId="65" fillId="32" borderId="0" applyNumberFormat="0" applyFont="0" applyFill="0" applyBorder="0" applyAlignment="0" applyProtection="0"/>
    <xf numFmtId="0" fontId="65" fillId="32" borderId="0" applyNumberFormat="0" applyFont="0" applyFill="0" applyBorder="0" applyAlignment="0" applyProtection="0"/>
    <xf numFmtId="0" fontId="65" fillId="32" borderId="0" applyNumberFormat="0" applyFont="0" applyFill="0" applyBorder="0" applyAlignment="0" applyProtection="0"/>
    <xf numFmtId="3" fontId="51" fillId="32" borderId="0" applyFont="0" applyFill="0" applyBorder="0" applyAlignment="0" applyProtection="0"/>
    <xf numFmtId="0" fontId="65" fillId="32" borderId="0" applyNumberFormat="0" applyFont="0" applyFill="0" applyBorder="0" applyAlignment="0" applyProtection="0"/>
    <xf numFmtId="0" fontId="65" fillId="32" borderId="0" applyNumberFormat="0" applyFont="0" applyFill="0" applyBorder="0" applyAlignment="0" applyProtection="0"/>
    <xf numFmtId="168" fontId="51" fillId="32" borderId="0" applyFont="0" applyFill="0" applyBorder="0" applyAlignment="0" applyProtection="0"/>
    <xf numFmtId="0" fontId="58" fillId="0" borderId="0" applyNumberFormat="0" applyFill="0" applyBorder="0" applyAlignment="0" applyProtection="0"/>
    <xf numFmtId="2" fontId="51" fillId="32" borderId="0" applyFont="0" applyFill="0" applyBorder="0" applyAlignment="0" applyProtection="0"/>
    <xf numFmtId="0" fontId="66" fillId="32" borderId="0" applyNumberFormat="0" applyFill="0" applyBorder="0" applyAlignment="0" applyProtection="0"/>
    <xf numFmtId="0" fontId="67" fillId="32" borderId="0" applyNumberFormat="0" applyFill="0" applyBorder="0" applyAlignment="0" applyProtection="0"/>
    <xf numFmtId="0" fontId="6" fillId="0" borderId="0"/>
    <xf numFmtId="9" fontId="6" fillId="0" borderId="0" applyFont="0" applyFill="0" applyBorder="0" applyAlignment="0" applyProtection="0"/>
    <xf numFmtId="1" fontId="68" fillId="0" borderId="0">
      <alignment horizontal="left"/>
      <protection hidden="1"/>
    </xf>
    <xf numFmtId="1" fontId="69" fillId="0" borderId="0">
      <protection hidden="1"/>
    </xf>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7" fillId="0" borderId="0"/>
    <xf numFmtId="0" fontId="3" fillId="0" borderId="0"/>
    <xf numFmtId="0" fontId="2" fillId="0" borderId="0"/>
    <xf numFmtId="0" fontId="85" fillId="0" borderId="0" applyNumberFormat="0" applyFill="0" applyBorder="0" applyAlignment="0" applyProtection="0"/>
    <xf numFmtId="0" fontId="1" fillId="0" borderId="0"/>
  </cellStyleXfs>
  <cellXfs count="359">
    <xf numFmtId="0" fontId="0" fillId="0" borderId="0" xfId="0"/>
    <xf numFmtId="164" fontId="30" fillId="0" borderId="0" xfId="0" applyNumberFormat="1" applyFont="1" applyFill="1" applyBorder="1"/>
    <xf numFmtId="0" fontId="26" fillId="0" borderId="0" xfId="0" applyFont="1" applyFill="1" applyBorder="1"/>
    <xf numFmtId="0" fontId="33" fillId="0" borderId="0" xfId="0" applyFont="1" applyFill="1" applyBorder="1" applyAlignment="1">
      <alignment horizontal="right" vertical="top"/>
    </xf>
    <xf numFmtId="0" fontId="29" fillId="0" borderId="0" xfId="0" applyFont="1" applyFill="1" applyBorder="1"/>
    <xf numFmtId="164" fontId="28" fillId="0" borderId="12" xfId="0" applyNumberFormat="1" applyFont="1" applyFill="1" applyBorder="1"/>
    <xf numFmtId="0" fontId="30" fillId="0" borderId="0" xfId="0" applyFont="1" applyFill="1" applyBorder="1" applyAlignment="1">
      <alignment vertical="center"/>
    </xf>
    <xf numFmtId="0" fontId="28" fillId="0" borderId="0" xfId="0" applyFont="1" applyFill="1" applyBorder="1"/>
    <xf numFmtId="164" fontId="28" fillId="0" borderId="0" xfId="0" applyNumberFormat="1" applyFont="1" applyFill="1" applyBorder="1"/>
    <xf numFmtId="0" fontId="30" fillId="0" borderId="0" xfId="0" applyFont="1" applyFill="1" applyBorder="1" applyAlignment="1">
      <alignment horizontal="right"/>
    </xf>
    <xf numFmtId="0" fontId="32" fillId="0" borderId="0" xfId="0" applyFont="1" applyFill="1" applyBorder="1"/>
    <xf numFmtId="9" fontId="32" fillId="0" borderId="0" xfId="41" applyFont="1" applyFill="1" applyBorder="1"/>
    <xf numFmtId="164" fontId="28" fillId="0" borderId="9" xfId="0" applyNumberFormat="1" applyFont="1" applyFill="1" applyBorder="1"/>
    <xf numFmtId="0" fontId="42" fillId="0" borderId="0" xfId="0" applyFont="1" applyFill="1" applyBorder="1"/>
    <xf numFmtId="0" fontId="28" fillId="19" borderId="9" xfId="0" applyFont="1" applyFill="1" applyBorder="1"/>
    <xf numFmtId="0" fontId="28" fillId="0" borderId="12" xfId="0" applyFont="1" applyFill="1" applyBorder="1" applyAlignment="1">
      <alignment horizontal="left" vertical="center" indent="1"/>
    </xf>
    <xf numFmtId="0" fontId="28" fillId="19" borderId="0" xfId="0" applyFont="1" applyFill="1" applyBorder="1"/>
    <xf numFmtId="0" fontId="28" fillId="0" borderId="0" xfId="0" applyFont="1" applyFill="1" applyBorder="1" applyAlignment="1">
      <alignment horizontal="left" indent="1"/>
    </xf>
    <xf numFmtId="0" fontId="28" fillId="0" borderId="0" xfId="0" applyFont="1" applyFill="1" applyBorder="1" applyAlignment="1">
      <alignment horizontal="left" vertical="center" indent="1"/>
    </xf>
    <xf numFmtId="164" fontId="28" fillId="0" borderId="13" xfId="0" applyNumberFormat="1" applyFont="1" applyFill="1" applyBorder="1"/>
    <xf numFmtId="164" fontId="28" fillId="0" borderId="13" xfId="0" applyNumberFormat="1" applyFont="1" applyFill="1" applyBorder="1" applyAlignment="1"/>
    <xf numFmtId="0" fontId="28" fillId="0" borderId="0" xfId="0" applyNumberFormat="1" applyFont="1" applyFill="1" applyBorder="1" applyAlignment="1"/>
    <xf numFmtId="164" fontId="28" fillId="0" borderId="11" xfId="0" applyNumberFormat="1" applyFont="1" applyFill="1" applyBorder="1" applyAlignment="1"/>
    <xf numFmtId="164" fontId="28" fillId="0" borderId="22" xfId="0" applyNumberFormat="1" applyFont="1" applyFill="1" applyBorder="1"/>
    <xf numFmtId="0" fontId="30" fillId="0" borderId="0" xfId="0" applyFont="1" applyFill="1" applyBorder="1"/>
    <xf numFmtId="164" fontId="28" fillId="0" borderId="24" xfId="0" applyNumberFormat="1" applyFont="1" applyFill="1" applyBorder="1"/>
    <xf numFmtId="164" fontId="32" fillId="0" borderId="0" xfId="0" applyNumberFormat="1" applyFont="1" applyFill="1" applyBorder="1"/>
    <xf numFmtId="0" fontId="28" fillId="0" borderId="21" xfId="0" applyFont="1" applyFill="1" applyBorder="1" applyAlignment="1">
      <alignment horizontal="left" vertical="center" indent="1"/>
    </xf>
    <xf numFmtId="0" fontId="28" fillId="19" borderId="0" xfId="0" applyFont="1" applyFill="1"/>
    <xf numFmtId="0" fontId="30" fillId="19" borderId="0" xfId="0" applyFont="1" applyFill="1" applyBorder="1" applyAlignment="1">
      <alignment horizontal="right"/>
    </xf>
    <xf numFmtId="0" fontId="28" fillId="0" borderId="13" xfId="0" applyFont="1" applyFill="1" applyBorder="1" applyAlignment="1">
      <alignment horizontal="left" vertical="center" indent="1"/>
    </xf>
    <xf numFmtId="0" fontId="28" fillId="0" borderId="11" xfId="0" applyFont="1" applyFill="1" applyBorder="1" applyAlignment="1">
      <alignment horizontal="left" vertical="center" indent="1"/>
    </xf>
    <xf numFmtId="0" fontId="30" fillId="19" borderId="17" xfId="0" applyFont="1" applyFill="1" applyBorder="1" applyAlignment="1">
      <alignment horizontal="center"/>
    </xf>
    <xf numFmtId="0" fontId="30" fillId="19" borderId="18" xfId="0" applyFont="1" applyFill="1" applyBorder="1" applyAlignment="1">
      <alignment horizontal="center"/>
    </xf>
    <xf numFmtId="164" fontId="30" fillId="18" borderId="24" xfId="0" applyNumberFormat="1" applyFont="1" applyFill="1" applyBorder="1"/>
    <xf numFmtId="164" fontId="30" fillId="18" borderId="9" xfId="0" applyNumberFormat="1" applyFont="1" applyFill="1" applyBorder="1"/>
    <xf numFmtId="0" fontId="28" fillId="0" borderId="10" xfId="0" applyFont="1" applyFill="1" applyBorder="1" applyAlignment="1">
      <alignment horizontal="left" vertical="center" indent="1"/>
    </xf>
    <xf numFmtId="0" fontId="28" fillId="19" borderId="0" xfId="0" applyFont="1" applyFill="1" applyBorder="1" applyAlignment="1">
      <alignment horizontal="right" vertical="center"/>
    </xf>
    <xf numFmtId="0" fontId="30" fillId="19" borderId="14" xfId="0" applyFont="1" applyFill="1" applyBorder="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right"/>
    </xf>
    <xf numFmtId="164" fontId="30" fillId="0" borderId="0" xfId="0" applyNumberFormat="1" applyFont="1" applyFill="1" applyBorder="1" applyAlignment="1">
      <alignment horizontal="center"/>
    </xf>
    <xf numFmtId="167" fontId="28" fillId="0" borderId="0" xfId="41" applyNumberFormat="1" applyFont="1" applyFill="1" applyBorder="1"/>
    <xf numFmtId="167" fontId="28" fillId="0" borderId="13" xfId="0" applyNumberFormat="1" applyFont="1" applyFill="1" applyBorder="1" applyAlignment="1">
      <alignment vertical="center"/>
    </xf>
    <xf numFmtId="167" fontId="28" fillId="0" borderId="11" xfId="0" applyNumberFormat="1" applyFont="1" applyFill="1" applyBorder="1" applyAlignment="1">
      <alignment vertical="center"/>
    </xf>
    <xf numFmtId="167" fontId="28" fillId="0" borderId="0" xfId="0" applyNumberFormat="1" applyFont="1" applyFill="1" applyBorder="1"/>
    <xf numFmtId="167" fontId="28" fillId="18" borderId="13" xfId="41" applyNumberFormat="1" applyFont="1" applyFill="1" applyBorder="1" applyAlignment="1"/>
    <xf numFmtId="167" fontId="28" fillId="18" borderId="13" xfId="0" applyNumberFormat="1" applyFont="1" applyFill="1" applyBorder="1" applyAlignment="1">
      <alignment vertical="center"/>
    </xf>
    <xf numFmtId="0" fontId="28" fillId="19" borderId="15" xfId="0" applyFont="1" applyFill="1" applyBorder="1"/>
    <xf numFmtId="0" fontId="30" fillId="19" borderId="18" xfId="0" applyFont="1" applyFill="1" applyBorder="1" applyAlignment="1">
      <alignment horizontal="center"/>
    </xf>
    <xf numFmtId="0" fontId="30" fillId="19" borderId="0" xfId="0" applyFont="1" applyFill="1" applyBorder="1" applyAlignment="1">
      <alignment horizontal="right"/>
    </xf>
    <xf numFmtId="0" fontId="32" fillId="0" borderId="0" xfId="41" applyNumberFormat="1" applyFont="1" applyFill="1" applyBorder="1"/>
    <xf numFmtId="0" fontId="31" fillId="0" borderId="0" xfId="0" applyFont="1" applyFill="1" applyBorder="1" applyAlignment="1">
      <alignment horizontal="right"/>
    </xf>
    <xf numFmtId="0" fontId="32" fillId="0" borderId="0" xfId="0" applyFont="1" applyFill="1" applyBorder="1" applyAlignment="1">
      <alignment horizontal="right"/>
    </xf>
    <xf numFmtId="0" fontId="31" fillId="0" borderId="0" xfId="0" applyFont="1" applyFill="1" applyBorder="1" applyAlignment="1">
      <alignment horizontal="center"/>
    </xf>
    <xf numFmtId="164" fontId="31" fillId="0" borderId="0" xfId="0" applyNumberFormat="1" applyFont="1" applyFill="1" applyBorder="1" applyAlignment="1">
      <alignment horizontal="center"/>
    </xf>
    <xf numFmtId="164" fontId="31" fillId="0" borderId="0" xfId="0" applyNumberFormat="1" applyFont="1" applyFill="1" applyBorder="1"/>
    <xf numFmtId="164" fontId="28" fillId="0" borderId="23" xfId="0" applyNumberFormat="1" applyFont="1" applyFill="1" applyBorder="1" applyAlignment="1">
      <alignment vertical="center"/>
    </xf>
    <xf numFmtId="164" fontId="28" fillId="0" borderId="25" xfId="0" applyNumberFormat="1" applyFont="1" applyFill="1" applyBorder="1" applyAlignment="1">
      <alignment vertical="center"/>
    </xf>
    <xf numFmtId="0" fontId="30" fillId="0" borderId="0" xfId="0" applyFont="1" applyFill="1" applyBorder="1" applyAlignment="1">
      <alignment horizontal="center"/>
    </xf>
    <xf numFmtId="0" fontId="28" fillId="0" borderId="0" xfId="0" applyFont="1" applyFill="1" applyBorder="1" applyAlignment="1">
      <alignment vertical="center" wrapText="1"/>
    </xf>
    <xf numFmtId="0" fontId="32" fillId="0" borderId="0" xfId="41" applyNumberFormat="1" applyFont="1" applyFill="1" applyBorder="1" applyAlignment="1"/>
    <xf numFmtId="0" fontId="28" fillId="0" borderId="0" xfId="0" applyNumberFormat="1" applyFont="1" applyFill="1" applyBorder="1" applyAlignment="1">
      <alignment wrapText="1"/>
    </xf>
    <xf numFmtId="0" fontId="30" fillId="19" borderId="9" xfId="0" applyFont="1" applyFill="1" applyBorder="1" applyAlignment="1">
      <alignment horizontal="center"/>
    </xf>
    <xf numFmtId="0" fontId="30" fillId="19" borderId="19" xfId="0" applyFont="1" applyFill="1" applyBorder="1" applyAlignment="1">
      <alignment horizontal="center"/>
    </xf>
    <xf numFmtId="0" fontId="28" fillId="0" borderId="0" xfId="0" applyFont="1" applyFill="1" applyBorder="1" applyAlignment="1"/>
    <xf numFmtId="49" fontId="43" fillId="0" borderId="0" xfId="0" applyNumberFormat="1" applyFont="1" applyFill="1" applyBorder="1" applyAlignment="1">
      <alignment horizontal="right"/>
    </xf>
    <xf numFmtId="0" fontId="25" fillId="0" borderId="0" xfId="0" applyFont="1" applyFill="1"/>
    <xf numFmtId="0" fontId="38" fillId="0" borderId="0" xfId="0" applyFont="1" applyFill="1" applyBorder="1"/>
    <xf numFmtId="164" fontId="38" fillId="0" borderId="0" xfId="0" applyNumberFormat="1" applyFont="1" applyFill="1" applyBorder="1"/>
    <xf numFmtId="165" fontId="28" fillId="0" borderId="0" xfId="0" applyNumberFormat="1" applyFont="1" applyFill="1" applyBorder="1" applyAlignment="1">
      <alignment horizontal="right"/>
    </xf>
    <xf numFmtId="0" fontId="26" fillId="0" borderId="0" xfId="0" applyNumberFormat="1" applyFont="1" applyFill="1" applyBorder="1"/>
    <xf numFmtId="0" fontId="33" fillId="0" borderId="0" xfId="0" applyFont="1" applyFill="1" applyBorder="1" applyAlignment="1">
      <alignment vertical="top"/>
    </xf>
    <xf numFmtId="0" fontId="46" fillId="0" borderId="0" xfId="0" applyFont="1" applyFill="1" applyBorder="1"/>
    <xf numFmtId="0" fontId="49" fillId="0" borderId="0" xfId="0" applyFont="1" applyFill="1" applyBorder="1"/>
    <xf numFmtId="0" fontId="28" fillId="0" borderId="0" xfId="0" applyFont="1" applyFill="1"/>
    <xf numFmtId="0" fontId="29" fillId="0" borderId="0" xfId="0" applyFont="1" applyFill="1"/>
    <xf numFmtId="0" fontId="48" fillId="0" borderId="0" xfId="0" applyFont="1" applyFill="1"/>
    <xf numFmtId="0" fontId="24" fillId="0" borderId="0" xfId="0" applyFont="1" applyFill="1"/>
    <xf numFmtId="164" fontId="28" fillId="0" borderId="0" xfId="0" applyNumberFormat="1" applyFont="1" applyFill="1"/>
    <xf numFmtId="0" fontId="25" fillId="0" borderId="0" xfId="0" applyFont="1" applyFill="1" applyAlignment="1"/>
    <xf numFmtId="0" fontId="28" fillId="0" borderId="0" xfId="0" applyFont="1" applyFill="1" applyAlignment="1">
      <alignment horizontal="right"/>
    </xf>
    <xf numFmtId="0" fontId="26" fillId="0" borderId="0" xfId="0" applyFont="1" applyFill="1"/>
    <xf numFmtId="0" fontId="47" fillId="0" borderId="0" xfId="0" applyFont="1" applyFill="1"/>
    <xf numFmtId="0" fontId="30" fillId="0" borderId="0" xfId="0" applyFont="1" applyFill="1"/>
    <xf numFmtId="0" fontId="45" fillId="0" borderId="0" xfId="0" applyFont="1" applyFill="1"/>
    <xf numFmtId="0" fontId="44" fillId="0" borderId="0" xfId="0" applyFont="1" applyFill="1" applyAlignment="1"/>
    <xf numFmtId="0" fontId="45" fillId="0" borderId="0" xfId="0" applyFont="1" applyFill="1" applyBorder="1"/>
    <xf numFmtId="0" fontId="45" fillId="0" borderId="0" xfId="0" applyFont="1" applyFill="1" applyAlignment="1">
      <alignment vertical="top"/>
    </xf>
    <xf numFmtId="0" fontId="45" fillId="0" borderId="0" xfId="0" applyFont="1" applyFill="1" applyAlignment="1"/>
    <xf numFmtId="0" fontId="42" fillId="0" borderId="0" xfId="0" applyFont="1" applyFill="1"/>
    <xf numFmtId="0" fontId="43" fillId="0" borderId="0" xfId="0" applyFont="1" applyFill="1" applyAlignment="1">
      <alignment horizontal="right"/>
    </xf>
    <xf numFmtId="164" fontId="28" fillId="0" borderId="23" xfId="0" applyNumberFormat="1" applyFont="1" applyFill="1" applyBorder="1"/>
    <xf numFmtId="167" fontId="28" fillId="0" borderId="13" xfId="41" applyNumberFormat="1" applyFont="1" applyFill="1" applyBorder="1" applyAlignment="1"/>
    <xf numFmtId="164" fontId="32" fillId="0" borderId="0" xfId="0" applyNumberFormat="1" applyFont="1" applyFill="1"/>
    <xf numFmtId="167" fontId="28" fillId="0" borderId="13" xfId="41" applyNumberFormat="1" applyFont="1" applyFill="1" applyBorder="1"/>
    <xf numFmtId="167" fontId="28" fillId="0" borderId="11" xfId="41" applyNumberFormat="1" applyFont="1" applyFill="1" applyBorder="1" applyAlignment="1"/>
    <xf numFmtId="167" fontId="28" fillId="0" borderId="11" xfId="41" applyNumberFormat="1" applyFont="1" applyFill="1" applyBorder="1"/>
    <xf numFmtId="167" fontId="28" fillId="0" borderId="12" xfId="41" applyNumberFormat="1" applyFont="1" applyFill="1" applyBorder="1"/>
    <xf numFmtId="166" fontId="28" fillId="0" borderId="0" xfId="0" applyNumberFormat="1" applyFont="1" applyFill="1" applyBorder="1"/>
    <xf numFmtId="0" fontId="33" fillId="0" borderId="0" xfId="0" applyFont="1" applyFill="1" applyAlignment="1">
      <alignment horizontal="right"/>
    </xf>
    <xf numFmtId="0" fontId="35" fillId="0" borderId="0" xfId="0" applyFont="1" applyFill="1" applyAlignment="1">
      <alignment horizontal="right"/>
    </xf>
    <xf numFmtId="166" fontId="32" fillId="0" borderId="0" xfId="0" applyNumberFormat="1" applyFont="1" applyFill="1" applyBorder="1"/>
    <xf numFmtId="167" fontId="32" fillId="0" borderId="0" xfId="41" applyNumberFormat="1" applyFont="1" applyFill="1" applyBorder="1"/>
    <xf numFmtId="0" fontId="32" fillId="0" borderId="0" xfId="0" applyFont="1" applyFill="1"/>
    <xf numFmtId="167" fontId="32" fillId="0" borderId="0" xfId="41" applyNumberFormat="1" applyFont="1" applyFill="1"/>
    <xf numFmtId="167" fontId="32" fillId="0" borderId="0" xfId="0" applyNumberFormat="1" applyFont="1" applyFill="1"/>
    <xf numFmtId="0" fontId="28" fillId="0" borderId="0" xfId="0" applyNumberFormat="1" applyFont="1" applyFill="1" applyAlignment="1"/>
    <xf numFmtId="0" fontId="32" fillId="0" borderId="0" xfId="41" applyNumberFormat="1" applyFont="1" applyFill="1" applyAlignment="1"/>
    <xf numFmtId="0" fontId="32" fillId="0" borderId="0" xfId="0" applyNumberFormat="1" applyFont="1" applyFill="1" applyAlignment="1"/>
    <xf numFmtId="0" fontId="32" fillId="0" borderId="0" xfId="0" applyNumberFormat="1" applyFont="1" applyFill="1" applyBorder="1" applyAlignment="1"/>
    <xf numFmtId="0" fontId="28" fillId="0" borderId="0" xfId="0" applyFont="1" applyFill="1" applyBorder="1" applyAlignment="1"/>
    <xf numFmtId="0" fontId="32" fillId="0" borderId="0" xfId="0" applyNumberFormat="1" applyFont="1" applyFill="1" applyBorder="1"/>
    <xf numFmtId="0" fontId="50" fillId="0" borderId="0" xfId="0" applyFont="1" applyFill="1"/>
    <xf numFmtId="164" fontId="50" fillId="0" borderId="0" xfId="0" applyNumberFormat="1" applyFont="1" applyFill="1"/>
    <xf numFmtId="9" fontId="32" fillId="0" borderId="0" xfId="41" applyFont="1" applyFill="1"/>
    <xf numFmtId="0" fontId="31" fillId="0" borderId="0" xfId="42" applyFont="1" applyFill="1" applyBorder="1" applyAlignment="1">
      <alignment horizontal="right"/>
    </xf>
    <xf numFmtId="167" fontId="32" fillId="0" borderId="0" xfId="0" applyNumberFormat="1" applyFont="1" applyFill="1" applyBorder="1"/>
    <xf numFmtId="0" fontId="52" fillId="0" borderId="0" xfId="0" applyFont="1" applyFill="1"/>
    <xf numFmtId="9" fontId="25" fillId="0" borderId="0" xfId="41" applyFont="1" applyFill="1"/>
    <xf numFmtId="0" fontId="32" fillId="0" borderId="0" xfId="0" applyFont="1" applyFill="1" applyBorder="1" applyAlignment="1">
      <alignment horizontal="left" indent="1"/>
    </xf>
    <xf numFmtId="164" fontId="30" fillId="0" borderId="0" xfId="0" applyNumberFormat="1" applyFont="1" applyFill="1"/>
    <xf numFmtId="167" fontId="25" fillId="0" borderId="0" xfId="41" applyNumberFormat="1" applyFont="1" applyFill="1"/>
    <xf numFmtId="0" fontId="33" fillId="0" borderId="0" xfId="0" applyFont="1" applyFill="1" applyBorder="1"/>
    <xf numFmtId="9" fontId="25" fillId="0" borderId="0" xfId="41" applyFont="1" applyFill="1" applyAlignment="1"/>
    <xf numFmtId="9" fontId="28" fillId="0" borderId="0" xfId="41" applyFont="1" applyFill="1" applyBorder="1"/>
    <xf numFmtId="0" fontId="25" fillId="0" borderId="0" xfId="0" applyFont="1" applyFill="1" applyAlignment="1">
      <alignment horizontal="center"/>
    </xf>
    <xf numFmtId="0" fontId="30" fillId="0" borderId="0" xfId="0" applyFont="1" applyFill="1" applyBorder="1" applyAlignment="1">
      <alignment horizontal="right"/>
    </xf>
    <xf numFmtId="0" fontId="30" fillId="0" borderId="0" xfId="0" applyFont="1" applyFill="1" applyBorder="1" applyAlignment="1">
      <alignment horizontal="right"/>
    </xf>
    <xf numFmtId="0" fontId="30" fillId="0" borderId="0" xfId="0" applyFont="1" applyFill="1" applyBorder="1" applyAlignment="1"/>
    <xf numFmtId="167" fontId="28" fillId="0" borderId="0" xfId="41" applyNumberFormat="1" applyFont="1" applyFill="1"/>
    <xf numFmtId="164" fontId="25" fillId="0" borderId="0" xfId="0" applyNumberFormat="1" applyFont="1" applyFill="1"/>
    <xf numFmtId="0" fontId="25" fillId="0" borderId="0" xfId="0" applyFont="1" applyFill="1" applyBorder="1"/>
    <xf numFmtId="167" fontId="28" fillId="0" borderId="0" xfId="41" applyNumberFormat="1" applyFont="1" applyFill="1" applyBorder="1" applyAlignment="1"/>
    <xf numFmtId="0" fontId="28" fillId="0" borderId="0" xfId="0" applyFont="1" applyFill="1" applyBorder="1"/>
    <xf numFmtId="0" fontId="25" fillId="0" borderId="0" xfId="0" applyFont="1" applyFill="1"/>
    <xf numFmtId="0" fontId="46" fillId="0" borderId="0" xfId="0" applyFont="1" applyFill="1" applyBorder="1"/>
    <xf numFmtId="0" fontId="25" fillId="0" borderId="0" xfId="0" applyFont="1" applyFill="1" applyAlignment="1"/>
    <xf numFmtId="0" fontId="26" fillId="0" borderId="0" xfId="0" applyFont="1"/>
    <xf numFmtId="0" fontId="30" fillId="0" borderId="0" xfId="0" applyFont="1" applyFill="1" applyBorder="1" applyAlignment="1">
      <alignment horizontal="center" vertical="center" wrapText="1"/>
    </xf>
    <xf numFmtId="164" fontId="52" fillId="0" borderId="0" xfId="0" applyNumberFormat="1" applyFont="1" applyFill="1"/>
    <xf numFmtId="164" fontId="70" fillId="0" borderId="0" xfId="0" applyNumberFormat="1" applyFont="1" applyFill="1"/>
    <xf numFmtId="164" fontId="71" fillId="0" borderId="0" xfId="0" applyNumberFormat="1" applyFont="1" applyFill="1" applyBorder="1"/>
    <xf numFmtId="9" fontId="71" fillId="0" borderId="0" xfId="41" applyFont="1" applyFill="1" applyBorder="1"/>
    <xf numFmtId="9" fontId="70" fillId="0" borderId="0" xfId="41" applyFont="1" applyFill="1"/>
    <xf numFmtId="9" fontId="52" fillId="0" borderId="0" xfId="41" applyFont="1" applyFill="1"/>
    <xf numFmtId="10" fontId="25" fillId="0" borderId="0" xfId="41" applyNumberFormat="1" applyFont="1" applyFill="1"/>
    <xf numFmtId="9" fontId="30" fillId="0" borderId="0" xfId="41" applyFont="1" applyFill="1" applyBorder="1"/>
    <xf numFmtId="0" fontId="72" fillId="0" borderId="0" xfId="0" applyFont="1" applyFill="1"/>
    <xf numFmtId="0" fontId="32" fillId="33" borderId="0" xfId="0" applyFont="1" applyFill="1"/>
    <xf numFmtId="0" fontId="39" fillId="0" borderId="0" xfId="0" applyFont="1" applyFill="1"/>
    <xf numFmtId="0" fontId="47" fillId="0" borderId="0" xfId="0" applyFont="1" applyFill="1" applyBorder="1"/>
    <xf numFmtId="0" fontId="28" fillId="34" borderId="31" xfId="0" applyFont="1" applyFill="1" applyBorder="1"/>
    <xf numFmtId="0" fontId="26" fillId="0" borderId="0" xfId="43" applyFont="1" applyFill="1"/>
    <xf numFmtId="49" fontId="26" fillId="0" borderId="0" xfId="43" applyNumberFormat="1" applyFont="1" applyFill="1" applyAlignment="1">
      <alignment horizontal="right" vertical="center"/>
    </xf>
    <xf numFmtId="0" fontId="73" fillId="0" borderId="0" xfId="43" applyFont="1" applyFill="1"/>
    <xf numFmtId="0" fontId="28" fillId="0" borderId="0" xfId="43" applyFont="1" applyFill="1"/>
    <xf numFmtId="0" fontId="44" fillId="0" borderId="0" xfId="0" applyFont="1" applyFill="1"/>
    <xf numFmtId="0" fontId="45" fillId="0" borderId="0" xfId="0" applyFont="1" applyAlignment="1">
      <alignment vertical="top" wrapText="1"/>
    </xf>
    <xf numFmtId="0" fontId="44" fillId="0" borderId="0" xfId="0" applyFont="1" applyFill="1" applyAlignment="1">
      <alignment vertical="top"/>
    </xf>
    <xf numFmtId="169" fontId="0" fillId="0" borderId="0" xfId="0" applyNumberFormat="1"/>
    <xf numFmtId="166" fontId="0" fillId="0" borderId="0" xfId="0" applyNumberFormat="1"/>
    <xf numFmtId="9" fontId="25" fillId="0" borderId="0" xfId="41" applyNumberFormat="1" applyFont="1" applyFill="1"/>
    <xf numFmtId="9" fontId="28" fillId="0" borderId="0" xfId="41" applyNumberFormat="1" applyFont="1" applyFill="1" applyBorder="1" applyAlignment="1"/>
    <xf numFmtId="0" fontId="28" fillId="0" borderId="0" xfId="150" applyFont="1" applyFill="1" applyBorder="1"/>
    <xf numFmtId="0" fontId="28" fillId="0" borderId="0" xfId="150" applyFont="1" applyFill="1"/>
    <xf numFmtId="0" fontId="28" fillId="0" borderId="0" xfId="150" applyFont="1" applyFill="1" applyAlignment="1"/>
    <xf numFmtId="164" fontId="28" fillId="0" borderId="0" xfId="150" applyNumberFormat="1" applyFont="1" applyFill="1"/>
    <xf numFmtId="0" fontId="28" fillId="33" borderId="0" xfId="150" applyFont="1" applyFill="1"/>
    <xf numFmtId="1" fontId="25" fillId="0" borderId="0" xfId="41" applyNumberFormat="1" applyFont="1" applyFill="1"/>
    <xf numFmtId="0" fontId="33" fillId="0" borderId="0" xfId="0" applyFont="1" applyFill="1" applyBorder="1" applyAlignment="1">
      <alignment horizontal="right"/>
    </xf>
    <xf numFmtId="0" fontId="24" fillId="0" borderId="0" xfId="0" applyFont="1"/>
    <xf numFmtId="170" fontId="25" fillId="0" borderId="0" xfId="41" applyNumberFormat="1" applyFont="1" applyFill="1"/>
    <xf numFmtId="0" fontId="30" fillId="33" borderId="32" xfId="0" applyFont="1" applyFill="1" applyBorder="1" applyAlignment="1">
      <alignment horizontal="center" vertical="center"/>
    </xf>
    <xf numFmtId="0" fontId="28" fillId="33" borderId="32" xfId="0" applyFont="1" applyFill="1" applyBorder="1" applyAlignment="1">
      <alignment horizontal="left" indent="1"/>
    </xf>
    <xf numFmtId="0" fontId="30" fillId="33" borderId="32" xfId="0" applyFont="1" applyFill="1" applyBorder="1" applyAlignment="1">
      <alignment vertical="center" wrapText="1"/>
    </xf>
    <xf numFmtId="0" fontId="30" fillId="33" borderId="32" xfId="0" applyFont="1" applyFill="1" applyBorder="1" applyAlignment="1">
      <alignment vertical="center"/>
    </xf>
    <xf numFmtId="0" fontId="28" fillId="33" borderId="32" xfId="0" applyFont="1" applyFill="1" applyBorder="1" applyAlignment="1">
      <alignment horizontal="left" wrapText="1" indent="1"/>
    </xf>
    <xf numFmtId="0" fontId="28" fillId="33" borderId="32" xfId="0" applyFont="1" applyFill="1" applyBorder="1" applyAlignment="1">
      <alignment horizontal="left" vertical="center" indent="1"/>
    </xf>
    <xf numFmtId="0" fontId="30" fillId="33" borderId="32" xfId="0" applyFont="1" applyFill="1" applyBorder="1" applyAlignment="1">
      <alignment horizontal="right"/>
    </xf>
    <xf numFmtId="0" fontId="30" fillId="33" borderId="33" xfId="0" applyFont="1" applyFill="1" applyBorder="1" applyAlignment="1">
      <alignment vertical="center" wrapText="1"/>
    </xf>
    <xf numFmtId="0" fontId="28" fillId="33" borderId="33" xfId="0" applyFont="1" applyFill="1" applyBorder="1"/>
    <xf numFmtId="0" fontId="28" fillId="33" borderId="0" xfId="0" applyFont="1" applyFill="1" applyBorder="1"/>
    <xf numFmtId="0" fontId="30" fillId="33" borderId="32" xfId="150" applyFont="1" applyFill="1" applyBorder="1"/>
    <xf numFmtId="0" fontId="30" fillId="33" borderId="32" xfId="150" applyFont="1" applyFill="1" applyBorder="1" applyAlignment="1">
      <alignment horizontal="left" vertical="center" wrapText="1"/>
    </xf>
    <xf numFmtId="0" fontId="77" fillId="0" borderId="0" xfId="43" applyFont="1" applyFill="1" applyAlignment="1">
      <alignment horizontal="left" vertical="top"/>
    </xf>
    <xf numFmtId="0" fontId="77" fillId="0" borderId="0" xfId="0" applyFont="1" applyFill="1" applyAlignment="1">
      <alignment horizontal="left" vertical="top"/>
    </xf>
    <xf numFmtId="0" fontId="77" fillId="0" borderId="0" xfId="0" applyFont="1" applyFill="1" applyBorder="1"/>
    <xf numFmtId="0" fontId="77" fillId="0" borderId="0" xfId="43" applyFont="1" applyFill="1" applyBorder="1"/>
    <xf numFmtId="0" fontId="77" fillId="0" borderId="0" xfId="43" applyFont="1" applyFill="1"/>
    <xf numFmtId="0" fontId="79" fillId="0" borderId="0" xfId="0" applyFont="1" applyFill="1" applyBorder="1"/>
    <xf numFmtId="0" fontId="30" fillId="33" borderId="32" xfId="0" applyFont="1" applyFill="1" applyBorder="1" applyAlignment="1">
      <alignment horizontal="right" vertical="center"/>
    </xf>
    <xf numFmtId="0" fontId="81" fillId="0" borderId="0" xfId="0" applyFont="1" applyFill="1"/>
    <xf numFmtId="0" fontId="81" fillId="0" borderId="0" xfId="0" applyFont="1" applyFill="1" applyAlignment="1">
      <alignment horizontal="right"/>
    </xf>
    <xf numFmtId="0" fontId="76" fillId="0" borderId="0" xfId="0" applyFont="1" applyFill="1"/>
    <xf numFmtId="0" fontId="80" fillId="0" borderId="0" xfId="43" applyFont="1" applyFill="1" applyBorder="1"/>
    <xf numFmtId="0" fontId="80" fillId="0" borderId="0" xfId="43" applyFont="1" applyFill="1" applyBorder="1" applyAlignment="1">
      <alignment horizontal="left" vertical="center" indent="1"/>
    </xf>
    <xf numFmtId="0" fontId="83" fillId="0" borderId="0" xfId="0" applyFont="1" applyFill="1"/>
    <xf numFmtId="0" fontId="82" fillId="0" borderId="0" xfId="0" applyFont="1" applyFill="1"/>
    <xf numFmtId="49" fontId="80" fillId="0" borderId="0" xfId="43" applyNumberFormat="1" applyFont="1" applyFill="1" applyBorder="1" applyAlignment="1">
      <alignment horizontal="left" vertical="center"/>
    </xf>
    <xf numFmtId="0" fontId="80" fillId="0" borderId="0" xfId="43" applyFont="1" applyFill="1" applyBorder="1" applyAlignment="1">
      <alignment horizontal="left" vertical="center"/>
    </xf>
    <xf numFmtId="0" fontId="80" fillId="0" borderId="0" xfId="43" applyFont="1" applyFill="1" applyBorder="1" applyAlignment="1">
      <alignment horizontal="right" vertical="center"/>
    </xf>
    <xf numFmtId="164" fontId="28" fillId="33" borderId="32" xfId="0" applyNumberFormat="1" applyFont="1" applyFill="1" applyBorder="1" applyAlignment="1">
      <alignment horizontal="right" vertical="top"/>
    </xf>
    <xf numFmtId="0" fontId="29" fillId="0" borderId="0" xfId="0" applyFont="1" applyFill="1" applyBorder="1" applyAlignment="1">
      <alignment vertical="top"/>
    </xf>
    <xf numFmtId="0" fontId="28" fillId="0" borderId="0" xfId="0" applyFont="1" applyFill="1" applyBorder="1" applyAlignment="1">
      <alignment vertical="top"/>
    </xf>
    <xf numFmtId="164" fontId="30" fillId="33" borderId="32" xfId="0" applyNumberFormat="1" applyFont="1" applyFill="1" applyBorder="1" applyAlignment="1">
      <alignment horizontal="right" vertical="top"/>
    </xf>
    <xf numFmtId="0" fontId="30" fillId="33" borderId="32" xfId="0" applyFont="1" applyFill="1" applyBorder="1" applyAlignment="1">
      <alignment horizontal="right" vertical="top"/>
    </xf>
    <xf numFmtId="0" fontId="30" fillId="33" borderId="33" xfId="0" applyFont="1" applyFill="1" applyBorder="1" applyAlignment="1">
      <alignment horizontal="right" vertical="top"/>
    </xf>
    <xf numFmtId="164" fontId="30" fillId="33" borderId="32" xfId="0" applyNumberFormat="1" applyFont="1" applyFill="1" applyBorder="1" applyAlignment="1">
      <alignment vertical="top"/>
    </xf>
    <xf numFmtId="164" fontId="28" fillId="33" borderId="32" xfId="0" applyNumberFormat="1" applyFont="1" applyFill="1" applyBorder="1" applyAlignment="1">
      <alignment vertical="top"/>
    </xf>
    <xf numFmtId="0" fontId="30" fillId="33" borderId="32" xfId="42" applyFont="1" applyFill="1" applyBorder="1" applyAlignment="1">
      <alignment horizontal="right" vertical="top"/>
    </xf>
    <xf numFmtId="0" fontId="28" fillId="33" borderId="32" xfId="0" applyFont="1" applyFill="1" applyBorder="1" applyAlignment="1">
      <alignment horizontal="left" vertical="top"/>
    </xf>
    <xf numFmtId="0" fontId="30" fillId="33" borderId="33" xfId="0" applyFont="1" applyFill="1" applyBorder="1" applyAlignment="1">
      <alignment horizontal="right" vertical="center"/>
    </xf>
    <xf numFmtId="0" fontId="29" fillId="0" borderId="0" xfId="0" applyFont="1" applyFill="1" applyBorder="1" applyAlignment="1"/>
    <xf numFmtId="0" fontId="29" fillId="0" borderId="0" xfId="0" applyFont="1" applyFill="1" applyBorder="1" applyAlignment="1">
      <alignment horizontal="left" vertical="top"/>
    </xf>
    <xf numFmtId="167" fontId="30" fillId="33" borderId="32" xfId="41" applyNumberFormat="1" applyFont="1" applyFill="1" applyBorder="1" applyAlignment="1">
      <alignment vertical="top"/>
    </xf>
    <xf numFmtId="167" fontId="30" fillId="33" borderId="32" xfId="0" applyNumberFormat="1" applyFont="1" applyFill="1" applyBorder="1" applyAlignment="1">
      <alignment vertical="top"/>
    </xf>
    <xf numFmtId="167" fontId="28" fillId="33" borderId="32" xfId="0" applyNumberFormat="1" applyFont="1" applyFill="1" applyBorder="1" applyAlignment="1">
      <alignment vertical="top"/>
    </xf>
    <xf numFmtId="167" fontId="30" fillId="33" borderId="32" xfId="41" applyNumberFormat="1" applyFont="1" applyFill="1" applyBorder="1" applyAlignment="1">
      <alignment horizontal="right" vertical="top"/>
    </xf>
    <xf numFmtId="167" fontId="30" fillId="33" borderId="32" xfId="0" applyNumberFormat="1" applyFont="1" applyFill="1" applyBorder="1" applyAlignment="1">
      <alignment horizontal="right" vertical="top"/>
    </xf>
    <xf numFmtId="167" fontId="28" fillId="33" borderId="32" xfId="0" applyNumberFormat="1" applyFont="1" applyFill="1" applyBorder="1" applyAlignment="1">
      <alignment horizontal="right" vertical="top"/>
    </xf>
    <xf numFmtId="164" fontId="34" fillId="33" borderId="32" xfId="0" applyNumberFormat="1" applyFont="1" applyFill="1" applyBorder="1" applyAlignment="1" applyProtection="1">
      <alignment horizontal="right" vertical="top"/>
    </xf>
    <xf numFmtId="0" fontId="30" fillId="33" borderId="32" xfId="0" applyFont="1" applyFill="1" applyBorder="1" applyAlignment="1">
      <alignment horizontal="right" wrapText="1"/>
    </xf>
    <xf numFmtId="0" fontId="30" fillId="33" borderId="34" xfId="0" applyFont="1" applyFill="1" applyBorder="1" applyAlignment="1">
      <alignment horizontal="right" vertical="center"/>
    </xf>
    <xf numFmtId="0" fontId="30" fillId="33" borderId="34" xfId="0" applyFont="1" applyFill="1" applyBorder="1" applyAlignment="1">
      <alignment horizontal="right" vertical="top"/>
    </xf>
    <xf numFmtId="0" fontId="7" fillId="0" borderId="0" xfId="0" applyFont="1"/>
    <xf numFmtId="0" fontId="86" fillId="0" borderId="0" xfId="0" applyFont="1"/>
    <xf numFmtId="0" fontId="54" fillId="0" borderId="0" xfId="171" applyFont="1"/>
    <xf numFmtId="0" fontId="54" fillId="0" borderId="0" xfId="0" applyFont="1"/>
    <xf numFmtId="0" fontId="87" fillId="0" borderId="0" xfId="0" applyFont="1"/>
    <xf numFmtId="0" fontId="88" fillId="0" borderId="0" xfId="0" applyFont="1" applyFill="1"/>
    <xf numFmtId="0" fontId="29" fillId="0" borderId="0" xfId="150" applyFont="1" applyFill="1"/>
    <xf numFmtId="0" fontId="30" fillId="0" borderId="0" xfId="0" applyFont="1" applyFill="1" applyAlignment="1"/>
    <xf numFmtId="0" fontId="39" fillId="0" borderId="0" xfId="0" applyFont="1" applyFill="1" applyAlignment="1">
      <alignment horizontal="left" vertical="center"/>
    </xf>
    <xf numFmtId="0" fontId="26" fillId="0" borderId="0" xfId="0" applyFont="1" applyFill="1" applyAlignment="1">
      <alignment horizontal="right"/>
    </xf>
    <xf numFmtId="0" fontId="39" fillId="0" borderId="0" xfId="0" applyFont="1" applyFill="1" applyAlignment="1"/>
    <xf numFmtId="0" fontId="77" fillId="0" borderId="0" xfId="43" applyFont="1"/>
    <xf numFmtId="164" fontId="30" fillId="33" borderId="32" xfId="0" applyNumberFormat="1" applyFont="1" applyFill="1" applyBorder="1" applyAlignment="1">
      <alignment horizontal="right" vertical="top"/>
    </xf>
    <xf numFmtId="164" fontId="28" fillId="33" borderId="32" xfId="0" applyNumberFormat="1" applyFont="1" applyFill="1" applyBorder="1" applyAlignment="1">
      <alignment horizontal="right" vertical="top"/>
    </xf>
    <xf numFmtId="0" fontId="30" fillId="33" borderId="32" xfId="0" applyFont="1" applyFill="1" applyBorder="1" applyAlignment="1">
      <alignment horizontal="left" vertical="top"/>
    </xf>
    <xf numFmtId="0" fontId="30" fillId="33" borderId="32" xfId="0" applyFont="1" applyFill="1" applyBorder="1" applyAlignment="1">
      <alignment horizontal="right" vertical="top"/>
    </xf>
    <xf numFmtId="0" fontId="30" fillId="33" borderId="32" xfId="0" applyFont="1" applyFill="1" applyBorder="1" applyAlignment="1">
      <alignment horizontal="right" vertical="top" wrapText="1"/>
    </xf>
    <xf numFmtId="49" fontId="89" fillId="0" borderId="0" xfId="0" applyNumberFormat="1" applyFont="1" applyFill="1" applyBorder="1" applyAlignment="1">
      <alignment horizontal="left" vertical="center"/>
    </xf>
    <xf numFmtId="0" fontId="89" fillId="0" borderId="0" xfId="0" applyFont="1" applyFill="1" applyBorder="1" applyAlignment="1">
      <alignment horizontal="left" vertical="center"/>
    </xf>
    <xf numFmtId="0" fontId="89" fillId="0" borderId="0" xfId="0" applyFont="1" applyFill="1" applyBorder="1" applyAlignment="1"/>
    <xf numFmtId="0" fontId="89" fillId="0" borderId="0" xfId="0" applyFont="1" applyFill="1" applyBorder="1" applyAlignment="1">
      <alignment horizontal="right" vertical="center"/>
    </xf>
    <xf numFmtId="0" fontId="89" fillId="0" borderId="0" xfId="0" applyFont="1" applyFill="1" applyBorder="1"/>
    <xf numFmtId="0" fontId="89" fillId="0" borderId="0" xfId="0" applyFont="1" applyFill="1" applyBorder="1" applyAlignment="1">
      <alignment horizontal="left" vertical="center" indent="1"/>
    </xf>
    <xf numFmtId="49" fontId="89" fillId="0" borderId="0" xfId="43" applyNumberFormat="1" applyFont="1" applyFill="1" applyBorder="1" applyAlignment="1">
      <alignment horizontal="left" vertical="center"/>
    </xf>
    <xf numFmtId="0" fontId="89" fillId="0" borderId="0" xfId="43" applyFont="1" applyFill="1" applyBorder="1" applyAlignment="1">
      <alignment horizontal="left" vertical="center"/>
    </xf>
    <xf numFmtId="0" fontId="89" fillId="0" borderId="0" xfId="43" applyFont="1" applyFill="1" applyBorder="1"/>
    <xf numFmtId="0" fontId="89" fillId="0" borderId="0" xfId="43" applyFont="1" applyFill="1" applyBorder="1" applyAlignment="1">
      <alignment horizontal="left" vertical="center" indent="1"/>
    </xf>
    <xf numFmtId="0" fontId="89" fillId="0" borderId="0" xfId="43" applyFont="1" applyFill="1" applyBorder="1" applyAlignment="1">
      <alignment horizontal="right" vertical="center"/>
    </xf>
    <xf numFmtId="0" fontId="89" fillId="0" borderId="0" xfId="0" applyFont="1" applyFill="1" applyBorder="1" applyAlignment="1">
      <alignment horizontal="right"/>
    </xf>
    <xf numFmtId="0" fontId="90" fillId="0" borderId="0" xfId="0" applyFont="1" applyFill="1" applyBorder="1"/>
    <xf numFmtId="0" fontId="91" fillId="0" borderId="0" xfId="0" applyFont="1" applyFill="1" applyBorder="1"/>
    <xf numFmtId="0" fontId="29" fillId="0" borderId="0" xfId="0" applyFont="1" applyFill="1" applyBorder="1" applyAlignment="1">
      <alignment horizontal="left"/>
    </xf>
    <xf numFmtId="0" fontId="91" fillId="0" borderId="0" xfId="0" applyFont="1" applyFill="1"/>
    <xf numFmtId="0" fontId="91" fillId="0" borderId="0" xfId="150" applyFont="1" applyFill="1" applyBorder="1"/>
    <xf numFmtId="49" fontId="38" fillId="0" borderId="0" xfId="0" applyNumberFormat="1" applyFont="1" applyFill="1" applyBorder="1" applyAlignment="1">
      <alignment horizontal="right"/>
    </xf>
    <xf numFmtId="49" fontId="38" fillId="0" borderId="0" xfId="0" applyNumberFormat="1" applyFont="1" applyFill="1" applyAlignment="1">
      <alignment horizontal="right"/>
    </xf>
    <xf numFmtId="49" fontId="38" fillId="0" borderId="0" xfId="150" applyNumberFormat="1" applyFont="1" applyFill="1" applyAlignment="1">
      <alignment horizontal="right"/>
    </xf>
    <xf numFmtId="9" fontId="30" fillId="33" borderId="32" xfId="41" applyFont="1" applyFill="1" applyBorder="1" applyAlignment="1">
      <alignment vertical="top"/>
    </xf>
    <xf numFmtId="9" fontId="28" fillId="33" borderId="32" xfId="41" applyFont="1" applyFill="1" applyBorder="1" applyAlignment="1">
      <alignment horizontal="right" vertical="top"/>
    </xf>
    <xf numFmtId="0" fontId="28" fillId="33" borderId="32" xfId="0" applyFont="1" applyFill="1" applyBorder="1" applyAlignment="1">
      <alignment vertical="top"/>
    </xf>
    <xf numFmtId="164" fontId="28" fillId="33" borderId="32" xfId="41" applyNumberFormat="1" applyFont="1" applyFill="1" applyBorder="1" applyAlignment="1">
      <alignment vertical="top"/>
    </xf>
    <xf numFmtId="0" fontId="30" fillId="33" borderId="32" xfId="0" applyFont="1" applyFill="1" applyBorder="1" applyAlignment="1">
      <alignment vertical="top"/>
    </xf>
    <xf numFmtId="0" fontId="30" fillId="33" borderId="32" xfId="0" applyFont="1" applyFill="1" applyBorder="1" applyAlignment="1">
      <alignment vertical="top" wrapText="1"/>
    </xf>
    <xf numFmtId="167" fontId="28" fillId="33" borderId="32" xfId="41" applyNumberFormat="1" applyFont="1" applyFill="1" applyBorder="1" applyAlignment="1">
      <alignment horizontal="right" vertical="top"/>
    </xf>
    <xf numFmtId="164" fontId="28" fillId="33" borderId="32" xfId="44" applyNumberFormat="1" applyFont="1" applyFill="1" applyBorder="1" applyAlignment="1">
      <alignment vertical="top"/>
    </xf>
    <xf numFmtId="0" fontId="28" fillId="34" borderId="31" xfId="0" applyFont="1" applyFill="1" applyBorder="1" applyAlignment="1">
      <alignment vertical="top"/>
    </xf>
    <xf numFmtId="0" fontId="0" fillId="0" borderId="0" xfId="0" applyAlignment="1">
      <alignment vertical="top"/>
    </xf>
    <xf numFmtId="0" fontId="26" fillId="0" borderId="0" xfId="168" applyFont="1"/>
    <xf numFmtId="49" fontId="40" fillId="0" borderId="0" xfId="168" applyNumberFormat="1" applyFont="1" applyAlignment="1">
      <alignment vertical="center"/>
    </xf>
    <xf numFmtId="0" fontId="26" fillId="0" borderId="0" xfId="168" applyFont="1" applyAlignment="1">
      <alignment horizontal="left" vertical="center" indent="1"/>
    </xf>
    <xf numFmtId="0" fontId="26" fillId="0" borderId="0" xfId="168" applyFont="1" applyAlignment="1">
      <alignment horizontal="right" vertical="center"/>
    </xf>
    <xf numFmtId="0" fontId="39" fillId="0" borderId="0" xfId="168" applyFont="1"/>
    <xf numFmtId="0" fontId="37" fillId="0" borderId="0" xfId="168" applyFont="1"/>
    <xf numFmtId="0" fontId="37" fillId="0" borderId="0" xfId="168" applyFont="1" applyAlignment="1">
      <alignment horizontal="left" vertical="center" indent="1"/>
    </xf>
    <xf numFmtId="0" fontId="37" fillId="0" borderId="0" xfId="168" applyFont="1" applyAlignment="1">
      <alignment horizontal="right" vertical="center"/>
    </xf>
    <xf numFmtId="0" fontId="39" fillId="0" borderId="0" xfId="168" applyFont="1" applyAlignment="1">
      <alignment horizontal="center"/>
    </xf>
    <xf numFmtId="0" fontId="26" fillId="0" borderId="0" xfId="168" applyFont="1" applyAlignment="1">
      <alignment horizontal="left" vertical="center"/>
    </xf>
    <xf numFmtId="0" fontId="36" fillId="0" borderId="0" xfId="168" applyFont="1"/>
    <xf numFmtId="49" fontId="41" fillId="0" borderId="0" xfId="168" applyNumberFormat="1" applyFont="1" applyAlignment="1">
      <alignment vertical="center"/>
    </xf>
    <xf numFmtId="49" fontId="76" fillId="0" borderId="0" xfId="172" applyNumberFormat="1" applyFont="1" applyAlignment="1">
      <alignment vertical="top" wrapText="1"/>
    </xf>
    <xf numFmtId="0" fontId="40" fillId="0" borderId="0" xfId="168" applyFont="1" applyAlignment="1">
      <alignment horizontal="center" vertical="center"/>
    </xf>
    <xf numFmtId="0" fontId="92" fillId="0" borderId="0" xfId="172" applyFont="1" applyAlignment="1">
      <alignment horizontal="left" vertical="center" wrapText="1"/>
    </xf>
    <xf numFmtId="0" fontId="40" fillId="0" borderId="0" xfId="168" applyFont="1" applyAlignment="1">
      <alignment horizontal="left" vertical="center"/>
    </xf>
    <xf numFmtId="164" fontId="30" fillId="33" borderId="32" xfId="0" applyNumberFormat="1" applyFont="1" applyFill="1" applyBorder="1" applyAlignment="1">
      <alignment horizontal="right" vertical="top"/>
    </xf>
    <xf numFmtId="164" fontId="28" fillId="33" borderId="32" xfId="0" applyNumberFormat="1" applyFont="1" applyFill="1" applyBorder="1" applyAlignment="1">
      <alignment horizontal="right" vertical="top"/>
    </xf>
    <xf numFmtId="0" fontId="30" fillId="33" borderId="32" xfId="0" applyFont="1" applyFill="1" applyBorder="1" applyAlignment="1">
      <alignment horizontal="right" vertical="top"/>
    </xf>
    <xf numFmtId="0" fontId="81" fillId="0" borderId="0" xfId="0" applyNumberFormat="1" applyFont="1" applyFill="1" applyBorder="1" applyAlignment="1"/>
    <xf numFmtId="0" fontId="81" fillId="0" borderId="0" xfId="0" applyNumberFormat="1" applyFont="1" applyFill="1" applyBorder="1"/>
    <xf numFmtId="0" fontId="81" fillId="0" borderId="0" xfId="41" applyNumberFormat="1" applyFont="1" applyFill="1" applyBorder="1" applyAlignment="1"/>
    <xf numFmtId="166" fontId="81" fillId="0" borderId="0" xfId="0" applyNumberFormat="1" applyFont="1" applyFill="1" applyBorder="1"/>
    <xf numFmtId="167" fontId="81" fillId="0" borderId="0" xfId="41" applyNumberFormat="1" applyFont="1" applyFill="1"/>
    <xf numFmtId="164" fontId="81" fillId="0" borderId="0" xfId="0" applyNumberFormat="1" applyFont="1" applyFill="1"/>
    <xf numFmtId="164" fontId="30" fillId="33" borderId="32" xfId="0" applyNumberFormat="1" applyFont="1" applyFill="1" applyBorder="1" applyAlignment="1">
      <alignment horizontal="right" vertical="top"/>
    </xf>
    <xf numFmtId="164" fontId="28" fillId="33" borderId="32" xfId="0" applyNumberFormat="1" applyFont="1" applyFill="1" applyBorder="1" applyAlignment="1">
      <alignment horizontal="right" vertical="top"/>
    </xf>
    <xf numFmtId="0" fontId="30" fillId="33" borderId="32" xfId="0" applyFont="1" applyFill="1" applyBorder="1" applyAlignment="1">
      <alignment horizontal="right" vertical="top"/>
    </xf>
    <xf numFmtId="0" fontId="30" fillId="33" borderId="35" xfId="0" applyFont="1" applyFill="1" applyBorder="1" applyAlignment="1">
      <alignment horizontal="right" vertical="top"/>
    </xf>
    <xf numFmtId="0" fontId="30" fillId="33" borderId="36" xfId="0" applyFont="1" applyFill="1" applyBorder="1" applyAlignment="1">
      <alignment horizontal="right" vertical="top"/>
    </xf>
    <xf numFmtId="164" fontId="28" fillId="33" borderId="35" xfId="0" applyNumberFormat="1" applyFont="1" applyFill="1" applyBorder="1" applyAlignment="1">
      <alignment horizontal="right" vertical="top"/>
    </xf>
    <xf numFmtId="164" fontId="28" fillId="33" borderId="36" xfId="0" applyNumberFormat="1" applyFont="1" applyFill="1" applyBorder="1" applyAlignment="1">
      <alignment horizontal="right" vertical="top"/>
    </xf>
    <xf numFmtId="164" fontId="30" fillId="33" borderId="35" xfId="0" applyNumberFormat="1" applyFont="1" applyFill="1" applyBorder="1" applyAlignment="1">
      <alignment horizontal="right" vertical="top"/>
    </xf>
    <xf numFmtId="164" fontId="30" fillId="33" borderId="36" xfId="0" applyNumberFormat="1" applyFont="1" applyFill="1" applyBorder="1" applyAlignment="1">
      <alignment horizontal="right" vertical="top"/>
    </xf>
    <xf numFmtId="164" fontId="30" fillId="33" borderId="35" xfId="0" applyNumberFormat="1" applyFont="1" applyFill="1" applyBorder="1" applyAlignment="1">
      <alignment vertical="top"/>
    </xf>
    <xf numFmtId="164" fontId="30" fillId="33" borderId="36" xfId="0" applyNumberFormat="1" applyFont="1" applyFill="1" applyBorder="1" applyAlignment="1">
      <alignment vertical="top"/>
    </xf>
    <xf numFmtId="164" fontId="28" fillId="33" borderId="35" xfId="0" applyNumberFormat="1" applyFont="1" applyFill="1" applyBorder="1" applyAlignment="1">
      <alignment vertical="top"/>
    </xf>
    <xf numFmtId="164" fontId="28" fillId="33" borderId="36" xfId="0" applyNumberFormat="1" applyFont="1" applyFill="1" applyBorder="1" applyAlignment="1">
      <alignment vertical="top"/>
    </xf>
    <xf numFmtId="0" fontId="30" fillId="33" borderId="35" xfId="0" applyFont="1" applyFill="1" applyBorder="1" applyAlignment="1">
      <alignment horizontal="right" vertical="center"/>
    </xf>
    <xf numFmtId="0" fontId="30" fillId="33" borderId="36" xfId="0" applyFont="1" applyFill="1" applyBorder="1" applyAlignment="1">
      <alignment horizontal="right" vertical="center"/>
    </xf>
    <xf numFmtId="0" fontId="30" fillId="33" borderId="36" xfId="0" applyFont="1" applyFill="1" applyBorder="1" applyAlignment="1">
      <alignment horizontal="right" vertical="top" wrapText="1"/>
    </xf>
    <xf numFmtId="9" fontId="30" fillId="33" borderId="36" xfId="41" applyFont="1" applyFill="1" applyBorder="1" applyAlignment="1">
      <alignment vertical="top"/>
    </xf>
    <xf numFmtId="9" fontId="28" fillId="33" borderId="36" xfId="41" applyFont="1" applyFill="1" applyBorder="1" applyAlignment="1">
      <alignment horizontal="right" vertical="top"/>
    </xf>
    <xf numFmtId="0" fontId="94" fillId="0" borderId="0" xfId="168" applyFont="1" applyAlignment="1">
      <alignment horizontal="left" vertical="center" wrapText="1"/>
    </xf>
    <xf numFmtId="0" fontId="93" fillId="0" borderId="0" xfId="168" applyFont="1" applyAlignment="1">
      <alignment horizontal="left" vertical="center" wrapText="1"/>
    </xf>
    <xf numFmtId="0" fontId="74" fillId="0" borderId="0" xfId="168" applyFont="1" applyAlignment="1">
      <alignment horizontal="center"/>
    </xf>
    <xf numFmtId="49" fontId="74" fillId="0" borderId="0" xfId="168" applyNumberFormat="1" applyFont="1" applyAlignment="1">
      <alignment horizontal="center" vertical="center"/>
    </xf>
    <xf numFmtId="49" fontId="38" fillId="0" borderId="0" xfId="168" applyNumberFormat="1" applyFont="1" applyAlignment="1">
      <alignment horizontal="center" vertical="center"/>
    </xf>
    <xf numFmtId="0" fontId="45" fillId="0" borderId="0" xfId="43" applyFont="1" applyFill="1" applyBorder="1" applyAlignment="1">
      <alignment horizontal="justify" vertical="top" wrapText="1"/>
    </xf>
    <xf numFmtId="0" fontId="45" fillId="0" borderId="0" xfId="0" applyFont="1" applyFill="1" applyAlignment="1">
      <alignment vertical="top" wrapText="1"/>
    </xf>
    <xf numFmtId="0" fontId="45" fillId="0" borderId="0" xfId="0" applyFont="1" applyFill="1" applyBorder="1" applyAlignment="1">
      <alignment horizontal="justify" vertical="top" wrapText="1"/>
    </xf>
    <xf numFmtId="164" fontId="30" fillId="33" borderId="32" xfId="0" applyNumberFormat="1" applyFont="1" applyFill="1" applyBorder="1" applyAlignment="1">
      <alignment horizontal="right" vertical="top"/>
    </xf>
    <xf numFmtId="0" fontId="28" fillId="33" borderId="32" xfId="0" applyFont="1" applyFill="1" applyBorder="1" applyAlignment="1">
      <alignment horizontal="left" vertical="center" wrapText="1" indent="1"/>
    </xf>
    <xf numFmtId="164" fontId="28" fillId="33" borderId="35" xfId="0" applyNumberFormat="1" applyFont="1" applyFill="1" applyBorder="1" applyAlignment="1">
      <alignment horizontal="right" vertical="top"/>
    </xf>
    <xf numFmtId="164" fontId="28" fillId="33" borderId="32" xfId="0" applyNumberFormat="1" applyFont="1" applyFill="1" applyBorder="1" applyAlignment="1">
      <alignment horizontal="right" vertical="top"/>
    </xf>
    <xf numFmtId="164" fontId="28" fillId="33" borderId="36" xfId="0" applyNumberFormat="1" applyFont="1" applyFill="1" applyBorder="1" applyAlignment="1">
      <alignment horizontal="right" vertical="top"/>
    </xf>
    <xf numFmtId="0" fontId="30" fillId="33" borderId="32" xfId="0" applyFont="1" applyFill="1" applyBorder="1" applyAlignment="1">
      <alignment horizontal="center" vertical="center"/>
    </xf>
    <xf numFmtId="0" fontId="30" fillId="33" borderId="35" xfId="0" applyFont="1" applyFill="1" applyBorder="1" applyAlignment="1">
      <alignment horizontal="left" vertical="top"/>
    </xf>
    <xf numFmtId="0" fontId="30" fillId="33" borderId="32" xfId="0" applyFont="1" applyFill="1" applyBorder="1" applyAlignment="1">
      <alignment horizontal="left" vertical="top"/>
    </xf>
    <xf numFmtId="0" fontId="30" fillId="33" borderId="36" xfId="0" applyFont="1" applyFill="1" applyBorder="1" applyAlignment="1">
      <alignment horizontal="left" vertical="top"/>
    </xf>
    <xf numFmtId="0" fontId="30" fillId="33" borderId="32" xfId="0" applyFont="1" applyFill="1" applyBorder="1" applyAlignment="1">
      <alignment horizontal="right" vertical="top"/>
    </xf>
    <xf numFmtId="0" fontId="30" fillId="33" borderId="32" xfId="0" applyFont="1" applyFill="1" applyBorder="1" applyAlignment="1">
      <alignment horizontal="left" vertical="top" wrapText="1"/>
    </xf>
    <xf numFmtId="164" fontId="30" fillId="33" borderId="35" xfId="0" applyNumberFormat="1" applyFont="1" applyFill="1" applyBorder="1" applyAlignment="1">
      <alignment horizontal="right" vertical="top"/>
    </xf>
    <xf numFmtId="164" fontId="30" fillId="33" borderId="36" xfId="0" applyNumberFormat="1" applyFont="1" applyFill="1" applyBorder="1" applyAlignment="1">
      <alignment horizontal="right" vertical="top"/>
    </xf>
    <xf numFmtId="0" fontId="30" fillId="0" borderId="0" xfId="0" applyFont="1" applyFill="1" applyBorder="1" applyAlignment="1">
      <alignment horizontal="center" vertical="center"/>
    </xf>
    <xf numFmtId="0" fontId="28" fillId="33" borderId="0" xfId="0" applyFont="1" applyFill="1" applyBorder="1" applyAlignment="1">
      <alignment horizontal="center"/>
    </xf>
    <xf numFmtId="0" fontId="28" fillId="33" borderId="33" xfId="0" applyFont="1" applyFill="1" applyBorder="1" applyAlignment="1">
      <alignment horizontal="center"/>
    </xf>
    <xf numFmtId="0" fontId="30" fillId="33" borderId="32" xfId="0" applyFont="1" applyFill="1" applyBorder="1" applyAlignment="1">
      <alignment horizontal="right" vertical="top" wrapText="1"/>
    </xf>
    <xf numFmtId="164" fontId="30" fillId="18" borderId="10" xfId="0" applyNumberFormat="1" applyFont="1" applyFill="1" applyBorder="1" applyAlignment="1">
      <alignment horizontal="left" vertical="center"/>
    </xf>
    <xf numFmtId="164" fontId="30" fillId="18" borderId="9" xfId="0" applyNumberFormat="1" applyFont="1" applyFill="1" applyBorder="1" applyAlignment="1">
      <alignment horizontal="left" vertical="center"/>
    </xf>
    <xf numFmtId="164" fontId="30" fillId="18" borderId="26" xfId="0" applyNumberFormat="1" applyFont="1" applyFill="1" applyBorder="1" applyAlignment="1">
      <alignment horizontal="center"/>
    </xf>
    <xf numFmtId="164" fontId="30" fillId="18" borderId="27" xfId="0" applyNumberFormat="1" applyFont="1" applyFill="1" applyBorder="1" applyAlignment="1">
      <alignment horizontal="center"/>
    </xf>
    <xf numFmtId="0" fontId="30" fillId="18" borderId="10" xfId="0" applyFont="1" applyFill="1" applyBorder="1" applyAlignment="1">
      <alignment horizontal="left" vertical="center"/>
    </xf>
    <xf numFmtId="0" fontId="30" fillId="18" borderId="0" xfId="0" applyFont="1" applyFill="1" applyBorder="1" applyAlignment="1">
      <alignment horizontal="left" vertical="center"/>
    </xf>
    <xf numFmtId="164" fontId="30" fillId="18" borderId="28" xfId="0" applyNumberFormat="1" applyFont="1" applyFill="1" applyBorder="1" applyAlignment="1">
      <alignment horizontal="center"/>
    </xf>
    <xf numFmtId="0" fontId="30" fillId="19" borderId="0" xfId="0" applyFont="1" applyFill="1" applyBorder="1" applyAlignment="1">
      <alignment horizontal="right"/>
    </xf>
    <xf numFmtId="0" fontId="30" fillId="19" borderId="14" xfId="0" applyFont="1" applyFill="1" applyBorder="1" applyAlignment="1">
      <alignment horizontal="right"/>
    </xf>
    <xf numFmtId="0" fontId="28" fillId="19" borderId="16" xfId="0" applyFont="1" applyFill="1" applyBorder="1" applyAlignment="1">
      <alignment horizontal="right" vertical="center"/>
    </xf>
    <xf numFmtId="0" fontId="28" fillId="19" borderId="9" xfId="0" applyFont="1" applyFill="1" applyBorder="1" applyAlignment="1">
      <alignment horizontal="right" vertical="center"/>
    </xf>
    <xf numFmtId="0" fontId="30" fillId="19" borderId="13" xfId="0" applyFont="1" applyFill="1" applyBorder="1" applyAlignment="1">
      <alignment horizontal="center"/>
    </xf>
    <xf numFmtId="0" fontId="30" fillId="19" borderId="19" xfId="0" applyFont="1" applyFill="1" applyBorder="1" applyAlignment="1">
      <alignment horizontal="center"/>
    </xf>
    <xf numFmtId="0" fontId="30" fillId="19" borderId="18" xfId="0" applyFont="1" applyFill="1" applyBorder="1" applyAlignment="1">
      <alignment horizontal="center"/>
    </xf>
    <xf numFmtId="0" fontId="30" fillId="19" borderId="20" xfId="0" applyFont="1" applyFill="1" applyBorder="1" applyAlignment="1">
      <alignment horizontal="right"/>
    </xf>
    <xf numFmtId="0" fontId="28" fillId="19" borderId="16" xfId="0" applyFont="1" applyFill="1" applyBorder="1" applyAlignment="1">
      <alignment horizontal="right"/>
    </xf>
    <xf numFmtId="0" fontId="28" fillId="19" borderId="9" xfId="0" applyFont="1" applyFill="1" applyBorder="1" applyAlignment="1">
      <alignment horizontal="right"/>
    </xf>
    <xf numFmtId="0" fontId="28" fillId="19" borderId="15" xfId="0" applyFont="1" applyFill="1" applyBorder="1" applyAlignment="1">
      <alignment horizontal="right"/>
    </xf>
    <xf numFmtId="0" fontId="97" fillId="0" borderId="0" xfId="0" applyFont="1" applyAlignment="1">
      <alignment horizontal="left"/>
    </xf>
  </cellXfs>
  <cellStyles count="173">
    <cellStyle name="$l0 Row" xfId="130" xr:uid="{00000000-0005-0000-0000-000000000000}"/>
    <cellStyle name="$l1 Row" xfId="131" xr:uid="{00000000-0005-0000-0000-000001000000}"/>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2" xfId="111" xr:uid="{00000000-0005-0000-0000-000014000000}"/>
    <cellStyle name="Datum" xfId="112" xr:uid="{00000000-0005-0000-0000-000015000000}"/>
    <cellStyle name="F2" xfId="113" xr:uid="{00000000-0005-0000-0000-000016000000}"/>
    <cellStyle name="F3" xfId="114" xr:uid="{00000000-0005-0000-0000-000017000000}"/>
    <cellStyle name="F4" xfId="115" xr:uid="{00000000-0005-0000-0000-000018000000}"/>
    <cellStyle name="F5" xfId="116" xr:uid="{00000000-0005-0000-0000-000019000000}"/>
    <cellStyle name="F6" xfId="117" xr:uid="{00000000-0005-0000-0000-00001A000000}"/>
    <cellStyle name="F7" xfId="118" xr:uid="{00000000-0005-0000-0000-00001B000000}"/>
    <cellStyle name="F8" xfId="119" xr:uid="{00000000-0005-0000-0000-00001C000000}"/>
    <cellStyle name="Finanční0" xfId="120" xr:uid="{00000000-0005-0000-0000-00001D000000}"/>
    <cellStyle name="Fixed" xfId="58" xr:uid="{00000000-0005-0000-0000-00001E000000}"/>
    <cellStyle name="HEADING1" xfId="121" xr:uid="{00000000-0005-0000-0000-00001F000000}"/>
    <cellStyle name="HEADING2" xfId="122" xr:uid="{00000000-0005-0000-0000-000020000000}"/>
    <cellStyle name="Hypertextový odkaz" xfId="171" builtinId="8"/>
    <cellStyle name="Hypertextový odkaz 2" xfId="47" xr:uid="{00000000-0005-0000-0000-000021000000}"/>
    <cellStyle name="Kontrolní buňka" xfId="20" builtinId="23" customBuiltin="1"/>
    <cellStyle name="Měna0" xfId="123" xr:uid="{00000000-0005-0000-0000-000024000000}"/>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124" xr:uid="{00000000-0005-0000-0000-00002B000000}"/>
    <cellStyle name="Normální" xfId="0" builtinId="0"/>
    <cellStyle name="Normální 10" xfId="100" xr:uid="{00000000-0005-0000-0000-00002D000000}"/>
    <cellStyle name="Normální 10 2" xfId="139" xr:uid="{00000000-0005-0000-0000-00002E000000}"/>
    <cellStyle name="Normální 10 3" xfId="151" xr:uid="{00000000-0005-0000-0000-00002F000000}"/>
    <cellStyle name="Normální 11" xfId="110" xr:uid="{00000000-0005-0000-0000-000030000000}"/>
    <cellStyle name="Normální 12" xfId="128" xr:uid="{00000000-0005-0000-0000-000031000000}"/>
    <cellStyle name="Normální 12 2" xfId="147" xr:uid="{00000000-0005-0000-0000-000032000000}"/>
    <cellStyle name="Normální 12 2 2" xfId="150" xr:uid="{00000000-0005-0000-0000-000033000000}"/>
    <cellStyle name="Normální 12 3" xfId="152" xr:uid="{00000000-0005-0000-0000-000034000000}"/>
    <cellStyle name="Normální 13" xfId="132" xr:uid="{00000000-0005-0000-0000-000035000000}"/>
    <cellStyle name="Normální 13 2" xfId="149" xr:uid="{00000000-0005-0000-0000-000036000000}"/>
    <cellStyle name="Normální 13 3" xfId="153" xr:uid="{00000000-0005-0000-0000-000037000000}"/>
    <cellStyle name="Normální 19" xfId="169" xr:uid="{8402CB00-FF53-419C-83D1-AFE65A98DBF0}"/>
    <cellStyle name="Normální 19 2" xfId="170" xr:uid="{6D95584E-CFCD-452C-9F27-53B53D80770F}"/>
    <cellStyle name="Normální 19 2 2" xfId="172" xr:uid="{22402AB5-EA49-46C1-AE0D-E421212159FB}"/>
    <cellStyle name="Normální 2" xfId="43" xr:uid="{00000000-0005-0000-0000-000038000000}"/>
    <cellStyle name="Normální 2 2" xfId="55" xr:uid="{00000000-0005-0000-0000-000039000000}"/>
    <cellStyle name="Normální 2 2 2" xfId="57" xr:uid="{00000000-0005-0000-0000-00003A000000}"/>
    <cellStyle name="Normální 2 3" xfId="61" xr:uid="{00000000-0005-0000-0000-00003B000000}"/>
    <cellStyle name="Normální 2 7" xfId="168" xr:uid="{4AB1B394-F26C-49A2-AB4A-B3DBD81C00F3}"/>
    <cellStyle name="Normální 3" xfId="45" xr:uid="{00000000-0005-0000-0000-00003C000000}"/>
    <cellStyle name="Normální 3 2" xfId="48" xr:uid="{00000000-0005-0000-0000-00003D000000}"/>
    <cellStyle name="Normální 4" xfId="49" xr:uid="{00000000-0005-0000-0000-00003E000000}"/>
    <cellStyle name="Normální 4 2" xfId="101" xr:uid="{00000000-0005-0000-0000-00003F000000}"/>
    <cellStyle name="Normální 4 2 2" xfId="140" xr:uid="{00000000-0005-0000-0000-000040000000}"/>
    <cellStyle name="Normální 4 2 3" xfId="154" xr:uid="{00000000-0005-0000-0000-000041000000}"/>
    <cellStyle name="Normální 4 3" xfId="133" xr:uid="{00000000-0005-0000-0000-000042000000}"/>
    <cellStyle name="Normální 4 4" xfId="155" xr:uid="{00000000-0005-0000-0000-000043000000}"/>
    <cellStyle name="Normální 5" xfId="56" xr:uid="{00000000-0005-0000-0000-000044000000}"/>
    <cellStyle name="Normální 5 2" xfId="59" xr:uid="{00000000-0005-0000-0000-000045000000}"/>
    <cellStyle name="Normální 5 2 2" xfId="104" xr:uid="{00000000-0005-0000-0000-000046000000}"/>
    <cellStyle name="Normální 5 2 2 2" xfId="142" xr:uid="{00000000-0005-0000-0000-000047000000}"/>
    <cellStyle name="Normální 5 2 2 3" xfId="156" xr:uid="{00000000-0005-0000-0000-000048000000}"/>
    <cellStyle name="Normální 5 2 3" xfId="135" xr:uid="{00000000-0005-0000-0000-000049000000}"/>
    <cellStyle name="Normální 5 2 4" xfId="157" xr:uid="{00000000-0005-0000-0000-00004A000000}"/>
    <cellStyle name="Normální 5 3" xfId="95" xr:uid="{00000000-0005-0000-0000-00004B000000}"/>
    <cellStyle name="Normální 5 4" xfId="103" xr:uid="{00000000-0005-0000-0000-00004C000000}"/>
    <cellStyle name="Normální 5 4 2" xfId="141" xr:uid="{00000000-0005-0000-0000-00004D000000}"/>
    <cellStyle name="Normální 5 4 3" xfId="158" xr:uid="{00000000-0005-0000-0000-00004E000000}"/>
    <cellStyle name="Normální 5 5" xfId="134" xr:uid="{00000000-0005-0000-0000-00004F000000}"/>
    <cellStyle name="Normální 5 6" xfId="159" xr:uid="{00000000-0005-0000-0000-000050000000}"/>
    <cellStyle name="Normální 6" xfId="60" xr:uid="{00000000-0005-0000-0000-000051000000}"/>
    <cellStyle name="Normální 6 2" xfId="106" xr:uid="{00000000-0005-0000-0000-000052000000}"/>
    <cellStyle name="Normální 7" xfId="96" xr:uid="{00000000-0005-0000-0000-000053000000}"/>
    <cellStyle name="Normální 7 2" xfId="99" xr:uid="{00000000-0005-0000-0000-000054000000}"/>
    <cellStyle name="Normální 7 3" xfId="107" xr:uid="{00000000-0005-0000-0000-000055000000}"/>
    <cellStyle name="Normální 7 3 2" xfId="144" xr:uid="{00000000-0005-0000-0000-000056000000}"/>
    <cellStyle name="Normální 7 3 3" xfId="160" xr:uid="{00000000-0005-0000-0000-000057000000}"/>
    <cellStyle name="Normální 7 4" xfId="136" xr:uid="{00000000-0005-0000-0000-000058000000}"/>
    <cellStyle name="Normální 7 5" xfId="161" xr:uid="{00000000-0005-0000-0000-000059000000}"/>
    <cellStyle name="Normální 8" xfId="97" xr:uid="{00000000-0005-0000-0000-00005A000000}"/>
    <cellStyle name="Normální 8 2" xfId="108" xr:uid="{00000000-0005-0000-0000-00005B000000}"/>
    <cellStyle name="Normální 8 2 2" xfId="145" xr:uid="{00000000-0005-0000-0000-00005C000000}"/>
    <cellStyle name="Normální 8 2 3" xfId="162" xr:uid="{00000000-0005-0000-0000-00005D000000}"/>
    <cellStyle name="Normální 8 3" xfId="137" xr:uid="{00000000-0005-0000-0000-00005E000000}"/>
    <cellStyle name="Normální 8 4" xfId="163" xr:uid="{00000000-0005-0000-0000-00005F000000}"/>
    <cellStyle name="Normální 9" xfId="98" xr:uid="{00000000-0005-0000-0000-000060000000}"/>
    <cellStyle name="Normální 9 2" xfId="109" xr:uid="{00000000-0005-0000-0000-000061000000}"/>
    <cellStyle name="Normální 9 2 2" xfId="146" xr:uid="{00000000-0005-0000-0000-000062000000}"/>
    <cellStyle name="Normální 9 2 3" xfId="164" xr:uid="{00000000-0005-0000-0000-000063000000}"/>
    <cellStyle name="Normální 9 3" xfId="138" xr:uid="{00000000-0005-0000-0000-000064000000}"/>
    <cellStyle name="Normální 9 4" xfId="165" xr:uid="{00000000-0005-0000-0000-000065000000}"/>
    <cellStyle name="normální_meszpr 12_2011-draft pro úpravy" xfId="42" xr:uid="{00000000-0005-0000-0000-000066000000}"/>
    <cellStyle name="Pevný" xfId="125" xr:uid="{00000000-0005-0000-0000-000067000000}"/>
    <cellStyle name="Poznámka" xfId="27" builtinId="10" customBuiltin="1"/>
    <cellStyle name="Procenta" xfId="41" builtinId="5"/>
    <cellStyle name="Procenta 2" xfId="44" xr:uid="{00000000-0005-0000-0000-00006A000000}"/>
    <cellStyle name="Procenta 2 2" xfId="50" xr:uid="{00000000-0005-0000-0000-00006B000000}"/>
    <cellStyle name="Procenta 2 3" xfId="102" xr:uid="{00000000-0005-0000-0000-00006C000000}"/>
    <cellStyle name="Procenta 3" xfId="105" xr:uid="{00000000-0005-0000-0000-00006D000000}"/>
    <cellStyle name="Procenta 3 2" xfId="129" xr:uid="{00000000-0005-0000-0000-00006E000000}"/>
    <cellStyle name="Procenta 3 2 2" xfId="148" xr:uid="{00000000-0005-0000-0000-00006F000000}"/>
    <cellStyle name="Procenta 3 2 3" xfId="166" xr:uid="{00000000-0005-0000-0000-000070000000}"/>
    <cellStyle name="Procenta 3 3" xfId="143" xr:uid="{00000000-0005-0000-0000-000071000000}"/>
    <cellStyle name="Procenta 3 4" xfId="167" xr:uid="{00000000-0005-0000-0000-000072000000}"/>
    <cellStyle name="Propojená buňka" xfId="28" builtinId="24" customBuiltin="1"/>
    <cellStyle name="SAPBEXaggData" xfId="51" xr:uid="{00000000-0005-0000-0000-000074000000}"/>
    <cellStyle name="SAPBEXaggDataEmph" xfId="62" xr:uid="{00000000-0005-0000-0000-000075000000}"/>
    <cellStyle name="SAPBEXaggItem" xfId="52" xr:uid="{00000000-0005-0000-0000-000076000000}"/>
    <cellStyle name="SAPBEXaggItemX" xfId="63" xr:uid="{00000000-0005-0000-0000-000077000000}"/>
    <cellStyle name="SAPBEXexcBad7" xfId="64" xr:uid="{00000000-0005-0000-0000-000078000000}"/>
    <cellStyle name="SAPBEXexcBad8" xfId="65" xr:uid="{00000000-0005-0000-0000-000079000000}"/>
    <cellStyle name="SAPBEXexcBad9" xfId="66" xr:uid="{00000000-0005-0000-0000-00007A000000}"/>
    <cellStyle name="SAPBEXexcCritical4" xfId="67" xr:uid="{00000000-0005-0000-0000-00007B000000}"/>
    <cellStyle name="SAPBEXexcCritical5" xfId="68" xr:uid="{00000000-0005-0000-0000-00007C000000}"/>
    <cellStyle name="SAPBEXexcCritical6" xfId="69" xr:uid="{00000000-0005-0000-0000-00007D000000}"/>
    <cellStyle name="SAPBEXexcGood1" xfId="70" xr:uid="{00000000-0005-0000-0000-00007E000000}"/>
    <cellStyle name="SAPBEXexcGood2" xfId="71" xr:uid="{00000000-0005-0000-0000-00007F000000}"/>
    <cellStyle name="SAPBEXexcGood3" xfId="72" xr:uid="{00000000-0005-0000-0000-000080000000}"/>
    <cellStyle name="SAPBEXfilterDrill" xfId="73" xr:uid="{00000000-0005-0000-0000-000081000000}"/>
    <cellStyle name="SAPBEXfilterItem" xfId="74" xr:uid="{00000000-0005-0000-0000-000082000000}"/>
    <cellStyle name="SAPBEXfilterText" xfId="75" xr:uid="{00000000-0005-0000-0000-000083000000}"/>
    <cellStyle name="SAPBEXformats" xfId="76" xr:uid="{00000000-0005-0000-0000-000084000000}"/>
    <cellStyle name="SAPBEXheaderItem" xfId="77" xr:uid="{00000000-0005-0000-0000-000085000000}"/>
    <cellStyle name="SAPBEXheaderText" xfId="78" xr:uid="{00000000-0005-0000-0000-000086000000}"/>
    <cellStyle name="SAPBEXHLevel0" xfId="79" xr:uid="{00000000-0005-0000-0000-000087000000}"/>
    <cellStyle name="SAPBEXHLevel0X" xfId="80" xr:uid="{00000000-0005-0000-0000-000088000000}"/>
    <cellStyle name="SAPBEXHLevel1" xfId="81" xr:uid="{00000000-0005-0000-0000-000089000000}"/>
    <cellStyle name="SAPBEXHLevel1X" xfId="82" xr:uid="{00000000-0005-0000-0000-00008A000000}"/>
    <cellStyle name="SAPBEXHLevel2" xfId="83" xr:uid="{00000000-0005-0000-0000-00008B000000}"/>
    <cellStyle name="SAPBEXHLevel2X" xfId="84" xr:uid="{00000000-0005-0000-0000-00008C000000}"/>
    <cellStyle name="SAPBEXHLevel3" xfId="85" xr:uid="{00000000-0005-0000-0000-00008D000000}"/>
    <cellStyle name="SAPBEXHLevel3X" xfId="86" xr:uid="{00000000-0005-0000-0000-00008E000000}"/>
    <cellStyle name="SAPBEXchaText" xfId="53" xr:uid="{00000000-0005-0000-0000-00008F000000}"/>
    <cellStyle name="SAPBEXresData" xfId="87" xr:uid="{00000000-0005-0000-0000-000090000000}"/>
    <cellStyle name="SAPBEXresDataEmph" xfId="88" xr:uid="{00000000-0005-0000-0000-000091000000}"/>
    <cellStyle name="SAPBEXresItem" xfId="89" xr:uid="{00000000-0005-0000-0000-000092000000}"/>
    <cellStyle name="SAPBEXresItemX" xfId="90" xr:uid="{00000000-0005-0000-0000-000093000000}"/>
    <cellStyle name="SAPBEXstdData" xfId="54" xr:uid="{00000000-0005-0000-0000-000094000000}"/>
    <cellStyle name="SAPBEXstdDataEmph" xfId="91" xr:uid="{00000000-0005-0000-0000-000095000000}"/>
    <cellStyle name="SAPBEXstdItem" xfId="46" xr:uid="{00000000-0005-0000-0000-000096000000}"/>
    <cellStyle name="SAPBEXstdItemX" xfId="92" xr:uid="{00000000-0005-0000-0000-000097000000}"/>
    <cellStyle name="SAPBEXtitle" xfId="93" xr:uid="{00000000-0005-0000-0000-000098000000}"/>
    <cellStyle name="SAPBEXundefined" xfId="94" xr:uid="{00000000-0005-0000-0000-000099000000}"/>
    <cellStyle name="Správně" xfId="29" builtinId="26" customBuiltin="1"/>
    <cellStyle name="Špatně" xfId="19" builtinId="27"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126" xr:uid="{00000000-0005-0000-0000-0000A0000000}"/>
    <cellStyle name="Záhlaví 2" xfId="127" xr:uid="{00000000-0005-0000-0000-0000A1000000}"/>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D0D0D0"/>
      <color rgb="FF233060"/>
      <color rgb="FF596387"/>
      <color rgb="FF000000"/>
      <color rgb="FFE86159"/>
      <color rgb="FF9196B0"/>
      <color rgb="FFC7CCD6"/>
      <color rgb="FFDF2B20"/>
      <color rgb="FFF0948F"/>
      <color rgb="FFF7C9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61"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s>
</file>

<file path=xl/charts/_rels/chart11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18.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3.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28.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33.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3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43.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48.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53.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58.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6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68.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4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spPr>
            <a:solidFill>
              <a:srgbClr val="233060"/>
            </a:solidFill>
          </c:spPr>
          <c:invertIfNegative val="0"/>
          <c:cat>
            <c:numRef>
              <c:f>'3'!$P$4</c:f>
              <c:numCache>
                <c:formatCode>General</c:formatCode>
                <c:ptCount val="1"/>
              </c:numCache>
            </c:numRef>
          </c:cat>
          <c:val>
            <c:numRef>
              <c:f>'3'!$P$5</c:f>
              <c:numCache>
                <c:formatCode>General</c:formatCode>
                <c:ptCount val="1"/>
              </c:numCache>
            </c:numRef>
          </c:val>
          <c:extLst>
            <c:ext xmlns:c16="http://schemas.microsoft.com/office/drawing/2014/chart" uri="{C3380CC4-5D6E-409C-BE32-E72D297353CC}">
              <c16:uniqueId val="{00000000-CC98-4D4F-B5B8-A007A8ABFA98}"/>
            </c:ext>
          </c:extLst>
        </c:ser>
        <c:ser>
          <c:idx val="1"/>
          <c:order val="1"/>
          <c:tx>
            <c:strRef>
              <c:f>'3'!$O$6</c:f>
              <c:strCache>
                <c:ptCount val="1"/>
              </c:strCache>
            </c:strRef>
          </c:tx>
          <c:spPr>
            <a:solidFill>
              <a:srgbClr val="596387"/>
            </a:solidFill>
          </c:spPr>
          <c:invertIfNegative val="0"/>
          <c:cat>
            <c:numRef>
              <c:f>'3'!$P$4</c:f>
              <c:numCache>
                <c:formatCode>General</c:formatCode>
                <c:ptCount val="1"/>
              </c:numCache>
            </c:numRef>
          </c:cat>
          <c:val>
            <c:numRef>
              <c:f>'3'!$P$6</c:f>
              <c:numCache>
                <c:formatCode>General</c:formatCode>
                <c:ptCount val="1"/>
              </c:numCache>
            </c:numRef>
          </c:val>
          <c:extLst>
            <c:ext xmlns:c16="http://schemas.microsoft.com/office/drawing/2014/chart" uri="{C3380CC4-5D6E-409C-BE32-E72D297353CC}">
              <c16:uniqueId val="{00000001-CC98-4D4F-B5B8-A007A8ABFA98}"/>
            </c:ext>
          </c:extLst>
        </c:ser>
        <c:ser>
          <c:idx val="2"/>
          <c:order val="2"/>
          <c:tx>
            <c:strRef>
              <c:f>'3'!$O$7</c:f>
              <c:strCache>
                <c:ptCount val="1"/>
              </c:strCache>
            </c:strRef>
          </c:tx>
          <c:spPr>
            <a:solidFill>
              <a:srgbClr val="9196B0"/>
            </a:solidFill>
          </c:spPr>
          <c:invertIfNegative val="0"/>
          <c:cat>
            <c:numRef>
              <c:f>'3'!$P$4</c:f>
              <c:numCache>
                <c:formatCode>General</c:formatCode>
                <c:ptCount val="1"/>
              </c:numCache>
            </c:numRef>
          </c:cat>
          <c:val>
            <c:numRef>
              <c:f>'3'!$P$7</c:f>
              <c:numCache>
                <c:formatCode>0%</c:formatCode>
                <c:ptCount val="1"/>
              </c:numCache>
            </c:numRef>
          </c:val>
          <c:extLst>
            <c:ext xmlns:c16="http://schemas.microsoft.com/office/drawing/2014/chart" uri="{C3380CC4-5D6E-409C-BE32-E72D297353CC}">
              <c16:uniqueId val="{00000002-CC98-4D4F-B5B8-A007A8ABFA98}"/>
            </c:ext>
          </c:extLst>
        </c:ser>
        <c:ser>
          <c:idx val="3"/>
          <c:order val="3"/>
          <c:tx>
            <c:strRef>
              <c:f>'3'!$O$8</c:f>
              <c:strCache>
                <c:ptCount val="1"/>
              </c:strCache>
            </c:strRef>
          </c:tx>
          <c:spPr>
            <a:solidFill>
              <a:srgbClr val="C7CCD6"/>
            </a:solidFill>
          </c:spPr>
          <c:invertIfNegative val="0"/>
          <c:cat>
            <c:numRef>
              <c:f>'3'!$P$4</c:f>
              <c:numCache>
                <c:formatCode>General</c:formatCode>
                <c:ptCount val="1"/>
              </c:numCache>
            </c:numRef>
          </c:cat>
          <c:val>
            <c:numRef>
              <c:f>'3'!$P$8</c:f>
              <c:numCache>
                <c:formatCode>0%</c:formatCode>
                <c:ptCount val="1"/>
              </c:numCache>
            </c:numRef>
          </c:val>
          <c:extLst>
            <c:ext xmlns:c16="http://schemas.microsoft.com/office/drawing/2014/chart" uri="{C3380CC4-5D6E-409C-BE32-E72D297353CC}">
              <c16:uniqueId val="{00000003-CC98-4D4F-B5B8-A007A8ABFA98}"/>
            </c:ext>
          </c:extLst>
        </c:ser>
        <c:ser>
          <c:idx val="4"/>
          <c:order val="4"/>
          <c:tx>
            <c:strRef>
              <c:f>'3'!$O$9</c:f>
              <c:strCache>
                <c:ptCount val="1"/>
              </c:strCache>
            </c:strRef>
          </c:tx>
          <c:spPr>
            <a:solidFill>
              <a:schemeClr val="accent5"/>
            </a:solidFill>
          </c:spPr>
          <c:invertIfNegative val="0"/>
          <c:cat>
            <c:numRef>
              <c:f>'3'!$P$4</c:f>
              <c:numCache>
                <c:formatCode>General</c:formatCode>
                <c:ptCount val="1"/>
              </c:numCache>
            </c:numRef>
          </c:cat>
          <c:val>
            <c:numRef>
              <c:f>'3'!$P$9</c:f>
              <c:numCache>
                <c:formatCode>0%</c:formatCode>
                <c:ptCount val="1"/>
              </c:numCache>
            </c:numRef>
          </c:val>
          <c:extLst>
            <c:ext xmlns:c16="http://schemas.microsoft.com/office/drawing/2014/chart" uri="{C3380CC4-5D6E-409C-BE32-E72D297353CC}">
              <c16:uniqueId val="{00000004-CC98-4D4F-B5B8-A007A8ABFA98}"/>
            </c:ext>
          </c:extLst>
        </c:ser>
        <c:ser>
          <c:idx val="5"/>
          <c:order val="5"/>
          <c:tx>
            <c:strRef>
              <c:f>'3'!$O$10</c:f>
              <c:strCache>
                <c:ptCount val="1"/>
              </c:strCache>
            </c:strRef>
          </c:tx>
          <c:spPr>
            <a:solidFill>
              <a:srgbClr val="E86159"/>
            </a:solidFill>
          </c:spPr>
          <c:invertIfNegative val="0"/>
          <c:cat>
            <c:numRef>
              <c:f>'3'!$P$4</c:f>
              <c:numCache>
                <c:formatCode>General</c:formatCode>
                <c:ptCount val="1"/>
              </c:numCache>
            </c:numRef>
          </c:cat>
          <c:val>
            <c:numRef>
              <c:f>'3'!$P$10</c:f>
              <c:numCache>
                <c:formatCode>0%</c:formatCode>
                <c:ptCount val="1"/>
              </c:numCache>
            </c:numRef>
          </c:val>
          <c:extLst>
            <c:ext xmlns:c16="http://schemas.microsoft.com/office/drawing/2014/chart" uri="{C3380CC4-5D6E-409C-BE32-E72D297353CC}">
              <c16:uniqueId val="{00000005-CC98-4D4F-B5B8-A007A8ABFA98}"/>
            </c:ext>
          </c:extLst>
        </c:ser>
        <c:dLbls>
          <c:showLegendKey val="0"/>
          <c:showVal val="0"/>
          <c:showCatName val="0"/>
          <c:showSerName val="0"/>
          <c:showPercent val="0"/>
          <c:showBubbleSize val="0"/>
        </c:dLbls>
        <c:gapWidth val="150"/>
        <c:axId val="222032640"/>
        <c:axId val="222034176"/>
      </c:barChart>
      <c:catAx>
        <c:axId val="222032640"/>
        <c:scaling>
          <c:orientation val="minMax"/>
        </c:scaling>
        <c:delete val="1"/>
        <c:axPos val="b"/>
        <c:numFmt formatCode="General" sourceLinked="1"/>
        <c:majorTickMark val="out"/>
        <c:minorTickMark val="none"/>
        <c:tickLblPos val="nextTo"/>
        <c:crossAx val="222034176"/>
        <c:crosses val="autoZero"/>
        <c:auto val="1"/>
        <c:lblAlgn val="ctr"/>
        <c:lblOffset val="100"/>
        <c:noMultiLvlLbl val="0"/>
      </c:catAx>
      <c:valAx>
        <c:axId val="222034176"/>
        <c:scaling>
          <c:orientation val="minMax"/>
        </c:scaling>
        <c:delete val="1"/>
        <c:axPos val="l"/>
        <c:numFmt formatCode="General" sourceLinked="1"/>
        <c:majorTickMark val="out"/>
        <c:minorTickMark val="none"/>
        <c:tickLblPos val="nextTo"/>
        <c:crossAx val="2220326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98C4-48C4-814A-3670A97690A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98C4-48C4-814A-3670A97690A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98C4-48C4-814A-3670A97690A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98C4-48C4-814A-3670A97690A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98C4-48C4-814A-3670A97690A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98C4-48C4-814A-3670A97690A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98C4-48C4-814A-3670A97690A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98C4-48C4-814A-3670A97690A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98C4-48C4-814A-3670A97690A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98C4-48C4-814A-3670A97690A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98C4-48C4-814A-3670A97690A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98C4-48C4-814A-3670A97690A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98C4-48C4-814A-3670A97690A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98C4-48C4-814A-3670A97690A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98C4-48C4-814A-3670A97690A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98C4-48C4-814A-3670A97690A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extLst>
            <c:ext xmlns:c16="http://schemas.microsoft.com/office/drawing/2014/chart" uri="{C3380CC4-5D6E-409C-BE32-E72D297353CC}">
              <c16:uniqueId val="{00000000-E73F-4CA1-94C9-939A54994236}"/>
            </c:ext>
          </c:extLst>
        </c:ser>
        <c:dLbls>
          <c:showLegendKey val="0"/>
          <c:showVal val="0"/>
          <c:showCatName val="0"/>
          <c:showSerName val="0"/>
          <c:showPercent val="0"/>
          <c:showBubbleSize val="0"/>
        </c:dLbls>
        <c:gapWidth val="150"/>
        <c:axId val="285274880"/>
        <c:axId val="285276416"/>
      </c:barChart>
      <c:catAx>
        <c:axId val="285274880"/>
        <c:scaling>
          <c:orientation val="minMax"/>
        </c:scaling>
        <c:delete val="0"/>
        <c:axPos val="l"/>
        <c:numFmt formatCode="General" sourceLinked="1"/>
        <c:majorTickMark val="none"/>
        <c:minorTickMark val="none"/>
        <c:tickLblPos val="nextTo"/>
        <c:txPr>
          <a:bodyPr/>
          <a:lstStyle/>
          <a:p>
            <a:pPr>
              <a:defRPr sz="900"/>
            </a:pPr>
            <a:endParaRPr lang="cs-CZ"/>
          </a:p>
        </c:txPr>
        <c:crossAx val="285276416"/>
        <c:crosses val="autoZero"/>
        <c:auto val="1"/>
        <c:lblAlgn val="ctr"/>
        <c:lblOffset val="100"/>
        <c:noMultiLvlLbl val="0"/>
      </c:catAx>
      <c:valAx>
        <c:axId val="2852764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2748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52E1-43CD-A1A1-505FD1A893FD}"/>
              </c:ext>
            </c:extLst>
          </c:dPt>
          <c:cat>
            <c:numRef>
              <c:f>'14.13'!$J$19:$J$26</c:f>
              <c:numCache>
                <c:formatCode>General</c:formatCode>
                <c:ptCount val="8"/>
              </c:numCache>
            </c:numRef>
          </c:cat>
          <c:val>
            <c:numRef>
              <c:f>'14.13'!$K$19:$K$26</c:f>
              <c:numCache>
                <c:formatCode>General</c:formatCode>
                <c:ptCount val="8"/>
              </c:numCache>
            </c:numRef>
          </c:val>
          <c:extLst>
            <c:ext xmlns:c16="http://schemas.microsoft.com/office/drawing/2014/chart" uri="{C3380CC4-5D6E-409C-BE32-E72D297353CC}">
              <c16:uniqueId val="{00000002-52E1-43CD-A1A1-505FD1A893F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extLst>
            <c:ext xmlns:c16="http://schemas.microsoft.com/office/drawing/2014/chart" uri="{C3380CC4-5D6E-409C-BE32-E72D297353CC}">
              <c16:uniqueId val="{00000000-656E-4ECF-8A0D-3E868447145D}"/>
            </c:ext>
          </c:extLst>
        </c:ser>
        <c:dLbls>
          <c:showLegendKey val="0"/>
          <c:showVal val="0"/>
          <c:showCatName val="0"/>
          <c:showSerName val="0"/>
          <c:showPercent val="0"/>
          <c:showBubbleSize val="0"/>
        </c:dLbls>
        <c:gapWidth val="150"/>
        <c:axId val="285055616"/>
        <c:axId val="285069696"/>
      </c:barChart>
      <c:catAx>
        <c:axId val="285055616"/>
        <c:scaling>
          <c:orientation val="maxMin"/>
        </c:scaling>
        <c:delete val="0"/>
        <c:axPos val="l"/>
        <c:numFmt formatCode="0.0" sourceLinked="1"/>
        <c:majorTickMark val="none"/>
        <c:minorTickMark val="none"/>
        <c:tickLblPos val="nextTo"/>
        <c:txPr>
          <a:bodyPr/>
          <a:lstStyle/>
          <a:p>
            <a:pPr>
              <a:defRPr sz="900"/>
            </a:pPr>
            <a:endParaRPr lang="cs-CZ"/>
          </a:p>
        </c:txPr>
        <c:crossAx val="285069696"/>
        <c:crosses val="autoZero"/>
        <c:auto val="1"/>
        <c:lblAlgn val="ctr"/>
        <c:lblOffset val="100"/>
        <c:noMultiLvlLbl val="0"/>
      </c:catAx>
      <c:valAx>
        <c:axId val="2850696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055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extLst>
            <c:ext xmlns:c16="http://schemas.microsoft.com/office/drawing/2014/chart" uri="{C3380CC4-5D6E-409C-BE32-E72D297353CC}">
              <c16:uniqueId val="{00000000-94C9-4CD4-B0AC-45A08BAC282E}"/>
            </c:ext>
          </c:extLst>
        </c:ser>
        <c:dLbls>
          <c:showLegendKey val="0"/>
          <c:showVal val="0"/>
          <c:showCatName val="0"/>
          <c:showSerName val="0"/>
          <c:showPercent val="0"/>
          <c:showBubbleSize val="0"/>
        </c:dLbls>
        <c:gapWidth val="150"/>
        <c:axId val="285106560"/>
        <c:axId val="285108096"/>
      </c:barChart>
      <c:catAx>
        <c:axId val="285106560"/>
        <c:scaling>
          <c:orientation val="minMax"/>
        </c:scaling>
        <c:delete val="0"/>
        <c:axPos val="l"/>
        <c:numFmt formatCode="General" sourceLinked="1"/>
        <c:majorTickMark val="none"/>
        <c:minorTickMark val="none"/>
        <c:tickLblPos val="nextTo"/>
        <c:txPr>
          <a:bodyPr/>
          <a:lstStyle/>
          <a:p>
            <a:pPr>
              <a:defRPr sz="900"/>
            </a:pPr>
            <a:endParaRPr lang="cs-CZ"/>
          </a:p>
        </c:txPr>
        <c:crossAx val="285108096"/>
        <c:crosses val="autoZero"/>
        <c:auto val="1"/>
        <c:lblAlgn val="ctr"/>
        <c:lblOffset val="100"/>
        <c:noMultiLvlLbl val="0"/>
      </c:catAx>
      <c:valAx>
        <c:axId val="2851080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065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 ##0.0</c:formatCode>
                <c:ptCount val="3"/>
              </c:numCache>
            </c:numRef>
          </c:val>
          <c:extLst>
            <c:ext xmlns:c16="http://schemas.microsoft.com/office/drawing/2014/chart" uri="{C3380CC4-5D6E-409C-BE32-E72D297353CC}">
              <c16:uniqueId val="{00000000-E41F-4ADC-AC16-F15E8BEBFAF0}"/>
            </c:ext>
          </c:extLst>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 ##0.0</c:formatCode>
                <c:ptCount val="3"/>
              </c:numCache>
            </c:numRef>
          </c:val>
          <c:extLst>
            <c:ext xmlns:c16="http://schemas.microsoft.com/office/drawing/2014/chart" uri="{C3380CC4-5D6E-409C-BE32-E72D297353CC}">
              <c16:uniqueId val="{00000001-E41F-4ADC-AC16-F15E8BEBFAF0}"/>
            </c:ext>
          </c:extLst>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 ##0.0</c:formatCode>
                <c:ptCount val="3"/>
              </c:numCache>
            </c:numRef>
          </c:val>
          <c:extLst>
            <c:ext xmlns:c16="http://schemas.microsoft.com/office/drawing/2014/chart" uri="{C3380CC4-5D6E-409C-BE32-E72D297353CC}">
              <c16:uniqueId val="{00000002-E41F-4ADC-AC16-F15E8BEBFAF0}"/>
            </c:ext>
          </c:extLst>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 ##0.0</c:formatCode>
                <c:ptCount val="3"/>
              </c:numCache>
            </c:numRef>
          </c:val>
          <c:extLst>
            <c:ext xmlns:c16="http://schemas.microsoft.com/office/drawing/2014/chart" uri="{C3380CC4-5D6E-409C-BE32-E72D297353CC}">
              <c16:uniqueId val="{00000003-E41F-4ADC-AC16-F15E8BEBFAF0}"/>
            </c:ext>
          </c:extLst>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 ##0.0</c:formatCode>
                <c:ptCount val="3"/>
              </c:numCache>
            </c:numRef>
          </c:val>
          <c:extLst>
            <c:ext xmlns:c16="http://schemas.microsoft.com/office/drawing/2014/chart" uri="{C3380CC4-5D6E-409C-BE32-E72D297353CC}">
              <c16:uniqueId val="{00000004-E41F-4ADC-AC16-F15E8BEBFAF0}"/>
            </c:ext>
          </c:extLst>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 ##0.0</c:formatCode>
                <c:ptCount val="3"/>
              </c:numCache>
            </c:numRef>
          </c:val>
          <c:extLst>
            <c:ext xmlns:c16="http://schemas.microsoft.com/office/drawing/2014/chart" uri="{C3380CC4-5D6E-409C-BE32-E72D297353CC}">
              <c16:uniqueId val="{00000005-E41F-4ADC-AC16-F15E8BEBFAF0}"/>
            </c:ext>
          </c:extLst>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 ##0.0</c:formatCode>
                <c:ptCount val="3"/>
              </c:numCache>
            </c:numRef>
          </c:val>
          <c:extLst>
            <c:ext xmlns:c16="http://schemas.microsoft.com/office/drawing/2014/chart" uri="{C3380CC4-5D6E-409C-BE32-E72D297353CC}">
              <c16:uniqueId val="{00000006-E41F-4ADC-AC16-F15E8BEBFAF0}"/>
            </c:ext>
          </c:extLst>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 ##0.0</c:formatCode>
                <c:ptCount val="3"/>
              </c:numCache>
            </c:numRef>
          </c:val>
          <c:extLst>
            <c:ext xmlns:c16="http://schemas.microsoft.com/office/drawing/2014/chart" uri="{C3380CC4-5D6E-409C-BE32-E72D297353CC}">
              <c16:uniqueId val="{00000007-E41F-4ADC-AC16-F15E8BEBFAF0}"/>
            </c:ext>
          </c:extLst>
        </c:ser>
        <c:dLbls>
          <c:showLegendKey val="0"/>
          <c:showVal val="0"/>
          <c:showCatName val="0"/>
          <c:showSerName val="0"/>
          <c:showPercent val="0"/>
          <c:showBubbleSize val="0"/>
        </c:dLbls>
        <c:gapWidth val="150"/>
        <c:overlap val="100"/>
        <c:axId val="285157632"/>
        <c:axId val="285163520"/>
      </c:barChart>
      <c:catAx>
        <c:axId val="285157632"/>
        <c:scaling>
          <c:orientation val="minMax"/>
        </c:scaling>
        <c:delete val="0"/>
        <c:axPos val="b"/>
        <c:numFmt formatCode="General" sourceLinked="1"/>
        <c:majorTickMark val="none"/>
        <c:minorTickMark val="none"/>
        <c:tickLblPos val="nextTo"/>
        <c:txPr>
          <a:bodyPr/>
          <a:lstStyle/>
          <a:p>
            <a:pPr>
              <a:defRPr sz="900"/>
            </a:pPr>
            <a:endParaRPr lang="cs-CZ"/>
          </a:p>
        </c:txPr>
        <c:crossAx val="285163520"/>
        <c:crosses val="autoZero"/>
        <c:auto val="1"/>
        <c:lblAlgn val="ctr"/>
        <c:lblOffset val="100"/>
        <c:noMultiLvlLbl val="0"/>
      </c:catAx>
      <c:valAx>
        <c:axId val="285163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1576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extLst>
            <c:ext xmlns:c16="http://schemas.microsoft.com/office/drawing/2014/chart" uri="{C3380CC4-5D6E-409C-BE32-E72D297353CC}">
              <c16:uniqueId val="{00000000-3D0B-4998-B3D0-ED4CA6CB4FEB}"/>
            </c:ext>
          </c:extLst>
        </c:ser>
        <c:dLbls>
          <c:showLegendKey val="0"/>
          <c:showVal val="0"/>
          <c:showCatName val="0"/>
          <c:showSerName val="0"/>
          <c:showPercent val="0"/>
          <c:showBubbleSize val="0"/>
        </c:dLbls>
        <c:gapWidth val="150"/>
        <c:axId val="285197056"/>
        <c:axId val="285198592"/>
      </c:barChart>
      <c:catAx>
        <c:axId val="285197056"/>
        <c:scaling>
          <c:orientation val="minMax"/>
        </c:scaling>
        <c:delete val="0"/>
        <c:axPos val="l"/>
        <c:numFmt formatCode="General" sourceLinked="1"/>
        <c:majorTickMark val="none"/>
        <c:minorTickMark val="none"/>
        <c:tickLblPos val="nextTo"/>
        <c:txPr>
          <a:bodyPr/>
          <a:lstStyle/>
          <a:p>
            <a:pPr>
              <a:defRPr sz="900"/>
            </a:pPr>
            <a:endParaRPr lang="cs-CZ"/>
          </a:p>
        </c:txPr>
        <c:crossAx val="285198592"/>
        <c:crosses val="autoZero"/>
        <c:auto val="1"/>
        <c:lblAlgn val="ctr"/>
        <c:lblOffset val="100"/>
        <c:noMultiLvlLbl val="0"/>
      </c:catAx>
      <c:valAx>
        <c:axId val="285198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97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537-48D4-AE83-88E08A54BD35}"/>
              </c:ext>
            </c:extLst>
          </c:dPt>
          <c:cat>
            <c:numRef>
              <c:f>'14.14'!$J$19:$J$26</c:f>
              <c:numCache>
                <c:formatCode>General</c:formatCode>
                <c:ptCount val="8"/>
              </c:numCache>
            </c:numRef>
          </c:cat>
          <c:val>
            <c:numRef>
              <c:f>'14.14'!$K$19:$K$26</c:f>
              <c:numCache>
                <c:formatCode>General</c:formatCode>
                <c:ptCount val="8"/>
              </c:numCache>
            </c:numRef>
          </c:val>
          <c:extLst>
            <c:ext xmlns:c16="http://schemas.microsoft.com/office/drawing/2014/chart" uri="{C3380CC4-5D6E-409C-BE32-E72D297353CC}">
              <c16:uniqueId val="{00000002-D537-48D4-AE83-88E08A54BD3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extLst>
            <c:ext xmlns:c16="http://schemas.microsoft.com/office/drawing/2014/chart" uri="{C3380CC4-5D6E-409C-BE32-E72D297353CC}">
              <c16:uniqueId val="{00000000-1CD1-4109-B99F-21BE67C49721}"/>
            </c:ext>
          </c:extLst>
        </c:ser>
        <c:dLbls>
          <c:showLegendKey val="0"/>
          <c:showVal val="0"/>
          <c:showCatName val="0"/>
          <c:showSerName val="0"/>
          <c:showPercent val="0"/>
          <c:showBubbleSize val="0"/>
        </c:dLbls>
        <c:gapWidth val="150"/>
        <c:axId val="285416064"/>
        <c:axId val="285426048"/>
      </c:barChart>
      <c:catAx>
        <c:axId val="285416064"/>
        <c:scaling>
          <c:orientation val="maxMin"/>
        </c:scaling>
        <c:delete val="0"/>
        <c:axPos val="l"/>
        <c:numFmt formatCode="0.0" sourceLinked="1"/>
        <c:majorTickMark val="none"/>
        <c:minorTickMark val="none"/>
        <c:tickLblPos val="nextTo"/>
        <c:txPr>
          <a:bodyPr/>
          <a:lstStyle/>
          <a:p>
            <a:pPr>
              <a:defRPr sz="900"/>
            </a:pPr>
            <a:endParaRPr lang="cs-CZ"/>
          </a:p>
        </c:txPr>
        <c:crossAx val="285426048"/>
        <c:crosses val="autoZero"/>
        <c:auto val="1"/>
        <c:lblAlgn val="ctr"/>
        <c:lblOffset val="100"/>
        <c:noMultiLvlLbl val="0"/>
      </c:catAx>
      <c:valAx>
        <c:axId val="2854260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4160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extLst>
            <c:ext xmlns:c16="http://schemas.microsoft.com/office/drawing/2014/chart" uri="{C3380CC4-5D6E-409C-BE32-E72D297353CC}">
              <c16:uniqueId val="{00000000-533A-4656-9AE8-AC2CE5CFA4EC}"/>
            </c:ext>
          </c:extLst>
        </c:ser>
        <c:dLbls>
          <c:showLegendKey val="0"/>
          <c:showVal val="0"/>
          <c:showCatName val="0"/>
          <c:showSerName val="0"/>
          <c:showPercent val="0"/>
          <c:showBubbleSize val="0"/>
        </c:dLbls>
        <c:gapWidth val="150"/>
        <c:axId val="285442432"/>
        <c:axId val="285443968"/>
      </c:barChart>
      <c:catAx>
        <c:axId val="285442432"/>
        <c:scaling>
          <c:orientation val="minMax"/>
        </c:scaling>
        <c:delete val="0"/>
        <c:axPos val="l"/>
        <c:numFmt formatCode="General" sourceLinked="1"/>
        <c:majorTickMark val="none"/>
        <c:minorTickMark val="none"/>
        <c:tickLblPos val="nextTo"/>
        <c:txPr>
          <a:bodyPr/>
          <a:lstStyle/>
          <a:p>
            <a:pPr>
              <a:defRPr sz="900"/>
            </a:pPr>
            <a:endParaRPr lang="cs-CZ"/>
          </a:p>
        </c:txPr>
        <c:crossAx val="285443968"/>
        <c:crosses val="autoZero"/>
        <c:auto val="1"/>
        <c:lblAlgn val="ctr"/>
        <c:lblOffset val="100"/>
        <c:noMultiLvlLbl val="0"/>
      </c:catAx>
      <c:valAx>
        <c:axId val="2854439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4424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 ##0.0</c:formatCode>
                <c:ptCount val="3"/>
              </c:numCache>
            </c:numRef>
          </c:val>
          <c:extLst>
            <c:ext xmlns:c16="http://schemas.microsoft.com/office/drawing/2014/chart" uri="{C3380CC4-5D6E-409C-BE32-E72D297353CC}">
              <c16:uniqueId val="{00000000-1126-45DC-BB60-9D591292108A}"/>
            </c:ext>
          </c:extLst>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 ##0.0</c:formatCode>
                <c:ptCount val="3"/>
              </c:numCache>
            </c:numRef>
          </c:val>
          <c:extLst>
            <c:ext xmlns:c16="http://schemas.microsoft.com/office/drawing/2014/chart" uri="{C3380CC4-5D6E-409C-BE32-E72D297353CC}">
              <c16:uniqueId val="{00000001-1126-45DC-BB60-9D591292108A}"/>
            </c:ext>
          </c:extLst>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 ##0.0</c:formatCode>
                <c:ptCount val="3"/>
              </c:numCache>
            </c:numRef>
          </c:val>
          <c:extLst>
            <c:ext xmlns:c16="http://schemas.microsoft.com/office/drawing/2014/chart" uri="{C3380CC4-5D6E-409C-BE32-E72D297353CC}">
              <c16:uniqueId val="{00000002-1126-45DC-BB60-9D591292108A}"/>
            </c:ext>
          </c:extLst>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 ##0.0</c:formatCode>
                <c:ptCount val="3"/>
              </c:numCache>
            </c:numRef>
          </c:val>
          <c:extLst>
            <c:ext xmlns:c16="http://schemas.microsoft.com/office/drawing/2014/chart" uri="{C3380CC4-5D6E-409C-BE32-E72D297353CC}">
              <c16:uniqueId val="{00000003-1126-45DC-BB60-9D591292108A}"/>
            </c:ext>
          </c:extLst>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 ##0.0</c:formatCode>
                <c:ptCount val="3"/>
              </c:numCache>
            </c:numRef>
          </c:val>
          <c:extLst>
            <c:ext xmlns:c16="http://schemas.microsoft.com/office/drawing/2014/chart" uri="{C3380CC4-5D6E-409C-BE32-E72D297353CC}">
              <c16:uniqueId val="{00000004-1126-45DC-BB60-9D591292108A}"/>
            </c:ext>
          </c:extLst>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 ##0.0</c:formatCode>
                <c:ptCount val="3"/>
              </c:numCache>
            </c:numRef>
          </c:val>
          <c:extLst>
            <c:ext xmlns:c16="http://schemas.microsoft.com/office/drawing/2014/chart" uri="{C3380CC4-5D6E-409C-BE32-E72D297353CC}">
              <c16:uniqueId val="{00000005-1126-45DC-BB60-9D591292108A}"/>
            </c:ext>
          </c:extLst>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 ##0.0</c:formatCode>
                <c:ptCount val="3"/>
              </c:numCache>
            </c:numRef>
          </c:val>
          <c:extLst>
            <c:ext xmlns:c16="http://schemas.microsoft.com/office/drawing/2014/chart" uri="{C3380CC4-5D6E-409C-BE32-E72D297353CC}">
              <c16:uniqueId val="{00000006-1126-45DC-BB60-9D591292108A}"/>
            </c:ext>
          </c:extLst>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 ##0.0</c:formatCode>
                <c:ptCount val="3"/>
              </c:numCache>
            </c:numRef>
          </c:val>
          <c:extLst>
            <c:ext xmlns:c16="http://schemas.microsoft.com/office/drawing/2014/chart" uri="{C3380CC4-5D6E-409C-BE32-E72D297353CC}">
              <c16:uniqueId val="{00000007-1126-45DC-BB60-9D591292108A}"/>
            </c:ext>
          </c:extLst>
        </c:ser>
        <c:dLbls>
          <c:showLegendKey val="0"/>
          <c:showVal val="0"/>
          <c:showCatName val="0"/>
          <c:showSerName val="0"/>
          <c:showPercent val="0"/>
          <c:showBubbleSize val="0"/>
        </c:dLbls>
        <c:gapWidth val="150"/>
        <c:overlap val="100"/>
        <c:axId val="285833472"/>
        <c:axId val="285847552"/>
      </c:barChart>
      <c:catAx>
        <c:axId val="285833472"/>
        <c:scaling>
          <c:orientation val="minMax"/>
        </c:scaling>
        <c:delete val="0"/>
        <c:axPos val="b"/>
        <c:numFmt formatCode="General" sourceLinked="1"/>
        <c:majorTickMark val="none"/>
        <c:minorTickMark val="none"/>
        <c:tickLblPos val="nextTo"/>
        <c:txPr>
          <a:bodyPr/>
          <a:lstStyle/>
          <a:p>
            <a:pPr>
              <a:defRPr sz="900"/>
            </a:pPr>
            <a:endParaRPr lang="cs-CZ"/>
          </a:p>
        </c:txPr>
        <c:crossAx val="285847552"/>
        <c:crosses val="autoZero"/>
        <c:auto val="1"/>
        <c:lblAlgn val="ctr"/>
        <c:lblOffset val="100"/>
        <c:noMultiLvlLbl val="0"/>
      </c:catAx>
      <c:valAx>
        <c:axId val="2858475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8334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Dodávky tepla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4.0979344729344721E-3"/>
          <c:y val="1.2491234175838518E-2"/>
        </c:manualLayout>
      </c:layout>
      <c:overlay val="0"/>
    </c:title>
    <c:autoTitleDeleted val="0"/>
    <c:plotArea>
      <c:layout>
        <c:manualLayout>
          <c:layoutTarget val="inner"/>
          <c:xMode val="edge"/>
          <c:yMode val="edge"/>
          <c:x val="8.0877328424643471E-2"/>
          <c:y val="0.13519313304721031"/>
          <c:w val="0.88392532828191406"/>
          <c:h val="0.77047210300429181"/>
        </c:manualLayout>
      </c:layout>
      <c:barChart>
        <c:barDir val="col"/>
        <c:grouping val="stacked"/>
        <c:varyColors val="0"/>
        <c:ser>
          <c:idx val="0"/>
          <c:order val="0"/>
          <c:tx>
            <c:strRef>
              <c:f>'5.1'!$A$8</c:f>
              <c:strCache>
                <c:ptCount val="1"/>
                <c:pt idx="0">
                  <c:v>Biomasa</c:v>
                </c:pt>
              </c:strCache>
            </c:strRef>
          </c:tx>
          <c:spPr>
            <a:solidFill>
              <a:schemeClr val="tx2"/>
            </a:solidFill>
          </c:spPr>
          <c:invertIfNegative val="0"/>
          <c:val>
            <c:numRef>
              <c:f>'5.1'!$B$8:$M$8</c:f>
              <c:numCache>
                <c:formatCode>#\ ##0.0</c:formatCode>
                <c:ptCount val="12"/>
                <c:pt idx="0">
                  <c:v>1098.1380259999999</c:v>
                </c:pt>
                <c:pt idx="1">
                  <c:v>930.31717900000012</c:v>
                </c:pt>
                <c:pt idx="2">
                  <c:v>994.17692199999976</c:v>
                </c:pt>
                <c:pt idx="3">
                  <c:v>857.79219999999998</c:v>
                </c:pt>
                <c:pt idx="4">
                  <c:v>687.65530100000001</c:v>
                </c:pt>
                <c:pt idx="5">
                  <c:v>341.13849799999997</c:v>
                </c:pt>
                <c:pt idx="6">
                  <c:v>327.96207700000002</c:v>
                </c:pt>
                <c:pt idx="7">
                  <c:v>354.34386600000011</c:v>
                </c:pt>
                <c:pt idx="8">
                  <c:v>460.27189700000008</c:v>
                </c:pt>
                <c:pt idx="9">
                  <c:v>734.31345700000008</c:v>
                </c:pt>
                <c:pt idx="10">
                  <c:v>942.54122800000016</c:v>
                </c:pt>
                <c:pt idx="11">
                  <c:v>987.30895700000019</c:v>
                </c:pt>
              </c:numCache>
            </c:numRef>
          </c:val>
          <c:extLst>
            <c:ext xmlns:c16="http://schemas.microsoft.com/office/drawing/2014/chart" uri="{C3380CC4-5D6E-409C-BE32-E72D297353CC}">
              <c16:uniqueId val="{00000000-85BA-41BF-94A4-ABB20CCABEA8}"/>
            </c:ext>
          </c:extLst>
        </c:ser>
        <c:ser>
          <c:idx val="1"/>
          <c:order val="1"/>
          <c:tx>
            <c:strRef>
              <c:f>'5.1'!$A$9</c:f>
              <c:strCache>
                <c:ptCount val="1"/>
                <c:pt idx="0">
                  <c:v>Bioplyn</c:v>
                </c:pt>
              </c:strCache>
            </c:strRef>
          </c:tx>
          <c:spPr>
            <a:solidFill>
              <a:schemeClr val="accent2"/>
            </a:solidFill>
          </c:spPr>
          <c:invertIfNegative val="0"/>
          <c:val>
            <c:numRef>
              <c:f>'5.1'!$B$9:$M$9</c:f>
              <c:numCache>
                <c:formatCode>#\ ##0.0</c:formatCode>
                <c:ptCount val="12"/>
                <c:pt idx="0">
                  <c:v>67.122093000000007</c:v>
                </c:pt>
                <c:pt idx="1">
                  <c:v>58.656354000000015</c:v>
                </c:pt>
                <c:pt idx="2">
                  <c:v>60.761566999999992</c:v>
                </c:pt>
                <c:pt idx="3">
                  <c:v>54.526399000000012</c:v>
                </c:pt>
                <c:pt idx="4">
                  <c:v>47.517994999999992</c:v>
                </c:pt>
                <c:pt idx="5">
                  <c:v>29.722528000000001</c:v>
                </c:pt>
                <c:pt idx="6">
                  <c:v>28.042158999999998</c:v>
                </c:pt>
                <c:pt idx="7">
                  <c:v>28.994156000000007</c:v>
                </c:pt>
                <c:pt idx="8">
                  <c:v>36.547138999999994</c:v>
                </c:pt>
                <c:pt idx="9">
                  <c:v>52.684787000000014</c:v>
                </c:pt>
                <c:pt idx="10">
                  <c:v>55.889420999999999</c:v>
                </c:pt>
                <c:pt idx="11">
                  <c:v>62.844661999999978</c:v>
                </c:pt>
              </c:numCache>
            </c:numRef>
          </c:val>
          <c:extLst>
            <c:ext xmlns:c16="http://schemas.microsoft.com/office/drawing/2014/chart" uri="{C3380CC4-5D6E-409C-BE32-E72D297353CC}">
              <c16:uniqueId val="{00000001-85BA-41BF-94A4-ABB20CCABEA8}"/>
            </c:ext>
          </c:extLst>
        </c:ser>
        <c:ser>
          <c:idx val="2"/>
          <c:order val="2"/>
          <c:tx>
            <c:strRef>
              <c:f>'5.1'!$A$10</c:f>
              <c:strCache>
                <c:ptCount val="1"/>
                <c:pt idx="0">
                  <c:v>Černé uhlí</c:v>
                </c:pt>
              </c:strCache>
            </c:strRef>
          </c:tx>
          <c:spPr>
            <a:solidFill>
              <a:schemeClr val="accent4"/>
            </a:solidFill>
          </c:spPr>
          <c:invertIfNegative val="0"/>
          <c:val>
            <c:numRef>
              <c:f>'5.1'!$B$10:$M$10</c:f>
              <c:numCache>
                <c:formatCode>#\ ##0.0</c:formatCode>
                <c:ptCount val="12"/>
                <c:pt idx="0">
                  <c:v>1510.2598869999999</c:v>
                </c:pt>
                <c:pt idx="1">
                  <c:v>1456.8636059999999</c:v>
                </c:pt>
                <c:pt idx="2">
                  <c:v>1203.1186279999999</c:v>
                </c:pt>
                <c:pt idx="3">
                  <c:v>906.208844</c:v>
                </c:pt>
                <c:pt idx="4">
                  <c:v>464.28780800000004</c:v>
                </c:pt>
                <c:pt idx="5">
                  <c:v>221.82855200000003</c:v>
                </c:pt>
                <c:pt idx="6">
                  <c:v>203.39677599999999</c:v>
                </c:pt>
                <c:pt idx="7">
                  <c:v>220.726609</c:v>
                </c:pt>
                <c:pt idx="8">
                  <c:v>324.06547</c:v>
                </c:pt>
                <c:pt idx="9">
                  <c:v>785.50251999999989</c:v>
                </c:pt>
                <c:pt idx="10">
                  <c:v>1025.8235540000001</c:v>
                </c:pt>
                <c:pt idx="11">
                  <c:v>1460.2761759999999</c:v>
                </c:pt>
              </c:numCache>
            </c:numRef>
          </c:val>
          <c:extLst>
            <c:ext xmlns:c16="http://schemas.microsoft.com/office/drawing/2014/chart" uri="{C3380CC4-5D6E-409C-BE32-E72D297353CC}">
              <c16:uniqueId val="{00000002-85BA-41BF-94A4-ABB20CCABEA8}"/>
            </c:ext>
          </c:extLst>
        </c:ser>
        <c:ser>
          <c:idx val="3"/>
          <c:order val="3"/>
          <c:tx>
            <c:strRef>
              <c:f>'5.1'!$A$11</c:f>
              <c:strCache>
                <c:ptCount val="1"/>
                <c:pt idx="0">
                  <c:v>Elektrická energie</c:v>
                </c:pt>
              </c:strCache>
            </c:strRef>
          </c:tx>
          <c:spPr>
            <a:solidFill>
              <a:schemeClr val="accent4"/>
            </a:solidFill>
          </c:spPr>
          <c:invertIfNegative val="0"/>
          <c:val>
            <c:numRef>
              <c:f>'5.1'!$B$11:$M$11</c:f>
              <c:numCache>
                <c:formatCode>#\ ##0.0</c:formatCode>
                <c:ptCount val="12"/>
                <c:pt idx="0">
                  <c:v>1.88645</c:v>
                </c:pt>
                <c:pt idx="1">
                  <c:v>2.2386500000000003</c:v>
                </c:pt>
                <c:pt idx="2">
                  <c:v>2.3788100000000001</c:v>
                </c:pt>
                <c:pt idx="3">
                  <c:v>2.8949400000000001</c:v>
                </c:pt>
                <c:pt idx="4">
                  <c:v>2.462761</c:v>
                </c:pt>
                <c:pt idx="5">
                  <c:v>2.695052</c:v>
                </c:pt>
                <c:pt idx="6">
                  <c:v>3.8735079999999997</c:v>
                </c:pt>
                <c:pt idx="7">
                  <c:v>3.5000399999999998</c:v>
                </c:pt>
                <c:pt idx="8">
                  <c:v>3.495428</c:v>
                </c:pt>
                <c:pt idx="9">
                  <c:v>3.2243499999999998</c:v>
                </c:pt>
                <c:pt idx="10">
                  <c:v>2.3516699999999999</c:v>
                </c:pt>
                <c:pt idx="11">
                  <c:v>2.5389699999999999</c:v>
                </c:pt>
              </c:numCache>
            </c:numRef>
          </c:val>
          <c:extLst>
            <c:ext xmlns:c16="http://schemas.microsoft.com/office/drawing/2014/chart" uri="{C3380CC4-5D6E-409C-BE32-E72D297353CC}">
              <c16:uniqueId val="{00000003-85BA-41BF-94A4-ABB20CCABEA8}"/>
            </c:ext>
          </c:extLst>
        </c:ser>
        <c:ser>
          <c:idx val="4"/>
          <c:order val="4"/>
          <c:tx>
            <c:strRef>
              <c:f>'5.1'!$A$12</c:f>
              <c:strCache>
                <c:ptCount val="1"/>
                <c:pt idx="0">
                  <c:v>Energie prostředí (tepelné čerpadlo)</c:v>
                </c:pt>
              </c:strCache>
            </c:strRef>
          </c:tx>
          <c:spPr>
            <a:solidFill>
              <a:schemeClr val="accent5"/>
            </a:solidFill>
          </c:spPr>
          <c:invertIfNegative val="0"/>
          <c:val>
            <c:numRef>
              <c:f>'5.1'!$B$12:$M$12</c:f>
              <c:numCache>
                <c:formatCode>#\ ##0.0</c:formatCode>
                <c:ptCount val="12"/>
                <c:pt idx="0">
                  <c:v>14.100577303656198</c:v>
                </c:pt>
                <c:pt idx="1">
                  <c:v>12.835797786244411</c:v>
                </c:pt>
                <c:pt idx="2">
                  <c:v>10.789857737050102</c:v>
                </c:pt>
                <c:pt idx="3">
                  <c:v>9.0243836134619855</c:v>
                </c:pt>
                <c:pt idx="4">
                  <c:v>6.8929434721097156</c:v>
                </c:pt>
                <c:pt idx="5">
                  <c:v>3.4484906402360189</c:v>
                </c:pt>
                <c:pt idx="6">
                  <c:v>2.5150131166255334</c:v>
                </c:pt>
                <c:pt idx="7">
                  <c:v>2.7031046669147876</c:v>
                </c:pt>
                <c:pt idx="8">
                  <c:v>4.3243776936663361</c:v>
                </c:pt>
                <c:pt idx="9">
                  <c:v>8.2759450935691792</c:v>
                </c:pt>
                <c:pt idx="10">
                  <c:v>9.8949160304680426</c:v>
                </c:pt>
                <c:pt idx="11">
                  <c:v>12.091112845997683</c:v>
                </c:pt>
              </c:numCache>
            </c:numRef>
          </c:val>
          <c:extLst>
            <c:ext xmlns:c16="http://schemas.microsoft.com/office/drawing/2014/chart" uri="{C3380CC4-5D6E-409C-BE32-E72D297353CC}">
              <c16:uniqueId val="{00000004-85BA-41BF-94A4-ABB20CCABEA8}"/>
            </c:ext>
          </c:extLst>
        </c:ser>
        <c:ser>
          <c:idx val="5"/>
          <c:order val="5"/>
          <c:tx>
            <c:strRef>
              <c:f>'5.1'!$A$13</c:f>
              <c:strCache>
                <c:ptCount val="1"/>
                <c:pt idx="0">
                  <c:v>Energie Slunce (solární kolektor)</c:v>
                </c:pt>
              </c:strCache>
            </c:strRef>
          </c:tx>
          <c:spPr>
            <a:solidFill>
              <a:schemeClr val="accent6"/>
            </a:solidFill>
          </c:spPr>
          <c:invertIfNegative val="0"/>
          <c:val>
            <c:numRef>
              <c:f>'5.1'!$B$13:$M$13</c:f>
              <c:numCache>
                <c:formatCode>#\ ##0.0</c:formatCode>
                <c:ptCount val="12"/>
                <c:pt idx="0">
                  <c:v>1.0129000000000001E-2</c:v>
                </c:pt>
                <c:pt idx="1">
                  <c:v>2.0753999999999998E-2</c:v>
                </c:pt>
                <c:pt idx="2">
                  <c:v>3.7942999999999998E-2</c:v>
                </c:pt>
                <c:pt idx="3">
                  <c:v>5.2948000000000002E-2</c:v>
                </c:pt>
                <c:pt idx="4">
                  <c:v>6.1956999999999998E-2</c:v>
                </c:pt>
                <c:pt idx="5">
                  <c:v>0.100568</c:v>
                </c:pt>
                <c:pt idx="6">
                  <c:v>8.5294999999999996E-2</c:v>
                </c:pt>
                <c:pt idx="7">
                  <c:v>6.8782999999999997E-2</c:v>
                </c:pt>
                <c:pt idx="8">
                  <c:v>5.7896000000000003E-2</c:v>
                </c:pt>
                <c:pt idx="9">
                  <c:v>5.5410999999999995E-2</c:v>
                </c:pt>
                <c:pt idx="10">
                  <c:v>1.4919999999999999E-2</c:v>
                </c:pt>
                <c:pt idx="11">
                  <c:v>8.9479999999999994E-3</c:v>
                </c:pt>
              </c:numCache>
            </c:numRef>
          </c:val>
          <c:extLst>
            <c:ext xmlns:c16="http://schemas.microsoft.com/office/drawing/2014/chart" uri="{C3380CC4-5D6E-409C-BE32-E72D297353CC}">
              <c16:uniqueId val="{00000005-85BA-41BF-94A4-ABB20CCABEA8}"/>
            </c:ext>
          </c:extLst>
        </c:ser>
        <c:ser>
          <c:idx val="6"/>
          <c:order val="6"/>
          <c:tx>
            <c:strRef>
              <c:f>'5.1'!$A$14</c:f>
              <c:strCache>
                <c:ptCount val="1"/>
                <c:pt idx="0">
                  <c:v>Hnědé uhlí</c:v>
                </c:pt>
              </c:strCache>
            </c:strRef>
          </c:tx>
          <c:spPr>
            <a:solidFill>
              <a:srgbClr val="F0948F"/>
            </a:solidFill>
          </c:spPr>
          <c:invertIfNegative val="0"/>
          <c:val>
            <c:numRef>
              <c:f>'5.1'!$B$14:$M$14</c:f>
              <c:numCache>
                <c:formatCode>#\ ##0.0</c:formatCode>
                <c:ptCount val="12"/>
                <c:pt idx="0">
                  <c:v>5829.6726189999963</c:v>
                </c:pt>
                <c:pt idx="1">
                  <c:v>5340.1227739999986</c:v>
                </c:pt>
                <c:pt idx="2">
                  <c:v>4878.0584770000005</c:v>
                </c:pt>
                <c:pt idx="3">
                  <c:v>3692.6919160000007</c:v>
                </c:pt>
                <c:pt idx="4">
                  <c:v>2433.7323880000004</c:v>
                </c:pt>
                <c:pt idx="5">
                  <c:v>1152.5509689999999</c:v>
                </c:pt>
                <c:pt idx="6">
                  <c:v>879.11041</c:v>
                </c:pt>
                <c:pt idx="7">
                  <c:v>1016.4611720000003</c:v>
                </c:pt>
                <c:pt idx="8">
                  <c:v>1449.2992079999995</c:v>
                </c:pt>
                <c:pt idx="9">
                  <c:v>3022.9727579999999</c:v>
                </c:pt>
                <c:pt idx="10">
                  <c:v>4284.8468750000011</c:v>
                </c:pt>
                <c:pt idx="11">
                  <c:v>5445.9604899999995</c:v>
                </c:pt>
              </c:numCache>
            </c:numRef>
          </c:val>
          <c:extLst>
            <c:ext xmlns:c16="http://schemas.microsoft.com/office/drawing/2014/chart" uri="{C3380CC4-5D6E-409C-BE32-E72D297353CC}">
              <c16:uniqueId val="{00000006-85BA-41BF-94A4-ABB20CCABEA8}"/>
            </c:ext>
          </c:extLst>
        </c:ser>
        <c:ser>
          <c:idx val="7"/>
          <c:order val="7"/>
          <c:tx>
            <c:strRef>
              <c:f>'5.1'!$A$15</c:f>
              <c:strCache>
                <c:ptCount val="1"/>
                <c:pt idx="0">
                  <c:v>Jaderné palivo</c:v>
                </c:pt>
              </c:strCache>
            </c:strRef>
          </c:tx>
          <c:spPr>
            <a:solidFill>
              <a:srgbClr val="F7C9C7"/>
            </a:solidFill>
          </c:spPr>
          <c:invertIfNegative val="0"/>
          <c:val>
            <c:numRef>
              <c:f>'5.1'!$B$15:$M$15</c:f>
              <c:numCache>
                <c:formatCode>#\ ##0.0</c:formatCode>
                <c:ptCount val="12"/>
                <c:pt idx="0">
                  <c:v>39.560950000000005</c:v>
                </c:pt>
                <c:pt idx="1">
                  <c:v>30.579789999999999</c:v>
                </c:pt>
                <c:pt idx="2">
                  <c:v>24.95355</c:v>
                </c:pt>
                <c:pt idx="3">
                  <c:v>3.7126100000000002</c:v>
                </c:pt>
                <c:pt idx="4">
                  <c:v>2.9389600000000002</c:v>
                </c:pt>
                <c:pt idx="5">
                  <c:v>7.6589200000000002</c:v>
                </c:pt>
                <c:pt idx="6">
                  <c:v>6.99444</c:v>
                </c:pt>
                <c:pt idx="7">
                  <c:v>7.0701800000000006</c:v>
                </c:pt>
                <c:pt idx="8">
                  <c:v>7.15482</c:v>
                </c:pt>
                <c:pt idx="9">
                  <c:v>18.23498</c:v>
                </c:pt>
                <c:pt idx="10">
                  <c:v>29.209330000000001</c:v>
                </c:pt>
                <c:pt idx="11">
                  <c:v>32.903600000000004</c:v>
                </c:pt>
              </c:numCache>
            </c:numRef>
          </c:val>
          <c:extLst>
            <c:ext xmlns:c16="http://schemas.microsoft.com/office/drawing/2014/chart" uri="{C3380CC4-5D6E-409C-BE32-E72D297353CC}">
              <c16:uniqueId val="{00000007-85BA-41BF-94A4-ABB20CCABEA8}"/>
            </c:ext>
          </c:extLst>
        </c:ser>
        <c:ser>
          <c:idx val="8"/>
          <c:order val="8"/>
          <c:tx>
            <c:strRef>
              <c:f>'5.1'!$A$16</c:f>
              <c:strCache>
                <c:ptCount val="1"/>
                <c:pt idx="0">
                  <c:v>Koks</c:v>
                </c:pt>
              </c:strCache>
            </c:strRef>
          </c:tx>
          <c:spPr>
            <a:solidFill>
              <a:schemeClr val="tx1"/>
            </a:solidFill>
          </c:spPr>
          <c:invertIfNegative val="0"/>
          <c:val>
            <c:numRef>
              <c:f>'5.1'!$B$16:$M$16</c:f>
              <c:numCache>
                <c:formatCode>#\ ##0.0</c:formatCode>
                <c:ptCount val="12"/>
                <c:pt idx="0">
                  <c:v>9.0999999999999998E-2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85BA-41BF-94A4-ABB20CCABEA8}"/>
            </c:ext>
          </c:extLst>
        </c:ser>
        <c:ser>
          <c:idx val="9"/>
          <c:order val="9"/>
          <c:tx>
            <c:strRef>
              <c:f>'5.1'!$A$17</c:f>
              <c:strCache>
                <c:ptCount val="1"/>
                <c:pt idx="0">
                  <c:v>Odpadní teplo</c:v>
                </c:pt>
              </c:strCache>
            </c:strRef>
          </c:tx>
          <c:spPr>
            <a:solidFill>
              <a:srgbClr val="646363"/>
            </a:solidFill>
          </c:spPr>
          <c:invertIfNegative val="0"/>
          <c:val>
            <c:numRef>
              <c:f>'5.1'!$B$17:$M$17</c:f>
              <c:numCache>
                <c:formatCode>#\ ##0.0</c:formatCode>
                <c:ptCount val="12"/>
                <c:pt idx="0">
                  <c:v>93.838949999999997</c:v>
                </c:pt>
                <c:pt idx="1">
                  <c:v>83.308513000000005</c:v>
                </c:pt>
                <c:pt idx="2">
                  <c:v>86.440765999999996</c:v>
                </c:pt>
                <c:pt idx="3">
                  <c:v>85.695363</c:v>
                </c:pt>
                <c:pt idx="4">
                  <c:v>86.263877000000008</c:v>
                </c:pt>
                <c:pt idx="5">
                  <c:v>69.435276000000002</c:v>
                </c:pt>
                <c:pt idx="6">
                  <c:v>64.729728000000009</c:v>
                </c:pt>
                <c:pt idx="7">
                  <c:v>53.397657000000002</c:v>
                </c:pt>
                <c:pt idx="8">
                  <c:v>43.198357999999999</c:v>
                </c:pt>
                <c:pt idx="9">
                  <c:v>65.294409999999999</c:v>
                </c:pt>
                <c:pt idx="10">
                  <c:v>74.719100999999995</c:v>
                </c:pt>
                <c:pt idx="11">
                  <c:v>67.736811000000003</c:v>
                </c:pt>
              </c:numCache>
            </c:numRef>
          </c:val>
          <c:extLst>
            <c:ext xmlns:c16="http://schemas.microsoft.com/office/drawing/2014/chart" uri="{C3380CC4-5D6E-409C-BE32-E72D297353CC}">
              <c16:uniqueId val="{00000009-85BA-41BF-94A4-ABB20CCABEA8}"/>
            </c:ext>
          </c:extLst>
        </c:ser>
        <c:ser>
          <c:idx val="10"/>
          <c:order val="10"/>
          <c:tx>
            <c:strRef>
              <c:f>'5.1'!$A$18</c:f>
              <c:strCache>
                <c:ptCount val="1"/>
                <c:pt idx="0">
                  <c:v>Ostatní kapalná paliva</c:v>
                </c:pt>
              </c:strCache>
            </c:strRef>
          </c:tx>
          <c:spPr>
            <a:solidFill>
              <a:srgbClr val="D0D0D0"/>
            </a:solidFill>
          </c:spPr>
          <c:invertIfNegative val="0"/>
          <c:val>
            <c:numRef>
              <c:f>'5.1'!$B$18:$M$18</c:f>
              <c:numCache>
                <c:formatCode>#\ ##0.0</c:formatCode>
                <c:ptCount val="12"/>
                <c:pt idx="0">
                  <c:v>18.640791</c:v>
                </c:pt>
                <c:pt idx="1">
                  <c:v>19.432047999999998</c:v>
                </c:pt>
                <c:pt idx="2">
                  <c:v>5.5088710000000001</c:v>
                </c:pt>
                <c:pt idx="3">
                  <c:v>3.2171080000000001</c:v>
                </c:pt>
                <c:pt idx="4">
                  <c:v>5.6117929999999996</c:v>
                </c:pt>
                <c:pt idx="5">
                  <c:v>5.6192229999999999</c:v>
                </c:pt>
                <c:pt idx="6">
                  <c:v>4.3509739999999999</c:v>
                </c:pt>
                <c:pt idx="7">
                  <c:v>5.6529860000000003</c:v>
                </c:pt>
                <c:pt idx="8">
                  <c:v>4.3357299999999999</c:v>
                </c:pt>
                <c:pt idx="9">
                  <c:v>7.5961360000000004</c:v>
                </c:pt>
                <c:pt idx="10">
                  <c:v>11.593363999999999</c:v>
                </c:pt>
                <c:pt idx="11">
                  <c:v>7.3293759999999999</c:v>
                </c:pt>
              </c:numCache>
            </c:numRef>
          </c:val>
          <c:extLst>
            <c:ext xmlns:c16="http://schemas.microsoft.com/office/drawing/2014/chart" uri="{C3380CC4-5D6E-409C-BE32-E72D297353CC}">
              <c16:uniqueId val="{0000000A-85BA-41BF-94A4-ABB20CCABEA8}"/>
            </c:ext>
          </c:extLst>
        </c:ser>
        <c:ser>
          <c:idx val="11"/>
          <c:order val="11"/>
          <c:tx>
            <c:strRef>
              <c:f>'5.1'!$A$19</c:f>
              <c:strCache>
                <c:ptCount val="1"/>
                <c:pt idx="0">
                  <c:v>Ostatní pevná paliva</c:v>
                </c:pt>
              </c:strCache>
            </c:strRef>
          </c:tx>
          <c:spPr>
            <a:solidFill>
              <a:srgbClr val="D0D0D0"/>
            </a:solidFill>
          </c:spPr>
          <c:invertIfNegative val="0"/>
          <c:val>
            <c:numRef>
              <c:f>'5.1'!$B$19:$M$19</c:f>
              <c:numCache>
                <c:formatCode>#\ ##0.0</c:formatCode>
                <c:ptCount val="12"/>
                <c:pt idx="0">
                  <c:v>298.66571399999998</c:v>
                </c:pt>
                <c:pt idx="1">
                  <c:v>252.92496800000001</c:v>
                </c:pt>
                <c:pt idx="2">
                  <c:v>242.16855799999999</c:v>
                </c:pt>
                <c:pt idx="3">
                  <c:v>278.48478807913671</c:v>
                </c:pt>
                <c:pt idx="4">
                  <c:v>284.43396723992919</c:v>
                </c:pt>
                <c:pt idx="5">
                  <c:v>225.82782889885164</c:v>
                </c:pt>
                <c:pt idx="6">
                  <c:v>191.25091493479792</c:v>
                </c:pt>
                <c:pt idx="7">
                  <c:v>200.49891489543134</c:v>
                </c:pt>
                <c:pt idx="8">
                  <c:v>195.52096941393009</c:v>
                </c:pt>
                <c:pt idx="9">
                  <c:v>231.93058820151421</c:v>
                </c:pt>
                <c:pt idx="10">
                  <c:v>289.11245967907462</c:v>
                </c:pt>
                <c:pt idx="11">
                  <c:v>201.37910052948945</c:v>
                </c:pt>
              </c:numCache>
            </c:numRef>
          </c:val>
          <c:extLst>
            <c:ext xmlns:c16="http://schemas.microsoft.com/office/drawing/2014/chart" uri="{C3380CC4-5D6E-409C-BE32-E72D297353CC}">
              <c16:uniqueId val="{0000000B-85BA-41BF-94A4-ABB20CCABEA8}"/>
            </c:ext>
          </c:extLst>
        </c:ser>
        <c:ser>
          <c:idx val="12"/>
          <c:order val="12"/>
          <c:tx>
            <c:strRef>
              <c:f>'5.1'!$A$20</c:f>
              <c:strCache>
                <c:ptCount val="1"/>
                <c:pt idx="0">
                  <c:v>Ostatní plyny</c:v>
                </c:pt>
              </c:strCache>
            </c:strRef>
          </c:tx>
          <c:spPr>
            <a:pattFill prst="ltUpDiag">
              <a:fgClr>
                <a:schemeClr val="tx2"/>
              </a:fgClr>
              <a:bgClr>
                <a:schemeClr val="bg1"/>
              </a:bgClr>
            </a:pattFill>
          </c:spPr>
          <c:invertIfNegative val="0"/>
          <c:val>
            <c:numRef>
              <c:f>'5.1'!$B$20:$M$20</c:f>
              <c:numCache>
                <c:formatCode>#\ ##0.0</c:formatCode>
                <c:ptCount val="12"/>
                <c:pt idx="0">
                  <c:v>414.81414499999994</c:v>
                </c:pt>
                <c:pt idx="1">
                  <c:v>381.71306600000003</c:v>
                </c:pt>
                <c:pt idx="2">
                  <c:v>392.94813599999992</c:v>
                </c:pt>
                <c:pt idx="3">
                  <c:v>328.57783899999998</c:v>
                </c:pt>
                <c:pt idx="4">
                  <c:v>317.73175600000002</c:v>
                </c:pt>
                <c:pt idx="5">
                  <c:v>225.96368499999997</c:v>
                </c:pt>
                <c:pt idx="6">
                  <c:v>214.10194299999995</c:v>
                </c:pt>
                <c:pt idx="7">
                  <c:v>276.88951499999996</c:v>
                </c:pt>
                <c:pt idx="8">
                  <c:v>301.37925100000001</c:v>
                </c:pt>
                <c:pt idx="9">
                  <c:v>330.73571599999997</c:v>
                </c:pt>
                <c:pt idx="10">
                  <c:v>367.52930900000001</c:v>
                </c:pt>
                <c:pt idx="11">
                  <c:v>422.40495800000008</c:v>
                </c:pt>
              </c:numCache>
            </c:numRef>
          </c:val>
          <c:extLst>
            <c:ext xmlns:c16="http://schemas.microsoft.com/office/drawing/2014/chart" uri="{C3380CC4-5D6E-409C-BE32-E72D297353CC}">
              <c16:uniqueId val="{0000000C-85BA-41BF-94A4-ABB20CCABEA8}"/>
            </c:ext>
          </c:extLst>
        </c:ser>
        <c:ser>
          <c:idx val="13"/>
          <c:order val="13"/>
          <c:tx>
            <c:strRef>
              <c:f>'5.1'!$A$21</c:f>
              <c:strCache>
                <c:ptCount val="1"/>
                <c:pt idx="0">
                  <c:v>Ostatní</c:v>
                </c:pt>
              </c:strCache>
            </c:strRef>
          </c:tx>
          <c:spPr>
            <a:pattFill prst="ltUpDiag">
              <a:fgClr>
                <a:schemeClr val="accent5"/>
              </a:fgClr>
              <a:bgClr>
                <a:schemeClr val="bg1"/>
              </a:bgClr>
            </a:pattFill>
          </c:spPr>
          <c:invertIfNegative val="0"/>
          <c:val>
            <c:numRef>
              <c:f>'5.1'!$B$21:$M$21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85BA-41BF-94A4-ABB20CCABEA8}"/>
            </c:ext>
          </c:extLst>
        </c:ser>
        <c:ser>
          <c:idx val="14"/>
          <c:order val="14"/>
          <c:tx>
            <c:strRef>
              <c:f>'5.1'!$A$22</c:f>
              <c:strCache>
                <c:ptCount val="1"/>
                <c:pt idx="0">
                  <c:v>Topné oleje</c:v>
                </c:pt>
              </c:strCache>
            </c:strRef>
          </c:tx>
          <c:spPr>
            <a:pattFill prst="ltUpDiag">
              <a:fgClr>
                <a:schemeClr val="accent2"/>
              </a:fgClr>
              <a:bgClr>
                <a:schemeClr val="bg1"/>
              </a:bgClr>
            </a:pattFill>
          </c:spPr>
          <c:invertIfNegative val="0"/>
          <c:val>
            <c:numRef>
              <c:f>'5.1'!$B$22:$M$22</c:f>
              <c:numCache>
                <c:formatCode>#\ ##0.0</c:formatCode>
                <c:ptCount val="12"/>
                <c:pt idx="0">
                  <c:v>50.188034000000002</c:v>
                </c:pt>
                <c:pt idx="1">
                  <c:v>55.968317000000006</c:v>
                </c:pt>
                <c:pt idx="2">
                  <c:v>20.805604999999996</c:v>
                </c:pt>
                <c:pt idx="3">
                  <c:v>3.6417269999999995</c:v>
                </c:pt>
                <c:pt idx="4">
                  <c:v>1.7932980000000001</c:v>
                </c:pt>
                <c:pt idx="5">
                  <c:v>30.559021000000001</c:v>
                </c:pt>
                <c:pt idx="6">
                  <c:v>20.032538999999996</c:v>
                </c:pt>
                <c:pt idx="7">
                  <c:v>7.1020799999999991</c:v>
                </c:pt>
                <c:pt idx="8">
                  <c:v>3.6283529999999993</c:v>
                </c:pt>
                <c:pt idx="9">
                  <c:v>8.7100669999999987</c:v>
                </c:pt>
                <c:pt idx="10">
                  <c:v>23.437701999999994</c:v>
                </c:pt>
                <c:pt idx="11">
                  <c:v>64.049908000000016</c:v>
                </c:pt>
              </c:numCache>
            </c:numRef>
          </c:val>
          <c:extLst>
            <c:ext xmlns:c16="http://schemas.microsoft.com/office/drawing/2014/chart" uri="{C3380CC4-5D6E-409C-BE32-E72D297353CC}">
              <c16:uniqueId val="{0000000E-85BA-41BF-94A4-ABB20CCABEA8}"/>
            </c:ext>
          </c:extLst>
        </c:ser>
        <c:ser>
          <c:idx val="15"/>
          <c:order val="15"/>
          <c:tx>
            <c:strRef>
              <c:f>'5.1'!$A$23</c:f>
              <c:strCache>
                <c:ptCount val="1"/>
                <c:pt idx="0">
                  <c:v>Zemní plyn</c:v>
                </c:pt>
              </c:strCache>
            </c:strRef>
          </c:tx>
          <c:spPr>
            <a:pattFill prst="ltUpDiag">
              <a:fgClr>
                <a:schemeClr val="accent6"/>
              </a:fgClr>
              <a:bgClr>
                <a:schemeClr val="bg1"/>
              </a:bgClr>
            </a:pattFill>
          </c:spPr>
          <c:invertIfNegative val="0"/>
          <c:val>
            <c:numRef>
              <c:f>'5.1'!$B$23:$M$23</c:f>
              <c:numCache>
                <c:formatCode>#\ ##0.0</c:formatCode>
                <c:ptCount val="12"/>
                <c:pt idx="0">
                  <c:v>3594.2587123726653</c:v>
                </c:pt>
                <c:pt idx="1">
                  <c:v>3370.3072643043038</c:v>
                </c:pt>
                <c:pt idx="2">
                  <c:v>2916.2004167231344</c:v>
                </c:pt>
                <c:pt idx="3">
                  <c:v>2369.5114320470389</c:v>
                </c:pt>
                <c:pt idx="4">
                  <c:v>1647.2421560047253</c:v>
                </c:pt>
                <c:pt idx="5">
                  <c:v>855.02772868728221</c:v>
                </c:pt>
                <c:pt idx="6">
                  <c:v>837.74724710712655</c:v>
                </c:pt>
                <c:pt idx="7">
                  <c:v>869.48039798400271</c:v>
                </c:pt>
                <c:pt idx="8">
                  <c:v>1102.015280978334</c:v>
                </c:pt>
                <c:pt idx="9">
                  <c:v>1954.0849263585405</c:v>
                </c:pt>
                <c:pt idx="10">
                  <c:v>2568.8465951138146</c:v>
                </c:pt>
                <c:pt idx="11">
                  <c:v>3365.6268404205566</c:v>
                </c:pt>
              </c:numCache>
            </c:numRef>
          </c:val>
          <c:extLst>
            <c:ext xmlns:c16="http://schemas.microsoft.com/office/drawing/2014/chart" uri="{C3380CC4-5D6E-409C-BE32-E72D297353CC}">
              <c16:uniqueId val="{0000000F-85BA-41BF-94A4-ABB20CCABEA8}"/>
            </c:ext>
          </c:extLst>
        </c:ser>
        <c:dLbls>
          <c:showLegendKey val="0"/>
          <c:showVal val="0"/>
          <c:showCatName val="0"/>
          <c:showSerName val="0"/>
          <c:showPercent val="0"/>
          <c:showBubbleSize val="0"/>
        </c:dLbls>
        <c:gapWidth val="75"/>
        <c:overlap val="100"/>
        <c:axId val="232740736"/>
        <c:axId val="232742272"/>
      </c:barChart>
      <c:catAx>
        <c:axId val="232740736"/>
        <c:scaling>
          <c:orientation val="minMax"/>
        </c:scaling>
        <c:delete val="0"/>
        <c:axPos val="b"/>
        <c:majorTickMark val="none"/>
        <c:minorTickMark val="none"/>
        <c:tickLblPos val="low"/>
        <c:txPr>
          <a:bodyPr/>
          <a:lstStyle/>
          <a:p>
            <a:pPr>
              <a:defRPr sz="900"/>
            </a:pPr>
            <a:endParaRPr lang="cs-CZ"/>
          </a:p>
        </c:txPr>
        <c:crossAx val="232742272"/>
        <c:crosses val="autoZero"/>
        <c:auto val="1"/>
        <c:lblAlgn val="ctr"/>
        <c:lblOffset val="100"/>
        <c:noMultiLvlLbl val="0"/>
      </c:catAx>
      <c:valAx>
        <c:axId val="232742272"/>
        <c:scaling>
          <c:orientation val="minMax"/>
          <c:max val="14000"/>
        </c:scaling>
        <c:delete val="0"/>
        <c:axPos val="l"/>
        <c:majorGridlines/>
        <c:numFmt formatCode="#,##0" sourceLinked="0"/>
        <c:majorTickMark val="none"/>
        <c:minorTickMark val="none"/>
        <c:tickLblPos val="nextTo"/>
        <c:spPr>
          <a:ln>
            <a:noFill/>
          </a:ln>
        </c:spPr>
        <c:txPr>
          <a:bodyPr/>
          <a:lstStyle/>
          <a:p>
            <a:pPr>
              <a:defRPr sz="900"/>
            </a:pPr>
            <a:endParaRPr lang="cs-CZ"/>
          </a:p>
        </c:txPr>
        <c:crossAx val="2327407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extLst>
            <c:ext xmlns:c16="http://schemas.microsoft.com/office/drawing/2014/chart" uri="{C3380CC4-5D6E-409C-BE32-E72D297353CC}">
              <c16:uniqueId val="{00000000-4B93-48FA-B3B3-850B24C8D8D2}"/>
            </c:ext>
          </c:extLst>
        </c:ser>
        <c:dLbls>
          <c:showLegendKey val="0"/>
          <c:showVal val="0"/>
          <c:showCatName val="0"/>
          <c:showSerName val="0"/>
          <c:showPercent val="0"/>
          <c:showBubbleSize val="0"/>
        </c:dLbls>
        <c:gapWidth val="150"/>
        <c:axId val="285541120"/>
        <c:axId val="285542656"/>
      </c:barChart>
      <c:catAx>
        <c:axId val="285541120"/>
        <c:scaling>
          <c:orientation val="minMax"/>
        </c:scaling>
        <c:delete val="0"/>
        <c:axPos val="l"/>
        <c:numFmt formatCode="General" sourceLinked="1"/>
        <c:majorTickMark val="none"/>
        <c:minorTickMark val="none"/>
        <c:tickLblPos val="nextTo"/>
        <c:txPr>
          <a:bodyPr/>
          <a:lstStyle/>
          <a:p>
            <a:pPr>
              <a:defRPr sz="900"/>
            </a:pPr>
            <a:endParaRPr lang="cs-CZ"/>
          </a:p>
        </c:txPr>
        <c:crossAx val="285542656"/>
        <c:crosses val="autoZero"/>
        <c:auto val="1"/>
        <c:lblAlgn val="ctr"/>
        <c:lblOffset val="100"/>
        <c:noMultiLvlLbl val="0"/>
      </c:catAx>
      <c:valAx>
        <c:axId val="285542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541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(TJ)</a:t>
            </a:r>
          </a:p>
        </c:rich>
      </c:tx>
      <c:layout>
        <c:manualLayout>
          <c:xMode val="edge"/>
          <c:yMode val="edge"/>
          <c:x val="1.4519059261955624E-3"/>
          <c:y val="1.5215564440143603E-3"/>
        </c:manualLayout>
      </c:layout>
      <c:overlay val="0"/>
    </c:title>
    <c:autoTitleDeleted val="0"/>
    <c:plotArea>
      <c:layout>
        <c:manualLayout>
          <c:layoutTarget val="inner"/>
          <c:xMode val="edge"/>
          <c:yMode val="edge"/>
          <c:x val="0.10195987988995373"/>
          <c:y val="0.27036963695923538"/>
          <c:w val="0.68446892538024695"/>
          <c:h val="0.57409888981268642"/>
        </c:manualLayout>
      </c:layout>
      <c:barChart>
        <c:barDir val="col"/>
        <c:grouping val="stacked"/>
        <c:varyColors val="0"/>
        <c:ser>
          <c:idx val="0"/>
          <c:order val="0"/>
          <c:tx>
            <c:strRef>
              <c:f>'8.3'!$A$27</c:f>
              <c:strCache>
                <c:ptCount val="1"/>
                <c:pt idx="0">
                  <c:v>Průmysl</c:v>
                </c:pt>
              </c:strCache>
            </c:strRef>
          </c:tx>
          <c:invertIfNegative val="0"/>
          <c:val>
            <c:numRef>
              <c:f>'8.3'!$B$27:$M$27</c:f>
              <c:numCache>
                <c:formatCode>#\ ##0.0</c:formatCode>
                <c:ptCount val="12"/>
                <c:pt idx="0">
                  <c:v>76.492830999999981</c:v>
                </c:pt>
                <c:pt idx="1">
                  <c:v>71.620525999999998</c:v>
                </c:pt>
                <c:pt idx="2">
                  <c:v>64.482396000000008</c:v>
                </c:pt>
                <c:pt idx="3">
                  <c:v>44.432079999999999</c:v>
                </c:pt>
                <c:pt idx="4">
                  <c:v>26.591142999999995</c:v>
                </c:pt>
                <c:pt idx="5">
                  <c:v>17.507051000000001</c:v>
                </c:pt>
                <c:pt idx="6">
                  <c:v>14.780407</c:v>
                </c:pt>
                <c:pt idx="7">
                  <c:v>14.49309</c:v>
                </c:pt>
                <c:pt idx="8">
                  <c:v>18.589674000000002</c:v>
                </c:pt>
                <c:pt idx="9">
                  <c:v>36.763989000000002</c:v>
                </c:pt>
                <c:pt idx="10">
                  <c:v>55.538017000000004</c:v>
                </c:pt>
                <c:pt idx="11">
                  <c:v>70.517740000000003</c:v>
                </c:pt>
              </c:numCache>
            </c:numRef>
          </c:val>
          <c:extLst>
            <c:ext xmlns:c16="http://schemas.microsoft.com/office/drawing/2014/chart" uri="{C3380CC4-5D6E-409C-BE32-E72D297353CC}">
              <c16:uniqueId val="{00000000-3CF9-4846-9F8F-A0822549C499}"/>
            </c:ext>
          </c:extLst>
        </c:ser>
        <c:ser>
          <c:idx val="1"/>
          <c:order val="1"/>
          <c:tx>
            <c:strRef>
              <c:f>'8.3'!$A$28</c:f>
              <c:strCache>
                <c:ptCount val="1"/>
                <c:pt idx="0">
                  <c:v>Energetika</c:v>
                </c:pt>
              </c:strCache>
            </c:strRef>
          </c:tx>
          <c:invertIfNegative val="0"/>
          <c:val>
            <c:numRef>
              <c:f>'8.3'!$B$28:$M$28</c:f>
              <c:numCache>
                <c:formatCode>#\ ##0.0</c:formatCode>
                <c:ptCount val="12"/>
                <c:pt idx="0">
                  <c:v>0.68345999999999996</c:v>
                </c:pt>
                <c:pt idx="1">
                  <c:v>0.64122999999999997</c:v>
                </c:pt>
                <c:pt idx="2">
                  <c:v>0.56682999999999995</c:v>
                </c:pt>
                <c:pt idx="3">
                  <c:v>0.40461000000000003</c:v>
                </c:pt>
                <c:pt idx="4">
                  <c:v>0.25563999999999998</c:v>
                </c:pt>
                <c:pt idx="5">
                  <c:v>0.15446000000000001</c:v>
                </c:pt>
                <c:pt idx="6">
                  <c:v>0.13772000000000001</c:v>
                </c:pt>
                <c:pt idx="7">
                  <c:v>0.15721000000000002</c:v>
                </c:pt>
                <c:pt idx="8">
                  <c:v>0.18151</c:v>
                </c:pt>
                <c:pt idx="9">
                  <c:v>0.34310000000000002</c:v>
                </c:pt>
                <c:pt idx="10">
                  <c:v>0.48956</c:v>
                </c:pt>
                <c:pt idx="11">
                  <c:v>1.4051300000000002</c:v>
                </c:pt>
              </c:numCache>
            </c:numRef>
          </c:val>
          <c:extLst>
            <c:ext xmlns:c16="http://schemas.microsoft.com/office/drawing/2014/chart" uri="{C3380CC4-5D6E-409C-BE32-E72D297353CC}">
              <c16:uniqueId val="{00000001-3CF9-4846-9F8F-A0822549C499}"/>
            </c:ext>
          </c:extLst>
        </c:ser>
        <c:ser>
          <c:idx val="2"/>
          <c:order val="2"/>
          <c:tx>
            <c:strRef>
              <c:f>'8.3'!$A$29</c:f>
              <c:strCache>
                <c:ptCount val="1"/>
                <c:pt idx="0">
                  <c:v>Doprava</c:v>
                </c:pt>
              </c:strCache>
            </c:strRef>
          </c:tx>
          <c:invertIfNegative val="0"/>
          <c:val>
            <c:numRef>
              <c:f>'8.3'!$B$29:$M$29</c:f>
              <c:numCache>
                <c:formatCode>#\ ##0.0</c:formatCode>
                <c:ptCount val="12"/>
                <c:pt idx="0">
                  <c:v>9.7000000000000003E-2</c:v>
                </c:pt>
                <c:pt idx="1">
                  <c:v>9.2999999999999999E-2</c:v>
                </c:pt>
                <c:pt idx="2">
                  <c:v>8.5999999999999993E-2</c:v>
                </c:pt>
                <c:pt idx="3">
                  <c:v>6.0999999999999999E-2</c:v>
                </c:pt>
                <c:pt idx="4">
                  <c:v>5.8999999999999997E-2</c:v>
                </c:pt>
                <c:pt idx="5">
                  <c:v>3.0000000000000001E-3</c:v>
                </c:pt>
                <c:pt idx="6">
                  <c:v>3.0000000000000001E-3</c:v>
                </c:pt>
                <c:pt idx="7">
                  <c:v>3.0000000000000001E-3</c:v>
                </c:pt>
                <c:pt idx="8">
                  <c:v>7.0000000000000001E-3</c:v>
                </c:pt>
                <c:pt idx="9">
                  <c:v>4.3999999999999997E-2</c:v>
                </c:pt>
                <c:pt idx="10">
                  <c:v>7.5999999999999998E-2</c:v>
                </c:pt>
                <c:pt idx="11">
                  <c:v>0.106</c:v>
                </c:pt>
              </c:numCache>
            </c:numRef>
          </c:val>
          <c:extLst>
            <c:ext xmlns:c16="http://schemas.microsoft.com/office/drawing/2014/chart" uri="{C3380CC4-5D6E-409C-BE32-E72D297353CC}">
              <c16:uniqueId val="{00000002-3CF9-4846-9F8F-A0822549C499}"/>
            </c:ext>
          </c:extLst>
        </c:ser>
        <c:ser>
          <c:idx val="3"/>
          <c:order val="3"/>
          <c:tx>
            <c:strRef>
              <c:f>'8.3'!$A$30</c:f>
              <c:strCache>
                <c:ptCount val="1"/>
                <c:pt idx="0">
                  <c:v>Stavebnictví</c:v>
                </c:pt>
              </c:strCache>
            </c:strRef>
          </c:tx>
          <c:invertIfNegative val="0"/>
          <c:val>
            <c:numRef>
              <c:f>'8.3'!$B$30:$M$30</c:f>
              <c:numCache>
                <c:formatCode>#\ ##0.0</c:formatCode>
                <c:ptCount val="12"/>
                <c:pt idx="0">
                  <c:v>0.10100000000000001</c:v>
                </c:pt>
                <c:pt idx="1">
                  <c:v>9.8000000000000004E-2</c:v>
                </c:pt>
                <c:pt idx="2">
                  <c:v>7.0999999999999994E-2</c:v>
                </c:pt>
                <c:pt idx="3">
                  <c:v>3.3000000000000002E-2</c:v>
                </c:pt>
                <c:pt idx="4">
                  <c:v>2E-3</c:v>
                </c:pt>
                <c:pt idx="5">
                  <c:v>0</c:v>
                </c:pt>
                <c:pt idx="6">
                  <c:v>0</c:v>
                </c:pt>
                <c:pt idx="7">
                  <c:v>0</c:v>
                </c:pt>
                <c:pt idx="8">
                  <c:v>0</c:v>
                </c:pt>
                <c:pt idx="9">
                  <c:v>1.7000000000000001E-2</c:v>
                </c:pt>
                <c:pt idx="10">
                  <c:v>4.2999999999999997E-2</c:v>
                </c:pt>
                <c:pt idx="11">
                  <c:v>0.10199999999999999</c:v>
                </c:pt>
              </c:numCache>
            </c:numRef>
          </c:val>
          <c:extLst>
            <c:ext xmlns:c16="http://schemas.microsoft.com/office/drawing/2014/chart" uri="{C3380CC4-5D6E-409C-BE32-E72D297353CC}">
              <c16:uniqueId val="{00000003-3CF9-4846-9F8F-A0822549C499}"/>
            </c:ext>
          </c:extLst>
        </c:ser>
        <c:ser>
          <c:idx val="4"/>
          <c:order val="4"/>
          <c:tx>
            <c:strRef>
              <c:f>'8.3'!$A$31</c:f>
              <c:strCache>
                <c:ptCount val="1"/>
                <c:pt idx="0">
                  <c:v>Zemědělství a lesnictví</c:v>
                </c:pt>
              </c:strCache>
            </c:strRef>
          </c:tx>
          <c:spPr>
            <a:solidFill>
              <a:schemeClr val="accent5"/>
            </a:solidFill>
          </c:spPr>
          <c:invertIfNegative val="0"/>
          <c:val>
            <c:numRef>
              <c:f>'8.3'!$B$31:$M$31</c:f>
              <c:numCache>
                <c:formatCode>#\ ##0.0</c:formatCode>
                <c:ptCount val="12"/>
                <c:pt idx="0">
                  <c:v>6.7267419999999998</c:v>
                </c:pt>
                <c:pt idx="1">
                  <c:v>6.3432919999999999</c:v>
                </c:pt>
                <c:pt idx="2">
                  <c:v>5.9891330000000007</c:v>
                </c:pt>
                <c:pt idx="3">
                  <c:v>4.3052859999999997</c:v>
                </c:pt>
                <c:pt idx="4">
                  <c:v>3.5341740000000001</c:v>
                </c:pt>
                <c:pt idx="5">
                  <c:v>2.2241109999999997</c:v>
                </c:pt>
                <c:pt idx="6">
                  <c:v>2.5284330000000002</c:v>
                </c:pt>
                <c:pt idx="7">
                  <c:v>1.5257740000000002</c:v>
                </c:pt>
                <c:pt idx="8">
                  <c:v>2.2191279999999995</c:v>
                </c:pt>
                <c:pt idx="9">
                  <c:v>4.2735249999999994</c:v>
                </c:pt>
                <c:pt idx="10">
                  <c:v>5.7288549999999994</c:v>
                </c:pt>
                <c:pt idx="11">
                  <c:v>6.471012</c:v>
                </c:pt>
              </c:numCache>
            </c:numRef>
          </c:val>
          <c:extLst>
            <c:ext xmlns:c16="http://schemas.microsoft.com/office/drawing/2014/chart" uri="{C3380CC4-5D6E-409C-BE32-E72D297353CC}">
              <c16:uniqueId val="{00000004-3CF9-4846-9F8F-A0822549C499}"/>
            </c:ext>
          </c:extLst>
        </c:ser>
        <c:ser>
          <c:idx val="5"/>
          <c:order val="5"/>
          <c:tx>
            <c:strRef>
              <c:f>'8.3'!$A$32</c:f>
              <c:strCache>
                <c:ptCount val="1"/>
                <c:pt idx="0">
                  <c:v>Domácnosti</c:v>
                </c:pt>
              </c:strCache>
            </c:strRef>
          </c:tx>
          <c:spPr>
            <a:solidFill>
              <a:schemeClr val="accent6"/>
            </a:solidFill>
          </c:spPr>
          <c:invertIfNegative val="0"/>
          <c:val>
            <c:numRef>
              <c:f>'8.3'!$B$32:$M$32</c:f>
              <c:numCache>
                <c:formatCode>#\ ##0.0</c:formatCode>
                <c:ptCount val="12"/>
                <c:pt idx="0">
                  <c:v>456.18242899999996</c:v>
                </c:pt>
                <c:pt idx="1">
                  <c:v>417.4523860000001</c:v>
                </c:pt>
                <c:pt idx="2">
                  <c:v>363.32929699999988</c:v>
                </c:pt>
                <c:pt idx="3">
                  <c:v>268.95688100100006</c:v>
                </c:pt>
                <c:pt idx="4">
                  <c:v>169.26936500100001</c:v>
                </c:pt>
                <c:pt idx="5">
                  <c:v>81.225095999999994</c:v>
                </c:pt>
                <c:pt idx="6">
                  <c:v>74.026672000000005</c:v>
                </c:pt>
                <c:pt idx="7">
                  <c:v>76.782692999999995</c:v>
                </c:pt>
                <c:pt idx="8">
                  <c:v>102.11082699999999</c:v>
                </c:pt>
                <c:pt idx="9">
                  <c:v>229.60976200000007</c:v>
                </c:pt>
                <c:pt idx="10">
                  <c:v>321.89392900000007</c:v>
                </c:pt>
                <c:pt idx="11">
                  <c:v>440.54072400000001</c:v>
                </c:pt>
              </c:numCache>
            </c:numRef>
          </c:val>
          <c:extLst>
            <c:ext xmlns:c16="http://schemas.microsoft.com/office/drawing/2014/chart" uri="{C3380CC4-5D6E-409C-BE32-E72D297353CC}">
              <c16:uniqueId val="{00000005-3CF9-4846-9F8F-A0822549C499}"/>
            </c:ext>
          </c:extLst>
        </c:ser>
        <c:ser>
          <c:idx val="6"/>
          <c:order val="6"/>
          <c:tx>
            <c:strRef>
              <c:f>'8.3'!$A$33</c:f>
              <c:strCache>
                <c:ptCount val="1"/>
                <c:pt idx="0">
                  <c:v>Obchod, služby, školství, zdravotnictví</c:v>
                </c:pt>
              </c:strCache>
            </c:strRef>
          </c:tx>
          <c:spPr>
            <a:solidFill>
              <a:srgbClr val="F0948F"/>
            </a:solidFill>
          </c:spPr>
          <c:invertIfNegative val="0"/>
          <c:val>
            <c:numRef>
              <c:f>'8.3'!$B$33:$M$33</c:f>
              <c:numCache>
                <c:formatCode>#\ ##0.0</c:formatCode>
                <c:ptCount val="12"/>
                <c:pt idx="0">
                  <c:v>136.53950400000002</c:v>
                </c:pt>
                <c:pt idx="1">
                  <c:v>123.77293199999998</c:v>
                </c:pt>
                <c:pt idx="2">
                  <c:v>105.98521400000001</c:v>
                </c:pt>
                <c:pt idx="3">
                  <c:v>75.86019499999999</c:v>
                </c:pt>
                <c:pt idx="4">
                  <c:v>41.109914000000003</c:v>
                </c:pt>
                <c:pt idx="5">
                  <c:v>17.874344999999995</c:v>
                </c:pt>
                <c:pt idx="6">
                  <c:v>15.379417</c:v>
                </c:pt>
                <c:pt idx="7">
                  <c:v>17.088215000000002</c:v>
                </c:pt>
                <c:pt idx="8">
                  <c:v>24.517916</c:v>
                </c:pt>
                <c:pt idx="9">
                  <c:v>67.113810999999998</c:v>
                </c:pt>
                <c:pt idx="10">
                  <c:v>99.840719000000007</c:v>
                </c:pt>
                <c:pt idx="11">
                  <c:v>124.80523100000002</c:v>
                </c:pt>
              </c:numCache>
            </c:numRef>
          </c:val>
          <c:extLst>
            <c:ext xmlns:c16="http://schemas.microsoft.com/office/drawing/2014/chart" uri="{C3380CC4-5D6E-409C-BE32-E72D297353CC}">
              <c16:uniqueId val="{00000006-3CF9-4846-9F8F-A0822549C499}"/>
            </c:ext>
          </c:extLst>
        </c:ser>
        <c:ser>
          <c:idx val="7"/>
          <c:order val="7"/>
          <c:tx>
            <c:strRef>
              <c:f>'8.3'!$A$34</c:f>
              <c:strCache>
                <c:ptCount val="1"/>
                <c:pt idx="0">
                  <c:v>Ostatní</c:v>
                </c:pt>
              </c:strCache>
            </c:strRef>
          </c:tx>
          <c:spPr>
            <a:solidFill>
              <a:srgbClr val="F7C9C7"/>
            </a:solidFill>
          </c:spPr>
          <c:invertIfNegative val="0"/>
          <c:val>
            <c:numRef>
              <c:f>'8.3'!$B$34:$M$34</c:f>
              <c:numCache>
                <c:formatCode>#\ ##0.0</c:formatCode>
                <c:ptCount val="12"/>
                <c:pt idx="0">
                  <c:v>123.63049599999999</c:v>
                </c:pt>
                <c:pt idx="1">
                  <c:v>112.31559799999999</c:v>
                </c:pt>
                <c:pt idx="2">
                  <c:v>94.172831000000002</c:v>
                </c:pt>
                <c:pt idx="3">
                  <c:v>65.007507000000004</c:v>
                </c:pt>
                <c:pt idx="4">
                  <c:v>33.692807000000002</c:v>
                </c:pt>
                <c:pt idx="5">
                  <c:v>11.148743</c:v>
                </c:pt>
                <c:pt idx="6">
                  <c:v>8.9861050000000002</c:v>
                </c:pt>
                <c:pt idx="7">
                  <c:v>10.779916999999999</c:v>
                </c:pt>
                <c:pt idx="8">
                  <c:v>19.833136</c:v>
                </c:pt>
                <c:pt idx="9">
                  <c:v>56.181922999999998</c:v>
                </c:pt>
                <c:pt idx="10">
                  <c:v>90.265830999999991</c:v>
                </c:pt>
                <c:pt idx="11">
                  <c:v>111.56744799999998</c:v>
                </c:pt>
              </c:numCache>
            </c:numRef>
          </c:val>
          <c:extLst>
            <c:ext xmlns:c16="http://schemas.microsoft.com/office/drawing/2014/chart" uri="{C3380CC4-5D6E-409C-BE32-E72D297353CC}">
              <c16:uniqueId val="{00000007-3CF9-4846-9F8F-A0822549C499}"/>
            </c:ext>
          </c:extLst>
        </c:ser>
        <c:dLbls>
          <c:showLegendKey val="0"/>
          <c:showVal val="0"/>
          <c:showCatName val="0"/>
          <c:showSerName val="0"/>
          <c:showPercent val="0"/>
          <c:showBubbleSize val="0"/>
        </c:dLbls>
        <c:gapWidth val="50"/>
        <c:overlap val="100"/>
        <c:axId val="285740416"/>
        <c:axId val="285742208"/>
      </c:barChart>
      <c:catAx>
        <c:axId val="2857404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742208"/>
        <c:crosses val="autoZero"/>
        <c:auto val="1"/>
        <c:lblAlgn val="ctr"/>
        <c:lblOffset val="100"/>
        <c:noMultiLvlLbl val="0"/>
      </c:catAx>
      <c:valAx>
        <c:axId val="285742208"/>
        <c:scaling>
          <c:orientation val="minMax"/>
          <c:max val="1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5740416"/>
        <c:crosses val="autoZero"/>
        <c:crossBetween val="between"/>
        <c:majorUnit val="2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894E-4"/>
          <c:y val="1.4981255735933544E-2"/>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'8.3'!$M$39</c:f>
              <c:strCache>
                <c:ptCount val="1"/>
                <c:pt idx="0">
                  <c:v>Instalovaný výkon</c:v>
                </c:pt>
              </c:strCache>
            </c:strRef>
          </c:tx>
          <c:invertIfNegative val="0"/>
          <c:val>
            <c:numRef>
              <c:f>'8.3'!$N$39</c:f>
              <c:numCache>
                <c:formatCode>0.0%</c:formatCode>
                <c:ptCount val="1"/>
                <c:pt idx="0">
                  <c:v>4.9049179067424599E-2</c:v>
                </c:pt>
              </c:numCache>
            </c:numRef>
          </c:val>
          <c:extLst>
            <c:ext xmlns:c16="http://schemas.microsoft.com/office/drawing/2014/chart" uri="{C3380CC4-5D6E-409C-BE32-E72D297353CC}">
              <c16:uniqueId val="{00000000-9F11-41FA-B525-72907D9A7F76}"/>
            </c:ext>
          </c:extLst>
        </c:ser>
        <c:ser>
          <c:idx val="1"/>
          <c:order val="1"/>
          <c:tx>
            <c:strRef>
              <c:f>'8.3'!$M$40</c:f>
              <c:strCache>
                <c:ptCount val="1"/>
                <c:pt idx="0">
                  <c:v>Výroba tepla brutto</c:v>
                </c:pt>
              </c:strCache>
            </c:strRef>
          </c:tx>
          <c:invertIfNegative val="0"/>
          <c:val>
            <c:numRef>
              <c:f>'8.3'!$N$40</c:f>
              <c:numCache>
                <c:formatCode>0.0%</c:formatCode>
                <c:ptCount val="1"/>
                <c:pt idx="0">
                  <c:v>5.0094584029529696E-2</c:v>
                </c:pt>
              </c:numCache>
            </c:numRef>
          </c:val>
          <c:extLst>
            <c:ext xmlns:c16="http://schemas.microsoft.com/office/drawing/2014/chart" uri="{C3380CC4-5D6E-409C-BE32-E72D297353CC}">
              <c16:uniqueId val="{00000001-9F11-41FA-B525-72907D9A7F76}"/>
            </c:ext>
          </c:extLst>
        </c:ser>
        <c:ser>
          <c:idx val="2"/>
          <c:order val="2"/>
          <c:tx>
            <c:strRef>
              <c:f>'8.3'!$M$41</c:f>
              <c:strCache>
                <c:ptCount val="1"/>
                <c:pt idx="0">
                  <c:v>Dodávky tepla</c:v>
                </c:pt>
              </c:strCache>
            </c:strRef>
          </c:tx>
          <c:invertIfNegative val="0"/>
          <c:val>
            <c:numRef>
              <c:f>'8.3'!$N$41</c:f>
              <c:numCache>
                <c:formatCode>0.0%</c:formatCode>
                <c:ptCount val="1"/>
                <c:pt idx="0">
                  <c:v>6.2618784212065196E-2</c:v>
                </c:pt>
              </c:numCache>
            </c:numRef>
          </c:val>
          <c:extLst>
            <c:ext xmlns:c16="http://schemas.microsoft.com/office/drawing/2014/chart" uri="{C3380CC4-5D6E-409C-BE32-E72D297353CC}">
              <c16:uniqueId val="{00000002-9F11-41FA-B525-72907D9A7F76}"/>
            </c:ext>
          </c:extLst>
        </c:ser>
        <c:dLbls>
          <c:showLegendKey val="0"/>
          <c:showVal val="0"/>
          <c:showCatName val="0"/>
          <c:showSerName val="0"/>
          <c:showPercent val="0"/>
          <c:showBubbleSize val="0"/>
        </c:dLbls>
        <c:gapWidth val="150"/>
        <c:axId val="285764992"/>
        <c:axId val="285774976"/>
      </c:barChart>
      <c:catAx>
        <c:axId val="285764992"/>
        <c:scaling>
          <c:orientation val="maxMin"/>
        </c:scaling>
        <c:delete val="0"/>
        <c:axPos val="l"/>
        <c:numFmt formatCode="General" sourceLinked="1"/>
        <c:majorTickMark val="none"/>
        <c:minorTickMark val="none"/>
        <c:tickLblPos val="none"/>
        <c:crossAx val="285774976"/>
        <c:crosses val="autoZero"/>
        <c:auto val="1"/>
        <c:lblAlgn val="ctr"/>
        <c:lblOffset val="100"/>
        <c:noMultiLvlLbl val="0"/>
      </c:catAx>
      <c:valAx>
        <c:axId val="2857749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5764992"/>
        <c:crosses val="max"/>
        <c:crossBetween val="between"/>
      </c:valAx>
    </c:plotArea>
    <c:legend>
      <c:legendPos val="b"/>
      <c:layout>
        <c:manualLayout>
          <c:xMode val="edge"/>
          <c:yMode val="edge"/>
          <c:x val="0"/>
          <c:y val="0.74158985332524896"/>
          <c:w val="0.5044555301922764"/>
          <c:h val="0.25841014667475098"/>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tx2"/>
                </a:solidFill>
              </a:defRPr>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'8.3'!$A$10</c:f>
              <c:strCache>
                <c:ptCount val="1"/>
                <c:pt idx="0">
                  <c:v>Biomasa</c:v>
                </c:pt>
              </c:strCache>
            </c:strRef>
          </c:tx>
          <c:spPr>
            <a:solidFill>
              <a:srgbClr val="23315F"/>
            </a:solidFill>
          </c:spPr>
          <c:invertIfNegative val="0"/>
          <c:val>
            <c:numRef>
              <c:f>'8.3'!$B$10:$M$10</c:f>
              <c:numCache>
                <c:formatCode>#\ ##0.0</c:formatCode>
                <c:ptCount val="12"/>
                <c:pt idx="0">
                  <c:v>70.02573000000001</c:v>
                </c:pt>
                <c:pt idx="1">
                  <c:v>46.989460000000001</c:v>
                </c:pt>
                <c:pt idx="2">
                  <c:v>64.000720000000001</c:v>
                </c:pt>
                <c:pt idx="3">
                  <c:v>47.463050000000003</c:v>
                </c:pt>
                <c:pt idx="4">
                  <c:v>31.130939999999999</c:v>
                </c:pt>
                <c:pt idx="5">
                  <c:v>19.08343</c:v>
                </c:pt>
                <c:pt idx="6">
                  <c:v>16.883140000000001</c:v>
                </c:pt>
                <c:pt idx="7">
                  <c:v>14.905460000000001</c:v>
                </c:pt>
                <c:pt idx="8">
                  <c:v>20.69171</c:v>
                </c:pt>
                <c:pt idx="9">
                  <c:v>39.239019999999996</c:v>
                </c:pt>
                <c:pt idx="10">
                  <c:v>52.18817</c:v>
                </c:pt>
                <c:pt idx="11">
                  <c:v>64.984309999999994</c:v>
                </c:pt>
              </c:numCache>
            </c:numRef>
          </c:val>
          <c:extLst>
            <c:ext xmlns:c16="http://schemas.microsoft.com/office/drawing/2014/chart" uri="{C3380CC4-5D6E-409C-BE32-E72D297353CC}">
              <c16:uniqueId val="{00000000-4B44-483A-8B0B-43BAFB2863D8}"/>
            </c:ext>
          </c:extLst>
        </c:ser>
        <c:ser>
          <c:idx val="1"/>
          <c:order val="1"/>
          <c:tx>
            <c:strRef>
              <c:f>'8.3'!$A$11</c:f>
              <c:strCache>
                <c:ptCount val="1"/>
                <c:pt idx="0">
                  <c:v>Bioplyn</c:v>
                </c:pt>
              </c:strCache>
            </c:strRef>
          </c:tx>
          <c:spPr>
            <a:solidFill>
              <a:srgbClr val="5A6588"/>
            </a:solidFill>
          </c:spPr>
          <c:invertIfNegative val="0"/>
          <c:val>
            <c:numRef>
              <c:f>'8.3'!$B$11:$M$11</c:f>
              <c:numCache>
                <c:formatCode>#\ ##0.0</c:formatCode>
                <c:ptCount val="12"/>
                <c:pt idx="0">
                  <c:v>9.3200840000000014</c:v>
                </c:pt>
                <c:pt idx="1">
                  <c:v>7.9042159999999999</c:v>
                </c:pt>
                <c:pt idx="2">
                  <c:v>7.5116029999999991</c:v>
                </c:pt>
                <c:pt idx="3">
                  <c:v>6.4109539999999994</c:v>
                </c:pt>
                <c:pt idx="4">
                  <c:v>5.9242730000000003</c:v>
                </c:pt>
                <c:pt idx="5">
                  <c:v>3.6302240000000001</c:v>
                </c:pt>
                <c:pt idx="6">
                  <c:v>3.6251250000000006</c:v>
                </c:pt>
                <c:pt idx="7">
                  <c:v>4.5035639999999999</c:v>
                </c:pt>
                <c:pt idx="8">
                  <c:v>5.1390139999999995</c:v>
                </c:pt>
                <c:pt idx="9">
                  <c:v>6.9074999999999998</c:v>
                </c:pt>
                <c:pt idx="10">
                  <c:v>7.4663330000000006</c:v>
                </c:pt>
                <c:pt idx="11">
                  <c:v>8.8167019999999994</c:v>
                </c:pt>
              </c:numCache>
            </c:numRef>
          </c:val>
          <c:extLst>
            <c:ext xmlns:c16="http://schemas.microsoft.com/office/drawing/2014/chart" uri="{C3380CC4-5D6E-409C-BE32-E72D297353CC}">
              <c16:uniqueId val="{00000001-4B44-483A-8B0B-43BAFB2863D8}"/>
            </c:ext>
          </c:extLst>
        </c:ser>
        <c:ser>
          <c:idx val="2"/>
          <c:order val="2"/>
          <c:tx>
            <c:strRef>
              <c:f>'8.3'!$A$12</c:f>
              <c:strCache>
                <c:ptCount val="1"/>
                <c:pt idx="0">
                  <c:v>Černé uhlí</c:v>
                </c:pt>
              </c:strCache>
            </c:strRef>
          </c:tx>
          <c:spPr>
            <a:solidFill>
              <a:srgbClr val="9198B0"/>
            </a:solidFill>
          </c:spPr>
          <c:invertIfNegative val="0"/>
          <c:val>
            <c:numRef>
              <c:f>'8.3'!$B$12:$M$12</c:f>
              <c:numCache>
                <c:formatCode>#\ ##0.0</c:formatCode>
                <c:ptCount val="12"/>
                <c:pt idx="0">
                  <c:v>0</c:v>
                </c:pt>
                <c:pt idx="1">
                  <c:v>0.93752000000000002</c:v>
                </c:pt>
                <c:pt idx="2">
                  <c:v>0</c:v>
                </c:pt>
                <c:pt idx="3">
                  <c:v>0</c:v>
                </c:pt>
                <c:pt idx="4">
                  <c:v>0</c:v>
                </c:pt>
                <c:pt idx="5">
                  <c:v>0</c:v>
                </c:pt>
                <c:pt idx="6">
                  <c:v>0</c:v>
                </c:pt>
                <c:pt idx="7">
                  <c:v>0</c:v>
                </c:pt>
                <c:pt idx="8">
                  <c:v>0</c:v>
                </c:pt>
                <c:pt idx="9">
                  <c:v>0</c:v>
                </c:pt>
                <c:pt idx="10">
                  <c:v>0</c:v>
                </c:pt>
                <c:pt idx="11">
                  <c:v>1.6190000000000003E-2</c:v>
                </c:pt>
              </c:numCache>
            </c:numRef>
          </c:val>
          <c:extLst>
            <c:ext xmlns:c16="http://schemas.microsoft.com/office/drawing/2014/chart" uri="{C3380CC4-5D6E-409C-BE32-E72D297353CC}">
              <c16:uniqueId val="{00000002-4B44-483A-8B0B-43BAFB2863D8}"/>
            </c:ext>
          </c:extLst>
        </c:ser>
        <c:ser>
          <c:idx val="3"/>
          <c:order val="3"/>
          <c:tx>
            <c:strRef>
              <c:f>'8.3'!$A$13</c:f>
              <c:strCache>
                <c:ptCount val="1"/>
                <c:pt idx="0">
                  <c:v>Elektrická energie</c:v>
                </c:pt>
              </c:strCache>
            </c:strRef>
          </c:tx>
          <c:spPr>
            <a:solidFill>
              <a:srgbClr val="C8CBD7"/>
            </a:solidFill>
          </c:spPr>
          <c:invertIfNegative val="0"/>
          <c:val>
            <c:numRef>
              <c:f>'8.3'!$B$13:$M$13</c:f>
              <c:numCache>
                <c:formatCode>#\ ##0.0</c:formatCode>
                <c:ptCount val="12"/>
                <c:pt idx="0">
                  <c:v>2.5999999999999999E-2</c:v>
                </c:pt>
                <c:pt idx="1">
                  <c:v>0.01</c:v>
                </c:pt>
                <c:pt idx="2">
                  <c:v>8.7999999999999995E-2</c:v>
                </c:pt>
                <c:pt idx="3">
                  <c:v>0.16900000000000001</c:v>
                </c:pt>
                <c:pt idx="4">
                  <c:v>0.189</c:v>
                </c:pt>
                <c:pt idx="5">
                  <c:v>0.51700000000000002</c:v>
                </c:pt>
                <c:pt idx="6">
                  <c:v>0.443</c:v>
                </c:pt>
                <c:pt idx="7">
                  <c:v>0.46400000000000002</c:v>
                </c:pt>
                <c:pt idx="8">
                  <c:v>0.433</c:v>
                </c:pt>
                <c:pt idx="9">
                  <c:v>0.39</c:v>
                </c:pt>
                <c:pt idx="10">
                  <c:v>0.43</c:v>
                </c:pt>
                <c:pt idx="11">
                  <c:v>0.40500000000000003</c:v>
                </c:pt>
              </c:numCache>
            </c:numRef>
          </c:val>
          <c:extLst>
            <c:ext xmlns:c16="http://schemas.microsoft.com/office/drawing/2014/chart" uri="{C3380CC4-5D6E-409C-BE32-E72D297353CC}">
              <c16:uniqueId val="{00000003-4B44-483A-8B0B-43BAFB2863D8}"/>
            </c:ext>
          </c:extLst>
        </c:ser>
        <c:ser>
          <c:idx val="4"/>
          <c:order val="4"/>
          <c:tx>
            <c:strRef>
              <c:f>'8.3'!$A$14</c:f>
              <c:strCache>
                <c:ptCount val="1"/>
                <c:pt idx="0">
                  <c:v>Energie prostředí (tepelné čerpadlo)</c:v>
                </c:pt>
              </c:strCache>
            </c:strRef>
          </c:tx>
          <c:spPr>
            <a:solidFill>
              <a:srgbClr val="E02C1F"/>
            </a:solidFill>
          </c:spPr>
          <c:invertIfNegative val="0"/>
          <c:val>
            <c:numRef>
              <c:f>'8.3'!$B$14:$M$14</c:f>
              <c:numCache>
                <c:formatCode>#\ ##0.0</c:formatCode>
                <c:ptCount val="12"/>
                <c:pt idx="0">
                  <c:v>0.104</c:v>
                </c:pt>
                <c:pt idx="1">
                  <c:v>8.4000000000000005E-2</c:v>
                </c:pt>
                <c:pt idx="2">
                  <c:v>8.5999999999999993E-2</c:v>
                </c:pt>
                <c:pt idx="3">
                  <c:v>6.6000000000000003E-2</c:v>
                </c:pt>
                <c:pt idx="4">
                  <c:v>4.7E-2</c:v>
                </c:pt>
                <c:pt idx="5">
                  <c:v>1.4E-2</c:v>
                </c:pt>
                <c:pt idx="6">
                  <c:v>1.4E-2</c:v>
                </c:pt>
                <c:pt idx="7">
                  <c:v>1.7999999999999999E-2</c:v>
                </c:pt>
                <c:pt idx="8">
                  <c:v>2.8000000000000001E-2</c:v>
                </c:pt>
                <c:pt idx="9">
                  <c:v>6.0999999999999999E-2</c:v>
                </c:pt>
                <c:pt idx="10">
                  <c:v>0.08</c:v>
                </c:pt>
                <c:pt idx="11">
                  <c:v>0.11</c:v>
                </c:pt>
              </c:numCache>
            </c:numRef>
          </c:val>
          <c:extLst>
            <c:ext xmlns:c16="http://schemas.microsoft.com/office/drawing/2014/chart" uri="{C3380CC4-5D6E-409C-BE32-E72D297353CC}">
              <c16:uniqueId val="{00000004-4B44-483A-8B0B-43BAFB2863D8}"/>
            </c:ext>
          </c:extLst>
        </c:ser>
        <c:ser>
          <c:idx val="5"/>
          <c:order val="5"/>
          <c:tx>
            <c:strRef>
              <c:f>'8.3'!$A$15</c:f>
              <c:strCache>
                <c:ptCount val="1"/>
                <c:pt idx="0">
                  <c:v>Energie Slunce (solární kolektor)</c:v>
                </c:pt>
              </c:strCache>
            </c:strRef>
          </c:tx>
          <c:spPr>
            <a:solidFill>
              <a:srgbClr val="E86158"/>
            </a:solidFill>
          </c:spPr>
          <c:invertIfNegative val="0"/>
          <c:val>
            <c:numRef>
              <c:f>'8.3'!$B$15:$M$15</c:f>
              <c:numCache>
                <c:formatCode>#\ ##0.0</c:formatCode>
                <c:ptCount val="12"/>
                <c:pt idx="0">
                  <c:v>4.0000000000000001E-3</c:v>
                </c:pt>
                <c:pt idx="1">
                  <c:v>6.0000000000000001E-3</c:v>
                </c:pt>
                <c:pt idx="2">
                  <c:v>1.2999999999999999E-2</c:v>
                </c:pt>
                <c:pt idx="3">
                  <c:v>1.2E-2</c:v>
                </c:pt>
                <c:pt idx="4">
                  <c:v>1.6E-2</c:v>
                </c:pt>
                <c:pt idx="5">
                  <c:v>3.3000000000000002E-2</c:v>
                </c:pt>
                <c:pt idx="6">
                  <c:v>2.8000000000000001E-2</c:v>
                </c:pt>
                <c:pt idx="7">
                  <c:v>0.02</c:v>
                </c:pt>
                <c:pt idx="8">
                  <c:v>0.02</c:v>
                </c:pt>
                <c:pt idx="9">
                  <c:v>1.7999999999999999E-2</c:v>
                </c:pt>
                <c:pt idx="10">
                  <c:v>6.0000000000000001E-3</c:v>
                </c:pt>
                <c:pt idx="11">
                  <c:v>3.0000000000000001E-3</c:v>
                </c:pt>
              </c:numCache>
            </c:numRef>
          </c:val>
          <c:extLst>
            <c:ext xmlns:c16="http://schemas.microsoft.com/office/drawing/2014/chart" uri="{C3380CC4-5D6E-409C-BE32-E72D297353CC}">
              <c16:uniqueId val="{00000005-4B44-483A-8B0B-43BAFB2863D8}"/>
            </c:ext>
          </c:extLst>
        </c:ser>
        <c:ser>
          <c:idx val="6"/>
          <c:order val="6"/>
          <c:tx>
            <c:strRef>
              <c:f>'8.3'!$A$16</c:f>
              <c:strCache>
                <c:ptCount val="1"/>
                <c:pt idx="0">
                  <c:v>Hnědé uhlí</c:v>
                </c:pt>
              </c:strCache>
            </c:strRef>
          </c:tx>
          <c:spPr>
            <a:solidFill>
              <a:srgbClr val="F0948F"/>
            </a:solidFill>
          </c:spPr>
          <c:invertIfNegative val="0"/>
          <c:val>
            <c:numRef>
              <c:f>'8.3'!$B$16:$M$16</c:f>
              <c:numCache>
                <c:formatCode>#\ ##0.0</c:formatCode>
                <c:ptCount val="12"/>
                <c:pt idx="0">
                  <c:v>6.4313100000000007</c:v>
                </c:pt>
                <c:pt idx="1">
                  <c:v>23.41329</c:v>
                </c:pt>
                <c:pt idx="2">
                  <c:v>0.34599999999999997</c:v>
                </c:pt>
                <c:pt idx="3">
                  <c:v>0.25700000000000001</c:v>
                </c:pt>
                <c:pt idx="4">
                  <c:v>0.22</c:v>
                </c:pt>
                <c:pt idx="5">
                  <c:v>0.16600000000000001</c:v>
                </c:pt>
                <c:pt idx="6">
                  <c:v>0.153</c:v>
                </c:pt>
                <c:pt idx="7">
                  <c:v>0.154</c:v>
                </c:pt>
                <c:pt idx="8">
                  <c:v>0.17</c:v>
                </c:pt>
                <c:pt idx="9">
                  <c:v>0.22600000000000001</c:v>
                </c:pt>
                <c:pt idx="10">
                  <c:v>4.8582299999999998</c:v>
                </c:pt>
                <c:pt idx="11">
                  <c:v>6.6680699999999993</c:v>
                </c:pt>
              </c:numCache>
            </c:numRef>
          </c:val>
          <c:extLst>
            <c:ext xmlns:c16="http://schemas.microsoft.com/office/drawing/2014/chart" uri="{C3380CC4-5D6E-409C-BE32-E72D297353CC}">
              <c16:uniqueId val="{00000006-4B44-483A-8B0B-43BAFB2863D8}"/>
            </c:ext>
          </c:extLst>
        </c:ser>
        <c:ser>
          <c:idx val="7"/>
          <c:order val="7"/>
          <c:tx>
            <c:strRef>
              <c:f>'8.3'!$A$17</c:f>
              <c:strCache>
                <c:ptCount val="1"/>
                <c:pt idx="0">
                  <c:v>Jaderné palivo</c:v>
                </c:pt>
              </c:strCache>
            </c:strRef>
          </c:tx>
          <c:spPr>
            <a:solidFill>
              <a:srgbClr val="F7C9C7"/>
            </a:solidFill>
          </c:spPr>
          <c:invertIfNegative val="0"/>
          <c:val>
            <c:numRef>
              <c:f>'8.3'!$B$17:$M$17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4B44-483A-8B0B-43BAFB2863D8}"/>
            </c:ext>
          </c:extLst>
        </c:ser>
        <c:ser>
          <c:idx val="8"/>
          <c:order val="8"/>
          <c:tx>
            <c:strRef>
              <c:f>'8.3'!$A$18</c:f>
              <c:strCache>
                <c:ptCount val="1"/>
                <c:pt idx="0">
                  <c:v>Koks</c:v>
                </c:pt>
              </c:strCache>
            </c:strRef>
          </c:tx>
          <c:spPr>
            <a:solidFill>
              <a:srgbClr val="262626"/>
            </a:solidFill>
          </c:spPr>
          <c:invertIfNegative val="0"/>
          <c:val>
            <c:numRef>
              <c:f>'8.3'!$B$18:$M$18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4B44-483A-8B0B-43BAFB2863D8}"/>
            </c:ext>
          </c:extLst>
        </c:ser>
        <c:ser>
          <c:idx val="9"/>
          <c:order val="9"/>
          <c:tx>
            <c:strRef>
              <c:f>'8.3'!$A$19</c:f>
              <c:strCache>
                <c:ptCount val="1"/>
                <c:pt idx="0">
                  <c:v>Odpadní teplo</c:v>
                </c:pt>
              </c:strCache>
            </c:strRef>
          </c:tx>
          <c:spPr>
            <a:solidFill>
              <a:srgbClr val="646363"/>
            </a:solidFill>
          </c:spPr>
          <c:invertIfNegative val="0"/>
          <c:val>
            <c:numRef>
              <c:f>'8.3'!$B$19:$M$19</c:f>
              <c:numCache>
                <c:formatCode>#\ ##0.0</c:formatCode>
                <c:ptCount val="12"/>
                <c:pt idx="0">
                  <c:v>9.8811599999999995</c:v>
                </c:pt>
                <c:pt idx="1">
                  <c:v>8.7366900000000012</c:v>
                </c:pt>
                <c:pt idx="2">
                  <c:v>8.7337099999999985</c:v>
                </c:pt>
                <c:pt idx="3">
                  <c:v>8.03017</c:v>
                </c:pt>
                <c:pt idx="4">
                  <c:v>5.7070300000000005</c:v>
                </c:pt>
                <c:pt idx="5">
                  <c:v>1.79633</c:v>
                </c:pt>
                <c:pt idx="6">
                  <c:v>1.7469100000000002</c:v>
                </c:pt>
                <c:pt idx="7">
                  <c:v>1.8672500000000001</c:v>
                </c:pt>
                <c:pt idx="8">
                  <c:v>2.6571799999999999</c:v>
                </c:pt>
                <c:pt idx="9">
                  <c:v>6.84694</c:v>
                </c:pt>
                <c:pt idx="10">
                  <c:v>8.7351200000000002</c:v>
                </c:pt>
                <c:pt idx="11">
                  <c:v>10.25206</c:v>
                </c:pt>
              </c:numCache>
            </c:numRef>
          </c:val>
          <c:extLst>
            <c:ext xmlns:c16="http://schemas.microsoft.com/office/drawing/2014/chart" uri="{C3380CC4-5D6E-409C-BE32-E72D297353CC}">
              <c16:uniqueId val="{00000009-4B44-483A-8B0B-43BAFB2863D8}"/>
            </c:ext>
          </c:extLst>
        </c:ser>
        <c:ser>
          <c:idx val="10"/>
          <c:order val="10"/>
          <c:tx>
            <c:strRef>
              <c:f>'8.3'!$A$20</c:f>
              <c:strCache>
                <c:ptCount val="1"/>
                <c:pt idx="0">
                  <c:v>Ostatní kapalná paliva</c:v>
                </c:pt>
              </c:strCache>
            </c:strRef>
          </c:tx>
          <c:spPr>
            <a:solidFill>
              <a:srgbClr val="9D9D9C"/>
            </a:solidFill>
          </c:spPr>
          <c:invertIfNegative val="0"/>
          <c:val>
            <c:numRef>
              <c:f>'8.3'!$B$20:$M$20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4B44-483A-8B0B-43BAFB2863D8}"/>
            </c:ext>
          </c:extLst>
        </c:ser>
        <c:ser>
          <c:idx val="11"/>
          <c:order val="11"/>
          <c:tx>
            <c:strRef>
              <c:f>'8.3'!$A$21</c:f>
              <c:strCache>
                <c:ptCount val="1"/>
                <c:pt idx="0">
                  <c:v>Ostatní pevná paliva</c:v>
                </c:pt>
              </c:strCache>
            </c:strRef>
          </c:tx>
          <c:spPr>
            <a:solidFill>
              <a:srgbClr val="D0D0D0"/>
            </a:solidFill>
          </c:spPr>
          <c:invertIfNegative val="0"/>
          <c:val>
            <c:numRef>
              <c:f>'8.3'!$B$21:$M$21</c:f>
              <c:numCache>
                <c:formatCode>#\ ##0.0</c:formatCode>
                <c:ptCount val="12"/>
                <c:pt idx="0">
                  <c:v>98.25</c:v>
                </c:pt>
                <c:pt idx="1">
                  <c:v>71.471000000000004</c:v>
                </c:pt>
                <c:pt idx="2">
                  <c:v>57.718000000000004</c:v>
                </c:pt>
                <c:pt idx="3">
                  <c:v>98.066999999999993</c:v>
                </c:pt>
                <c:pt idx="4">
                  <c:v>142.47800000000001</c:v>
                </c:pt>
                <c:pt idx="5">
                  <c:v>98.393000000000001</c:v>
                </c:pt>
                <c:pt idx="6">
                  <c:v>92.536000000000001</c:v>
                </c:pt>
                <c:pt idx="7">
                  <c:v>96.852000000000004</c:v>
                </c:pt>
                <c:pt idx="8">
                  <c:v>103.74</c:v>
                </c:pt>
                <c:pt idx="9">
                  <c:v>62.564050000000002</c:v>
                </c:pt>
                <c:pt idx="10">
                  <c:v>102.2908</c:v>
                </c:pt>
                <c:pt idx="11">
                  <c:v>32.808999999999997</c:v>
                </c:pt>
              </c:numCache>
            </c:numRef>
          </c:val>
          <c:extLst>
            <c:ext xmlns:c16="http://schemas.microsoft.com/office/drawing/2014/chart" uri="{C3380CC4-5D6E-409C-BE32-E72D297353CC}">
              <c16:uniqueId val="{0000000B-4B44-483A-8B0B-43BAFB2863D8}"/>
            </c:ext>
          </c:extLst>
        </c:ser>
        <c:ser>
          <c:idx val="12"/>
          <c:order val="12"/>
          <c:tx>
            <c:strRef>
              <c:f>'8.3'!$A$22</c:f>
              <c:strCache>
                <c:ptCount val="1"/>
                <c:pt idx="0">
                  <c:v>Ostatní plyny</c:v>
                </c:pt>
              </c:strCache>
            </c:strRef>
          </c:tx>
          <c:spPr>
            <a:pattFill prst="ltUpDiag">
              <a:fgClr>
                <a:srgbClr val="23315F"/>
              </a:fgClr>
              <a:bgClr>
                <a:sysClr val="window" lastClr="FFFFFF"/>
              </a:bgClr>
            </a:pattFill>
          </c:spPr>
          <c:invertIfNegative val="0"/>
          <c:val>
            <c:numRef>
              <c:f>'8.3'!$B$22:$M$22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4B44-483A-8B0B-43BAFB2863D8}"/>
            </c:ext>
          </c:extLst>
        </c:ser>
        <c:ser>
          <c:idx val="13"/>
          <c:order val="13"/>
          <c:tx>
            <c:strRef>
              <c:f>'8.3'!$A$23</c:f>
              <c:strCache>
                <c:ptCount val="1"/>
                <c:pt idx="0">
                  <c:v>Ostatní</c:v>
                </c:pt>
              </c:strCache>
            </c:strRef>
          </c:tx>
          <c:spPr>
            <a:pattFill prst="ltUpDiag">
              <a:fgClr>
                <a:srgbClr val="E02C1F"/>
              </a:fgClr>
              <a:bgClr>
                <a:sysClr val="window" lastClr="FFFFFF"/>
              </a:bgClr>
            </a:pattFill>
          </c:spPr>
          <c:invertIfNegative val="0"/>
          <c:val>
            <c:numRef>
              <c:f>'8.3'!$B$23:$M$23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4B44-483A-8B0B-43BAFB2863D8}"/>
            </c:ext>
          </c:extLst>
        </c:ser>
        <c:ser>
          <c:idx val="14"/>
          <c:order val="14"/>
          <c:tx>
            <c:strRef>
              <c:f>'8.3'!$A$24</c:f>
              <c:strCache>
                <c:ptCount val="1"/>
                <c:pt idx="0">
                  <c:v>Topné oleje</c:v>
                </c:pt>
              </c:strCache>
            </c:strRef>
          </c:tx>
          <c:spPr>
            <a:pattFill prst="ltUpDiag">
              <a:fgClr>
                <a:srgbClr val="5A6588"/>
              </a:fgClr>
              <a:bgClr>
                <a:sysClr val="window" lastClr="FFFFFF"/>
              </a:bgClr>
            </a:pattFill>
          </c:spPr>
          <c:invertIfNegative val="0"/>
          <c:val>
            <c:numRef>
              <c:f>'8.3'!$B$24:$M$24</c:f>
              <c:numCache>
                <c:formatCode>#\ ##0.0</c:formatCode>
                <c:ptCount val="12"/>
                <c:pt idx="0">
                  <c:v>2.3306999999999998E-2</c:v>
                </c:pt>
                <c:pt idx="1">
                  <c:v>2.0917000000000002E-2</c:v>
                </c:pt>
                <c:pt idx="2">
                  <c:v>1.7748999999999997E-2</c:v>
                </c:pt>
                <c:pt idx="3">
                  <c:v>8.4259999999999995E-3</c:v>
                </c:pt>
                <c:pt idx="4">
                  <c:v>7.1699999999999997E-4</c:v>
                </c:pt>
                <c:pt idx="5">
                  <c:v>5.4380000000000001E-3</c:v>
                </c:pt>
                <c:pt idx="6">
                  <c:v>0.25573099999999999</c:v>
                </c:pt>
                <c:pt idx="7">
                  <c:v>3.1922320000000002</c:v>
                </c:pt>
                <c:pt idx="8">
                  <c:v>0</c:v>
                </c:pt>
                <c:pt idx="9">
                  <c:v>0.69064000000000003</c:v>
                </c:pt>
                <c:pt idx="10">
                  <c:v>0</c:v>
                </c:pt>
                <c:pt idx="11">
                  <c:v>0</c:v>
                </c:pt>
              </c:numCache>
            </c:numRef>
          </c:val>
          <c:extLst>
            <c:ext xmlns:c16="http://schemas.microsoft.com/office/drawing/2014/chart" uri="{C3380CC4-5D6E-409C-BE32-E72D297353CC}">
              <c16:uniqueId val="{0000000E-4B44-483A-8B0B-43BAFB2863D8}"/>
            </c:ext>
          </c:extLst>
        </c:ser>
        <c:ser>
          <c:idx val="15"/>
          <c:order val="15"/>
          <c:tx>
            <c:strRef>
              <c:f>'8.3'!$A$25</c:f>
              <c:strCache>
                <c:ptCount val="1"/>
                <c:pt idx="0">
                  <c:v>Zemní plyn</c:v>
                </c:pt>
              </c:strCache>
            </c:strRef>
          </c:tx>
          <c:spPr>
            <a:pattFill prst="ltUpDiag">
              <a:fgClr>
                <a:srgbClr val="E86158"/>
              </a:fgClr>
              <a:bgClr>
                <a:sysClr val="window" lastClr="FFFFFF"/>
              </a:bgClr>
            </a:pattFill>
          </c:spPr>
          <c:invertIfNegative val="0"/>
          <c:val>
            <c:numRef>
              <c:f>'8.3'!$B$25:$M$25</c:f>
              <c:numCache>
                <c:formatCode>#\ ##0.0</c:formatCode>
                <c:ptCount val="12"/>
                <c:pt idx="0">
                  <c:v>656.88712600000019</c:v>
                </c:pt>
                <c:pt idx="1">
                  <c:v>617.14923599999997</c:v>
                </c:pt>
                <c:pt idx="2">
                  <c:v>537.33806299999992</c:v>
                </c:pt>
                <c:pt idx="3">
                  <c:v>348.74373700100011</c:v>
                </c:pt>
                <c:pt idx="4">
                  <c:v>153.64684000100004</c:v>
                </c:pt>
                <c:pt idx="5">
                  <c:v>63.569814000000008</c:v>
                </c:pt>
                <c:pt idx="6">
                  <c:v>54.852132999999995</c:v>
                </c:pt>
                <c:pt idx="7">
                  <c:v>56.171715999999996</c:v>
                </c:pt>
                <c:pt idx="8">
                  <c:v>92.145148000000034</c:v>
                </c:pt>
                <c:pt idx="9">
                  <c:v>321.34505000000007</c:v>
                </c:pt>
                <c:pt idx="10">
                  <c:v>452.83058700000009</c:v>
                </c:pt>
                <c:pt idx="11">
                  <c:v>683.5453110000002</c:v>
                </c:pt>
              </c:numCache>
            </c:numRef>
          </c:val>
          <c:extLst>
            <c:ext xmlns:c16="http://schemas.microsoft.com/office/drawing/2014/chart" uri="{C3380CC4-5D6E-409C-BE32-E72D297353CC}">
              <c16:uniqueId val="{0000000F-4B44-483A-8B0B-43BAFB2863D8}"/>
            </c:ext>
          </c:extLst>
        </c:ser>
        <c:dLbls>
          <c:showLegendKey val="0"/>
          <c:showVal val="0"/>
          <c:showCatName val="0"/>
          <c:showSerName val="0"/>
          <c:showPercent val="0"/>
          <c:showBubbleSize val="0"/>
        </c:dLbls>
        <c:gapWidth val="75"/>
        <c:overlap val="100"/>
        <c:axId val="286256512"/>
        <c:axId val="285934720"/>
      </c:barChart>
      <c:catAx>
        <c:axId val="28625651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934720"/>
        <c:crosses val="autoZero"/>
        <c:auto val="1"/>
        <c:lblAlgn val="ctr"/>
        <c:lblOffset val="100"/>
        <c:noMultiLvlLbl val="0"/>
      </c:catAx>
      <c:valAx>
        <c:axId val="285934720"/>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256512"/>
        <c:crosses val="autoZero"/>
        <c:crossBetween val="between"/>
        <c:majorUnit val="2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9801-414B-8E2F-A0817BD1451E}"/>
              </c:ext>
            </c:extLst>
          </c:dPt>
          <c:dPt>
            <c:idx val="1"/>
            <c:bubble3D val="0"/>
            <c:spPr>
              <a:solidFill>
                <a:schemeClr val="accent2"/>
              </a:solidFill>
            </c:spPr>
            <c:extLst>
              <c:ext xmlns:c16="http://schemas.microsoft.com/office/drawing/2014/chart" uri="{C3380CC4-5D6E-409C-BE32-E72D297353CC}">
                <c16:uniqueId val="{00000002-9801-414B-8E2F-A0817BD1451E}"/>
              </c:ext>
            </c:extLst>
          </c:dPt>
          <c:dPt>
            <c:idx val="2"/>
            <c:bubble3D val="0"/>
            <c:spPr>
              <a:solidFill>
                <a:schemeClr val="accent3"/>
              </a:solidFill>
            </c:spPr>
            <c:extLst>
              <c:ext xmlns:c16="http://schemas.microsoft.com/office/drawing/2014/chart" uri="{C3380CC4-5D6E-409C-BE32-E72D297353CC}">
                <c16:uniqueId val="{00000003-9801-414B-8E2F-A0817BD1451E}"/>
              </c:ext>
            </c:extLst>
          </c:dPt>
          <c:dPt>
            <c:idx val="3"/>
            <c:bubble3D val="0"/>
            <c:spPr>
              <a:solidFill>
                <a:schemeClr val="accent4"/>
              </a:solidFill>
            </c:spPr>
            <c:extLst>
              <c:ext xmlns:c16="http://schemas.microsoft.com/office/drawing/2014/chart" uri="{C3380CC4-5D6E-409C-BE32-E72D297353CC}">
                <c16:uniqueId val="{00000004-9801-414B-8E2F-A0817BD1451E}"/>
              </c:ext>
            </c:extLst>
          </c:dPt>
          <c:dPt>
            <c:idx val="4"/>
            <c:bubble3D val="0"/>
            <c:spPr>
              <a:solidFill>
                <a:schemeClr val="accent5"/>
              </a:solidFill>
            </c:spPr>
            <c:extLst>
              <c:ext xmlns:c16="http://schemas.microsoft.com/office/drawing/2014/chart" uri="{C3380CC4-5D6E-409C-BE32-E72D297353CC}">
                <c16:uniqueId val="{00000005-9801-414B-8E2F-A0817BD1451E}"/>
              </c:ext>
            </c:extLst>
          </c:dPt>
          <c:dPt>
            <c:idx val="5"/>
            <c:bubble3D val="0"/>
            <c:spPr>
              <a:solidFill>
                <a:schemeClr val="accent6"/>
              </a:solidFill>
            </c:spPr>
            <c:extLst>
              <c:ext xmlns:c16="http://schemas.microsoft.com/office/drawing/2014/chart" uri="{C3380CC4-5D6E-409C-BE32-E72D297353CC}">
                <c16:uniqueId val="{00000006-9801-414B-8E2F-A0817BD1451E}"/>
              </c:ext>
            </c:extLst>
          </c:dPt>
          <c:dPt>
            <c:idx val="6"/>
            <c:bubble3D val="0"/>
            <c:spPr>
              <a:solidFill>
                <a:srgbClr val="F0948F"/>
              </a:solidFill>
            </c:spPr>
            <c:extLst>
              <c:ext xmlns:c16="http://schemas.microsoft.com/office/drawing/2014/chart" uri="{C3380CC4-5D6E-409C-BE32-E72D297353CC}">
                <c16:uniqueId val="{00000007-9801-414B-8E2F-A0817BD1451E}"/>
              </c:ext>
            </c:extLst>
          </c:dPt>
          <c:dPt>
            <c:idx val="7"/>
            <c:bubble3D val="0"/>
            <c:spPr>
              <a:solidFill>
                <a:srgbClr val="F7C9C7"/>
              </a:solidFill>
            </c:spPr>
            <c:extLst>
              <c:ext xmlns:c16="http://schemas.microsoft.com/office/drawing/2014/chart" uri="{C3380CC4-5D6E-409C-BE32-E72D297353CC}">
                <c16:uniqueId val="{00000000-6BE8-4632-87C8-9B0C3CE8E245}"/>
              </c:ext>
            </c:extLst>
          </c:dPt>
          <c:cat>
            <c:numRef>
              <c:f>'8.3'!$U$27:$U$34</c:f>
              <c:numCache>
                <c:formatCode>#\ ##0.0</c:formatCode>
                <c:ptCount val="8"/>
              </c:numCache>
            </c:numRef>
          </c:cat>
          <c:val>
            <c:numRef>
              <c:f>'8.3'!$P$27:$P$34</c:f>
              <c:numCache>
                <c:formatCode>0.0</c:formatCode>
                <c:ptCount val="8"/>
              </c:numCache>
            </c:numRef>
          </c:val>
          <c:extLst>
            <c:ext xmlns:c16="http://schemas.microsoft.com/office/drawing/2014/chart" uri="{C3380CC4-5D6E-409C-BE32-E72D297353CC}">
              <c16:uniqueId val="{00000001-6BE8-4632-87C8-9B0C3CE8E24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521-48D2-91B0-6C9037FC6DCC}"/>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521-48D2-91B0-6C9037FC6DCC}"/>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521-48D2-91B0-6C9037FC6DCC}"/>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521-48D2-91B0-6C9037FC6DCC}"/>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521-48D2-91B0-6C9037FC6DCC}"/>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521-48D2-91B0-6C9037FC6DCC}"/>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521-48D2-91B0-6C9037FC6DCC}"/>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521-48D2-91B0-6C9037FC6DCC}"/>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521-48D2-91B0-6C9037FC6DCC}"/>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521-48D2-91B0-6C9037FC6DCC}"/>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521-48D2-91B0-6C9037FC6DCC}"/>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521-48D2-91B0-6C9037FC6DCC}"/>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521-48D2-91B0-6C9037FC6DCC}"/>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521-48D2-91B0-6C9037FC6DCC}"/>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521-48D2-91B0-6C9037FC6DCC}"/>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E521-48D2-91B0-6C9037FC6DCC}"/>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(TJ)</a:t>
            </a:r>
          </a:p>
        </c:rich>
      </c:tx>
      <c:layout>
        <c:manualLayout>
          <c:xMode val="edge"/>
          <c:yMode val="edge"/>
          <c:x val="2.8046199670838591E-3"/>
          <c:y val="2.2857097359064017E-3"/>
        </c:manualLayout>
      </c:layout>
      <c:overlay val="0"/>
    </c:title>
    <c:autoTitleDeleted val="0"/>
    <c:plotArea>
      <c:layout>
        <c:manualLayout>
          <c:layoutTarget val="inner"/>
          <c:xMode val="edge"/>
          <c:yMode val="edge"/>
          <c:x val="8.1482501679915928E-2"/>
          <c:y val="0.27106762224129999"/>
          <c:w val="0.70126884093696329"/>
          <c:h val="0.53978741468365954"/>
        </c:manualLayout>
      </c:layout>
      <c:barChart>
        <c:barDir val="col"/>
        <c:grouping val="stacked"/>
        <c:varyColors val="0"/>
        <c:ser>
          <c:idx val="0"/>
          <c:order val="0"/>
          <c:tx>
            <c:strRef>
              <c:f>'8.4'!$A$27</c:f>
              <c:strCache>
                <c:ptCount val="1"/>
                <c:pt idx="0">
                  <c:v>Průmysl</c:v>
                </c:pt>
              </c:strCache>
            </c:strRef>
          </c:tx>
          <c:invertIfNegative val="0"/>
          <c:val>
            <c:numRef>
              <c:f>'8.4'!$B$27:$M$27</c:f>
              <c:numCache>
                <c:formatCode>#\ ##0.0</c:formatCode>
                <c:ptCount val="12"/>
                <c:pt idx="0">
                  <c:v>24.786947000000001</c:v>
                </c:pt>
                <c:pt idx="1">
                  <c:v>24.538450999999998</c:v>
                </c:pt>
                <c:pt idx="2">
                  <c:v>21.779038</c:v>
                </c:pt>
                <c:pt idx="3">
                  <c:v>17.376982999999999</c:v>
                </c:pt>
                <c:pt idx="4">
                  <c:v>12.756066000000001</c:v>
                </c:pt>
                <c:pt idx="5">
                  <c:v>7.0489550000000003</c:v>
                </c:pt>
                <c:pt idx="6">
                  <c:v>6.2026829999999995</c:v>
                </c:pt>
                <c:pt idx="7">
                  <c:v>5.0419259999999992</c:v>
                </c:pt>
                <c:pt idx="8">
                  <c:v>8.3881259999999997</c:v>
                </c:pt>
                <c:pt idx="9">
                  <c:v>15.989381999999999</c:v>
                </c:pt>
                <c:pt idx="10">
                  <c:v>20.961677999999999</c:v>
                </c:pt>
                <c:pt idx="11">
                  <c:v>21.710561000000002</c:v>
                </c:pt>
              </c:numCache>
            </c:numRef>
          </c:val>
          <c:extLst>
            <c:ext xmlns:c16="http://schemas.microsoft.com/office/drawing/2014/chart" uri="{C3380CC4-5D6E-409C-BE32-E72D297353CC}">
              <c16:uniqueId val="{00000000-3DFB-4CCD-9D10-C51C9B738AA8}"/>
            </c:ext>
          </c:extLst>
        </c:ser>
        <c:ser>
          <c:idx val="1"/>
          <c:order val="1"/>
          <c:tx>
            <c:strRef>
              <c:f>'8.4'!$A$28</c:f>
              <c:strCache>
                <c:ptCount val="1"/>
                <c:pt idx="0">
                  <c:v>Energetika</c:v>
                </c:pt>
              </c:strCache>
            </c:strRef>
          </c:tx>
          <c:invertIfNegative val="0"/>
          <c:val>
            <c:numRef>
              <c:f>'8.4'!$B$28:$M$28</c:f>
              <c:numCache>
                <c:formatCode>#\ ##0.0</c:formatCode>
                <c:ptCount val="12"/>
                <c:pt idx="0">
                  <c:v>15.33361</c:v>
                </c:pt>
                <c:pt idx="1">
                  <c:v>17.180949999999999</c:v>
                </c:pt>
                <c:pt idx="2">
                  <c:v>17.0748</c:v>
                </c:pt>
                <c:pt idx="3">
                  <c:v>12.268840000000001</c:v>
                </c:pt>
                <c:pt idx="4">
                  <c:v>9.2323699999999995</c:v>
                </c:pt>
                <c:pt idx="5">
                  <c:v>3.7733499999999998</c:v>
                </c:pt>
                <c:pt idx="6">
                  <c:v>2.4326500000000002</c:v>
                </c:pt>
                <c:pt idx="7">
                  <c:v>2.6949099999999997</c:v>
                </c:pt>
                <c:pt idx="8">
                  <c:v>5.5291100000000002</c:v>
                </c:pt>
                <c:pt idx="9">
                  <c:v>8.8407599999999995</c:v>
                </c:pt>
                <c:pt idx="10">
                  <c:v>11.419500000000001</c:v>
                </c:pt>
                <c:pt idx="11">
                  <c:v>13.458</c:v>
                </c:pt>
              </c:numCache>
            </c:numRef>
          </c:val>
          <c:extLst>
            <c:ext xmlns:c16="http://schemas.microsoft.com/office/drawing/2014/chart" uri="{C3380CC4-5D6E-409C-BE32-E72D297353CC}">
              <c16:uniqueId val="{00000001-3DFB-4CCD-9D10-C51C9B738AA8}"/>
            </c:ext>
          </c:extLst>
        </c:ser>
        <c:ser>
          <c:idx val="2"/>
          <c:order val="2"/>
          <c:tx>
            <c:strRef>
              <c:f>'8.4'!$A$29</c:f>
              <c:strCache>
                <c:ptCount val="1"/>
                <c:pt idx="0">
                  <c:v>Doprava</c:v>
                </c:pt>
              </c:strCache>
            </c:strRef>
          </c:tx>
          <c:invertIfNegative val="0"/>
          <c:val>
            <c:numRef>
              <c:f>'8.4'!$B$29:$M$29</c:f>
              <c:numCache>
                <c:formatCode>#\ ##0.0</c:formatCode>
                <c:ptCount val="12"/>
                <c:pt idx="0">
                  <c:v>1.857415</c:v>
                </c:pt>
                <c:pt idx="1">
                  <c:v>1.7632260000000002</c:v>
                </c:pt>
                <c:pt idx="2">
                  <c:v>1.420776</c:v>
                </c:pt>
                <c:pt idx="3">
                  <c:v>1.141993</c:v>
                </c:pt>
                <c:pt idx="4">
                  <c:v>0.80480999999999991</c:v>
                </c:pt>
                <c:pt idx="5">
                  <c:v>0.30580099999999999</c:v>
                </c:pt>
                <c:pt idx="6">
                  <c:v>0.30782300000000001</c:v>
                </c:pt>
                <c:pt idx="7">
                  <c:v>0.40411999999999998</c:v>
                </c:pt>
                <c:pt idx="8">
                  <c:v>0.66445899999999991</c:v>
                </c:pt>
                <c:pt idx="9">
                  <c:v>1.425416</c:v>
                </c:pt>
                <c:pt idx="10">
                  <c:v>1.9437200000000003</c:v>
                </c:pt>
                <c:pt idx="11">
                  <c:v>2.2208999999999999</c:v>
                </c:pt>
              </c:numCache>
            </c:numRef>
          </c:val>
          <c:extLst>
            <c:ext xmlns:c16="http://schemas.microsoft.com/office/drawing/2014/chart" uri="{C3380CC4-5D6E-409C-BE32-E72D297353CC}">
              <c16:uniqueId val="{00000002-3DFB-4CCD-9D10-C51C9B738AA8}"/>
            </c:ext>
          </c:extLst>
        </c:ser>
        <c:ser>
          <c:idx val="3"/>
          <c:order val="3"/>
          <c:tx>
            <c:strRef>
              <c:f>'8.4'!$A$30</c:f>
              <c:strCache>
                <c:ptCount val="1"/>
                <c:pt idx="0">
                  <c:v>Stavebnictví</c:v>
                </c:pt>
              </c:strCache>
            </c:strRef>
          </c:tx>
          <c:invertIfNegative val="0"/>
          <c:val>
            <c:numRef>
              <c:f>'8.4'!$B$30:$M$30</c:f>
              <c:numCache>
                <c:formatCode>#\ ##0.0</c:formatCode>
                <c:ptCount val="12"/>
                <c:pt idx="0">
                  <c:v>2.0698099999999999</c:v>
                </c:pt>
                <c:pt idx="1">
                  <c:v>2.080857</c:v>
                </c:pt>
                <c:pt idx="2">
                  <c:v>1.7264740000000001</c:v>
                </c:pt>
                <c:pt idx="3">
                  <c:v>1.357478</c:v>
                </c:pt>
                <c:pt idx="4">
                  <c:v>0.92364999999999997</c:v>
                </c:pt>
                <c:pt idx="5">
                  <c:v>0.24723200000000001</c:v>
                </c:pt>
                <c:pt idx="6">
                  <c:v>0.20546199999999998</c:v>
                </c:pt>
                <c:pt idx="7">
                  <c:v>0.277034</c:v>
                </c:pt>
                <c:pt idx="8">
                  <c:v>0.481402</c:v>
                </c:pt>
                <c:pt idx="9">
                  <c:v>1.259423</c:v>
                </c:pt>
                <c:pt idx="10">
                  <c:v>1.7895669999999999</c:v>
                </c:pt>
                <c:pt idx="11">
                  <c:v>1.9998340000000001</c:v>
                </c:pt>
              </c:numCache>
            </c:numRef>
          </c:val>
          <c:extLst>
            <c:ext xmlns:c16="http://schemas.microsoft.com/office/drawing/2014/chart" uri="{C3380CC4-5D6E-409C-BE32-E72D297353CC}">
              <c16:uniqueId val="{00000003-3DFB-4CCD-9D10-C51C9B738AA8}"/>
            </c:ext>
          </c:extLst>
        </c:ser>
        <c:ser>
          <c:idx val="4"/>
          <c:order val="4"/>
          <c:tx>
            <c:strRef>
              <c:f>'8.4'!$A$31</c:f>
              <c:strCache>
                <c:ptCount val="1"/>
                <c:pt idx="0">
                  <c:v>Zemědělství a lesnictví</c:v>
                </c:pt>
              </c:strCache>
            </c:strRef>
          </c:tx>
          <c:invertIfNegative val="0"/>
          <c:val>
            <c:numRef>
              <c:f>'8.4'!$B$31:$M$31</c:f>
              <c:numCache>
                <c:formatCode>#\ ##0.0</c:formatCode>
                <c:ptCount val="12"/>
                <c:pt idx="0">
                  <c:v>0.99</c:v>
                </c:pt>
                <c:pt idx="1">
                  <c:v>0.82869999999999999</c:v>
                </c:pt>
                <c:pt idx="2">
                  <c:v>0.84295000000000009</c:v>
                </c:pt>
                <c:pt idx="3">
                  <c:v>0.62790000000000001</c:v>
                </c:pt>
                <c:pt idx="4">
                  <c:v>0.34364999999999996</c:v>
                </c:pt>
                <c:pt idx="5">
                  <c:v>0.20827999999999999</c:v>
                </c:pt>
                <c:pt idx="6">
                  <c:v>0.14232</c:v>
                </c:pt>
                <c:pt idx="7">
                  <c:v>0.21098</c:v>
                </c:pt>
                <c:pt idx="8">
                  <c:v>0.47960000000000003</c:v>
                </c:pt>
                <c:pt idx="9">
                  <c:v>0.42275999999999997</c:v>
                </c:pt>
                <c:pt idx="10">
                  <c:v>0.68108000000000002</c:v>
                </c:pt>
                <c:pt idx="11">
                  <c:v>0.78886999999999996</c:v>
                </c:pt>
              </c:numCache>
            </c:numRef>
          </c:val>
          <c:extLst>
            <c:ext xmlns:c16="http://schemas.microsoft.com/office/drawing/2014/chart" uri="{C3380CC4-5D6E-409C-BE32-E72D297353CC}">
              <c16:uniqueId val="{00000004-3DFB-4CCD-9D10-C51C9B738AA8}"/>
            </c:ext>
          </c:extLst>
        </c:ser>
        <c:ser>
          <c:idx val="5"/>
          <c:order val="5"/>
          <c:tx>
            <c:strRef>
              <c:f>'8.4'!$A$32</c:f>
              <c:strCache>
                <c:ptCount val="1"/>
                <c:pt idx="0">
                  <c:v>Domácnosti</c:v>
                </c:pt>
              </c:strCache>
            </c:strRef>
          </c:tx>
          <c:spPr>
            <a:solidFill>
              <a:schemeClr val="accent6"/>
            </a:solidFill>
          </c:spPr>
          <c:invertIfNegative val="0"/>
          <c:val>
            <c:numRef>
              <c:f>'8.4'!$B$32:$M$32</c:f>
              <c:numCache>
                <c:formatCode>#\ ##0.0</c:formatCode>
                <c:ptCount val="12"/>
                <c:pt idx="0">
                  <c:v>243.11540800000003</c:v>
                </c:pt>
                <c:pt idx="1">
                  <c:v>223.10530500000004</c:v>
                </c:pt>
                <c:pt idx="2">
                  <c:v>198.81446199999996</c:v>
                </c:pt>
                <c:pt idx="3">
                  <c:v>162.21068700000001</c:v>
                </c:pt>
                <c:pt idx="4">
                  <c:v>120.10367499999998</c:v>
                </c:pt>
                <c:pt idx="5">
                  <c:v>46.194292999999995</c:v>
                </c:pt>
                <c:pt idx="6">
                  <c:v>43.008901999999992</c:v>
                </c:pt>
                <c:pt idx="7">
                  <c:v>48.814064999999999</c:v>
                </c:pt>
                <c:pt idx="8">
                  <c:v>80.592430999999991</c:v>
                </c:pt>
                <c:pt idx="9">
                  <c:v>147.50673600000002</c:v>
                </c:pt>
                <c:pt idx="10">
                  <c:v>193.74573500000002</c:v>
                </c:pt>
                <c:pt idx="11">
                  <c:v>233.578622</c:v>
                </c:pt>
              </c:numCache>
            </c:numRef>
          </c:val>
          <c:extLst>
            <c:ext xmlns:c16="http://schemas.microsoft.com/office/drawing/2014/chart" uri="{C3380CC4-5D6E-409C-BE32-E72D297353CC}">
              <c16:uniqueId val="{00000005-3DFB-4CCD-9D10-C51C9B738AA8}"/>
            </c:ext>
          </c:extLst>
        </c:ser>
        <c:ser>
          <c:idx val="6"/>
          <c:order val="6"/>
          <c:tx>
            <c:strRef>
              <c:f>'8.4'!$A$33</c:f>
              <c:strCache>
                <c:ptCount val="1"/>
                <c:pt idx="0">
                  <c:v>Obchod, služby, školství, zdravotnictví</c:v>
                </c:pt>
              </c:strCache>
            </c:strRef>
          </c:tx>
          <c:spPr>
            <a:solidFill>
              <a:srgbClr val="F0948F"/>
            </a:solidFill>
          </c:spPr>
          <c:invertIfNegative val="0"/>
          <c:val>
            <c:numRef>
              <c:f>'8.4'!$B$33:$M$33</c:f>
              <c:numCache>
                <c:formatCode>#\ ##0.0</c:formatCode>
                <c:ptCount val="12"/>
                <c:pt idx="0">
                  <c:v>98.815003000000019</c:v>
                </c:pt>
                <c:pt idx="1">
                  <c:v>93.819018999999997</c:v>
                </c:pt>
                <c:pt idx="2">
                  <c:v>78.357678000000007</c:v>
                </c:pt>
                <c:pt idx="3">
                  <c:v>60.722519000000013</c:v>
                </c:pt>
                <c:pt idx="4">
                  <c:v>44.627932000000001</c:v>
                </c:pt>
                <c:pt idx="5">
                  <c:v>17.653181</c:v>
                </c:pt>
                <c:pt idx="6">
                  <c:v>15.588937999999999</c:v>
                </c:pt>
                <c:pt idx="7">
                  <c:v>19.964110999999999</c:v>
                </c:pt>
                <c:pt idx="8">
                  <c:v>31.873611</c:v>
                </c:pt>
                <c:pt idx="9">
                  <c:v>64.981031000000002</c:v>
                </c:pt>
                <c:pt idx="10">
                  <c:v>91.445307999999983</c:v>
                </c:pt>
                <c:pt idx="11">
                  <c:v>106.89448299999999</c:v>
                </c:pt>
              </c:numCache>
            </c:numRef>
          </c:val>
          <c:extLst>
            <c:ext xmlns:c16="http://schemas.microsoft.com/office/drawing/2014/chart" uri="{C3380CC4-5D6E-409C-BE32-E72D297353CC}">
              <c16:uniqueId val="{00000006-3DFB-4CCD-9D10-C51C9B738AA8}"/>
            </c:ext>
          </c:extLst>
        </c:ser>
        <c:ser>
          <c:idx val="7"/>
          <c:order val="7"/>
          <c:tx>
            <c:strRef>
              <c:f>'8.4'!$A$34</c:f>
              <c:strCache>
                <c:ptCount val="1"/>
                <c:pt idx="0">
                  <c:v>Ostatní</c:v>
                </c:pt>
              </c:strCache>
            </c:strRef>
          </c:tx>
          <c:spPr>
            <a:solidFill>
              <a:srgbClr val="F7C9C7"/>
            </a:solidFill>
          </c:spPr>
          <c:invertIfNegative val="0"/>
          <c:val>
            <c:numRef>
              <c:f>'8.4'!$B$34:$M$34</c:f>
              <c:numCache>
                <c:formatCode>#\ ##0.0</c:formatCode>
                <c:ptCount val="12"/>
                <c:pt idx="0">
                  <c:v>21.603839999999998</c:v>
                </c:pt>
                <c:pt idx="1">
                  <c:v>20.484527999999997</c:v>
                </c:pt>
                <c:pt idx="2">
                  <c:v>17.514334999999999</c:v>
                </c:pt>
                <c:pt idx="3">
                  <c:v>13.944981</c:v>
                </c:pt>
                <c:pt idx="4">
                  <c:v>9.7812450000000002</c:v>
                </c:pt>
                <c:pt idx="5">
                  <c:v>3.4140419999999998</c:v>
                </c:pt>
                <c:pt idx="6">
                  <c:v>2.9713000000000003</c:v>
                </c:pt>
                <c:pt idx="7">
                  <c:v>3.9353500000000001</c:v>
                </c:pt>
                <c:pt idx="8">
                  <c:v>6.1476670000000002</c:v>
                </c:pt>
                <c:pt idx="9">
                  <c:v>13.612855999999997</c:v>
                </c:pt>
                <c:pt idx="10">
                  <c:v>18.442685999999998</c:v>
                </c:pt>
                <c:pt idx="11">
                  <c:v>21.902343999999999</c:v>
                </c:pt>
              </c:numCache>
            </c:numRef>
          </c:val>
          <c:extLst>
            <c:ext xmlns:c16="http://schemas.microsoft.com/office/drawing/2014/chart" uri="{C3380CC4-5D6E-409C-BE32-E72D297353CC}">
              <c16:uniqueId val="{00000007-3DFB-4CCD-9D10-C51C9B738AA8}"/>
            </c:ext>
          </c:extLst>
        </c:ser>
        <c:dLbls>
          <c:showLegendKey val="0"/>
          <c:showVal val="0"/>
          <c:showCatName val="0"/>
          <c:showSerName val="0"/>
          <c:showPercent val="0"/>
          <c:showBubbleSize val="0"/>
        </c:dLbls>
        <c:gapWidth val="75"/>
        <c:overlap val="100"/>
        <c:axId val="199647232"/>
        <c:axId val="199648768"/>
      </c:barChart>
      <c:catAx>
        <c:axId val="19964723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648768"/>
        <c:crosses val="autoZero"/>
        <c:auto val="1"/>
        <c:lblAlgn val="ctr"/>
        <c:lblOffset val="100"/>
        <c:noMultiLvlLbl val="0"/>
      </c:catAx>
      <c:valAx>
        <c:axId val="199648768"/>
        <c:scaling>
          <c:orientation val="minMax"/>
          <c:max val="5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647232"/>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894E-4"/>
          <c:y val="7.4740335724244878E-5"/>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'8.4'!$M$39</c:f>
              <c:strCache>
                <c:ptCount val="1"/>
                <c:pt idx="0">
                  <c:v>Instalovaný výkon</c:v>
                </c:pt>
              </c:strCache>
            </c:strRef>
          </c:tx>
          <c:invertIfNegative val="0"/>
          <c:val>
            <c:numRef>
              <c:f>'8.4'!$N$39</c:f>
              <c:numCache>
                <c:formatCode>0.0%</c:formatCode>
                <c:ptCount val="1"/>
                <c:pt idx="0">
                  <c:v>7.2592778872754851E-2</c:v>
                </c:pt>
              </c:numCache>
            </c:numRef>
          </c:val>
          <c:extLst>
            <c:ext xmlns:c16="http://schemas.microsoft.com/office/drawing/2014/chart" uri="{C3380CC4-5D6E-409C-BE32-E72D297353CC}">
              <c16:uniqueId val="{00000000-8CE4-42CD-925A-5E49B358BA46}"/>
            </c:ext>
          </c:extLst>
        </c:ser>
        <c:ser>
          <c:idx val="1"/>
          <c:order val="1"/>
          <c:tx>
            <c:strRef>
              <c:f>'8.4'!$M$40</c:f>
              <c:strCache>
                <c:ptCount val="1"/>
                <c:pt idx="0">
                  <c:v>Výroba tepla brutto</c:v>
                </c:pt>
              </c:strCache>
            </c:strRef>
          </c:tx>
          <c:invertIfNegative val="0"/>
          <c:val>
            <c:numRef>
              <c:f>'8.4'!$N$40</c:f>
              <c:numCache>
                <c:formatCode>0.0%</c:formatCode>
                <c:ptCount val="1"/>
                <c:pt idx="0">
                  <c:v>5.1188393161657311E-2</c:v>
                </c:pt>
              </c:numCache>
            </c:numRef>
          </c:val>
          <c:extLst>
            <c:ext xmlns:c16="http://schemas.microsoft.com/office/drawing/2014/chart" uri="{C3380CC4-5D6E-409C-BE32-E72D297353CC}">
              <c16:uniqueId val="{00000001-8CE4-42CD-925A-5E49B358BA46}"/>
            </c:ext>
          </c:extLst>
        </c:ser>
        <c:ser>
          <c:idx val="2"/>
          <c:order val="2"/>
          <c:tx>
            <c:strRef>
              <c:f>'8.4'!$M$41</c:f>
              <c:strCache>
                <c:ptCount val="1"/>
                <c:pt idx="0">
                  <c:v>Dodávky tepla</c:v>
                </c:pt>
              </c:strCache>
            </c:strRef>
          </c:tx>
          <c:invertIfNegative val="0"/>
          <c:val>
            <c:numRef>
              <c:f>'8.4'!$N$41</c:f>
              <c:numCache>
                <c:formatCode>0.0%</c:formatCode>
                <c:ptCount val="1"/>
                <c:pt idx="0">
                  <c:v>3.7905941912192063E-2</c:v>
                </c:pt>
              </c:numCache>
            </c:numRef>
          </c:val>
          <c:extLst>
            <c:ext xmlns:c16="http://schemas.microsoft.com/office/drawing/2014/chart" uri="{C3380CC4-5D6E-409C-BE32-E72D297353CC}">
              <c16:uniqueId val="{00000002-8CE4-42CD-925A-5E49B358BA46}"/>
            </c:ext>
          </c:extLst>
        </c:ser>
        <c:dLbls>
          <c:showLegendKey val="0"/>
          <c:showVal val="0"/>
          <c:showCatName val="0"/>
          <c:showSerName val="0"/>
          <c:showPercent val="0"/>
          <c:showBubbleSize val="0"/>
        </c:dLbls>
        <c:gapWidth val="150"/>
        <c:axId val="199684096"/>
        <c:axId val="199685632"/>
      </c:barChart>
      <c:catAx>
        <c:axId val="199684096"/>
        <c:scaling>
          <c:orientation val="maxMin"/>
        </c:scaling>
        <c:delete val="0"/>
        <c:axPos val="l"/>
        <c:numFmt formatCode="General" sourceLinked="1"/>
        <c:majorTickMark val="none"/>
        <c:minorTickMark val="none"/>
        <c:tickLblPos val="none"/>
        <c:crossAx val="199685632"/>
        <c:crosses val="autoZero"/>
        <c:auto val="1"/>
        <c:lblAlgn val="ctr"/>
        <c:lblOffset val="100"/>
        <c:noMultiLvlLbl val="0"/>
      </c:catAx>
      <c:valAx>
        <c:axId val="1996856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9684096"/>
        <c:crosses val="max"/>
        <c:crossBetween val="between"/>
      </c:valAx>
    </c:plotArea>
    <c:legend>
      <c:legendPos val="b"/>
      <c:layout>
        <c:manualLayout>
          <c:xMode val="edge"/>
          <c:yMode val="edge"/>
          <c:x val="1.5162396231415507E-3"/>
          <c:y val="0.71926770820438668"/>
          <c:w val="0.50988441184265643"/>
          <c:h val="0.2807322917956131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1.1007654639433836E-3"/>
          <c:y val="4.3797835628217305E-2"/>
        </c:manualLayout>
      </c:layout>
      <c:overlay val="0"/>
    </c:title>
    <c:autoTitleDeleted val="0"/>
    <c:plotArea>
      <c:layout/>
      <c:barChart>
        <c:barDir val="col"/>
        <c:grouping val="stacked"/>
        <c:varyColors val="0"/>
        <c:ser>
          <c:idx val="0"/>
          <c:order val="0"/>
          <c:tx>
            <c:strRef>
              <c:f>'8.4'!$A$10</c:f>
              <c:strCache>
                <c:ptCount val="1"/>
                <c:pt idx="0">
                  <c:v>Biomasa</c:v>
                </c:pt>
              </c:strCache>
            </c:strRef>
          </c:tx>
          <c:spPr>
            <a:solidFill>
              <a:srgbClr val="23315F"/>
            </a:solidFill>
          </c:spPr>
          <c:invertIfNegative val="0"/>
          <c:val>
            <c:numRef>
              <c:f>'8.4'!$B$10:$M$10</c:f>
              <c:numCache>
                <c:formatCode>#\ ##0.0</c:formatCode>
                <c:ptCount val="12"/>
                <c:pt idx="0">
                  <c:v>41.823642999999997</c:v>
                </c:pt>
                <c:pt idx="1">
                  <c:v>36.317533000000005</c:v>
                </c:pt>
                <c:pt idx="2">
                  <c:v>35.979361000000004</c:v>
                </c:pt>
                <c:pt idx="3">
                  <c:v>33.253067999999992</c:v>
                </c:pt>
                <c:pt idx="4">
                  <c:v>26.101967999999999</c:v>
                </c:pt>
                <c:pt idx="5">
                  <c:v>11.630571999999999</c:v>
                </c:pt>
                <c:pt idx="6">
                  <c:v>9.7724330000000013</c:v>
                </c:pt>
                <c:pt idx="7">
                  <c:v>10.787068</c:v>
                </c:pt>
                <c:pt idx="8">
                  <c:v>18.720879</c:v>
                </c:pt>
                <c:pt idx="9">
                  <c:v>35.307263999999996</c:v>
                </c:pt>
                <c:pt idx="10">
                  <c:v>48.922465999999993</c:v>
                </c:pt>
                <c:pt idx="11">
                  <c:v>40.426161</c:v>
                </c:pt>
              </c:numCache>
            </c:numRef>
          </c:val>
          <c:extLst>
            <c:ext xmlns:c16="http://schemas.microsoft.com/office/drawing/2014/chart" uri="{C3380CC4-5D6E-409C-BE32-E72D297353CC}">
              <c16:uniqueId val="{00000000-6F9D-4093-8076-46C14AD4DAF7}"/>
            </c:ext>
          </c:extLst>
        </c:ser>
        <c:ser>
          <c:idx val="1"/>
          <c:order val="1"/>
          <c:tx>
            <c:strRef>
              <c:f>'8.4'!$A$11</c:f>
              <c:strCache>
                <c:ptCount val="1"/>
                <c:pt idx="0">
                  <c:v>Bioplyn</c:v>
                </c:pt>
              </c:strCache>
            </c:strRef>
          </c:tx>
          <c:spPr>
            <a:solidFill>
              <a:srgbClr val="5A6588"/>
            </a:solidFill>
          </c:spPr>
          <c:invertIfNegative val="0"/>
          <c:val>
            <c:numRef>
              <c:f>'8.4'!$B$11:$M$11</c:f>
              <c:numCache>
                <c:formatCode>#\ ##0.0</c:formatCode>
                <c:ptCount val="12"/>
                <c:pt idx="0">
                  <c:v>0.88100000000000001</c:v>
                </c:pt>
                <c:pt idx="1">
                  <c:v>0.73299999999999998</c:v>
                </c:pt>
                <c:pt idx="2">
                  <c:v>0.77600000000000002</c:v>
                </c:pt>
                <c:pt idx="3">
                  <c:v>0.57099999999999995</c:v>
                </c:pt>
                <c:pt idx="4">
                  <c:v>0.313</c:v>
                </c:pt>
                <c:pt idx="5">
                  <c:v>0.20100000000000001</c:v>
                </c:pt>
                <c:pt idx="6">
                  <c:v>0.13600000000000001</c:v>
                </c:pt>
                <c:pt idx="7">
                  <c:v>0.20200000000000001</c:v>
                </c:pt>
                <c:pt idx="8">
                  <c:v>0.47</c:v>
                </c:pt>
                <c:pt idx="9">
                  <c:v>0.376</c:v>
                </c:pt>
                <c:pt idx="10">
                  <c:v>0.60199999999999998</c:v>
                </c:pt>
                <c:pt idx="11">
                  <c:v>0.67900000000000005</c:v>
                </c:pt>
              </c:numCache>
            </c:numRef>
          </c:val>
          <c:extLst>
            <c:ext xmlns:c16="http://schemas.microsoft.com/office/drawing/2014/chart" uri="{C3380CC4-5D6E-409C-BE32-E72D297353CC}">
              <c16:uniqueId val="{00000001-6F9D-4093-8076-46C14AD4DAF7}"/>
            </c:ext>
          </c:extLst>
        </c:ser>
        <c:ser>
          <c:idx val="2"/>
          <c:order val="2"/>
          <c:tx>
            <c:strRef>
              <c:f>'8.4'!$A$12</c:f>
              <c:strCache>
                <c:ptCount val="1"/>
                <c:pt idx="0">
                  <c:v>Černé uhlí</c:v>
                </c:pt>
              </c:strCache>
            </c:strRef>
          </c:tx>
          <c:spPr>
            <a:solidFill>
              <a:srgbClr val="9198B0"/>
            </a:solidFill>
          </c:spPr>
          <c:invertIfNegative val="0"/>
          <c:val>
            <c:numRef>
              <c:f>'8.4'!$B$12:$M$12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F9D-4093-8076-46C14AD4DAF7}"/>
            </c:ext>
          </c:extLst>
        </c:ser>
        <c:ser>
          <c:idx val="3"/>
          <c:order val="3"/>
          <c:tx>
            <c:strRef>
              <c:f>'8.4'!$A$13</c:f>
              <c:strCache>
                <c:ptCount val="1"/>
                <c:pt idx="0">
                  <c:v>Elektrická energie</c:v>
                </c:pt>
              </c:strCache>
            </c:strRef>
          </c:tx>
          <c:spPr>
            <a:solidFill>
              <a:srgbClr val="C8CBD7"/>
            </a:solidFill>
          </c:spPr>
          <c:invertIfNegative val="0"/>
          <c:val>
            <c:numRef>
              <c:f>'8.4'!$B$13:$M$13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6F9D-4093-8076-46C14AD4DAF7}"/>
            </c:ext>
          </c:extLst>
        </c:ser>
        <c:ser>
          <c:idx val="4"/>
          <c:order val="4"/>
          <c:tx>
            <c:strRef>
              <c:f>'8.4'!$A$14</c:f>
              <c:strCache>
                <c:ptCount val="1"/>
                <c:pt idx="0">
                  <c:v>Energie prostředí (tepelné čerpadlo)</c:v>
                </c:pt>
              </c:strCache>
            </c:strRef>
          </c:tx>
          <c:spPr>
            <a:solidFill>
              <a:srgbClr val="E02C1F"/>
            </a:solidFill>
          </c:spPr>
          <c:invertIfNegative val="0"/>
          <c:val>
            <c:numRef>
              <c:f>'8.4'!$B$14:$M$14</c:f>
              <c:numCache>
                <c:formatCode>#\ ##0.0</c:formatCode>
                <c:ptCount val="12"/>
                <c:pt idx="0">
                  <c:v>0.65930999999999995</c:v>
                </c:pt>
                <c:pt idx="1">
                  <c:v>0.54576000000000002</c:v>
                </c:pt>
                <c:pt idx="2">
                  <c:v>0.48724000000000001</c:v>
                </c:pt>
                <c:pt idx="3">
                  <c:v>0.46276999999999996</c:v>
                </c:pt>
                <c:pt idx="4">
                  <c:v>0.46300000000000002</c:v>
                </c:pt>
                <c:pt idx="5">
                  <c:v>0.33143</c:v>
                </c:pt>
                <c:pt idx="6">
                  <c:v>0.35641</c:v>
                </c:pt>
                <c:pt idx="7">
                  <c:v>0.42937999999999998</c:v>
                </c:pt>
                <c:pt idx="8">
                  <c:v>0.45572000000000001</c:v>
                </c:pt>
                <c:pt idx="9">
                  <c:v>0.35804000000000002</c:v>
                </c:pt>
                <c:pt idx="10">
                  <c:v>0.32083999999999996</c:v>
                </c:pt>
                <c:pt idx="11">
                  <c:v>0.30262</c:v>
                </c:pt>
              </c:numCache>
            </c:numRef>
          </c:val>
          <c:extLst>
            <c:ext xmlns:c16="http://schemas.microsoft.com/office/drawing/2014/chart" uri="{C3380CC4-5D6E-409C-BE32-E72D297353CC}">
              <c16:uniqueId val="{00000004-6F9D-4093-8076-46C14AD4DAF7}"/>
            </c:ext>
          </c:extLst>
        </c:ser>
        <c:ser>
          <c:idx val="5"/>
          <c:order val="5"/>
          <c:tx>
            <c:strRef>
              <c:f>'8.4'!$A$15</c:f>
              <c:strCache>
                <c:ptCount val="1"/>
                <c:pt idx="0">
                  <c:v>Energie Slunce (solární kolektor)</c:v>
                </c:pt>
              </c:strCache>
            </c:strRef>
          </c:tx>
          <c:spPr>
            <a:solidFill>
              <a:srgbClr val="E86158"/>
            </a:solidFill>
          </c:spPr>
          <c:invertIfNegative val="0"/>
          <c:val>
            <c:numRef>
              <c:f>'8.4'!$B$15:$M$15</c:f>
              <c:numCache>
                <c:formatCode>#\ ##0.0</c:formatCode>
                <c:ptCount val="12"/>
                <c:pt idx="0">
                  <c:v>1.4289999999999999E-3</c:v>
                </c:pt>
                <c:pt idx="1">
                  <c:v>4.1539999999999997E-3</c:v>
                </c:pt>
                <c:pt idx="2">
                  <c:v>6.5429999999999993E-3</c:v>
                </c:pt>
                <c:pt idx="3">
                  <c:v>1.4748000000000001E-2</c:v>
                </c:pt>
                <c:pt idx="4">
                  <c:v>1.7156999999999999E-2</c:v>
                </c:pt>
                <c:pt idx="5">
                  <c:v>2.5567999999999997E-2</c:v>
                </c:pt>
                <c:pt idx="6">
                  <c:v>1.9594999999999998E-2</c:v>
                </c:pt>
                <c:pt idx="7">
                  <c:v>2.0882999999999999E-2</c:v>
                </c:pt>
                <c:pt idx="8">
                  <c:v>1.2896000000000001E-2</c:v>
                </c:pt>
                <c:pt idx="9">
                  <c:v>1.6349999999999996E-2</c:v>
                </c:pt>
                <c:pt idx="10">
                  <c:v>4.0199999999999993E-3</c:v>
                </c:pt>
                <c:pt idx="11">
                  <c:v>1.2800000000000001E-3</c:v>
                </c:pt>
              </c:numCache>
            </c:numRef>
          </c:val>
          <c:extLst>
            <c:ext xmlns:c16="http://schemas.microsoft.com/office/drawing/2014/chart" uri="{C3380CC4-5D6E-409C-BE32-E72D297353CC}">
              <c16:uniqueId val="{00000005-6F9D-4093-8076-46C14AD4DAF7}"/>
            </c:ext>
          </c:extLst>
        </c:ser>
        <c:ser>
          <c:idx val="6"/>
          <c:order val="6"/>
          <c:tx>
            <c:strRef>
              <c:f>'8.4'!$A$16</c:f>
              <c:strCache>
                <c:ptCount val="1"/>
                <c:pt idx="0">
                  <c:v>Hnědé uhlí</c:v>
                </c:pt>
              </c:strCache>
            </c:strRef>
          </c:tx>
          <c:spPr>
            <a:solidFill>
              <a:srgbClr val="F0948F"/>
            </a:solidFill>
          </c:spPr>
          <c:invertIfNegative val="0"/>
          <c:val>
            <c:numRef>
              <c:f>'8.4'!$B$16:$M$16</c:f>
              <c:numCache>
                <c:formatCode>#\ ##0.0</c:formatCode>
                <c:ptCount val="12"/>
                <c:pt idx="0">
                  <c:v>268.46597700000001</c:v>
                </c:pt>
                <c:pt idx="1">
                  <c:v>257.25602800000001</c:v>
                </c:pt>
                <c:pt idx="2">
                  <c:v>229.02243999999999</c:v>
                </c:pt>
                <c:pt idx="3">
                  <c:v>170.57841399999998</c:v>
                </c:pt>
                <c:pt idx="4">
                  <c:v>120.587855</c:v>
                </c:pt>
                <c:pt idx="5">
                  <c:v>72.156346999999997</c:v>
                </c:pt>
                <c:pt idx="6">
                  <c:v>73.979294999999993</c:v>
                </c:pt>
                <c:pt idx="7">
                  <c:v>56.408750999999995</c:v>
                </c:pt>
                <c:pt idx="8">
                  <c:v>94.796170000000018</c:v>
                </c:pt>
                <c:pt idx="9">
                  <c:v>151.85026799999997</c:v>
                </c:pt>
                <c:pt idx="10">
                  <c:v>206.71274499999998</c:v>
                </c:pt>
                <c:pt idx="11">
                  <c:v>259.05898300000001</c:v>
                </c:pt>
              </c:numCache>
            </c:numRef>
          </c:val>
          <c:extLst>
            <c:ext xmlns:c16="http://schemas.microsoft.com/office/drawing/2014/chart" uri="{C3380CC4-5D6E-409C-BE32-E72D297353CC}">
              <c16:uniqueId val="{00000006-6F9D-4093-8076-46C14AD4DAF7}"/>
            </c:ext>
          </c:extLst>
        </c:ser>
        <c:ser>
          <c:idx val="7"/>
          <c:order val="7"/>
          <c:tx>
            <c:strRef>
              <c:f>'8.4'!$A$17</c:f>
              <c:strCache>
                <c:ptCount val="1"/>
                <c:pt idx="0">
                  <c:v>Jaderné palivo</c:v>
                </c:pt>
              </c:strCache>
            </c:strRef>
          </c:tx>
          <c:spPr>
            <a:solidFill>
              <a:srgbClr val="F7C9C7"/>
            </a:solidFill>
          </c:spPr>
          <c:invertIfNegative val="0"/>
          <c:val>
            <c:numRef>
              <c:f>'8.4'!$B$17:$M$17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6F9D-4093-8076-46C14AD4DAF7}"/>
            </c:ext>
          </c:extLst>
        </c:ser>
        <c:ser>
          <c:idx val="8"/>
          <c:order val="8"/>
          <c:tx>
            <c:strRef>
              <c:f>'8.4'!$A$18</c:f>
              <c:strCache>
                <c:ptCount val="1"/>
                <c:pt idx="0">
                  <c:v>Koks</c:v>
                </c:pt>
              </c:strCache>
            </c:strRef>
          </c:tx>
          <c:spPr>
            <a:solidFill>
              <a:srgbClr val="262626"/>
            </a:solidFill>
          </c:spPr>
          <c:invertIfNegative val="0"/>
          <c:val>
            <c:numRef>
              <c:f>'8.4'!$B$18:$M$18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6F9D-4093-8076-46C14AD4DAF7}"/>
            </c:ext>
          </c:extLst>
        </c:ser>
        <c:ser>
          <c:idx val="9"/>
          <c:order val="9"/>
          <c:tx>
            <c:strRef>
              <c:f>'8.4'!$A$19</c:f>
              <c:strCache>
                <c:ptCount val="1"/>
                <c:pt idx="0">
                  <c:v>Odpadní teplo</c:v>
                </c:pt>
              </c:strCache>
            </c:strRef>
          </c:tx>
          <c:spPr>
            <a:solidFill>
              <a:srgbClr val="646363"/>
            </a:solidFill>
          </c:spPr>
          <c:invertIfNegative val="0"/>
          <c:val>
            <c:numRef>
              <c:f>'8.4'!$B$19:$M$19</c:f>
              <c:numCache>
                <c:formatCode>#\ ##0.0</c:formatCode>
                <c:ptCount val="12"/>
                <c:pt idx="0">
                  <c:v>0</c:v>
                </c:pt>
                <c:pt idx="1">
                  <c:v>0</c:v>
                </c:pt>
                <c:pt idx="2">
                  <c:v>0</c:v>
                </c:pt>
                <c:pt idx="3">
                  <c:v>0</c:v>
                </c:pt>
                <c:pt idx="4">
                  <c:v>0</c:v>
                </c:pt>
                <c:pt idx="5">
                  <c:v>2.2800000000000001E-2</c:v>
                </c:pt>
                <c:pt idx="6">
                  <c:v>0</c:v>
                </c:pt>
                <c:pt idx="7">
                  <c:v>1.34E-2</c:v>
                </c:pt>
                <c:pt idx="8">
                  <c:v>0</c:v>
                </c:pt>
                <c:pt idx="9">
                  <c:v>0</c:v>
                </c:pt>
                <c:pt idx="10">
                  <c:v>0</c:v>
                </c:pt>
                <c:pt idx="11">
                  <c:v>0</c:v>
                </c:pt>
              </c:numCache>
            </c:numRef>
          </c:val>
          <c:extLst>
            <c:ext xmlns:c16="http://schemas.microsoft.com/office/drawing/2014/chart" uri="{C3380CC4-5D6E-409C-BE32-E72D297353CC}">
              <c16:uniqueId val="{00000009-6F9D-4093-8076-46C14AD4DAF7}"/>
            </c:ext>
          </c:extLst>
        </c:ser>
        <c:ser>
          <c:idx val="10"/>
          <c:order val="10"/>
          <c:tx>
            <c:strRef>
              <c:f>'8.4'!$A$20</c:f>
              <c:strCache>
                <c:ptCount val="1"/>
                <c:pt idx="0">
                  <c:v>Ostatní kapalná paliva</c:v>
                </c:pt>
              </c:strCache>
            </c:strRef>
          </c:tx>
          <c:spPr>
            <a:solidFill>
              <a:srgbClr val="9D9D9C"/>
            </a:solidFill>
          </c:spPr>
          <c:invertIfNegative val="0"/>
          <c:val>
            <c:numRef>
              <c:f>'8.4'!$B$20:$M$20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6F9D-4093-8076-46C14AD4DAF7}"/>
            </c:ext>
          </c:extLst>
        </c:ser>
        <c:ser>
          <c:idx val="11"/>
          <c:order val="11"/>
          <c:tx>
            <c:strRef>
              <c:f>'8.4'!$A$21</c:f>
              <c:strCache>
                <c:ptCount val="1"/>
                <c:pt idx="0">
                  <c:v>Ostatní pevná paliva</c:v>
                </c:pt>
              </c:strCache>
            </c:strRef>
          </c:tx>
          <c:spPr>
            <a:solidFill>
              <a:srgbClr val="D0D0D0"/>
            </a:solidFill>
          </c:spPr>
          <c:invertIfNegative val="0"/>
          <c:val>
            <c:numRef>
              <c:f>'8.4'!$B$21:$M$21</c:f>
              <c:numCache>
                <c:formatCode>#\ ##0.0</c:formatCode>
                <c:ptCount val="12"/>
                <c:pt idx="0">
                  <c:v>0</c:v>
                </c:pt>
                <c:pt idx="1">
                  <c:v>0</c:v>
                </c:pt>
                <c:pt idx="2">
                  <c:v>0.77208600000000005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6F9D-4093-8076-46C14AD4DAF7}"/>
            </c:ext>
          </c:extLst>
        </c:ser>
        <c:ser>
          <c:idx val="12"/>
          <c:order val="12"/>
          <c:tx>
            <c:strRef>
              <c:f>'8.4'!$A$22</c:f>
              <c:strCache>
                <c:ptCount val="1"/>
                <c:pt idx="0">
                  <c:v>Ostatní plyny</c:v>
                </c:pt>
              </c:strCache>
            </c:strRef>
          </c:tx>
          <c:spPr>
            <a:pattFill prst="ltUpDiag">
              <a:fgClr>
                <a:srgbClr val="23315F"/>
              </a:fgClr>
              <a:bgClr>
                <a:sysClr val="window" lastClr="FFFFFF"/>
              </a:bgClr>
            </a:pattFill>
          </c:spPr>
          <c:invertIfNegative val="0"/>
          <c:val>
            <c:numRef>
              <c:f>'8.4'!$B$22:$M$22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6F9D-4093-8076-46C14AD4DAF7}"/>
            </c:ext>
          </c:extLst>
        </c:ser>
        <c:ser>
          <c:idx val="13"/>
          <c:order val="13"/>
          <c:tx>
            <c:strRef>
              <c:f>'8.4'!$A$23</c:f>
              <c:strCache>
                <c:ptCount val="1"/>
                <c:pt idx="0">
                  <c:v>Ostatní</c:v>
                </c:pt>
              </c:strCache>
            </c:strRef>
          </c:tx>
          <c:spPr>
            <a:pattFill prst="ltUpDiag">
              <a:fgClr>
                <a:srgbClr val="E02C1F"/>
              </a:fgClr>
              <a:bgClr>
                <a:sysClr val="window" lastClr="FFFFFF"/>
              </a:bgClr>
            </a:pattFill>
          </c:spPr>
          <c:invertIfNegative val="0"/>
          <c:val>
            <c:numRef>
              <c:f>'8.4'!$B$23:$M$23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6F9D-4093-8076-46C14AD4DAF7}"/>
            </c:ext>
          </c:extLst>
        </c:ser>
        <c:ser>
          <c:idx val="14"/>
          <c:order val="14"/>
          <c:tx>
            <c:strRef>
              <c:f>'8.4'!$A$24</c:f>
              <c:strCache>
                <c:ptCount val="1"/>
                <c:pt idx="0">
                  <c:v>Topné oleje</c:v>
                </c:pt>
              </c:strCache>
            </c:strRef>
          </c:tx>
          <c:spPr>
            <a:pattFill prst="ltUpDiag">
              <a:fgClr>
                <a:srgbClr val="5A6588"/>
              </a:fgClr>
              <a:bgClr>
                <a:sysClr val="window" lastClr="FFFFFF"/>
              </a:bgClr>
            </a:pattFill>
          </c:spPr>
          <c:invertIfNegative val="0"/>
          <c:val>
            <c:numRef>
              <c:f>'8.4'!$B$24:$M$24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6F9D-4093-8076-46C14AD4DAF7}"/>
            </c:ext>
          </c:extLst>
        </c:ser>
        <c:ser>
          <c:idx val="15"/>
          <c:order val="15"/>
          <c:tx>
            <c:strRef>
              <c:f>'8.4'!$A$25</c:f>
              <c:strCache>
                <c:ptCount val="1"/>
                <c:pt idx="0">
                  <c:v>Zemní plyn</c:v>
                </c:pt>
              </c:strCache>
            </c:strRef>
          </c:tx>
          <c:spPr>
            <a:pattFill prst="ltUpDiag">
              <a:fgClr>
                <a:srgbClr val="E86158"/>
              </a:fgClr>
              <a:bgClr>
                <a:sysClr val="window" lastClr="FFFFFF"/>
              </a:bgClr>
            </a:pattFill>
          </c:spPr>
          <c:invertIfNegative val="0"/>
          <c:val>
            <c:numRef>
              <c:f>'8.4'!$B$25:$M$25</c:f>
              <c:numCache>
                <c:formatCode>#\ ##0.0</c:formatCode>
                <c:ptCount val="12"/>
                <c:pt idx="0">
                  <c:v>152.41965700000003</c:v>
                </c:pt>
                <c:pt idx="1">
                  <c:v>140.116061</c:v>
                </c:pt>
                <c:pt idx="2">
                  <c:v>118.24994199999998</c:v>
                </c:pt>
                <c:pt idx="3">
                  <c:v>110.79903099999999</c:v>
                </c:pt>
                <c:pt idx="4">
                  <c:v>93.779175000000009</c:v>
                </c:pt>
                <c:pt idx="5">
                  <c:v>26.085611</c:v>
                </c:pt>
                <c:pt idx="6">
                  <c:v>38.795104999999992</c:v>
                </c:pt>
                <c:pt idx="7">
                  <c:v>53.483658000000013</c:v>
                </c:pt>
                <c:pt idx="8">
                  <c:v>53.808845999999988</c:v>
                </c:pt>
                <c:pt idx="9">
                  <c:v>107.57116299999998</c:v>
                </c:pt>
                <c:pt idx="10">
                  <c:v>130.50918199999998</c:v>
                </c:pt>
                <c:pt idx="11">
                  <c:v>156.02431699999994</c:v>
                </c:pt>
              </c:numCache>
            </c:numRef>
          </c:val>
          <c:extLst>
            <c:ext xmlns:c16="http://schemas.microsoft.com/office/drawing/2014/chart" uri="{C3380CC4-5D6E-409C-BE32-E72D297353CC}">
              <c16:uniqueId val="{0000000F-6F9D-4093-8076-46C14AD4DAF7}"/>
            </c:ext>
          </c:extLst>
        </c:ser>
        <c:dLbls>
          <c:showLegendKey val="0"/>
          <c:showVal val="0"/>
          <c:showCatName val="0"/>
          <c:showSerName val="0"/>
          <c:showPercent val="0"/>
          <c:showBubbleSize val="0"/>
        </c:dLbls>
        <c:gapWidth val="75"/>
        <c:overlap val="100"/>
        <c:axId val="284585984"/>
        <c:axId val="284587520"/>
      </c:barChart>
      <c:catAx>
        <c:axId val="2845859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587520"/>
        <c:crosses val="autoZero"/>
        <c:auto val="1"/>
        <c:lblAlgn val="ctr"/>
        <c:lblOffset val="100"/>
        <c:noMultiLvlLbl val="0"/>
      </c:catAx>
      <c:valAx>
        <c:axId val="284587520"/>
        <c:scaling>
          <c:orientation val="minMax"/>
          <c:max val="5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585984"/>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309A-4B8B-9C9C-69DD6FC9E635}"/>
              </c:ext>
            </c:extLst>
          </c:dPt>
          <c:dPt>
            <c:idx val="1"/>
            <c:bubble3D val="0"/>
            <c:spPr>
              <a:solidFill>
                <a:schemeClr val="accent2"/>
              </a:solidFill>
            </c:spPr>
            <c:extLst>
              <c:ext xmlns:c16="http://schemas.microsoft.com/office/drawing/2014/chart" uri="{C3380CC4-5D6E-409C-BE32-E72D297353CC}">
                <c16:uniqueId val="{00000002-309A-4B8B-9C9C-69DD6FC9E635}"/>
              </c:ext>
            </c:extLst>
          </c:dPt>
          <c:dPt>
            <c:idx val="2"/>
            <c:bubble3D val="0"/>
            <c:spPr>
              <a:solidFill>
                <a:schemeClr val="accent3"/>
              </a:solidFill>
            </c:spPr>
            <c:extLst>
              <c:ext xmlns:c16="http://schemas.microsoft.com/office/drawing/2014/chart" uri="{C3380CC4-5D6E-409C-BE32-E72D297353CC}">
                <c16:uniqueId val="{00000003-309A-4B8B-9C9C-69DD6FC9E635}"/>
              </c:ext>
            </c:extLst>
          </c:dPt>
          <c:dPt>
            <c:idx val="3"/>
            <c:bubble3D val="0"/>
            <c:spPr>
              <a:solidFill>
                <a:schemeClr val="accent4"/>
              </a:solidFill>
            </c:spPr>
            <c:extLst>
              <c:ext xmlns:c16="http://schemas.microsoft.com/office/drawing/2014/chart" uri="{C3380CC4-5D6E-409C-BE32-E72D297353CC}">
                <c16:uniqueId val="{00000004-309A-4B8B-9C9C-69DD6FC9E635}"/>
              </c:ext>
            </c:extLst>
          </c:dPt>
          <c:dPt>
            <c:idx val="4"/>
            <c:bubble3D val="0"/>
            <c:spPr>
              <a:solidFill>
                <a:schemeClr val="accent5"/>
              </a:solidFill>
            </c:spPr>
            <c:extLst>
              <c:ext xmlns:c16="http://schemas.microsoft.com/office/drawing/2014/chart" uri="{C3380CC4-5D6E-409C-BE32-E72D297353CC}">
                <c16:uniqueId val="{00000005-309A-4B8B-9C9C-69DD6FC9E635}"/>
              </c:ext>
            </c:extLst>
          </c:dPt>
          <c:dPt>
            <c:idx val="5"/>
            <c:bubble3D val="0"/>
            <c:spPr>
              <a:solidFill>
                <a:schemeClr val="accent6"/>
              </a:solidFill>
            </c:spPr>
            <c:extLst>
              <c:ext xmlns:c16="http://schemas.microsoft.com/office/drawing/2014/chart" uri="{C3380CC4-5D6E-409C-BE32-E72D297353CC}">
                <c16:uniqueId val="{00000006-309A-4B8B-9C9C-69DD6FC9E635}"/>
              </c:ext>
            </c:extLst>
          </c:dPt>
          <c:dPt>
            <c:idx val="6"/>
            <c:bubble3D val="0"/>
            <c:spPr>
              <a:solidFill>
                <a:srgbClr val="F0948F"/>
              </a:solidFill>
            </c:spPr>
            <c:extLst>
              <c:ext xmlns:c16="http://schemas.microsoft.com/office/drawing/2014/chart" uri="{C3380CC4-5D6E-409C-BE32-E72D297353CC}">
                <c16:uniqueId val="{00000007-309A-4B8B-9C9C-69DD6FC9E635}"/>
              </c:ext>
            </c:extLst>
          </c:dPt>
          <c:dPt>
            <c:idx val="7"/>
            <c:bubble3D val="0"/>
            <c:spPr>
              <a:solidFill>
                <a:srgbClr val="F7C9C7"/>
              </a:solidFill>
            </c:spPr>
            <c:extLst>
              <c:ext xmlns:c16="http://schemas.microsoft.com/office/drawing/2014/chart" uri="{C3380CC4-5D6E-409C-BE32-E72D297353CC}">
                <c16:uniqueId val="{00000000-C55B-4F2D-A47F-E7BF0FB902C0}"/>
              </c:ext>
            </c:extLst>
          </c:dPt>
          <c:cat>
            <c:numRef>
              <c:f>'8.4'!$U$27:$U$34</c:f>
              <c:numCache>
                <c:formatCode>#\ ##0.0</c:formatCode>
                <c:ptCount val="8"/>
              </c:numCache>
            </c:numRef>
          </c:cat>
          <c:val>
            <c:numRef>
              <c:f>'8.4'!$P$27:$P$34</c:f>
              <c:numCache>
                <c:formatCode>0.0</c:formatCode>
                <c:ptCount val="8"/>
              </c:numCache>
            </c:numRef>
          </c:val>
          <c:extLst>
            <c:ext xmlns:c16="http://schemas.microsoft.com/office/drawing/2014/chart" uri="{C3380CC4-5D6E-409C-BE32-E72D297353CC}">
              <c16:uniqueId val="{00000001-C55B-4F2D-A47F-E7BF0FB902C0}"/>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accent1"/>
                </a:solidFill>
              </a:defRPr>
            </a:pPr>
            <a:r>
              <a:rPr lang="cs-CZ" sz="1000" baseline="0">
                <a:solidFill>
                  <a:srgbClr val="233060"/>
                </a:solidFill>
                <a:latin typeface="Arial" panose="020B0604020202020204" pitchFamily="34" charset="0"/>
                <a:cs typeface="Arial" panose="020B0604020202020204" pitchFamily="34" charset="0"/>
              </a:rPr>
              <a:t>Podíl paliv na dodávkách tepla</a:t>
            </a:r>
          </a:p>
        </c:rich>
      </c:tx>
      <c:layout>
        <c:manualLayout>
          <c:xMode val="edge"/>
          <c:yMode val="edge"/>
          <c:x val="8.7851731180618178E-4"/>
          <c:y val="1.1100832562442183E-2"/>
        </c:manualLayout>
      </c:layout>
      <c:overlay val="0"/>
    </c:title>
    <c:autoTitleDeleted val="0"/>
    <c:plotArea>
      <c:layout>
        <c:manualLayout>
          <c:layoutTarget val="inner"/>
          <c:xMode val="edge"/>
          <c:yMode val="edge"/>
          <c:x val="8.3331666875167715E-2"/>
          <c:y val="0.11933668332971675"/>
          <c:w val="0.70632167844727234"/>
          <c:h val="0.85914506913361033"/>
        </c:manualLayout>
      </c:layout>
      <c:doughnutChart>
        <c:varyColors val="1"/>
        <c:ser>
          <c:idx val="0"/>
          <c:order val="0"/>
          <c:dPt>
            <c:idx val="0"/>
            <c:bubble3D val="0"/>
            <c:spPr>
              <a:solidFill>
                <a:srgbClr val="262626"/>
              </a:solidFill>
            </c:spPr>
            <c:extLst>
              <c:ext xmlns:c16="http://schemas.microsoft.com/office/drawing/2014/chart" uri="{C3380CC4-5D6E-409C-BE32-E72D297353CC}">
                <c16:uniqueId val="{00000001-9873-4A6F-9B29-7304FFDDD914}"/>
              </c:ext>
            </c:extLst>
          </c:dPt>
          <c:dPt>
            <c:idx val="1"/>
            <c:bubble3D val="0"/>
            <c:spPr>
              <a:solidFill>
                <a:srgbClr val="5A6588"/>
              </a:solidFill>
            </c:spPr>
            <c:extLst>
              <c:ext xmlns:c16="http://schemas.microsoft.com/office/drawing/2014/chart" uri="{C3380CC4-5D6E-409C-BE32-E72D297353CC}">
                <c16:uniqueId val="{00000003-9873-4A6F-9B29-7304FFDDD914}"/>
              </c:ext>
            </c:extLst>
          </c:dPt>
          <c:dPt>
            <c:idx val="2"/>
            <c:bubble3D val="0"/>
            <c:spPr>
              <a:solidFill>
                <a:srgbClr val="9198B0"/>
              </a:solidFill>
            </c:spPr>
            <c:extLst>
              <c:ext xmlns:c16="http://schemas.microsoft.com/office/drawing/2014/chart" uri="{C3380CC4-5D6E-409C-BE32-E72D297353CC}">
                <c16:uniqueId val="{00000005-9873-4A6F-9B29-7304FFDDD914}"/>
              </c:ext>
            </c:extLst>
          </c:dPt>
          <c:dPt>
            <c:idx val="3"/>
            <c:bubble3D val="0"/>
            <c:spPr>
              <a:solidFill>
                <a:srgbClr val="C8CBD7"/>
              </a:solidFill>
            </c:spPr>
            <c:extLst>
              <c:ext xmlns:c16="http://schemas.microsoft.com/office/drawing/2014/chart" uri="{C3380CC4-5D6E-409C-BE32-E72D297353CC}">
                <c16:uniqueId val="{0000000A-70B9-4039-A717-E40AAAE6A29C}"/>
              </c:ext>
            </c:extLst>
          </c:dPt>
          <c:dPt>
            <c:idx val="4"/>
            <c:bubble3D val="0"/>
            <c:spPr>
              <a:solidFill>
                <a:srgbClr val="E02C1F"/>
              </a:solidFill>
            </c:spPr>
            <c:extLst>
              <c:ext xmlns:c16="http://schemas.microsoft.com/office/drawing/2014/chart" uri="{C3380CC4-5D6E-409C-BE32-E72D297353CC}">
                <c16:uniqueId val="{0000000B-70B9-4039-A717-E40AAAE6A29C}"/>
              </c:ext>
            </c:extLst>
          </c:dPt>
          <c:dPt>
            <c:idx val="5"/>
            <c:bubble3D val="0"/>
            <c:spPr>
              <a:solidFill>
                <a:srgbClr val="E86158"/>
              </a:solidFill>
            </c:spPr>
            <c:extLst>
              <c:ext xmlns:c16="http://schemas.microsoft.com/office/drawing/2014/chart" uri="{C3380CC4-5D6E-409C-BE32-E72D297353CC}">
                <c16:uniqueId val="{0000000C-70B9-4039-A717-E40AAAE6A29C}"/>
              </c:ext>
            </c:extLst>
          </c:dPt>
          <c:dPt>
            <c:idx val="6"/>
            <c:bubble3D val="0"/>
            <c:spPr>
              <a:solidFill>
                <a:srgbClr val="F0948F"/>
              </a:solidFill>
            </c:spPr>
            <c:extLst>
              <c:ext xmlns:c16="http://schemas.microsoft.com/office/drawing/2014/chart" uri="{C3380CC4-5D6E-409C-BE32-E72D297353CC}">
                <c16:uniqueId val="{00000007-9873-4A6F-9B29-7304FFDDD914}"/>
              </c:ext>
            </c:extLst>
          </c:dPt>
          <c:dPt>
            <c:idx val="7"/>
            <c:bubble3D val="0"/>
            <c:spPr>
              <a:solidFill>
                <a:srgbClr val="F7C9C7"/>
              </a:solidFill>
            </c:spPr>
            <c:extLst>
              <c:ext xmlns:c16="http://schemas.microsoft.com/office/drawing/2014/chart" uri="{C3380CC4-5D6E-409C-BE32-E72D297353CC}">
                <c16:uniqueId val="{0000000D-70B9-4039-A717-E40AAAE6A29C}"/>
              </c:ext>
            </c:extLst>
          </c:dPt>
          <c:dPt>
            <c:idx val="8"/>
            <c:bubble3D val="0"/>
            <c:spPr>
              <a:solidFill>
                <a:srgbClr val="262626"/>
              </a:solidFill>
            </c:spPr>
            <c:extLst>
              <c:ext xmlns:c16="http://schemas.microsoft.com/office/drawing/2014/chart" uri="{C3380CC4-5D6E-409C-BE32-E72D297353CC}">
                <c16:uniqueId val="{0000000E-70B9-4039-A717-E40AAAE6A29C}"/>
              </c:ext>
            </c:extLst>
          </c:dPt>
          <c:dPt>
            <c:idx val="9"/>
            <c:bubble3D val="0"/>
            <c:spPr>
              <a:solidFill>
                <a:srgbClr val="646363"/>
              </a:solidFill>
            </c:spPr>
            <c:extLst>
              <c:ext xmlns:c16="http://schemas.microsoft.com/office/drawing/2014/chart" uri="{C3380CC4-5D6E-409C-BE32-E72D297353CC}">
                <c16:uniqueId val="{0000000F-70B9-4039-A717-E40AAAE6A29C}"/>
              </c:ext>
            </c:extLst>
          </c:dPt>
          <c:dPt>
            <c:idx val="10"/>
            <c:bubble3D val="0"/>
            <c:spPr>
              <a:solidFill>
                <a:srgbClr val="9D9D9C"/>
              </a:solidFill>
            </c:spPr>
            <c:extLst>
              <c:ext xmlns:c16="http://schemas.microsoft.com/office/drawing/2014/chart" uri="{C3380CC4-5D6E-409C-BE32-E72D297353CC}">
                <c16:uniqueId val="{00000010-70B9-4039-A717-E40AAAE6A29C}"/>
              </c:ext>
            </c:extLst>
          </c:dPt>
          <c:dPt>
            <c:idx val="11"/>
            <c:bubble3D val="0"/>
            <c:spPr>
              <a:solidFill>
                <a:srgbClr val="D0D0D0"/>
              </a:solidFill>
            </c:spPr>
            <c:extLst>
              <c:ext xmlns:c16="http://schemas.microsoft.com/office/drawing/2014/chart" uri="{C3380CC4-5D6E-409C-BE32-E72D297353CC}">
                <c16:uniqueId val="{0000000A-4293-46FE-8B47-2350727370E2}"/>
              </c:ext>
            </c:extLst>
          </c:dPt>
          <c:dPt>
            <c:idx val="12"/>
            <c:bubble3D val="0"/>
            <c:spPr>
              <a:pattFill prst="ltUpDiag">
                <a:fgClr>
                  <a:srgbClr val="23315F"/>
                </a:fgClr>
                <a:bgClr>
                  <a:sysClr val="window" lastClr="FFFFFF"/>
                </a:bgClr>
              </a:pattFill>
            </c:spPr>
            <c:extLst>
              <c:ext xmlns:c16="http://schemas.microsoft.com/office/drawing/2014/chart" uri="{C3380CC4-5D6E-409C-BE32-E72D297353CC}">
                <c16:uniqueId val="{0000000B-4293-46FE-8B47-2350727370E2}"/>
              </c:ext>
            </c:extLst>
          </c:dPt>
          <c:dPt>
            <c:idx val="13"/>
            <c:bubble3D val="0"/>
            <c:spPr>
              <a:pattFill prst="ltUpDiag">
                <a:fgClr>
                  <a:srgbClr val="E02C1F"/>
                </a:fgClr>
                <a:bgClr>
                  <a:sysClr val="window" lastClr="FFFFFF"/>
                </a:bgClr>
              </a:pattFill>
            </c:spPr>
            <c:extLst>
              <c:ext xmlns:c16="http://schemas.microsoft.com/office/drawing/2014/chart" uri="{C3380CC4-5D6E-409C-BE32-E72D297353CC}">
                <c16:uniqueId val="{00000011-70B9-4039-A717-E40AAAE6A29C}"/>
              </c:ext>
            </c:extLst>
          </c:dPt>
          <c:dPt>
            <c:idx val="14"/>
            <c:bubble3D val="0"/>
            <c:spPr>
              <a:pattFill prst="ltUpDiag">
                <a:fgClr>
                  <a:srgbClr val="5A6588"/>
                </a:fgClr>
                <a:bgClr>
                  <a:sysClr val="window" lastClr="FFFFFF"/>
                </a:bgClr>
              </a:pattFill>
            </c:spPr>
            <c:extLst>
              <c:ext xmlns:c16="http://schemas.microsoft.com/office/drawing/2014/chart" uri="{C3380CC4-5D6E-409C-BE32-E72D297353CC}">
                <c16:uniqueId val="{00000012-70B9-4039-A717-E40AAAE6A29C}"/>
              </c:ext>
            </c:extLst>
          </c:dPt>
          <c:dPt>
            <c:idx val="15"/>
            <c:bubble3D val="0"/>
            <c:spPr>
              <a:pattFill prst="ltUpDiag">
                <a:fgClr>
                  <a:srgbClr val="E86158"/>
                </a:fgClr>
                <a:bgClr>
                  <a:sysClr val="window" lastClr="FFFFFF"/>
                </a:bgClr>
              </a:pattFill>
            </c:spPr>
            <c:extLst>
              <c:ext xmlns:c16="http://schemas.microsoft.com/office/drawing/2014/chart" uri="{C3380CC4-5D6E-409C-BE32-E72D297353CC}">
                <c16:uniqueId val="{00000009-9873-4A6F-9B29-7304FFDDD914}"/>
              </c:ext>
            </c:extLst>
          </c:dPt>
          <c:dLbls>
            <c:dLbl>
              <c:idx val="1"/>
              <c:layout>
                <c:manualLayout>
                  <c:x val="0.1069178365891358"/>
                  <c:y val="-0.14739128015709907"/>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873-4A6F-9B29-7304FFDDD914}"/>
                </c:ext>
              </c:extLst>
            </c:dLbl>
            <c:dLbl>
              <c:idx val="2"/>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9873-4A6F-9B29-7304FFDDD914}"/>
                </c:ext>
              </c:extLst>
            </c:dLbl>
            <c:dLbl>
              <c:idx val="3"/>
              <c:delete val="1"/>
              <c:extLst>
                <c:ext xmlns:c15="http://schemas.microsoft.com/office/drawing/2012/chart" uri="{CE6537A1-D6FC-4f65-9D91-7224C49458BB}"/>
                <c:ext xmlns:c16="http://schemas.microsoft.com/office/drawing/2014/chart" uri="{C3380CC4-5D6E-409C-BE32-E72D297353CC}">
                  <c16:uniqueId val="{0000000A-70B9-4039-A717-E40AAAE6A29C}"/>
                </c:ext>
              </c:extLst>
            </c:dLbl>
            <c:dLbl>
              <c:idx val="4"/>
              <c:layout>
                <c:manualLayout>
                  <c:x val="0.17507360773894312"/>
                  <c:y val="-2.8275901476150417E-2"/>
                </c:manualLayout>
              </c:layout>
              <c:numFmt formatCode="0.0%" sourceLinked="0"/>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0B9-4039-A717-E40AAAE6A29C}"/>
                </c:ext>
              </c:extLst>
            </c:dLbl>
            <c:dLbl>
              <c:idx val="5"/>
              <c:delete val="1"/>
              <c:extLst>
                <c:ext xmlns:c15="http://schemas.microsoft.com/office/drawing/2012/chart" uri="{CE6537A1-D6FC-4f65-9D91-7224C49458BB}"/>
                <c:ext xmlns:c16="http://schemas.microsoft.com/office/drawing/2014/chart" uri="{C3380CC4-5D6E-409C-BE32-E72D297353CC}">
                  <c16:uniqueId val="{0000000C-70B9-4039-A717-E40AAAE6A29C}"/>
                </c:ext>
              </c:extLst>
            </c:dLbl>
            <c:dLbl>
              <c:idx val="6"/>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9873-4A6F-9B29-7304FFDDD914}"/>
                </c:ext>
              </c:extLst>
            </c:dLbl>
            <c:dLbl>
              <c:idx val="7"/>
              <c:layout>
                <c:manualLayout>
                  <c:x val="-8.5345689780001829E-2"/>
                  <c:y val="0.16128950089565885"/>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0B9-4039-A717-E40AAAE6A29C}"/>
                </c:ext>
              </c:extLst>
            </c:dLbl>
            <c:dLbl>
              <c:idx val="8"/>
              <c:delete val="1"/>
              <c:extLst>
                <c:ext xmlns:c15="http://schemas.microsoft.com/office/drawing/2012/chart" uri="{CE6537A1-D6FC-4f65-9D91-7224C49458BB}"/>
                <c:ext xmlns:c16="http://schemas.microsoft.com/office/drawing/2014/chart" uri="{C3380CC4-5D6E-409C-BE32-E72D297353CC}">
                  <c16:uniqueId val="{0000000E-70B9-4039-A717-E40AAAE6A29C}"/>
                </c:ext>
              </c:extLst>
            </c:dLbl>
            <c:dLbl>
              <c:idx val="9"/>
              <c:layout>
                <c:manualLayout>
                  <c:x val="-0.15099520581543233"/>
                  <c:y val="0.11822903256453081"/>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0B9-4039-A717-E40AAAE6A29C}"/>
                </c:ext>
              </c:extLst>
            </c:dLbl>
            <c:dLbl>
              <c:idx val="10"/>
              <c:layout>
                <c:manualLayout>
                  <c:x val="-0.15823811752767797"/>
                  <c:y val="3.730649707206974E-2"/>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70B9-4039-A717-E40AAAE6A29C}"/>
                </c:ext>
              </c:extLst>
            </c:dLbl>
            <c:dLbl>
              <c:idx val="11"/>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A-4293-46FE-8B47-2350727370E2}"/>
                </c:ext>
              </c:extLst>
            </c:dLbl>
            <c:dLbl>
              <c:idx val="12"/>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4293-46FE-8B47-2350727370E2}"/>
                </c:ext>
              </c:extLst>
            </c:dLbl>
            <c:dLbl>
              <c:idx val="13"/>
              <c:delete val="1"/>
              <c:extLst>
                <c:ext xmlns:c15="http://schemas.microsoft.com/office/drawing/2012/chart" uri="{CE6537A1-D6FC-4f65-9D91-7224C49458BB}"/>
                <c:ext xmlns:c16="http://schemas.microsoft.com/office/drawing/2014/chart" uri="{C3380CC4-5D6E-409C-BE32-E72D297353CC}">
                  <c16:uniqueId val="{00000011-70B9-4039-A717-E40AAAE6A29C}"/>
                </c:ext>
              </c:extLst>
            </c:dLbl>
            <c:dLbl>
              <c:idx val="14"/>
              <c:layout>
                <c:manualLayout>
                  <c:x val="-0.14824979636729632"/>
                  <c:y val="1.6651248843663275E-2"/>
                </c:manualLayout>
              </c:layout>
              <c:numFmt formatCode="0.0%" sourceLinked="0"/>
              <c:spPr>
                <a:solidFill>
                  <a:sysClr val="window" lastClr="FFFFFF"/>
                </a:solidFill>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70B9-4039-A717-E40AAAE6A29C}"/>
                </c:ext>
              </c:extLst>
            </c:dLbl>
            <c:dLbl>
              <c:idx val="15"/>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9873-4A6F-9B29-7304FFDDD914}"/>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'5.1'!$A$26:$A$41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'5.1'!$B$26:$B$41</c:f>
              <c:numCache>
                <c:formatCode>#\ ##0.0</c:formatCode>
                <c:ptCount val="16"/>
                <c:pt idx="0">
                  <c:v>8715.959608000001</c:v>
                </c:pt>
                <c:pt idx="1">
                  <c:v>583.30926000000011</c:v>
                </c:pt>
                <c:pt idx="2">
                  <c:v>9782.3584300000002</c:v>
                </c:pt>
                <c:pt idx="3">
                  <c:v>33.540629000000003</c:v>
                </c:pt>
                <c:pt idx="4">
                  <c:v>96.896519999999981</c:v>
                </c:pt>
                <c:pt idx="5">
                  <c:v>0.57555199999999995</c:v>
                </c:pt>
                <c:pt idx="6">
                  <c:v>39425.480055999993</c:v>
                </c:pt>
                <c:pt idx="7">
                  <c:v>210.97212999999999</c:v>
                </c:pt>
                <c:pt idx="8">
                  <c:v>9.0999999999999998E-2</c:v>
                </c:pt>
                <c:pt idx="9">
                  <c:v>874.05880999999988</c:v>
                </c:pt>
                <c:pt idx="10">
                  <c:v>98.88839999999999</c:v>
                </c:pt>
                <c:pt idx="11">
                  <c:v>2892.1987718721552</c:v>
                </c:pt>
                <c:pt idx="12">
                  <c:v>3974.789319</c:v>
                </c:pt>
                <c:pt idx="13">
                  <c:v>0</c:v>
                </c:pt>
                <c:pt idx="14">
                  <c:v>289.916651</c:v>
                </c:pt>
                <c:pt idx="15">
                  <c:v>25450.348998101523</c:v>
                </c:pt>
              </c:numCache>
            </c:numRef>
          </c:val>
          <c:extLst>
            <c:ext xmlns:c16="http://schemas.microsoft.com/office/drawing/2014/chart" uri="{C3380CC4-5D6E-409C-BE32-E72D297353CC}">
              <c16:uniqueId val="{00000013-9873-4A6F-9B29-7304FFDDD914}"/>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4F57-466C-BAA9-D24AC6218E6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4F57-466C-BAA9-D24AC6218E6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4F57-466C-BAA9-D24AC6218E6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4F57-466C-BAA9-D24AC6218E6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4F57-466C-BAA9-D24AC6218E6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4F57-466C-BAA9-D24AC6218E6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4F57-466C-BAA9-D24AC6218E6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4F57-466C-BAA9-D24AC6218E6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4F57-466C-BAA9-D24AC6218E6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4F57-466C-BAA9-D24AC6218E6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4F57-466C-BAA9-D24AC6218E6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4F57-466C-BAA9-D24AC6218E6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4F57-466C-BAA9-D24AC6218E6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4F57-466C-BAA9-D24AC6218E6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4F57-466C-BAA9-D24AC6218E6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4F57-466C-BAA9-D24AC6218E6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2.6990647660880451E-3"/>
          <c:y val="7.60378872244375E-3"/>
        </c:manualLayout>
      </c:layout>
      <c:overlay val="0"/>
    </c:title>
    <c:autoTitleDeleted val="0"/>
    <c:plotArea>
      <c:layout>
        <c:manualLayout>
          <c:layoutTarget val="inner"/>
          <c:xMode val="edge"/>
          <c:yMode val="edge"/>
          <c:x val="7.5531919219025079E-2"/>
          <c:y val="0.27450955379706915"/>
          <c:w val="0.65337529325185317"/>
          <c:h val="0.52766356120425606"/>
        </c:manualLayout>
      </c:layout>
      <c:barChart>
        <c:barDir val="col"/>
        <c:grouping val="stacked"/>
        <c:varyColors val="0"/>
        <c:ser>
          <c:idx val="0"/>
          <c:order val="0"/>
          <c:tx>
            <c:strRef>
              <c:f>'8.5'!$A$27</c:f>
              <c:strCache>
                <c:ptCount val="1"/>
                <c:pt idx="0">
                  <c:v>Průmysl</c:v>
                </c:pt>
              </c:strCache>
            </c:strRef>
          </c:tx>
          <c:invertIfNegative val="0"/>
          <c:val>
            <c:numRef>
              <c:f>'8.5'!$B$27:$M$27</c:f>
              <c:numCache>
                <c:formatCode>#\ ##0.0</c:formatCode>
                <c:ptCount val="12"/>
                <c:pt idx="0">
                  <c:v>23.238699</c:v>
                </c:pt>
                <c:pt idx="1">
                  <c:v>21.653009999999998</c:v>
                </c:pt>
                <c:pt idx="2">
                  <c:v>20.689727999999999</c:v>
                </c:pt>
                <c:pt idx="3">
                  <c:v>16.926226</c:v>
                </c:pt>
                <c:pt idx="4">
                  <c:v>10.635414000000001</c:v>
                </c:pt>
                <c:pt idx="5">
                  <c:v>9.6246750000000016</c:v>
                </c:pt>
                <c:pt idx="6">
                  <c:v>9.1618250000000003</c:v>
                </c:pt>
                <c:pt idx="7">
                  <c:v>8.8165949999999995</c:v>
                </c:pt>
                <c:pt idx="8">
                  <c:v>9.3409449999999996</c:v>
                </c:pt>
                <c:pt idx="9">
                  <c:v>10.374571</c:v>
                </c:pt>
                <c:pt idx="10">
                  <c:v>13.799515999999999</c:v>
                </c:pt>
                <c:pt idx="11">
                  <c:v>19.191587999999999</c:v>
                </c:pt>
              </c:numCache>
            </c:numRef>
          </c:val>
          <c:extLst>
            <c:ext xmlns:c16="http://schemas.microsoft.com/office/drawing/2014/chart" uri="{C3380CC4-5D6E-409C-BE32-E72D297353CC}">
              <c16:uniqueId val="{00000000-F0B1-49C0-959A-DDCB6551FDAE}"/>
            </c:ext>
          </c:extLst>
        </c:ser>
        <c:ser>
          <c:idx val="1"/>
          <c:order val="1"/>
          <c:tx>
            <c:strRef>
              <c:f>'8.5'!$A$28</c:f>
              <c:strCache>
                <c:ptCount val="1"/>
                <c:pt idx="0">
                  <c:v>Energetika</c:v>
                </c:pt>
              </c:strCache>
            </c:strRef>
          </c:tx>
          <c:invertIfNegative val="0"/>
          <c:val>
            <c:numRef>
              <c:f>'8.5'!$B$28:$M$28</c:f>
              <c:numCache>
                <c:formatCode>#\ ##0.0</c:formatCode>
                <c:ptCount val="12"/>
                <c:pt idx="0">
                  <c:v>6.1529399999999992</c:v>
                </c:pt>
                <c:pt idx="1">
                  <c:v>5.4262299999999994</c:v>
                </c:pt>
                <c:pt idx="2">
                  <c:v>5.0037099999999999</c:v>
                </c:pt>
                <c:pt idx="3">
                  <c:v>3.7126100000000002</c:v>
                </c:pt>
                <c:pt idx="4">
                  <c:v>1.9205699999999999</c:v>
                </c:pt>
                <c:pt idx="5">
                  <c:v>1.40876</c:v>
                </c:pt>
                <c:pt idx="6">
                  <c:v>1.4065799999999999</c:v>
                </c:pt>
                <c:pt idx="7">
                  <c:v>1.4053399999999998</c:v>
                </c:pt>
                <c:pt idx="8">
                  <c:v>1.66021</c:v>
                </c:pt>
                <c:pt idx="9">
                  <c:v>3.42719</c:v>
                </c:pt>
                <c:pt idx="10">
                  <c:v>4.9712700000000005</c:v>
                </c:pt>
                <c:pt idx="11">
                  <c:v>5.7340200000000001</c:v>
                </c:pt>
              </c:numCache>
            </c:numRef>
          </c:val>
          <c:extLst>
            <c:ext xmlns:c16="http://schemas.microsoft.com/office/drawing/2014/chart" uri="{C3380CC4-5D6E-409C-BE32-E72D297353CC}">
              <c16:uniqueId val="{00000001-F0B1-49C0-959A-DDCB6551FDAE}"/>
            </c:ext>
          </c:extLst>
        </c:ser>
        <c:ser>
          <c:idx val="2"/>
          <c:order val="2"/>
          <c:tx>
            <c:strRef>
              <c:f>'8.5'!$A$29</c:f>
              <c:strCache>
                <c:ptCount val="1"/>
                <c:pt idx="0">
                  <c:v>Doprava</c:v>
                </c:pt>
              </c:strCache>
            </c:strRef>
          </c:tx>
          <c:invertIfNegative val="0"/>
          <c:val>
            <c:numRef>
              <c:f>'8.5'!$B$29:$M$29</c:f>
              <c:numCache>
                <c:formatCode>#\ ##0.0</c:formatCode>
                <c:ptCount val="12"/>
                <c:pt idx="0">
                  <c:v>0.66920999999999997</c:v>
                </c:pt>
                <c:pt idx="1">
                  <c:v>0.63951000000000002</c:v>
                </c:pt>
                <c:pt idx="2">
                  <c:v>0.52652999999999994</c:v>
                </c:pt>
                <c:pt idx="3">
                  <c:v>0.34534999999999999</c:v>
                </c:pt>
                <c:pt idx="4">
                  <c:v>0.13325999999999999</c:v>
                </c:pt>
                <c:pt idx="5">
                  <c:v>2.9959999999999997E-2</c:v>
                </c:pt>
                <c:pt idx="6">
                  <c:v>1.9709999999999998E-2</c:v>
                </c:pt>
                <c:pt idx="7">
                  <c:v>1.9969999999999998E-2</c:v>
                </c:pt>
                <c:pt idx="8">
                  <c:v>5.4629999999999998E-2</c:v>
                </c:pt>
                <c:pt idx="9">
                  <c:v>0.22549</c:v>
                </c:pt>
                <c:pt idx="10">
                  <c:v>0.39517000000000002</c:v>
                </c:pt>
                <c:pt idx="11">
                  <c:v>0.55362</c:v>
                </c:pt>
              </c:numCache>
            </c:numRef>
          </c:val>
          <c:extLst>
            <c:ext xmlns:c16="http://schemas.microsoft.com/office/drawing/2014/chart" uri="{C3380CC4-5D6E-409C-BE32-E72D297353CC}">
              <c16:uniqueId val="{00000002-F0B1-49C0-959A-DDCB6551FDAE}"/>
            </c:ext>
          </c:extLst>
        </c:ser>
        <c:ser>
          <c:idx val="3"/>
          <c:order val="3"/>
          <c:tx>
            <c:strRef>
              <c:f>'8.5'!$A$30</c:f>
              <c:strCache>
                <c:ptCount val="1"/>
                <c:pt idx="0">
                  <c:v>Stavebnictví</c:v>
                </c:pt>
              </c:strCache>
            </c:strRef>
          </c:tx>
          <c:invertIfNegative val="0"/>
          <c:val>
            <c:numRef>
              <c:f>'8.5'!$B$30:$M$30</c:f>
              <c:numCache>
                <c:formatCode>#\ ##0.0</c:formatCode>
                <c:ptCount val="12"/>
                <c:pt idx="0">
                  <c:v>0.64254999999999995</c:v>
                </c:pt>
                <c:pt idx="1">
                  <c:v>0.51360000000000006</c:v>
                </c:pt>
                <c:pt idx="2">
                  <c:v>0.50548999999999999</c:v>
                </c:pt>
                <c:pt idx="3">
                  <c:v>0.45095000000000007</c:v>
                </c:pt>
                <c:pt idx="4">
                  <c:v>0.32116999999999996</c:v>
                </c:pt>
                <c:pt idx="5">
                  <c:v>3.2350000000000004E-2</c:v>
                </c:pt>
                <c:pt idx="6">
                  <c:v>1.2710000000000001E-2</c:v>
                </c:pt>
                <c:pt idx="7">
                  <c:v>2.3600000000000003E-2</c:v>
                </c:pt>
                <c:pt idx="8">
                  <c:v>7.9650000000000012E-2</c:v>
                </c:pt>
                <c:pt idx="9">
                  <c:v>0.26483000000000007</c:v>
                </c:pt>
                <c:pt idx="10">
                  <c:v>0.44500000000000001</c:v>
                </c:pt>
                <c:pt idx="11">
                  <c:v>0.66867999999999994</c:v>
                </c:pt>
              </c:numCache>
            </c:numRef>
          </c:val>
          <c:extLst>
            <c:ext xmlns:c16="http://schemas.microsoft.com/office/drawing/2014/chart" uri="{C3380CC4-5D6E-409C-BE32-E72D297353CC}">
              <c16:uniqueId val="{00000003-F0B1-49C0-959A-DDCB6551FDAE}"/>
            </c:ext>
          </c:extLst>
        </c:ser>
        <c:ser>
          <c:idx val="4"/>
          <c:order val="4"/>
          <c:tx>
            <c:strRef>
              <c:f>'8.5'!$A$31</c:f>
              <c:strCache>
                <c:ptCount val="1"/>
                <c:pt idx="0">
                  <c:v>Zemědělství a lesnictví</c:v>
                </c:pt>
              </c:strCache>
            </c:strRef>
          </c:tx>
          <c:invertIfNegative val="0"/>
          <c:val>
            <c:numRef>
              <c:f>'8.5'!$B$31:$M$31</c:f>
              <c:numCache>
                <c:formatCode>#\ ##0.0</c:formatCode>
                <c:ptCount val="12"/>
                <c:pt idx="0">
                  <c:v>9.3178920000000005</c:v>
                </c:pt>
                <c:pt idx="1">
                  <c:v>8.6750170000000004</c:v>
                </c:pt>
                <c:pt idx="2">
                  <c:v>9.0172000000000008</c:v>
                </c:pt>
                <c:pt idx="3">
                  <c:v>7.5102919999999997</c:v>
                </c:pt>
                <c:pt idx="4">
                  <c:v>5.8756969999999997</c:v>
                </c:pt>
                <c:pt idx="5">
                  <c:v>3.0867900000000001</c:v>
                </c:pt>
                <c:pt idx="6">
                  <c:v>2.6400100000000002</c:v>
                </c:pt>
                <c:pt idx="7">
                  <c:v>2.56854</c:v>
                </c:pt>
                <c:pt idx="8">
                  <c:v>4.4567860000000001</c:v>
                </c:pt>
                <c:pt idx="9">
                  <c:v>3.2982760000000004</c:v>
                </c:pt>
                <c:pt idx="10">
                  <c:v>7.7018940000000002</c:v>
                </c:pt>
                <c:pt idx="11">
                  <c:v>8.9956720000000008</c:v>
                </c:pt>
              </c:numCache>
            </c:numRef>
          </c:val>
          <c:extLst>
            <c:ext xmlns:c16="http://schemas.microsoft.com/office/drawing/2014/chart" uri="{C3380CC4-5D6E-409C-BE32-E72D297353CC}">
              <c16:uniqueId val="{00000004-F0B1-49C0-959A-DDCB6551FDAE}"/>
            </c:ext>
          </c:extLst>
        </c:ser>
        <c:ser>
          <c:idx val="5"/>
          <c:order val="5"/>
          <c:tx>
            <c:strRef>
              <c:f>'8.5'!$A$32</c:f>
              <c:strCache>
                <c:ptCount val="1"/>
                <c:pt idx="0">
                  <c:v>Domácnosti</c:v>
                </c:pt>
              </c:strCache>
            </c:strRef>
          </c:tx>
          <c:spPr>
            <a:solidFill>
              <a:schemeClr val="accent6"/>
            </a:solidFill>
          </c:spPr>
          <c:invertIfNegative val="0"/>
          <c:val>
            <c:numRef>
              <c:f>'8.5'!$B$32:$M$32</c:f>
              <c:numCache>
                <c:formatCode>#\ ##0.0</c:formatCode>
                <c:ptCount val="12"/>
                <c:pt idx="0">
                  <c:v>142.56952899999996</c:v>
                </c:pt>
                <c:pt idx="1">
                  <c:v>123.61623500000005</c:v>
                </c:pt>
                <c:pt idx="2">
                  <c:v>116.106089</c:v>
                </c:pt>
                <c:pt idx="3">
                  <c:v>91.255241999999996</c:v>
                </c:pt>
                <c:pt idx="4">
                  <c:v>61.207556999999994</c:v>
                </c:pt>
                <c:pt idx="5">
                  <c:v>24.968147999999992</c:v>
                </c:pt>
                <c:pt idx="6">
                  <c:v>20.569039</c:v>
                </c:pt>
                <c:pt idx="7">
                  <c:v>21.099833000000011</c:v>
                </c:pt>
                <c:pt idx="8">
                  <c:v>33.553453000000005</c:v>
                </c:pt>
                <c:pt idx="9">
                  <c:v>73.874157000000011</c:v>
                </c:pt>
                <c:pt idx="10">
                  <c:v>104.24452699999996</c:v>
                </c:pt>
                <c:pt idx="11">
                  <c:v>133.53677999999996</c:v>
                </c:pt>
              </c:numCache>
            </c:numRef>
          </c:val>
          <c:extLst>
            <c:ext xmlns:c16="http://schemas.microsoft.com/office/drawing/2014/chart" uri="{C3380CC4-5D6E-409C-BE32-E72D297353CC}">
              <c16:uniqueId val="{00000005-F0B1-49C0-959A-DDCB6551FDAE}"/>
            </c:ext>
          </c:extLst>
        </c:ser>
        <c:ser>
          <c:idx val="6"/>
          <c:order val="6"/>
          <c:tx>
            <c:strRef>
              <c:f>'8.5'!$A$33</c:f>
              <c:strCache>
                <c:ptCount val="1"/>
                <c:pt idx="0">
                  <c:v>Obchod, služby, školství, zdravotnictví</c:v>
                </c:pt>
              </c:strCache>
            </c:strRef>
          </c:tx>
          <c:spPr>
            <a:solidFill>
              <a:srgbClr val="F0948F"/>
            </a:solidFill>
          </c:spPr>
          <c:invertIfNegative val="0"/>
          <c:val>
            <c:numRef>
              <c:f>'8.5'!$B$33:$M$33</c:f>
              <c:numCache>
                <c:formatCode>#\ ##0.0</c:formatCode>
                <c:ptCount val="12"/>
                <c:pt idx="0">
                  <c:v>55.934105999999986</c:v>
                </c:pt>
                <c:pt idx="1">
                  <c:v>49.22487000000001</c:v>
                </c:pt>
                <c:pt idx="2">
                  <c:v>42.826830000000001</c:v>
                </c:pt>
                <c:pt idx="3">
                  <c:v>33.079725999999994</c:v>
                </c:pt>
                <c:pt idx="4">
                  <c:v>19.172340000000009</c:v>
                </c:pt>
                <c:pt idx="5">
                  <c:v>6.8934779999999991</c:v>
                </c:pt>
                <c:pt idx="6">
                  <c:v>5.3143460000000005</c:v>
                </c:pt>
                <c:pt idx="7">
                  <c:v>6.2016790000000004</c:v>
                </c:pt>
                <c:pt idx="8">
                  <c:v>10.426935</c:v>
                </c:pt>
                <c:pt idx="9">
                  <c:v>27.626840999999992</c:v>
                </c:pt>
                <c:pt idx="10">
                  <c:v>44.035006000000003</c:v>
                </c:pt>
                <c:pt idx="11">
                  <c:v>53.691215999999997</c:v>
                </c:pt>
              </c:numCache>
            </c:numRef>
          </c:val>
          <c:extLst>
            <c:ext xmlns:c16="http://schemas.microsoft.com/office/drawing/2014/chart" uri="{C3380CC4-5D6E-409C-BE32-E72D297353CC}">
              <c16:uniqueId val="{00000006-F0B1-49C0-959A-DDCB6551FDAE}"/>
            </c:ext>
          </c:extLst>
        </c:ser>
        <c:ser>
          <c:idx val="7"/>
          <c:order val="7"/>
          <c:tx>
            <c:strRef>
              <c:f>'8.5'!$A$34</c:f>
              <c:strCache>
                <c:ptCount val="1"/>
                <c:pt idx="0">
                  <c:v>Ostatní</c:v>
                </c:pt>
              </c:strCache>
            </c:strRef>
          </c:tx>
          <c:spPr>
            <a:solidFill>
              <a:srgbClr val="F7C9C7"/>
            </a:solidFill>
          </c:spPr>
          <c:invertIfNegative val="0"/>
          <c:val>
            <c:numRef>
              <c:f>'8.5'!$B$34:$M$34</c:f>
              <c:numCache>
                <c:formatCode>#\ ##0.0</c:formatCode>
                <c:ptCount val="12"/>
                <c:pt idx="0">
                  <c:v>7.7509999999999996E-2</c:v>
                </c:pt>
                <c:pt idx="1">
                  <c:v>5.7599999999999991E-2</c:v>
                </c:pt>
                <c:pt idx="2">
                  <c:v>5.3439999999999994E-2</c:v>
                </c:pt>
                <c:pt idx="3">
                  <c:v>3.8969999999999998E-2</c:v>
                </c:pt>
                <c:pt idx="4">
                  <c:v>1.584E-2</c:v>
                </c:pt>
                <c:pt idx="5">
                  <c:v>1.1E-4</c:v>
                </c:pt>
                <c:pt idx="6">
                  <c:v>0</c:v>
                </c:pt>
                <c:pt idx="7">
                  <c:v>8.9999999999999992E-5</c:v>
                </c:pt>
                <c:pt idx="8">
                  <c:v>5.0500000000000007E-3</c:v>
                </c:pt>
                <c:pt idx="9">
                  <c:v>4.7577000000000001E-2</c:v>
                </c:pt>
                <c:pt idx="10">
                  <c:v>6.7886000000000002E-2</c:v>
                </c:pt>
                <c:pt idx="11">
                  <c:v>9.486E-2</c:v>
                </c:pt>
              </c:numCache>
            </c:numRef>
          </c:val>
          <c:extLst>
            <c:ext xmlns:c16="http://schemas.microsoft.com/office/drawing/2014/chart" uri="{C3380CC4-5D6E-409C-BE32-E72D297353CC}">
              <c16:uniqueId val="{00000007-F0B1-49C0-959A-DDCB6551FDAE}"/>
            </c:ext>
          </c:extLst>
        </c:ser>
        <c:dLbls>
          <c:showLegendKey val="0"/>
          <c:showVal val="0"/>
          <c:showCatName val="0"/>
          <c:showSerName val="0"/>
          <c:showPercent val="0"/>
          <c:showBubbleSize val="0"/>
        </c:dLbls>
        <c:gapWidth val="50"/>
        <c:overlap val="100"/>
        <c:axId val="286978816"/>
        <c:axId val="286980352"/>
      </c:barChart>
      <c:catAx>
        <c:axId val="2869788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80352"/>
        <c:crosses val="autoZero"/>
        <c:auto val="1"/>
        <c:lblAlgn val="ctr"/>
        <c:lblOffset val="100"/>
        <c:noMultiLvlLbl val="0"/>
      </c:catAx>
      <c:valAx>
        <c:axId val="286980352"/>
        <c:scaling>
          <c:orientation val="minMax"/>
          <c:max val="3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78816"/>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'8.5'!$M$39</c:f>
              <c:strCache>
                <c:ptCount val="1"/>
                <c:pt idx="0">
                  <c:v>Instalovaný výkon</c:v>
                </c:pt>
              </c:strCache>
            </c:strRef>
          </c:tx>
          <c:invertIfNegative val="0"/>
          <c:val>
            <c:numRef>
              <c:f>'8.5'!$N$39</c:f>
              <c:numCache>
                <c:formatCode>0.0%</c:formatCode>
                <c:ptCount val="1"/>
                <c:pt idx="0">
                  <c:v>1.5581091026476162E-2</c:v>
                </c:pt>
              </c:numCache>
            </c:numRef>
          </c:val>
          <c:extLst>
            <c:ext xmlns:c16="http://schemas.microsoft.com/office/drawing/2014/chart" uri="{C3380CC4-5D6E-409C-BE32-E72D297353CC}">
              <c16:uniqueId val="{00000000-EF5E-4BE5-871E-3DB8301B520D}"/>
            </c:ext>
          </c:extLst>
        </c:ser>
        <c:ser>
          <c:idx val="1"/>
          <c:order val="1"/>
          <c:tx>
            <c:strRef>
              <c:f>'8.5'!$M$40</c:f>
              <c:strCache>
                <c:ptCount val="1"/>
                <c:pt idx="0">
                  <c:v>Výroba tepla brutto</c:v>
                </c:pt>
              </c:strCache>
            </c:strRef>
          </c:tx>
          <c:invertIfNegative val="0"/>
          <c:val>
            <c:numRef>
              <c:f>'8.5'!$N$40</c:f>
              <c:numCache>
                <c:formatCode>0.0%</c:formatCode>
                <c:ptCount val="1"/>
                <c:pt idx="0">
                  <c:v>2.4430380914066911E-2</c:v>
                </c:pt>
              </c:numCache>
            </c:numRef>
          </c:val>
          <c:extLst>
            <c:ext xmlns:c16="http://schemas.microsoft.com/office/drawing/2014/chart" uri="{C3380CC4-5D6E-409C-BE32-E72D297353CC}">
              <c16:uniqueId val="{00000001-EF5E-4BE5-871E-3DB8301B520D}"/>
            </c:ext>
          </c:extLst>
        </c:ser>
        <c:ser>
          <c:idx val="2"/>
          <c:order val="2"/>
          <c:tx>
            <c:strRef>
              <c:f>'8.5'!$M$41</c:f>
              <c:strCache>
                <c:ptCount val="1"/>
                <c:pt idx="0">
                  <c:v>Dodávky tepla</c:v>
                </c:pt>
              </c:strCache>
            </c:strRef>
          </c:tx>
          <c:invertIfNegative val="0"/>
          <c:val>
            <c:numRef>
              <c:f>'8.5'!$N$41</c:f>
              <c:numCache>
                <c:formatCode>0.0%</c:formatCode>
                <c:ptCount val="1"/>
                <c:pt idx="0">
                  <c:v>1.8898571242768319E-2</c:v>
                </c:pt>
              </c:numCache>
            </c:numRef>
          </c:val>
          <c:extLst>
            <c:ext xmlns:c16="http://schemas.microsoft.com/office/drawing/2014/chart" uri="{C3380CC4-5D6E-409C-BE32-E72D297353CC}">
              <c16:uniqueId val="{00000002-EF5E-4BE5-871E-3DB8301B520D}"/>
            </c:ext>
          </c:extLst>
        </c:ser>
        <c:dLbls>
          <c:showLegendKey val="0"/>
          <c:showVal val="0"/>
          <c:showCatName val="0"/>
          <c:showSerName val="0"/>
          <c:showPercent val="0"/>
          <c:showBubbleSize val="0"/>
        </c:dLbls>
        <c:gapWidth val="150"/>
        <c:axId val="287032064"/>
        <c:axId val="287033600"/>
      </c:barChart>
      <c:catAx>
        <c:axId val="287032064"/>
        <c:scaling>
          <c:orientation val="maxMin"/>
        </c:scaling>
        <c:delete val="0"/>
        <c:axPos val="l"/>
        <c:numFmt formatCode="General" sourceLinked="1"/>
        <c:majorTickMark val="none"/>
        <c:minorTickMark val="none"/>
        <c:tickLblPos val="none"/>
        <c:crossAx val="287033600"/>
        <c:crosses val="autoZero"/>
        <c:auto val="1"/>
        <c:lblAlgn val="ctr"/>
        <c:lblOffset val="100"/>
        <c:noMultiLvlLbl val="0"/>
      </c:catAx>
      <c:valAx>
        <c:axId val="2870336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032064"/>
        <c:crosses val="max"/>
        <c:crossBetween val="between"/>
      </c:valAx>
    </c:plotArea>
    <c:legend>
      <c:legendPos val="b"/>
      <c:layout>
        <c:manualLayout>
          <c:xMode val="edge"/>
          <c:yMode val="edge"/>
          <c:x val="1.5162396231415507E-3"/>
          <c:y val="0.76406173692914925"/>
          <c:w val="0.51531329349303645"/>
          <c:h val="0.2359385331183894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1.2247503206054425E-3"/>
          <c:y val="4.1151285518635811E-2"/>
        </c:manualLayout>
      </c:layout>
      <c:overlay val="0"/>
    </c:title>
    <c:autoTitleDeleted val="0"/>
    <c:plotArea>
      <c:layout/>
      <c:barChart>
        <c:barDir val="col"/>
        <c:grouping val="stacked"/>
        <c:varyColors val="0"/>
        <c:ser>
          <c:idx val="0"/>
          <c:order val="0"/>
          <c:tx>
            <c:strRef>
              <c:f>'8.5'!$A$10</c:f>
              <c:strCache>
                <c:ptCount val="1"/>
                <c:pt idx="0">
                  <c:v>Biomasa</c:v>
                </c:pt>
              </c:strCache>
            </c:strRef>
          </c:tx>
          <c:spPr>
            <a:solidFill>
              <a:srgbClr val="23315F"/>
            </a:solidFill>
          </c:spPr>
          <c:invertIfNegative val="0"/>
          <c:val>
            <c:numRef>
              <c:f>'8.5'!$B$10:$M$10</c:f>
              <c:numCache>
                <c:formatCode>#\ ##0.0</c:formatCode>
                <c:ptCount val="12"/>
                <c:pt idx="0">
                  <c:v>96.567809999999994</c:v>
                </c:pt>
                <c:pt idx="1">
                  <c:v>86.08441000000002</c:v>
                </c:pt>
                <c:pt idx="2">
                  <c:v>78.796499999999995</c:v>
                </c:pt>
                <c:pt idx="3">
                  <c:v>61.084029999999998</c:v>
                </c:pt>
                <c:pt idx="4">
                  <c:v>35.904199999999996</c:v>
                </c:pt>
                <c:pt idx="5">
                  <c:v>13.953604</c:v>
                </c:pt>
                <c:pt idx="6">
                  <c:v>11.598160999999999</c:v>
                </c:pt>
                <c:pt idx="7">
                  <c:v>11.793026000000001</c:v>
                </c:pt>
                <c:pt idx="8">
                  <c:v>18.455089999999998</c:v>
                </c:pt>
                <c:pt idx="9">
                  <c:v>47.398640000000007</c:v>
                </c:pt>
                <c:pt idx="10">
                  <c:v>67.901054000000002</c:v>
                </c:pt>
                <c:pt idx="11">
                  <c:v>89.015429999999995</c:v>
                </c:pt>
              </c:numCache>
            </c:numRef>
          </c:val>
          <c:extLst>
            <c:ext xmlns:c16="http://schemas.microsoft.com/office/drawing/2014/chart" uri="{C3380CC4-5D6E-409C-BE32-E72D297353CC}">
              <c16:uniqueId val="{00000000-540C-4332-BEC4-2ACA99A4C3FB}"/>
            </c:ext>
          </c:extLst>
        </c:ser>
        <c:ser>
          <c:idx val="1"/>
          <c:order val="1"/>
          <c:tx>
            <c:strRef>
              <c:f>'8.5'!$A$11</c:f>
              <c:strCache>
                <c:ptCount val="1"/>
                <c:pt idx="0">
                  <c:v>Bioplyn</c:v>
                </c:pt>
              </c:strCache>
            </c:strRef>
          </c:tx>
          <c:spPr>
            <a:solidFill>
              <a:srgbClr val="5A6588"/>
            </a:solidFill>
          </c:spPr>
          <c:invertIfNegative val="0"/>
          <c:val>
            <c:numRef>
              <c:f>'8.5'!$B$11:$M$11</c:f>
              <c:numCache>
                <c:formatCode>#\ ##0.0</c:formatCode>
                <c:ptCount val="12"/>
                <c:pt idx="0">
                  <c:v>5.3127139999999997</c:v>
                </c:pt>
                <c:pt idx="1">
                  <c:v>4.9881690000000001</c:v>
                </c:pt>
                <c:pt idx="2">
                  <c:v>5.1799949999999999</c:v>
                </c:pt>
                <c:pt idx="3">
                  <c:v>4.3721689999999995</c:v>
                </c:pt>
                <c:pt idx="4">
                  <c:v>3.8390720000000003</c:v>
                </c:pt>
                <c:pt idx="5">
                  <c:v>2.6680540000000001</c:v>
                </c:pt>
                <c:pt idx="6">
                  <c:v>2.2536740000000002</c:v>
                </c:pt>
                <c:pt idx="7">
                  <c:v>2.053661</c:v>
                </c:pt>
                <c:pt idx="8">
                  <c:v>2.4195739999999994</c:v>
                </c:pt>
                <c:pt idx="9">
                  <c:v>3.7424819999999999</c:v>
                </c:pt>
                <c:pt idx="10">
                  <c:v>5.9840339999999994</c:v>
                </c:pt>
                <c:pt idx="11">
                  <c:v>7.0806339999999999</c:v>
                </c:pt>
              </c:numCache>
            </c:numRef>
          </c:val>
          <c:extLst>
            <c:ext xmlns:c16="http://schemas.microsoft.com/office/drawing/2014/chart" uri="{C3380CC4-5D6E-409C-BE32-E72D297353CC}">
              <c16:uniqueId val="{00000001-540C-4332-BEC4-2ACA99A4C3FB}"/>
            </c:ext>
          </c:extLst>
        </c:ser>
        <c:ser>
          <c:idx val="2"/>
          <c:order val="2"/>
          <c:tx>
            <c:strRef>
              <c:f>'8.5'!$A$12</c:f>
              <c:strCache>
                <c:ptCount val="1"/>
                <c:pt idx="0">
                  <c:v>Černé uhlí</c:v>
                </c:pt>
              </c:strCache>
            </c:strRef>
          </c:tx>
          <c:spPr>
            <a:solidFill>
              <a:srgbClr val="9198B0"/>
            </a:solidFill>
          </c:spPr>
          <c:invertIfNegative val="0"/>
          <c:val>
            <c:numRef>
              <c:f>'8.5'!$B$12:$M$12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40C-4332-BEC4-2ACA99A4C3FB}"/>
            </c:ext>
          </c:extLst>
        </c:ser>
        <c:ser>
          <c:idx val="3"/>
          <c:order val="3"/>
          <c:tx>
            <c:strRef>
              <c:f>'8.5'!$A$13</c:f>
              <c:strCache>
                <c:ptCount val="1"/>
                <c:pt idx="0">
                  <c:v>Elektrická energie</c:v>
                </c:pt>
              </c:strCache>
            </c:strRef>
          </c:tx>
          <c:spPr>
            <a:solidFill>
              <a:srgbClr val="C8CBD7"/>
            </a:solidFill>
          </c:spPr>
          <c:invertIfNegative val="0"/>
          <c:val>
            <c:numRef>
              <c:f>'8.5'!$B$13:$M$13</c:f>
              <c:numCache>
                <c:formatCode>#\ ##0.0</c:formatCode>
                <c:ptCount val="12"/>
                <c:pt idx="0">
                  <c:v>0</c:v>
                </c:pt>
                <c:pt idx="1">
                  <c:v>0</c:v>
                </c:pt>
                <c:pt idx="2">
                  <c:v>0</c:v>
                </c:pt>
                <c:pt idx="3">
                  <c:v>0</c:v>
                </c:pt>
                <c:pt idx="4">
                  <c:v>0</c:v>
                </c:pt>
                <c:pt idx="5">
                  <c:v>0.01</c:v>
                </c:pt>
                <c:pt idx="6">
                  <c:v>0.01</c:v>
                </c:pt>
                <c:pt idx="7">
                  <c:v>1.7999999999999999E-2</c:v>
                </c:pt>
                <c:pt idx="8">
                  <c:v>1.4999999999999999E-2</c:v>
                </c:pt>
                <c:pt idx="9">
                  <c:v>2E-3</c:v>
                </c:pt>
                <c:pt idx="10">
                  <c:v>1E-3</c:v>
                </c:pt>
                <c:pt idx="11">
                  <c:v>0</c:v>
                </c:pt>
              </c:numCache>
            </c:numRef>
          </c:val>
          <c:extLst>
            <c:ext xmlns:c16="http://schemas.microsoft.com/office/drawing/2014/chart" uri="{C3380CC4-5D6E-409C-BE32-E72D297353CC}">
              <c16:uniqueId val="{00000003-540C-4332-BEC4-2ACA99A4C3FB}"/>
            </c:ext>
          </c:extLst>
        </c:ser>
        <c:ser>
          <c:idx val="4"/>
          <c:order val="4"/>
          <c:tx>
            <c:strRef>
              <c:f>'8.5'!$A$14</c:f>
              <c:strCache>
                <c:ptCount val="1"/>
                <c:pt idx="0">
                  <c:v>Energie prostředí (tepelné čerpadlo)</c:v>
                </c:pt>
              </c:strCache>
            </c:strRef>
          </c:tx>
          <c:spPr>
            <a:solidFill>
              <a:srgbClr val="E02C1F"/>
            </a:solidFill>
          </c:spPr>
          <c:invertIfNegative val="0"/>
          <c:val>
            <c:numRef>
              <c:f>'8.5'!$B$14:$M$14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40C-4332-BEC4-2ACA99A4C3FB}"/>
            </c:ext>
          </c:extLst>
        </c:ser>
        <c:ser>
          <c:idx val="5"/>
          <c:order val="5"/>
          <c:tx>
            <c:strRef>
              <c:f>'8.5'!$A$15</c:f>
              <c:strCache>
                <c:ptCount val="1"/>
                <c:pt idx="0">
                  <c:v>Energie Slunce (solární kolektor)</c:v>
                </c:pt>
              </c:strCache>
            </c:strRef>
          </c:tx>
          <c:spPr>
            <a:solidFill>
              <a:srgbClr val="E86158"/>
            </a:solidFill>
          </c:spPr>
          <c:invertIfNegative val="0"/>
          <c:val>
            <c:numRef>
              <c:f>'8.5'!$B$15:$M$15</c:f>
              <c:numCache>
                <c:formatCode>#\ ##0.0</c:formatCode>
                <c:ptCount val="12"/>
                <c:pt idx="0">
                  <c:v>3.7000000000000002E-3</c:v>
                </c:pt>
                <c:pt idx="1">
                  <c:v>7.6E-3</c:v>
                </c:pt>
                <c:pt idx="2">
                  <c:v>1.24E-2</c:v>
                </c:pt>
                <c:pt idx="3">
                  <c:v>1.72E-2</c:v>
                </c:pt>
                <c:pt idx="4">
                  <c:v>1.8800000000000001E-2</c:v>
                </c:pt>
                <c:pt idx="5">
                  <c:v>2.8000000000000001E-2</c:v>
                </c:pt>
                <c:pt idx="6">
                  <c:v>2.47E-2</c:v>
                </c:pt>
                <c:pt idx="7">
                  <c:v>1.7899999999999999E-2</c:v>
                </c:pt>
                <c:pt idx="8">
                  <c:v>1.6E-2</c:v>
                </c:pt>
                <c:pt idx="9">
                  <c:v>1.2699999999999999E-2</c:v>
                </c:pt>
                <c:pt idx="10">
                  <c:v>3.8999999999999998E-3</c:v>
                </c:pt>
                <c:pt idx="11">
                  <c:v>2.5999999999999999E-3</c:v>
                </c:pt>
              </c:numCache>
            </c:numRef>
          </c:val>
          <c:extLst>
            <c:ext xmlns:c16="http://schemas.microsoft.com/office/drawing/2014/chart" uri="{C3380CC4-5D6E-409C-BE32-E72D297353CC}">
              <c16:uniqueId val="{00000005-540C-4332-BEC4-2ACA99A4C3FB}"/>
            </c:ext>
          </c:extLst>
        </c:ser>
        <c:ser>
          <c:idx val="6"/>
          <c:order val="6"/>
          <c:tx>
            <c:strRef>
              <c:f>'8.5'!$A$16</c:f>
              <c:strCache>
                <c:ptCount val="1"/>
                <c:pt idx="0">
                  <c:v>Hnědé uhlí</c:v>
                </c:pt>
              </c:strCache>
            </c:strRef>
          </c:tx>
          <c:spPr>
            <a:solidFill>
              <a:srgbClr val="F0948F"/>
            </a:solidFill>
          </c:spPr>
          <c:invertIfNegative val="0"/>
          <c:val>
            <c:numRef>
              <c:f>'8.5'!$B$16:$M$16</c:f>
              <c:numCache>
                <c:formatCode>#\ ##0.0</c:formatCode>
                <c:ptCount val="12"/>
                <c:pt idx="0">
                  <c:v>45.815911</c:v>
                </c:pt>
                <c:pt idx="1">
                  <c:v>39.598559999999999</c:v>
                </c:pt>
                <c:pt idx="2">
                  <c:v>36.127970999999995</c:v>
                </c:pt>
                <c:pt idx="3">
                  <c:v>29.026882000000001</c:v>
                </c:pt>
                <c:pt idx="4">
                  <c:v>16.878263999999998</c:v>
                </c:pt>
                <c:pt idx="5">
                  <c:v>0.432</c:v>
                </c:pt>
                <c:pt idx="6">
                  <c:v>0.47099999999999997</c:v>
                </c:pt>
                <c:pt idx="7">
                  <c:v>0.504</c:v>
                </c:pt>
                <c:pt idx="8">
                  <c:v>0.78600000000000003</c:v>
                </c:pt>
                <c:pt idx="9">
                  <c:v>21.274776000000003</c:v>
                </c:pt>
                <c:pt idx="10">
                  <c:v>31.371758999999997</c:v>
                </c:pt>
                <c:pt idx="11">
                  <c:v>41.064175000000006</c:v>
                </c:pt>
              </c:numCache>
            </c:numRef>
          </c:val>
          <c:extLst>
            <c:ext xmlns:c16="http://schemas.microsoft.com/office/drawing/2014/chart" uri="{C3380CC4-5D6E-409C-BE32-E72D297353CC}">
              <c16:uniqueId val="{00000006-540C-4332-BEC4-2ACA99A4C3FB}"/>
            </c:ext>
          </c:extLst>
        </c:ser>
        <c:ser>
          <c:idx val="7"/>
          <c:order val="7"/>
          <c:tx>
            <c:strRef>
              <c:f>'8.5'!$A$17</c:f>
              <c:strCache>
                <c:ptCount val="1"/>
                <c:pt idx="0">
                  <c:v>Jaderné palivo</c:v>
                </c:pt>
              </c:strCache>
            </c:strRef>
          </c:tx>
          <c:spPr>
            <a:solidFill>
              <a:srgbClr val="F7C9C7"/>
            </a:solidFill>
          </c:spPr>
          <c:invertIfNegative val="0"/>
          <c:val>
            <c:numRef>
              <c:f>'8.5'!$B$17:$M$17</c:f>
              <c:numCache>
                <c:formatCode>#\ ##0.0</c:formatCode>
                <c:ptCount val="12"/>
                <c:pt idx="0">
                  <c:v>6.1529399999999992</c:v>
                </c:pt>
                <c:pt idx="1">
                  <c:v>5.4262299999999994</c:v>
                </c:pt>
                <c:pt idx="2">
                  <c:v>5.0037099999999999</c:v>
                </c:pt>
                <c:pt idx="3">
                  <c:v>3.7126100000000002</c:v>
                </c:pt>
                <c:pt idx="4">
                  <c:v>1.9205699999999999</c:v>
                </c:pt>
                <c:pt idx="5">
                  <c:v>1.40876</c:v>
                </c:pt>
                <c:pt idx="6">
                  <c:v>1.4065799999999999</c:v>
                </c:pt>
                <c:pt idx="7">
                  <c:v>1.4053399999999998</c:v>
                </c:pt>
                <c:pt idx="8">
                  <c:v>1.66021</c:v>
                </c:pt>
                <c:pt idx="9">
                  <c:v>3.42719</c:v>
                </c:pt>
                <c:pt idx="10">
                  <c:v>4.9712700000000005</c:v>
                </c:pt>
                <c:pt idx="11">
                  <c:v>5.7340200000000001</c:v>
                </c:pt>
              </c:numCache>
            </c:numRef>
          </c:val>
          <c:extLst>
            <c:ext xmlns:c16="http://schemas.microsoft.com/office/drawing/2014/chart" uri="{C3380CC4-5D6E-409C-BE32-E72D297353CC}">
              <c16:uniqueId val="{00000007-540C-4332-BEC4-2ACA99A4C3FB}"/>
            </c:ext>
          </c:extLst>
        </c:ser>
        <c:ser>
          <c:idx val="8"/>
          <c:order val="8"/>
          <c:tx>
            <c:strRef>
              <c:f>'8.5'!$A$18</c:f>
              <c:strCache>
                <c:ptCount val="1"/>
                <c:pt idx="0">
                  <c:v>Koks</c:v>
                </c:pt>
              </c:strCache>
            </c:strRef>
          </c:tx>
          <c:spPr>
            <a:solidFill>
              <a:srgbClr val="262626"/>
            </a:solidFill>
          </c:spPr>
          <c:invertIfNegative val="0"/>
          <c:val>
            <c:numRef>
              <c:f>'8.5'!$B$18:$M$18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40C-4332-BEC4-2ACA99A4C3FB}"/>
            </c:ext>
          </c:extLst>
        </c:ser>
        <c:ser>
          <c:idx val="9"/>
          <c:order val="9"/>
          <c:tx>
            <c:strRef>
              <c:f>'8.5'!$A$19</c:f>
              <c:strCache>
                <c:ptCount val="1"/>
                <c:pt idx="0">
                  <c:v>Odpadní teplo</c:v>
                </c:pt>
              </c:strCache>
            </c:strRef>
          </c:tx>
          <c:spPr>
            <a:solidFill>
              <a:srgbClr val="646363"/>
            </a:solidFill>
          </c:spPr>
          <c:invertIfNegative val="0"/>
          <c:val>
            <c:numRef>
              <c:f>'8.5'!$B$19:$M$19</c:f>
              <c:numCache>
                <c:formatCode>#\ ##0.0</c:formatCode>
                <c:ptCount val="12"/>
                <c:pt idx="0">
                  <c:v>1.7950889999999999</c:v>
                </c:pt>
                <c:pt idx="1">
                  <c:v>1.8769629999999999</c:v>
                </c:pt>
                <c:pt idx="2">
                  <c:v>1.8712310000000001</c:v>
                </c:pt>
                <c:pt idx="3">
                  <c:v>1.549782</c:v>
                </c:pt>
                <c:pt idx="4">
                  <c:v>2.851378</c:v>
                </c:pt>
                <c:pt idx="5">
                  <c:v>2.2345839999999999</c:v>
                </c:pt>
                <c:pt idx="6">
                  <c:v>1.419254</c:v>
                </c:pt>
                <c:pt idx="7">
                  <c:v>1.2094149999999999</c:v>
                </c:pt>
                <c:pt idx="8">
                  <c:v>1.9188859999999999</c:v>
                </c:pt>
                <c:pt idx="9">
                  <c:v>2.1623679999999998</c:v>
                </c:pt>
                <c:pt idx="10">
                  <c:v>2.1904940000000002</c:v>
                </c:pt>
                <c:pt idx="11">
                  <c:v>1.447762</c:v>
                </c:pt>
              </c:numCache>
            </c:numRef>
          </c:val>
          <c:extLst>
            <c:ext xmlns:c16="http://schemas.microsoft.com/office/drawing/2014/chart" uri="{C3380CC4-5D6E-409C-BE32-E72D297353CC}">
              <c16:uniqueId val="{00000009-540C-4332-BEC4-2ACA99A4C3FB}"/>
            </c:ext>
          </c:extLst>
        </c:ser>
        <c:ser>
          <c:idx val="10"/>
          <c:order val="10"/>
          <c:tx>
            <c:strRef>
              <c:f>'8.5'!$A$20</c:f>
              <c:strCache>
                <c:ptCount val="1"/>
                <c:pt idx="0">
                  <c:v>Ostatní kapalná paliva</c:v>
                </c:pt>
              </c:strCache>
            </c:strRef>
          </c:tx>
          <c:spPr>
            <a:solidFill>
              <a:srgbClr val="9D9D9C"/>
            </a:solidFill>
          </c:spPr>
          <c:invertIfNegative val="0"/>
          <c:val>
            <c:numRef>
              <c:f>'8.5'!$B$20:$M$20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540C-4332-BEC4-2ACA99A4C3FB}"/>
            </c:ext>
          </c:extLst>
        </c:ser>
        <c:ser>
          <c:idx val="11"/>
          <c:order val="11"/>
          <c:tx>
            <c:strRef>
              <c:f>'8.5'!$A$21</c:f>
              <c:strCache>
                <c:ptCount val="1"/>
                <c:pt idx="0">
                  <c:v>Ostatní pevná paliva</c:v>
                </c:pt>
              </c:strCache>
            </c:strRef>
          </c:tx>
          <c:spPr>
            <a:solidFill>
              <a:srgbClr val="D0D0D0"/>
            </a:solidFill>
          </c:spPr>
          <c:invertIfNegative val="0"/>
          <c:val>
            <c:numRef>
              <c:f>'8.5'!$B$21:$M$21</c:f>
              <c:numCache>
                <c:formatCode>#\ ##0.0</c:formatCode>
                <c:ptCount val="12"/>
                <c:pt idx="0">
                  <c:v>0.42799999999999999</c:v>
                </c:pt>
                <c:pt idx="1">
                  <c:v>0.93</c:v>
                </c:pt>
                <c:pt idx="2">
                  <c:v>1.423</c:v>
                </c:pt>
                <c:pt idx="3">
                  <c:v>1.1260219999999999</c:v>
                </c:pt>
                <c:pt idx="4">
                  <c:v>0.31892300000000001</c:v>
                </c:pt>
                <c:pt idx="5">
                  <c:v>0.261517</c:v>
                </c:pt>
                <c:pt idx="6">
                  <c:v>0.278279</c:v>
                </c:pt>
                <c:pt idx="7">
                  <c:v>0.247726</c:v>
                </c:pt>
                <c:pt idx="8">
                  <c:v>0.2485</c:v>
                </c:pt>
                <c:pt idx="9">
                  <c:v>1.1702629999999998</c:v>
                </c:pt>
                <c:pt idx="10">
                  <c:v>1.2372180000000002</c:v>
                </c:pt>
                <c:pt idx="11">
                  <c:v>1.201376</c:v>
                </c:pt>
              </c:numCache>
            </c:numRef>
          </c:val>
          <c:extLst>
            <c:ext xmlns:c16="http://schemas.microsoft.com/office/drawing/2014/chart" uri="{C3380CC4-5D6E-409C-BE32-E72D297353CC}">
              <c16:uniqueId val="{0000000B-540C-4332-BEC4-2ACA99A4C3FB}"/>
            </c:ext>
          </c:extLst>
        </c:ser>
        <c:ser>
          <c:idx val="12"/>
          <c:order val="12"/>
          <c:tx>
            <c:strRef>
              <c:f>'8.5'!$A$22</c:f>
              <c:strCache>
                <c:ptCount val="1"/>
                <c:pt idx="0">
                  <c:v>Ostatní plyny</c:v>
                </c:pt>
              </c:strCache>
            </c:strRef>
          </c:tx>
          <c:spPr>
            <a:pattFill prst="ltUpDiag">
              <a:fgClr>
                <a:srgbClr val="23315F"/>
              </a:fgClr>
              <a:bgClr>
                <a:sysClr val="window" lastClr="FFFFFF"/>
              </a:bgClr>
            </a:pattFill>
          </c:spPr>
          <c:invertIfNegative val="0"/>
          <c:val>
            <c:numRef>
              <c:f>'8.5'!$B$22:$M$22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540C-4332-BEC4-2ACA99A4C3FB}"/>
            </c:ext>
          </c:extLst>
        </c:ser>
        <c:ser>
          <c:idx val="13"/>
          <c:order val="13"/>
          <c:tx>
            <c:strRef>
              <c:f>'8.5'!$A$23</c:f>
              <c:strCache>
                <c:ptCount val="1"/>
                <c:pt idx="0">
                  <c:v>Ostatní</c:v>
                </c:pt>
              </c:strCache>
            </c:strRef>
          </c:tx>
          <c:spPr>
            <a:pattFill prst="ltUpDiag">
              <a:fgClr>
                <a:srgbClr val="E02C1F"/>
              </a:fgClr>
              <a:bgClr>
                <a:sysClr val="window" lastClr="FFFFFF"/>
              </a:bgClr>
            </a:pattFill>
          </c:spPr>
          <c:invertIfNegative val="0"/>
          <c:val>
            <c:numRef>
              <c:f>'8.5'!$B$23:$M$23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540C-4332-BEC4-2ACA99A4C3FB}"/>
            </c:ext>
          </c:extLst>
        </c:ser>
        <c:ser>
          <c:idx val="14"/>
          <c:order val="14"/>
          <c:tx>
            <c:strRef>
              <c:f>'8.5'!$A$24</c:f>
              <c:strCache>
                <c:ptCount val="1"/>
                <c:pt idx="0">
                  <c:v>Topné oleje</c:v>
                </c:pt>
              </c:strCache>
            </c:strRef>
          </c:tx>
          <c:spPr>
            <a:pattFill prst="ltUpDiag">
              <a:fgClr>
                <a:srgbClr val="5A6588"/>
              </a:fgClr>
              <a:bgClr>
                <a:sysClr val="window" lastClr="FFFFFF"/>
              </a:bgClr>
            </a:pattFill>
          </c:spPr>
          <c:invertIfNegative val="0"/>
          <c:val>
            <c:numRef>
              <c:f>'8.5'!$B$24:$M$24</c:f>
              <c:numCache>
                <c:formatCode>#\ ##0.0</c:formatCode>
                <c:ptCount val="12"/>
                <c:pt idx="0">
                  <c:v>0.134494</c:v>
                </c:pt>
                <c:pt idx="1">
                  <c:v>0.12371500000000001</c:v>
                </c:pt>
                <c:pt idx="2">
                  <c:v>0.11101</c:v>
                </c:pt>
                <c:pt idx="3">
                  <c:v>8.4567000000000003E-2</c:v>
                </c:pt>
                <c:pt idx="4">
                  <c:v>4.9938000000000003E-2</c:v>
                </c:pt>
                <c:pt idx="5">
                  <c:v>1.0949E-2</c:v>
                </c:pt>
                <c:pt idx="6">
                  <c:v>3.2729999999999999E-3</c:v>
                </c:pt>
                <c:pt idx="7">
                  <c:v>8.9770000000000006E-3</c:v>
                </c:pt>
                <c:pt idx="8">
                  <c:v>1.9862999999999999E-2</c:v>
                </c:pt>
                <c:pt idx="9">
                  <c:v>8.0003000000000005E-2</c:v>
                </c:pt>
                <c:pt idx="10">
                  <c:v>0.102977</c:v>
                </c:pt>
                <c:pt idx="11">
                  <c:v>0.134936</c:v>
                </c:pt>
              </c:numCache>
            </c:numRef>
          </c:val>
          <c:extLst>
            <c:ext xmlns:c16="http://schemas.microsoft.com/office/drawing/2014/chart" uri="{C3380CC4-5D6E-409C-BE32-E72D297353CC}">
              <c16:uniqueId val="{0000000E-540C-4332-BEC4-2ACA99A4C3FB}"/>
            </c:ext>
          </c:extLst>
        </c:ser>
        <c:ser>
          <c:idx val="15"/>
          <c:order val="15"/>
          <c:tx>
            <c:strRef>
              <c:f>'8.5'!$A$25</c:f>
              <c:strCache>
                <c:ptCount val="1"/>
                <c:pt idx="0">
                  <c:v>Zemní plyn</c:v>
                </c:pt>
              </c:strCache>
            </c:strRef>
          </c:tx>
          <c:spPr>
            <a:pattFill prst="ltUpDiag">
              <a:fgClr>
                <a:srgbClr val="E86158"/>
              </a:fgClr>
              <a:bgClr>
                <a:sysClr val="window" lastClr="FFFFFF"/>
              </a:bgClr>
            </a:pattFill>
          </c:spPr>
          <c:invertIfNegative val="0"/>
          <c:val>
            <c:numRef>
              <c:f>'8.5'!$B$25:$M$25</c:f>
              <c:numCache>
                <c:formatCode>#\ ##0.0</c:formatCode>
                <c:ptCount val="12"/>
                <c:pt idx="0">
                  <c:v>100.00261600000002</c:v>
                </c:pt>
                <c:pt idx="1">
                  <c:v>87.338540000000023</c:v>
                </c:pt>
                <c:pt idx="2">
                  <c:v>84.105227000000014</c:v>
                </c:pt>
                <c:pt idx="3">
                  <c:v>66.886248000000023</c:v>
                </c:pt>
                <c:pt idx="4">
                  <c:v>48.776432999999997</c:v>
                </c:pt>
                <c:pt idx="5">
                  <c:v>30.645153999999998</c:v>
                </c:pt>
                <c:pt idx="6">
                  <c:v>29.032641999999999</c:v>
                </c:pt>
                <c:pt idx="7">
                  <c:v>30.716899000000005</c:v>
                </c:pt>
                <c:pt idx="8">
                  <c:v>42.300937000000005</c:v>
                </c:pt>
                <c:pt idx="9">
                  <c:v>52.750164999999996</c:v>
                </c:pt>
                <c:pt idx="10">
                  <c:v>77.418813999999998</c:v>
                </c:pt>
                <c:pt idx="11">
                  <c:v>90.298479</c:v>
                </c:pt>
              </c:numCache>
            </c:numRef>
          </c:val>
          <c:extLst>
            <c:ext xmlns:c16="http://schemas.microsoft.com/office/drawing/2014/chart" uri="{C3380CC4-5D6E-409C-BE32-E72D297353CC}">
              <c16:uniqueId val="{0000000F-540C-4332-BEC4-2ACA99A4C3FB}"/>
            </c:ext>
          </c:extLst>
        </c:ser>
        <c:dLbls>
          <c:showLegendKey val="0"/>
          <c:showVal val="0"/>
          <c:showCatName val="0"/>
          <c:showSerName val="0"/>
          <c:showPercent val="0"/>
          <c:showBubbleSize val="0"/>
        </c:dLbls>
        <c:gapWidth val="75"/>
        <c:overlap val="100"/>
        <c:axId val="286905088"/>
        <c:axId val="286906624"/>
      </c:barChart>
      <c:catAx>
        <c:axId val="286905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06624"/>
        <c:crosses val="autoZero"/>
        <c:auto val="1"/>
        <c:lblAlgn val="ctr"/>
        <c:lblOffset val="100"/>
        <c:noMultiLvlLbl val="0"/>
      </c:catAx>
      <c:valAx>
        <c:axId val="286906624"/>
        <c:scaling>
          <c:orientation val="minMax"/>
          <c:max val="3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05088"/>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13EF-4B87-8848-FCF0A19B1B2C}"/>
              </c:ext>
            </c:extLst>
          </c:dPt>
          <c:dPt>
            <c:idx val="1"/>
            <c:bubble3D val="0"/>
            <c:spPr>
              <a:solidFill>
                <a:schemeClr val="accent2"/>
              </a:solidFill>
            </c:spPr>
            <c:extLst>
              <c:ext xmlns:c16="http://schemas.microsoft.com/office/drawing/2014/chart" uri="{C3380CC4-5D6E-409C-BE32-E72D297353CC}">
                <c16:uniqueId val="{00000002-13EF-4B87-8848-FCF0A19B1B2C}"/>
              </c:ext>
            </c:extLst>
          </c:dPt>
          <c:dPt>
            <c:idx val="2"/>
            <c:bubble3D val="0"/>
            <c:spPr>
              <a:solidFill>
                <a:schemeClr val="accent3"/>
              </a:solidFill>
            </c:spPr>
            <c:extLst>
              <c:ext xmlns:c16="http://schemas.microsoft.com/office/drawing/2014/chart" uri="{C3380CC4-5D6E-409C-BE32-E72D297353CC}">
                <c16:uniqueId val="{00000003-13EF-4B87-8848-FCF0A19B1B2C}"/>
              </c:ext>
            </c:extLst>
          </c:dPt>
          <c:dPt>
            <c:idx val="3"/>
            <c:bubble3D val="0"/>
            <c:spPr>
              <a:solidFill>
                <a:schemeClr val="accent4"/>
              </a:solidFill>
            </c:spPr>
            <c:extLst>
              <c:ext xmlns:c16="http://schemas.microsoft.com/office/drawing/2014/chart" uri="{C3380CC4-5D6E-409C-BE32-E72D297353CC}">
                <c16:uniqueId val="{00000004-13EF-4B87-8848-FCF0A19B1B2C}"/>
              </c:ext>
            </c:extLst>
          </c:dPt>
          <c:dPt>
            <c:idx val="4"/>
            <c:bubble3D val="0"/>
            <c:spPr>
              <a:solidFill>
                <a:schemeClr val="accent5"/>
              </a:solidFill>
            </c:spPr>
            <c:extLst>
              <c:ext xmlns:c16="http://schemas.microsoft.com/office/drawing/2014/chart" uri="{C3380CC4-5D6E-409C-BE32-E72D297353CC}">
                <c16:uniqueId val="{00000005-13EF-4B87-8848-FCF0A19B1B2C}"/>
              </c:ext>
            </c:extLst>
          </c:dPt>
          <c:dPt>
            <c:idx val="5"/>
            <c:bubble3D val="0"/>
            <c:spPr>
              <a:solidFill>
                <a:schemeClr val="accent6"/>
              </a:solidFill>
            </c:spPr>
            <c:extLst>
              <c:ext xmlns:c16="http://schemas.microsoft.com/office/drawing/2014/chart" uri="{C3380CC4-5D6E-409C-BE32-E72D297353CC}">
                <c16:uniqueId val="{00000006-13EF-4B87-8848-FCF0A19B1B2C}"/>
              </c:ext>
            </c:extLst>
          </c:dPt>
          <c:dPt>
            <c:idx val="6"/>
            <c:bubble3D val="0"/>
            <c:spPr>
              <a:solidFill>
                <a:srgbClr val="F0948F"/>
              </a:solidFill>
            </c:spPr>
            <c:extLst>
              <c:ext xmlns:c16="http://schemas.microsoft.com/office/drawing/2014/chart" uri="{C3380CC4-5D6E-409C-BE32-E72D297353CC}">
                <c16:uniqueId val="{00000007-13EF-4B87-8848-FCF0A19B1B2C}"/>
              </c:ext>
            </c:extLst>
          </c:dPt>
          <c:dPt>
            <c:idx val="7"/>
            <c:bubble3D val="0"/>
            <c:spPr>
              <a:solidFill>
                <a:srgbClr val="F7C9C7"/>
              </a:solidFill>
            </c:spPr>
            <c:extLst>
              <c:ext xmlns:c16="http://schemas.microsoft.com/office/drawing/2014/chart" uri="{C3380CC4-5D6E-409C-BE32-E72D297353CC}">
                <c16:uniqueId val="{00000000-0875-4A16-9BC1-0D39CE297F06}"/>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01-0875-4A16-9BC1-0D39CE297F0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54E-4B39-8912-AE424469FAD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54E-4B39-8912-AE424469FAD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54E-4B39-8912-AE424469FAD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54E-4B39-8912-AE424469FAD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54E-4B39-8912-AE424469FAD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54E-4B39-8912-AE424469FAD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54E-4B39-8912-AE424469FAD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54E-4B39-8912-AE424469FAD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54E-4B39-8912-AE424469FAD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54E-4B39-8912-AE424469FAD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54E-4B39-8912-AE424469FAD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54E-4B39-8912-AE424469FAD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54E-4B39-8912-AE424469FAD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54E-4B39-8912-AE424469FAD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54E-4B39-8912-AE424469FAD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54E-4B39-8912-AE424469FAD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(TJ)</a:t>
            </a:r>
          </a:p>
        </c:rich>
      </c:tx>
      <c:layout>
        <c:manualLayout>
          <c:xMode val="edge"/>
          <c:yMode val="edge"/>
          <c:x val="7.410497524529088E-3"/>
          <c:y val="0"/>
        </c:manualLayout>
      </c:layout>
      <c:overlay val="0"/>
    </c:title>
    <c:autoTitleDeleted val="0"/>
    <c:plotArea>
      <c:layout>
        <c:manualLayout>
          <c:layoutTarget val="inner"/>
          <c:xMode val="edge"/>
          <c:yMode val="edge"/>
          <c:x val="7.1198914290335355E-2"/>
          <c:y val="0.29506664792372106"/>
          <c:w val="0.61241682696674693"/>
          <c:h val="0.48613325505968485"/>
        </c:manualLayout>
      </c:layout>
      <c:barChart>
        <c:barDir val="col"/>
        <c:grouping val="stacked"/>
        <c:varyColors val="0"/>
        <c:ser>
          <c:idx val="0"/>
          <c:order val="0"/>
          <c:tx>
            <c:strRef>
              <c:f>'8.6'!$A$28</c:f>
              <c:strCache>
                <c:ptCount val="1"/>
                <c:pt idx="0">
                  <c:v>Průmysl</c:v>
                </c:pt>
              </c:strCache>
            </c:strRef>
          </c:tx>
          <c:invertIfNegative val="0"/>
          <c:val>
            <c:numRef>
              <c:f>'8.6'!$B$28:$M$28</c:f>
              <c:numCache>
                <c:formatCode>#\ ##0.0</c:formatCode>
                <c:ptCount val="12"/>
                <c:pt idx="0">
                  <c:v>90.347900203310417</c:v>
                </c:pt>
                <c:pt idx="1">
                  <c:v>90.24651868828812</c:v>
                </c:pt>
                <c:pt idx="2">
                  <c:v>87.165079074831937</c:v>
                </c:pt>
                <c:pt idx="3">
                  <c:v>68.507134210865473</c:v>
                </c:pt>
                <c:pt idx="4">
                  <c:v>57.629543507485408</c:v>
                </c:pt>
                <c:pt idx="5">
                  <c:v>46.443453999999996</c:v>
                </c:pt>
                <c:pt idx="6">
                  <c:v>31.455515999999999</c:v>
                </c:pt>
                <c:pt idx="7">
                  <c:v>29.324630000000003</c:v>
                </c:pt>
                <c:pt idx="8">
                  <c:v>41.160976999999988</c:v>
                </c:pt>
                <c:pt idx="9">
                  <c:v>57.233630000000005</c:v>
                </c:pt>
                <c:pt idx="10">
                  <c:v>62.156557000000006</c:v>
                </c:pt>
                <c:pt idx="11">
                  <c:v>73.143699999999995</c:v>
                </c:pt>
              </c:numCache>
            </c:numRef>
          </c:val>
          <c:extLst>
            <c:ext xmlns:c16="http://schemas.microsoft.com/office/drawing/2014/chart" uri="{C3380CC4-5D6E-409C-BE32-E72D297353CC}">
              <c16:uniqueId val="{00000000-4BC6-434E-9A23-488B9CF28F3E}"/>
            </c:ext>
          </c:extLst>
        </c:ser>
        <c:ser>
          <c:idx val="1"/>
          <c:order val="1"/>
          <c:tx>
            <c:strRef>
              <c:f>'8.6'!$A$29</c:f>
              <c:strCache>
                <c:ptCount val="1"/>
                <c:pt idx="0">
                  <c:v>Energetika</c:v>
                </c:pt>
              </c:strCache>
            </c:strRef>
          </c:tx>
          <c:invertIfNegative val="0"/>
          <c:val>
            <c:numRef>
              <c:f>'8.6'!$B$29:$M$29</c:f>
              <c:numCache>
                <c:formatCode>#\ ##0.0</c:formatCode>
                <c:ptCount val="12"/>
                <c:pt idx="0">
                  <c:v>1.1713500000000001</c:v>
                </c:pt>
                <c:pt idx="1">
                  <c:v>1.1487999999999998</c:v>
                </c:pt>
                <c:pt idx="2">
                  <c:v>0.99364999999999992</c:v>
                </c:pt>
                <c:pt idx="3">
                  <c:v>0.69641000000000008</c:v>
                </c:pt>
                <c:pt idx="4">
                  <c:v>0.50409999999999999</c:v>
                </c:pt>
                <c:pt idx="5">
                  <c:v>0.2717</c:v>
                </c:pt>
                <c:pt idx="6">
                  <c:v>0.22826000000000002</c:v>
                </c:pt>
                <c:pt idx="7">
                  <c:v>0.28388000000000002</c:v>
                </c:pt>
                <c:pt idx="8">
                  <c:v>0.35735999999999996</c:v>
                </c:pt>
                <c:pt idx="9">
                  <c:v>0.62235000000000007</c:v>
                </c:pt>
                <c:pt idx="10">
                  <c:v>0.82579999999999998</c:v>
                </c:pt>
                <c:pt idx="11">
                  <c:v>1.1533</c:v>
                </c:pt>
              </c:numCache>
            </c:numRef>
          </c:val>
          <c:extLst>
            <c:ext xmlns:c16="http://schemas.microsoft.com/office/drawing/2014/chart" uri="{C3380CC4-5D6E-409C-BE32-E72D297353CC}">
              <c16:uniqueId val="{00000001-4BC6-434E-9A23-488B9CF28F3E}"/>
            </c:ext>
          </c:extLst>
        </c:ser>
        <c:ser>
          <c:idx val="2"/>
          <c:order val="2"/>
          <c:tx>
            <c:strRef>
              <c:f>'8.6'!$A$30</c:f>
              <c:strCache>
                <c:ptCount val="1"/>
                <c:pt idx="0">
                  <c:v>Doprava</c:v>
                </c:pt>
              </c:strCache>
            </c:strRef>
          </c:tx>
          <c:invertIfNegative val="0"/>
          <c:val>
            <c:numRef>
              <c:f>'8.6'!$B$30:$M$30</c:f>
              <c:numCache>
                <c:formatCode>#\ ##0.0</c:formatCode>
                <c:ptCount val="12"/>
                <c:pt idx="0">
                  <c:v>2.8159999999999998</c:v>
                </c:pt>
                <c:pt idx="1">
                  <c:v>2.6960000000000002</c:v>
                </c:pt>
                <c:pt idx="2">
                  <c:v>2.3155999999999999</c:v>
                </c:pt>
                <c:pt idx="3">
                  <c:v>1.8325</c:v>
                </c:pt>
                <c:pt idx="4">
                  <c:v>1.0615000000000001</c:v>
                </c:pt>
                <c:pt idx="5">
                  <c:v>0.30019999999999997</c:v>
                </c:pt>
                <c:pt idx="6">
                  <c:v>0.1794</c:v>
                </c:pt>
                <c:pt idx="7">
                  <c:v>0.22169999999999998</c:v>
                </c:pt>
                <c:pt idx="8">
                  <c:v>0.48899999999999999</c:v>
                </c:pt>
                <c:pt idx="9">
                  <c:v>1.2495000000000001</c:v>
                </c:pt>
                <c:pt idx="10">
                  <c:v>2.0103</c:v>
                </c:pt>
                <c:pt idx="11">
                  <c:v>4.8538999999999994</c:v>
                </c:pt>
              </c:numCache>
            </c:numRef>
          </c:val>
          <c:extLst>
            <c:ext xmlns:c16="http://schemas.microsoft.com/office/drawing/2014/chart" uri="{C3380CC4-5D6E-409C-BE32-E72D297353CC}">
              <c16:uniqueId val="{00000002-4BC6-434E-9A23-488B9CF28F3E}"/>
            </c:ext>
          </c:extLst>
        </c:ser>
        <c:ser>
          <c:idx val="3"/>
          <c:order val="3"/>
          <c:tx>
            <c:strRef>
              <c:f>'8.6'!$A$31</c:f>
              <c:strCache>
                <c:ptCount val="1"/>
                <c:pt idx="0">
                  <c:v>Stavebnictví</c:v>
                </c:pt>
              </c:strCache>
            </c:strRef>
          </c:tx>
          <c:invertIfNegative val="0"/>
          <c:val>
            <c:numRef>
              <c:f>'8.6'!$B$31:$M$31</c:f>
              <c:numCache>
                <c:formatCode>#\ ##0.0</c:formatCode>
                <c:ptCount val="12"/>
                <c:pt idx="0">
                  <c:v>1.2950999999999999</c:v>
                </c:pt>
                <c:pt idx="1">
                  <c:v>1.1289</c:v>
                </c:pt>
                <c:pt idx="2">
                  <c:v>0.96179999999999999</c:v>
                </c:pt>
                <c:pt idx="3">
                  <c:v>0.67200000000000004</c:v>
                </c:pt>
                <c:pt idx="4">
                  <c:v>0.34699999999999998</c:v>
                </c:pt>
                <c:pt idx="5">
                  <c:v>4.3999999999999997E-2</c:v>
                </c:pt>
                <c:pt idx="6">
                  <c:v>2.7E-2</c:v>
                </c:pt>
                <c:pt idx="7">
                  <c:v>3.9E-2</c:v>
                </c:pt>
                <c:pt idx="8">
                  <c:v>0.13900000000000001</c:v>
                </c:pt>
                <c:pt idx="9">
                  <c:v>0.45200000000000001</c:v>
                </c:pt>
                <c:pt idx="10">
                  <c:v>0.71699999999999997</c:v>
                </c:pt>
                <c:pt idx="11">
                  <c:v>0.95299999999999996</c:v>
                </c:pt>
              </c:numCache>
            </c:numRef>
          </c:val>
          <c:extLst>
            <c:ext xmlns:c16="http://schemas.microsoft.com/office/drawing/2014/chart" uri="{C3380CC4-5D6E-409C-BE32-E72D297353CC}">
              <c16:uniqueId val="{00000003-4BC6-434E-9A23-488B9CF28F3E}"/>
            </c:ext>
          </c:extLst>
        </c:ser>
        <c:ser>
          <c:idx val="4"/>
          <c:order val="4"/>
          <c:tx>
            <c:strRef>
              <c:f>'8.6'!$A$32</c:f>
              <c:strCache>
                <c:ptCount val="1"/>
                <c:pt idx="0">
                  <c:v>Zemědělství a lesnictví</c:v>
                </c:pt>
              </c:strCache>
            </c:strRef>
          </c:tx>
          <c:invertIfNegative val="0"/>
          <c:val>
            <c:numRef>
              <c:f>'8.6'!$B$32:$M$32</c:f>
              <c:numCache>
                <c:formatCode>#\ ##0.0</c:formatCode>
                <c:ptCount val="12"/>
                <c:pt idx="0">
                  <c:v>0.26150000000000001</c:v>
                </c:pt>
                <c:pt idx="1">
                  <c:v>0.183196</c:v>
                </c:pt>
                <c:pt idx="2">
                  <c:v>0.121</c:v>
                </c:pt>
                <c:pt idx="3">
                  <c:v>8.7999999999999995E-2</c:v>
                </c:pt>
                <c:pt idx="4">
                  <c:v>3.7999999999999999E-2</c:v>
                </c:pt>
                <c:pt idx="5">
                  <c:v>1.4E-2</c:v>
                </c:pt>
                <c:pt idx="6">
                  <c:v>1.0999999999999999E-2</c:v>
                </c:pt>
                <c:pt idx="7">
                  <c:v>1.4E-2</c:v>
                </c:pt>
                <c:pt idx="8">
                  <c:v>0.02</c:v>
                </c:pt>
                <c:pt idx="9">
                  <c:v>7.1999999999999995E-2</c:v>
                </c:pt>
                <c:pt idx="10">
                  <c:v>0.11799999999999999</c:v>
                </c:pt>
                <c:pt idx="11">
                  <c:v>0.53300000000000003</c:v>
                </c:pt>
              </c:numCache>
            </c:numRef>
          </c:val>
          <c:extLst>
            <c:ext xmlns:c16="http://schemas.microsoft.com/office/drawing/2014/chart" uri="{C3380CC4-5D6E-409C-BE32-E72D297353CC}">
              <c16:uniqueId val="{00000004-4BC6-434E-9A23-488B9CF28F3E}"/>
            </c:ext>
          </c:extLst>
        </c:ser>
        <c:ser>
          <c:idx val="5"/>
          <c:order val="5"/>
          <c:tx>
            <c:strRef>
              <c:f>'8.6'!$A$33</c:f>
              <c:strCache>
                <c:ptCount val="1"/>
                <c:pt idx="0">
                  <c:v>Domácnosti</c:v>
                </c:pt>
              </c:strCache>
            </c:strRef>
          </c:tx>
          <c:spPr>
            <a:solidFill>
              <a:schemeClr val="accent6"/>
            </a:solidFill>
          </c:spPr>
          <c:invertIfNegative val="0"/>
          <c:val>
            <c:numRef>
              <c:f>'8.6'!$B$33:$M$33</c:f>
              <c:numCache>
                <c:formatCode>#\ ##0.0</c:formatCode>
                <c:ptCount val="12"/>
                <c:pt idx="0">
                  <c:v>254.65518999999998</c:v>
                </c:pt>
                <c:pt idx="1">
                  <c:v>230.88844000000003</c:v>
                </c:pt>
                <c:pt idx="2">
                  <c:v>203.74288999999999</c:v>
                </c:pt>
                <c:pt idx="3">
                  <c:v>169.49467999999999</c:v>
                </c:pt>
                <c:pt idx="4">
                  <c:v>99.723320000000001</c:v>
                </c:pt>
                <c:pt idx="5">
                  <c:v>38.711370000000009</c:v>
                </c:pt>
                <c:pt idx="6">
                  <c:v>52.268049999999995</c:v>
                </c:pt>
                <c:pt idx="7">
                  <c:v>39.159140000000001</c:v>
                </c:pt>
                <c:pt idx="8">
                  <c:v>56.500520000000002</c:v>
                </c:pt>
                <c:pt idx="9">
                  <c:v>133.04276999999999</c:v>
                </c:pt>
                <c:pt idx="10">
                  <c:v>183.51102000000003</c:v>
                </c:pt>
                <c:pt idx="11">
                  <c:v>211.13470999999998</c:v>
                </c:pt>
              </c:numCache>
            </c:numRef>
          </c:val>
          <c:extLst>
            <c:ext xmlns:c16="http://schemas.microsoft.com/office/drawing/2014/chart" uri="{C3380CC4-5D6E-409C-BE32-E72D297353CC}">
              <c16:uniqueId val="{00000005-4BC6-434E-9A23-488B9CF28F3E}"/>
            </c:ext>
          </c:extLst>
        </c:ser>
        <c:ser>
          <c:idx val="6"/>
          <c:order val="6"/>
          <c:tx>
            <c:strRef>
              <c:f>'8.6'!$A$34</c:f>
              <c:strCache>
                <c:ptCount val="1"/>
                <c:pt idx="0">
                  <c:v>Obchod, služby, školství, zdravotnictví</c:v>
                </c:pt>
              </c:strCache>
            </c:strRef>
          </c:tx>
          <c:spPr>
            <a:solidFill>
              <a:srgbClr val="F0948F"/>
            </a:solidFill>
          </c:spPr>
          <c:invertIfNegative val="0"/>
          <c:val>
            <c:numRef>
              <c:f>'8.6'!$B$34:$M$34</c:f>
              <c:numCache>
                <c:formatCode>#\ ##0.0</c:formatCode>
                <c:ptCount val="12"/>
                <c:pt idx="0">
                  <c:v>164.45446299999998</c:v>
                </c:pt>
                <c:pt idx="1">
                  <c:v>154.23728500000001</c:v>
                </c:pt>
                <c:pt idx="2">
                  <c:v>132.51637499999998</c:v>
                </c:pt>
                <c:pt idx="3">
                  <c:v>100.05703800000001</c:v>
                </c:pt>
                <c:pt idx="4">
                  <c:v>62.437291000000002</c:v>
                </c:pt>
                <c:pt idx="5">
                  <c:v>21.607144000000002</c:v>
                </c:pt>
                <c:pt idx="6">
                  <c:v>17.851367</c:v>
                </c:pt>
                <c:pt idx="7">
                  <c:v>21.987362000000005</c:v>
                </c:pt>
                <c:pt idx="8">
                  <c:v>33.709232</c:v>
                </c:pt>
                <c:pt idx="9">
                  <c:v>87.809483999999955</c:v>
                </c:pt>
                <c:pt idx="10">
                  <c:v>119.00473</c:v>
                </c:pt>
                <c:pt idx="11">
                  <c:v>204.97563700000001</c:v>
                </c:pt>
              </c:numCache>
            </c:numRef>
          </c:val>
          <c:extLst>
            <c:ext xmlns:c16="http://schemas.microsoft.com/office/drawing/2014/chart" uri="{C3380CC4-5D6E-409C-BE32-E72D297353CC}">
              <c16:uniqueId val="{00000006-4BC6-434E-9A23-488B9CF28F3E}"/>
            </c:ext>
          </c:extLst>
        </c:ser>
        <c:ser>
          <c:idx val="7"/>
          <c:order val="7"/>
          <c:tx>
            <c:strRef>
              <c:f>'8.6'!$A$35</c:f>
              <c:strCache>
                <c:ptCount val="1"/>
                <c:pt idx="0">
                  <c:v>Ostatní</c:v>
                </c:pt>
              </c:strCache>
            </c:strRef>
          </c:tx>
          <c:spPr>
            <a:solidFill>
              <a:srgbClr val="F7C9C7"/>
            </a:solidFill>
          </c:spPr>
          <c:invertIfNegative val="0"/>
          <c:val>
            <c:numRef>
              <c:f>'8.6'!$B$35:$M$35</c:f>
              <c:numCache>
                <c:formatCode>#\ ##0.0</c:formatCode>
                <c:ptCount val="12"/>
                <c:pt idx="0">
                  <c:v>7.0461069999999983</c:v>
                </c:pt>
                <c:pt idx="1">
                  <c:v>6.6340320000000004</c:v>
                </c:pt>
                <c:pt idx="2">
                  <c:v>6.5149480000000004</c:v>
                </c:pt>
                <c:pt idx="3">
                  <c:v>5.0063839999999988</c:v>
                </c:pt>
                <c:pt idx="4">
                  <c:v>4.0898050000000001</c:v>
                </c:pt>
                <c:pt idx="5">
                  <c:v>2.9885080000000004</c:v>
                </c:pt>
                <c:pt idx="6">
                  <c:v>2.8885679999999998</c:v>
                </c:pt>
                <c:pt idx="7">
                  <c:v>3.0141240000000007</c:v>
                </c:pt>
                <c:pt idx="8">
                  <c:v>2.9209620000000003</c:v>
                </c:pt>
                <c:pt idx="9">
                  <c:v>4.6241130000000004</c:v>
                </c:pt>
                <c:pt idx="10">
                  <c:v>5.4764260000000009</c:v>
                </c:pt>
                <c:pt idx="11">
                  <c:v>7.381060999999999</c:v>
                </c:pt>
              </c:numCache>
            </c:numRef>
          </c:val>
          <c:extLst>
            <c:ext xmlns:c16="http://schemas.microsoft.com/office/drawing/2014/chart" uri="{C3380CC4-5D6E-409C-BE32-E72D297353CC}">
              <c16:uniqueId val="{00000007-4BC6-434E-9A23-488B9CF28F3E}"/>
            </c:ext>
          </c:extLst>
        </c:ser>
        <c:dLbls>
          <c:showLegendKey val="0"/>
          <c:showVal val="0"/>
          <c:showCatName val="0"/>
          <c:showSerName val="0"/>
          <c:showPercent val="0"/>
          <c:showBubbleSize val="0"/>
        </c:dLbls>
        <c:gapWidth val="50"/>
        <c:overlap val="100"/>
        <c:axId val="286819840"/>
        <c:axId val="286821376"/>
      </c:barChart>
      <c:catAx>
        <c:axId val="286819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821376"/>
        <c:crosses val="autoZero"/>
        <c:auto val="1"/>
        <c:lblAlgn val="ctr"/>
        <c:lblOffset val="100"/>
        <c:noMultiLvlLbl val="0"/>
      </c:catAx>
      <c:valAx>
        <c:axId val="286821376"/>
        <c:scaling>
          <c:orientation val="minMax"/>
          <c:max val="6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81984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3242588608863868"/>
        </c:manualLayout>
      </c:layout>
      <c:barChart>
        <c:barDir val="bar"/>
        <c:grouping val="clustered"/>
        <c:varyColors val="0"/>
        <c:ser>
          <c:idx val="0"/>
          <c:order val="0"/>
          <c:tx>
            <c:strRef>
              <c:f>'8.6'!$M$40</c:f>
              <c:strCache>
                <c:ptCount val="1"/>
                <c:pt idx="0">
                  <c:v>Instalovaný výkon</c:v>
                </c:pt>
              </c:strCache>
            </c:strRef>
          </c:tx>
          <c:invertIfNegative val="0"/>
          <c:val>
            <c:numRef>
              <c:f>'8.6'!$N$40</c:f>
              <c:numCache>
                <c:formatCode>0.0%</c:formatCode>
                <c:ptCount val="1"/>
                <c:pt idx="0">
                  <c:v>2.7465010261168939E-2</c:v>
                </c:pt>
              </c:numCache>
            </c:numRef>
          </c:val>
          <c:extLst>
            <c:ext xmlns:c16="http://schemas.microsoft.com/office/drawing/2014/chart" uri="{C3380CC4-5D6E-409C-BE32-E72D297353CC}">
              <c16:uniqueId val="{00000000-959C-46A4-A3E1-0DDC2617E363}"/>
            </c:ext>
          </c:extLst>
        </c:ser>
        <c:ser>
          <c:idx val="1"/>
          <c:order val="1"/>
          <c:tx>
            <c:strRef>
              <c:f>'8.6'!$M$41</c:f>
              <c:strCache>
                <c:ptCount val="1"/>
                <c:pt idx="0">
                  <c:v>Výroba tepla brutto</c:v>
                </c:pt>
              </c:strCache>
            </c:strRef>
          </c:tx>
          <c:invertIfNegative val="0"/>
          <c:val>
            <c:numRef>
              <c:f>'8.6'!$N$41</c:f>
              <c:numCache>
                <c:formatCode>0.0%</c:formatCode>
                <c:ptCount val="1"/>
                <c:pt idx="0">
                  <c:v>2.9225987313496658E-2</c:v>
                </c:pt>
              </c:numCache>
            </c:numRef>
          </c:val>
          <c:extLst>
            <c:ext xmlns:c16="http://schemas.microsoft.com/office/drawing/2014/chart" uri="{C3380CC4-5D6E-409C-BE32-E72D297353CC}">
              <c16:uniqueId val="{00000001-959C-46A4-A3E1-0DDC2617E363}"/>
            </c:ext>
          </c:extLst>
        </c:ser>
        <c:ser>
          <c:idx val="2"/>
          <c:order val="2"/>
          <c:tx>
            <c:strRef>
              <c:f>'8.6'!$M$42</c:f>
              <c:strCache>
                <c:ptCount val="1"/>
                <c:pt idx="0">
                  <c:v>Dodávky tepla</c:v>
                </c:pt>
              </c:strCache>
            </c:strRef>
          </c:tx>
          <c:invertIfNegative val="0"/>
          <c:val>
            <c:numRef>
              <c:f>'8.6'!$N$42</c:f>
              <c:numCache>
                <c:formatCode>0.0%</c:formatCode>
                <c:ptCount val="1"/>
                <c:pt idx="0">
                  <c:v>3.3390677635349364E-2</c:v>
                </c:pt>
              </c:numCache>
            </c:numRef>
          </c:val>
          <c:extLst>
            <c:ext xmlns:c16="http://schemas.microsoft.com/office/drawing/2014/chart" uri="{C3380CC4-5D6E-409C-BE32-E72D297353CC}">
              <c16:uniqueId val="{00000002-959C-46A4-A3E1-0DDC2617E363}"/>
            </c:ext>
          </c:extLst>
        </c:ser>
        <c:dLbls>
          <c:showLegendKey val="0"/>
          <c:showVal val="0"/>
          <c:showCatName val="0"/>
          <c:showSerName val="0"/>
          <c:showPercent val="0"/>
          <c:showBubbleSize val="0"/>
        </c:dLbls>
        <c:gapWidth val="150"/>
        <c:axId val="287458816"/>
        <c:axId val="287460352"/>
      </c:barChart>
      <c:catAx>
        <c:axId val="287458816"/>
        <c:scaling>
          <c:orientation val="maxMin"/>
        </c:scaling>
        <c:delete val="0"/>
        <c:axPos val="l"/>
        <c:numFmt formatCode="General" sourceLinked="1"/>
        <c:majorTickMark val="none"/>
        <c:minorTickMark val="none"/>
        <c:tickLblPos val="none"/>
        <c:crossAx val="287460352"/>
        <c:crosses val="autoZero"/>
        <c:auto val="1"/>
        <c:lblAlgn val="ctr"/>
        <c:lblOffset val="100"/>
        <c:noMultiLvlLbl val="0"/>
      </c:catAx>
      <c:valAx>
        <c:axId val="28746035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458816"/>
        <c:crosses val="max"/>
        <c:crossBetween val="between"/>
      </c:valAx>
    </c:plotArea>
    <c:legend>
      <c:legendPos val="b"/>
      <c:layout>
        <c:manualLayout>
          <c:xMode val="edge"/>
          <c:yMode val="edge"/>
          <c:x val="6.9449477811089509E-3"/>
          <c:y val="0.70131165422504005"/>
          <c:w val="0.5044555301922764"/>
          <c:h val="0.229424609659495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1.5771851879898952E-3"/>
          <c:y val="1.6209679220659044E-2"/>
        </c:manualLayout>
      </c:layout>
      <c:overlay val="0"/>
    </c:title>
    <c:autoTitleDeleted val="0"/>
    <c:plotArea>
      <c:layout/>
      <c:barChart>
        <c:barDir val="col"/>
        <c:grouping val="stacked"/>
        <c:varyColors val="0"/>
        <c:ser>
          <c:idx val="0"/>
          <c:order val="0"/>
          <c:tx>
            <c:strRef>
              <c:f>'8.6'!$A$10</c:f>
              <c:strCache>
                <c:ptCount val="1"/>
                <c:pt idx="0">
                  <c:v>Biomasa</c:v>
                </c:pt>
              </c:strCache>
            </c:strRef>
          </c:tx>
          <c:spPr>
            <a:solidFill>
              <a:srgbClr val="23315F"/>
            </a:solidFill>
          </c:spPr>
          <c:invertIfNegative val="0"/>
          <c:val>
            <c:numRef>
              <c:f>'8.6'!$B$10:$M$10</c:f>
              <c:numCache>
                <c:formatCode>#\ ##0.0</c:formatCode>
                <c:ptCount val="12"/>
                <c:pt idx="0">
                  <c:v>80.270959999999988</c:v>
                </c:pt>
                <c:pt idx="1">
                  <c:v>75.507530000000003</c:v>
                </c:pt>
                <c:pt idx="2">
                  <c:v>58.345690000000005</c:v>
                </c:pt>
                <c:pt idx="3">
                  <c:v>69.830380000000005</c:v>
                </c:pt>
                <c:pt idx="4">
                  <c:v>86.54243000000001</c:v>
                </c:pt>
                <c:pt idx="5">
                  <c:v>42.814709999999998</c:v>
                </c:pt>
                <c:pt idx="6">
                  <c:v>11.41112</c:v>
                </c:pt>
                <c:pt idx="7">
                  <c:v>40.742089999999997</c:v>
                </c:pt>
                <c:pt idx="8">
                  <c:v>62.449920000000006</c:v>
                </c:pt>
                <c:pt idx="9">
                  <c:v>79.905901999999983</c:v>
                </c:pt>
                <c:pt idx="10">
                  <c:v>55.213879999999996</c:v>
                </c:pt>
                <c:pt idx="11">
                  <c:v>47.241222</c:v>
                </c:pt>
              </c:numCache>
            </c:numRef>
          </c:val>
          <c:extLst>
            <c:ext xmlns:c16="http://schemas.microsoft.com/office/drawing/2014/chart" uri="{C3380CC4-5D6E-409C-BE32-E72D297353CC}">
              <c16:uniqueId val="{00000000-0903-4E1A-9723-6717129C30F9}"/>
            </c:ext>
          </c:extLst>
        </c:ser>
        <c:ser>
          <c:idx val="1"/>
          <c:order val="1"/>
          <c:tx>
            <c:strRef>
              <c:f>'8.6'!$A$11</c:f>
              <c:strCache>
                <c:ptCount val="1"/>
                <c:pt idx="0">
                  <c:v>Bioplyn</c:v>
                </c:pt>
              </c:strCache>
            </c:strRef>
          </c:tx>
          <c:spPr>
            <a:solidFill>
              <a:srgbClr val="5A6588"/>
            </a:solidFill>
          </c:spPr>
          <c:invertIfNegative val="0"/>
          <c:val>
            <c:numRef>
              <c:f>'8.6'!$B$11:$M$11</c:f>
              <c:numCache>
                <c:formatCode>#\ ##0.0</c:formatCode>
                <c:ptCount val="12"/>
                <c:pt idx="0">
                  <c:v>5.1417960000000003</c:v>
                </c:pt>
                <c:pt idx="1">
                  <c:v>4.4695110000000007</c:v>
                </c:pt>
                <c:pt idx="2">
                  <c:v>4.6593070000000001</c:v>
                </c:pt>
                <c:pt idx="3">
                  <c:v>3.9221689999999998</c:v>
                </c:pt>
                <c:pt idx="4">
                  <c:v>3.477411</c:v>
                </c:pt>
                <c:pt idx="5">
                  <c:v>1.9689070000000002</c:v>
                </c:pt>
                <c:pt idx="6">
                  <c:v>1.6068239999999998</c:v>
                </c:pt>
                <c:pt idx="7">
                  <c:v>1.204232</c:v>
                </c:pt>
                <c:pt idx="8">
                  <c:v>2.3061120000000002</c:v>
                </c:pt>
                <c:pt idx="9">
                  <c:v>3.7956999999999996</c:v>
                </c:pt>
                <c:pt idx="10">
                  <c:v>4.8124979999999997</c:v>
                </c:pt>
                <c:pt idx="11">
                  <c:v>5.1649419999999999</c:v>
                </c:pt>
              </c:numCache>
            </c:numRef>
          </c:val>
          <c:extLst>
            <c:ext xmlns:c16="http://schemas.microsoft.com/office/drawing/2014/chart" uri="{C3380CC4-5D6E-409C-BE32-E72D297353CC}">
              <c16:uniqueId val="{00000001-0903-4E1A-9723-6717129C30F9}"/>
            </c:ext>
          </c:extLst>
        </c:ser>
        <c:ser>
          <c:idx val="2"/>
          <c:order val="2"/>
          <c:tx>
            <c:strRef>
              <c:f>'8.6'!$A$12</c:f>
              <c:strCache>
                <c:ptCount val="1"/>
                <c:pt idx="0">
                  <c:v>Černé uhlí</c:v>
                </c:pt>
              </c:strCache>
            </c:strRef>
          </c:tx>
          <c:spPr>
            <a:solidFill>
              <a:srgbClr val="9198B0"/>
            </a:solidFill>
          </c:spPr>
          <c:invertIfNegative val="0"/>
          <c:val>
            <c:numRef>
              <c:f>'8.6'!$B$12:$M$12</c:f>
              <c:numCache>
                <c:formatCode>#\ ##0.0</c:formatCode>
                <c:ptCount val="12"/>
                <c:pt idx="0">
                  <c:v>9.0659100000000006</c:v>
                </c:pt>
                <c:pt idx="1">
                  <c:v>6.2101000000000006</c:v>
                </c:pt>
                <c:pt idx="2">
                  <c:v>10.697950000000001</c:v>
                </c:pt>
                <c:pt idx="3">
                  <c:v>3.8064</c:v>
                </c:pt>
                <c:pt idx="4">
                  <c:v>0</c:v>
                </c:pt>
                <c:pt idx="5">
                  <c:v>0</c:v>
                </c:pt>
                <c:pt idx="6">
                  <c:v>0.37557999999999997</c:v>
                </c:pt>
                <c:pt idx="7">
                  <c:v>2.9749400000000001</c:v>
                </c:pt>
                <c:pt idx="8">
                  <c:v>0.58035000000000003</c:v>
                </c:pt>
                <c:pt idx="9">
                  <c:v>2.37643</c:v>
                </c:pt>
                <c:pt idx="10">
                  <c:v>10.81855</c:v>
                </c:pt>
                <c:pt idx="11">
                  <c:v>7.71889</c:v>
                </c:pt>
              </c:numCache>
            </c:numRef>
          </c:val>
          <c:extLst>
            <c:ext xmlns:c16="http://schemas.microsoft.com/office/drawing/2014/chart" uri="{C3380CC4-5D6E-409C-BE32-E72D297353CC}">
              <c16:uniqueId val="{00000002-0903-4E1A-9723-6717129C30F9}"/>
            </c:ext>
          </c:extLst>
        </c:ser>
        <c:ser>
          <c:idx val="3"/>
          <c:order val="3"/>
          <c:tx>
            <c:strRef>
              <c:f>'8.6'!$A$13</c:f>
              <c:strCache>
                <c:ptCount val="1"/>
                <c:pt idx="0">
                  <c:v>Elektrická energie</c:v>
                </c:pt>
              </c:strCache>
            </c:strRef>
          </c:tx>
          <c:spPr>
            <a:solidFill>
              <a:srgbClr val="C8CBD7"/>
            </a:solidFill>
          </c:spPr>
          <c:invertIfNegative val="0"/>
          <c:val>
            <c:numRef>
              <c:f>'8.6'!$B$13:$M$13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903-4E1A-9723-6717129C30F9}"/>
            </c:ext>
          </c:extLst>
        </c:ser>
        <c:ser>
          <c:idx val="4"/>
          <c:order val="4"/>
          <c:tx>
            <c:strRef>
              <c:f>'8.6'!$A$14</c:f>
              <c:strCache>
                <c:ptCount val="1"/>
                <c:pt idx="0">
                  <c:v>Energie prostředí (tepelné čerpadlo)</c:v>
                </c:pt>
              </c:strCache>
            </c:strRef>
          </c:tx>
          <c:spPr>
            <a:solidFill>
              <a:srgbClr val="E02C1F"/>
            </a:solidFill>
          </c:spPr>
          <c:invertIfNegative val="0"/>
          <c:val>
            <c:numRef>
              <c:f>'8.6'!$B$14:$M$14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903-4E1A-9723-6717129C30F9}"/>
            </c:ext>
          </c:extLst>
        </c:ser>
        <c:ser>
          <c:idx val="5"/>
          <c:order val="5"/>
          <c:tx>
            <c:strRef>
              <c:f>'8.6'!$A$15</c:f>
              <c:strCache>
                <c:ptCount val="1"/>
                <c:pt idx="0">
                  <c:v>Energie Slunce (solární kolektor)</c:v>
                </c:pt>
              </c:strCache>
            </c:strRef>
          </c:tx>
          <c:spPr>
            <a:solidFill>
              <a:srgbClr val="E86158"/>
            </a:solidFill>
          </c:spPr>
          <c:invertIfNegative val="0"/>
          <c:val>
            <c:numRef>
              <c:f>'8.6'!$B$15:$M$15</c:f>
              <c:numCache>
                <c:formatCode>#\ ##0.0</c:formatCode>
                <c:ptCount val="12"/>
                <c:pt idx="0">
                  <c:v>0</c:v>
                </c:pt>
                <c:pt idx="1">
                  <c:v>0</c:v>
                </c:pt>
                <c:pt idx="2">
                  <c:v>0</c:v>
                </c:pt>
                <c:pt idx="3">
                  <c:v>0</c:v>
                </c:pt>
                <c:pt idx="4">
                  <c:v>0</c:v>
                </c:pt>
                <c:pt idx="5">
                  <c:v>0</c:v>
                </c:pt>
                <c:pt idx="6">
                  <c:v>0</c:v>
                </c:pt>
                <c:pt idx="7">
                  <c:v>0</c:v>
                </c:pt>
                <c:pt idx="8">
                  <c:v>0</c:v>
                </c:pt>
                <c:pt idx="9">
                  <c:v>1.361E-3</c:v>
                </c:pt>
                <c:pt idx="10">
                  <c:v>0</c:v>
                </c:pt>
                <c:pt idx="11">
                  <c:v>6.7999999999999999E-5</c:v>
                </c:pt>
              </c:numCache>
            </c:numRef>
          </c:val>
          <c:extLst>
            <c:ext xmlns:c16="http://schemas.microsoft.com/office/drawing/2014/chart" uri="{C3380CC4-5D6E-409C-BE32-E72D297353CC}">
              <c16:uniqueId val="{00000005-0903-4E1A-9723-6717129C30F9}"/>
            </c:ext>
          </c:extLst>
        </c:ser>
        <c:ser>
          <c:idx val="6"/>
          <c:order val="6"/>
          <c:tx>
            <c:strRef>
              <c:f>'8.6'!$A$16</c:f>
              <c:strCache>
                <c:ptCount val="1"/>
                <c:pt idx="0">
                  <c:v>Hnědé uhlí</c:v>
                </c:pt>
              </c:strCache>
            </c:strRef>
          </c:tx>
          <c:spPr>
            <a:solidFill>
              <a:srgbClr val="F0948F"/>
            </a:solidFill>
          </c:spPr>
          <c:invertIfNegative val="0"/>
          <c:val>
            <c:numRef>
              <c:f>'8.6'!$B$16:$M$16</c:f>
              <c:numCache>
                <c:formatCode>#\ ##0.0</c:formatCode>
                <c:ptCount val="12"/>
                <c:pt idx="0">
                  <c:v>162.45522</c:v>
                </c:pt>
                <c:pt idx="1">
                  <c:v>151.79088000000002</c:v>
                </c:pt>
                <c:pt idx="2">
                  <c:v>148.87607</c:v>
                </c:pt>
                <c:pt idx="3">
                  <c:v>101.67014</c:v>
                </c:pt>
                <c:pt idx="4">
                  <c:v>46.181550000000001</c:v>
                </c:pt>
                <c:pt idx="5">
                  <c:v>31.525729999999999</c:v>
                </c:pt>
                <c:pt idx="6">
                  <c:v>49.608350000000002</c:v>
                </c:pt>
                <c:pt idx="7">
                  <c:v>24.946620000000003</c:v>
                </c:pt>
                <c:pt idx="8">
                  <c:v>34.282150000000001</c:v>
                </c:pt>
                <c:pt idx="9">
                  <c:v>77.469979999999993</c:v>
                </c:pt>
                <c:pt idx="10">
                  <c:v>126.01629000000001</c:v>
                </c:pt>
                <c:pt idx="11">
                  <c:v>189.55058</c:v>
                </c:pt>
              </c:numCache>
            </c:numRef>
          </c:val>
          <c:extLst>
            <c:ext xmlns:c16="http://schemas.microsoft.com/office/drawing/2014/chart" uri="{C3380CC4-5D6E-409C-BE32-E72D297353CC}">
              <c16:uniqueId val="{00000006-0903-4E1A-9723-6717129C30F9}"/>
            </c:ext>
          </c:extLst>
        </c:ser>
        <c:ser>
          <c:idx val="7"/>
          <c:order val="7"/>
          <c:tx>
            <c:strRef>
              <c:f>'8.6'!$A$17</c:f>
              <c:strCache>
                <c:ptCount val="1"/>
                <c:pt idx="0">
                  <c:v>Jaderné palivo</c:v>
                </c:pt>
              </c:strCache>
            </c:strRef>
          </c:tx>
          <c:spPr>
            <a:solidFill>
              <a:srgbClr val="F7C9C7"/>
            </a:solidFill>
          </c:spPr>
          <c:invertIfNegative val="0"/>
          <c:val>
            <c:numRef>
              <c:f>'8.6'!$B$17:$M$17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0903-4E1A-9723-6717129C30F9}"/>
            </c:ext>
          </c:extLst>
        </c:ser>
        <c:ser>
          <c:idx val="8"/>
          <c:order val="8"/>
          <c:tx>
            <c:strRef>
              <c:f>'8.6'!$A$18</c:f>
              <c:strCache>
                <c:ptCount val="1"/>
                <c:pt idx="0">
                  <c:v>Koks</c:v>
                </c:pt>
              </c:strCache>
            </c:strRef>
          </c:tx>
          <c:spPr>
            <a:solidFill>
              <a:srgbClr val="262626"/>
            </a:solidFill>
          </c:spPr>
          <c:invertIfNegative val="0"/>
          <c:val>
            <c:numRef>
              <c:f>'8.6'!$B$18:$M$18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903-4E1A-9723-6717129C30F9}"/>
            </c:ext>
          </c:extLst>
        </c:ser>
        <c:ser>
          <c:idx val="9"/>
          <c:order val="9"/>
          <c:tx>
            <c:strRef>
              <c:f>'8.6'!$A$19</c:f>
              <c:strCache>
                <c:ptCount val="1"/>
                <c:pt idx="0">
                  <c:v>Odpadní teplo</c:v>
                </c:pt>
              </c:strCache>
            </c:strRef>
          </c:tx>
          <c:spPr>
            <a:solidFill>
              <a:srgbClr val="646363"/>
            </a:solidFill>
          </c:spPr>
          <c:invertIfNegative val="0"/>
          <c:val>
            <c:numRef>
              <c:f>'8.6'!$B$19:$M$19</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0903-4E1A-9723-6717129C30F9}"/>
            </c:ext>
          </c:extLst>
        </c:ser>
        <c:ser>
          <c:idx val="10"/>
          <c:order val="10"/>
          <c:tx>
            <c:strRef>
              <c:f>'8.6'!$A$20</c:f>
              <c:strCache>
                <c:ptCount val="1"/>
                <c:pt idx="0">
                  <c:v>Ostatní kapalná paliva</c:v>
                </c:pt>
              </c:strCache>
            </c:strRef>
          </c:tx>
          <c:spPr>
            <a:solidFill>
              <a:srgbClr val="9D9D9C"/>
            </a:solidFill>
          </c:spPr>
          <c:invertIfNegative val="0"/>
          <c:val>
            <c:numRef>
              <c:f>'8.6'!$B$20:$M$20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0903-4E1A-9723-6717129C30F9}"/>
            </c:ext>
          </c:extLst>
        </c:ser>
        <c:ser>
          <c:idx val="11"/>
          <c:order val="11"/>
          <c:tx>
            <c:strRef>
              <c:f>'8.6'!$A$21</c:f>
              <c:strCache>
                <c:ptCount val="1"/>
                <c:pt idx="0">
                  <c:v>Ostatní pevná paliva</c:v>
                </c:pt>
              </c:strCache>
            </c:strRef>
          </c:tx>
          <c:spPr>
            <a:solidFill>
              <a:srgbClr val="D0D0D0"/>
            </a:solidFill>
          </c:spPr>
          <c:invertIfNegative val="0"/>
          <c:val>
            <c:numRef>
              <c:f>'8.6'!$B$21:$M$21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0903-4E1A-9723-6717129C30F9}"/>
            </c:ext>
          </c:extLst>
        </c:ser>
        <c:ser>
          <c:idx val="12"/>
          <c:order val="12"/>
          <c:tx>
            <c:strRef>
              <c:f>'8.6'!$A$22</c:f>
              <c:strCache>
                <c:ptCount val="1"/>
                <c:pt idx="0">
                  <c:v>Ostatní plyny</c:v>
                </c:pt>
              </c:strCache>
            </c:strRef>
          </c:tx>
          <c:spPr>
            <a:pattFill prst="ltUpDiag">
              <a:fgClr>
                <a:srgbClr val="23315F"/>
              </a:fgClr>
              <a:bgClr>
                <a:sysClr val="window" lastClr="FFFFFF"/>
              </a:bgClr>
            </a:pattFill>
          </c:spPr>
          <c:invertIfNegative val="0"/>
          <c:val>
            <c:numRef>
              <c:f>'8.6'!$B$22:$M$22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0903-4E1A-9723-6717129C30F9}"/>
            </c:ext>
          </c:extLst>
        </c:ser>
        <c:ser>
          <c:idx val="13"/>
          <c:order val="13"/>
          <c:tx>
            <c:strRef>
              <c:f>'8.6'!$A$23</c:f>
              <c:strCache>
                <c:ptCount val="1"/>
                <c:pt idx="0">
                  <c:v>Ostatní</c:v>
                </c:pt>
              </c:strCache>
            </c:strRef>
          </c:tx>
          <c:spPr>
            <a:pattFill prst="ltUpDiag">
              <a:fgClr>
                <a:srgbClr val="E02C1F"/>
              </a:fgClr>
              <a:bgClr>
                <a:sysClr val="window" lastClr="FFFFFF"/>
              </a:bgClr>
            </a:pattFill>
          </c:spPr>
          <c:invertIfNegative val="0"/>
          <c:val>
            <c:numRef>
              <c:f>'8.6'!$B$23:$M$23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903-4E1A-9723-6717129C30F9}"/>
            </c:ext>
          </c:extLst>
        </c:ser>
        <c:ser>
          <c:idx val="14"/>
          <c:order val="14"/>
          <c:tx>
            <c:strRef>
              <c:f>'8.6'!$A$24</c:f>
              <c:strCache>
                <c:ptCount val="1"/>
                <c:pt idx="0">
                  <c:v>Topné oleje</c:v>
                </c:pt>
              </c:strCache>
            </c:strRef>
          </c:tx>
          <c:spPr>
            <a:pattFill prst="ltUpDiag">
              <a:fgClr>
                <a:srgbClr val="5A6588"/>
              </a:fgClr>
              <a:bgClr>
                <a:sysClr val="window" lastClr="FFFFFF"/>
              </a:bgClr>
            </a:pattFill>
          </c:spPr>
          <c:invertIfNegative val="0"/>
          <c:val>
            <c:numRef>
              <c:f>'8.6'!$B$24:$M$24</c:f>
              <c:numCache>
                <c:formatCode>#\ ##0.0</c:formatCode>
                <c:ptCount val="12"/>
                <c:pt idx="0">
                  <c:v>8.5400000000000004E-2</c:v>
                </c:pt>
                <c:pt idx="1">
                  <c:v>0.59450000000000003</c:v>
                </c:pt>
                <c:pt idx="2">
                  <c:v>0.14330000000000001</c:v>
                </c:pt>
                <c:pt idx="3">
                  <c:v>0</c:v>
                </c:pt>
                <c:pt idx="4">
                  <c:v>0</c:v>
                </c:pt>
                <c:pt idx="5">
                  <c:v>1.5710000000000002E-2</c:v>
                </c:pt>
                <c:pt idx="6">
                  <c:v>4.4039999999999996E-2</c:v>
                </c:pt>
                <c:pt idx="7">
                  <c:v>0</c:v>
                </c:pt>
                <c:pt idx="8">
                  <c:v>0</c:v>
                </c:pt>
                <c:pt idx="9">
                  <c:v>0</c:v>
                </c:pt>
                <c:pt idx="10">
                  <c:v>0</c:v>
                </c:pt>
                <c:pt idx="11">
                  <c:v>1.2759</c:v>
                </c:pt>
              </c:numCache>
            </c:numRef>
          </c:val>
          <c:extLst>
            <c:ext xmlns:c16="http://schemas.microsoft.com/office/drawing/2014/chart" uri="{C3380CC4-5D6E-409C-BE32-E72D297353CC}">
              <c16:uniqueId val="{0000000E-0903-4E1A-9723-6717129C30F9}"/>
            </c:ext>
          </c:extLst>
        </c:ser>
        <c:ser>
          <c:idx val="15"/>
          <c:order val="15"/>
          <c:tx>
            <c:strRef>
              <c:f>'8.6'!$A$25</c:f>
              <c:strCache>
                <c:ptCount val="1"/>
                <c:pt idx="0">
                  <c:v>Zemní plyn</c:v>
                </c:pt>
              </c:strCache>
            </c:strRef>
          </c:tx>
          <c:spPr>
            <a:pattFill prst="ltUpDiag">
              <a:fgClr>
                <a:srgbClr val="E86158"/>
              </a:fgClr>
              <a:bgClr>
                <a:sysClr val="window" lastClr="FFFFFF"/>
              </a:bgClr>
            </a:pattFill>
          </c:spPr>
          <c:invertIfNegative val="0"/>
          <c:val>
            <c:numRef>
              <c:f>'8.6'!$B$25:$M$25</c:f>
              <c:numCache>
                <c:formatCode>#\ ##0.0</c:formatCode>
                <c:ptCount val="12"/>
                <c:pt idx="0">
                  <c:v>162.75691620331042</c:v>
                </c:pt>
                <c:pt idx="1">
                  <c:v>153.2773716882881</c:v>
                </c:pt>
                <c:pt idx="2">
                  <c:v>136.00170307483197</c:v>
                </c:pt>
                <c:pt idx="3">
                  <c:v>102.46602021086548</c:v>
                </c:pt>
                <c:pt idx="4">
                  <c:v>74.891727507485413</c:v>
                </c:pt>
                <c:pt idx="5">
                  <c:v>47.062612999999999</c:v>
                </c:pt>
                <c:pt idx="6">
                  <c:v>36.209316000000001</c:v>
                </c:pt>
                <c:pt idx="7">
                  <c:v>40.124004999999997</c:v>
                </c:pt>
                <c:pt idx="8">
                  <c:v>46.982038000000003</c:v>
                </c:pt>
                <c:pt idx="9">
                  <c:v>82.221818000000013</c:v>
                </c:pt>
                <c:pt idx="10">
                  <c:v>109.90275299999999</c:v>
                </c:pt>
                <c:pt idx="11">
                  <c:v>140.41930599999998</c:v>
                </c:pt>
              </c:numCache>
            </c:numRef>
          </c:val>
          <c:extLst>
            <c:ext xmlns:c16="http://schemas.microsoft.com/office/drawing/2014/chart" uri="{C3380CC4-5D6E-409C-BE32-E72D297353CC}">
              <c16:uniqueId val="{0000000F-0903-4E1A-9723-6717129C30F9}"/>
            </c:ext>
          </c:extLst>
        </c:ser>
        <c:dLbls>
          <c:showLegendKey val="0"/>
          <c:showVal val="0"/>
          <c:showCatName val="0"/>
          <c:showSerName val="0"/>
          <c:showPercent val="0"/>
          <c:showBubbleSize val="0"/>
        </c:dLbls>
        <c:gapWidth val="75"/>
        <c:overlap val="100"/>
        <c:axId val="287557120"/>
        <c:axId val="287558656"/>
      </c:barChart>
      <c:catAx>
        <c:axId val="28755712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558656"/>
        <c:crosses val="autoZero"/>
        <c:auto val="1"/>
        <c:lblAlgn val="ctr"/>
        <c:lblOffset val="100"/>
        <c:noMultiLvlLbl val="0"/>
      </c:catAx>
      <c:valAx>
        <c:axId val="287558656"/>
        <c:scaling>
          <c:orientation val="minMax"/>
          <c:max val="6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55712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24-C7A6-41D6-8E02-335B206504B2}"/>
              </c:ext>
            </c:extLst>
          </c:dPt>
          <c:dPt>
            <c:idx val="1"/>
            <c:bubble3D val="0"/>
            <c:spPr>
              <a:solidFill>
                <a:schemeClr val="accent2"/>
              </a:solidFill>
            </c:spPr>
            <c:extLst>
              <c:ext xmlns:c16="http://schemas.microsoft.com/office/drawing/2014/chart" uri="{C3380CC4-5D6E-409C-BE32-E72D297353CC}">
                <c16:uniqueId val="{00000025-C7A6-41D6-8E02-335B206504B2}"/>
              </c:ext>
            </c:extLst>
          </c:dPt>
          <c:dPt>
            <c:idx val="2"/>
            <c:bubble3D val="0"/>
            <c:spPr>
              <a:solidFill>
                <a:schemeClr val="accent3"/>
              </a:solidFill>
            </c:spPr>
            <c:extLst>
              <c:ext xmlns:c16="http://schemas.microsoft.com/office/drawing/2014/chart" uri="{C3380CC4-5D6E-409C-BE32-E72D297353CC}">
                <c16:uniqueId val="{00000026-C7A6-41D6-8E02-335B206504B2}"/>
              </c:ext>
            </c:extLst>
          </c:dPt>
          <c:dPt>
            <c:idx val="3"/>
            <c:bubble3D val="0"/>
            <c:spPr>
              <a:solidFill>
                <a:schemeClr val="accent4"/>
              </a:solidFill>
            </c:spPr>
            <c:extLst>
              <c:ext xmlns:c16="http://schemas.microsoft.com/office/drawing/2014/chart" uri="{C3380CC4-5D6E-409C-BE32-E72D297353CC}">
                <c16:uniqueId val="{00000027-C7A6-41D6-8E02-335B206504B2}"/>
              </c:ext>
            </c:extLst>
          </c:dPt>
          <c:dPt>
            <c:idx val="4"/>
            <c:bubble3D val="0"/>
            <c:spPr>
              <a:solidFill>
                <a:schemeClr val="accent5"/>
              </a:solidFill>
            </c:spPr>
            <c:extLst>
              <c:ext xmlns:c16="http://schemas.microsoft.com/office/drawing/2014/chart" uri="{C3380CC4-5D6E-409C-BE32-E72D297353CC}">
                <c16:uniqueId val="{00000028-C7A6-41D6-8E02-335B206504B2}"/>
              </c:ext>
            </c:extLst>
          </c:dPt>
          <c:dPt>
            <c:idx val="5"/>
            <c:bubble3D val="0"/>
            <c:spPr>
              <a:solidFill>
                <a:schemeClr val="accent6"/>
              </a:solidFill>
            </c:spPr>
            <c:extLst>
              <c:ext xmlns:c16="http://schemas.microsoft.com/office/drawing/2014/chart" uri="{C3380CC4-5D6E-409C-BE32-E72D297353CC}">
                <c16:uniqueId val="{00000029-C7A6-41D6-8E02-335B206504B2}"/>
              </c:ext>
            </c:extLst>
          </c:dPt>
          <c:dPt>
            <c:idx val="6"/>
            <c:bubble3D val="0"/>
            <c:spPr>
              <a:solidFill>
                <a:srgbClr val="F0948F"/>
              </a:solidFill>
            </c:spPr>
            <c:extLst>
              <c:ext xmlns:c16="http://schemas.microsoft.com/office/drawing/2014/chart" uri="{C3380CC4-5D6E-409C-BE32-E72D297353CC}">
                <c16:uniqueId val="{0000002A-C7A6-41D6-8E02-335B206504B2}"/>
              </c:ext>
            </c:extLst>
          </c:dPt>
          <c:dPt>
            <c:idx val="7"/>
            <c:bubble3D val="0"/>
            <c:spPr>
              <a:solidFill>
                <a:srgbClr val="F7C9C7"/>
              </a:solidFill>
            </c:spPr>
            <c:extLst>
              <c:ext xmlns:c16="http://schemas.microsoft.com/office/drawing/2014/chart" uri="{C3380CC4-5D6E-409C-BE32-E72D297353CC}">
                <c16:uniqueId val="{0000002B-C7A6-41D6-8E02-335B206504B2}"/>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23-C7A6-41D6-8E02-335B206504B2}"/>
            </c:ext>
          </c:extLst>
        </c:ser>
        <c:ser>
          <c:idx val="2"/>
          <c:order val="1"/>
          <c:dPt>
            <c:idx val="0"/>
            <c:bubble3D val="0"/>
            <c:spPr>
              <a:solidFill>
                <a:schemeClr val="accent1"/>
              </a:solidFill>
            </c:spPr>
            <c:extLst>
              <c:ext xmlns:c16="http://schemas.microsoft.com/office/drawing/2014/chart" uri="{C3380CC4-5D6E-409C-BE32-E72D297353CC}">
                <c16:uniqueId val="{00000013-C7A6-41D6-8E02-335B206504B2}"/>
              </c:ext>
            </c:extLst>
          </c:dPt>
          <c:dPt>
            <c:idx val="1"/>
            <c:bubble3D val="0"/>
            <c:spPr>
              <a:solidFill>
                <a:schemeClr val="accent2"/>
              </a:solidFill>
            </c:spPr>
            <c:extLst>
              <c:ext xmlns:c16="http://schemas.microsoft.com/office/drawing/2014/chart" uri="{C3380CC4-5D6E-409C-BE32-E72D297353CC}">
                <c16:uniqueId val="{00000015-C7A6-41D6-8E02-335B206504B2}"/>
              </c:ext>
            </c:extLst>
          </c:dPt>
          <c:dPt>
            <c:idx val="2"/>
            <c:bubble3D val="0"/>
            <c:spPr>
              <a:solidFill>
                <a:schemeClr val="accent3"/>
              </a:solidFill>
            </c:spPr>
            <c:extLst>
              <c:ext xmlns:c16="http://schemas.microsoft.com/office/drawing/2014/chart" uri="{C3380CC4-5D6E-409C-BE32-E72D297353CC}">
                <c16:uniqueId val="{00000017-C7A6-41D6-8E02-335B206504B2}"/>
              </c:ext>
            </c:extLst>
          </c:dPt>
          <c:dPt>
            <c:idx val="3"/>
            <c:bubble3D val="0"/>
            <c:spPr>
              <a:solidFill>
                <a:schemeClr val="accent4"/>
              </a:solidFill>
            </c:spPr>
            <c:extLst>
              <c:ext xmlns:c16="http://schemas.microsoft.com/office/drawing/2014/chart" uri="{C3380CC4-5D6E-409C-BE32-E72D297353CC}">
                <c16:uniqueId val="{00000019-C7A6-41D6-8E02-335B206504B2}"/>
              </c:ext>
            </c:extLst>
          </c:dPt>
          <c:dPt>
            <c:idx val="4"/>
            <c:bubble3D val="0"/>
            <c:spPr>
              <a:solidFill>
                <a:schemeClr val="accent5"/>
              </a:solidFill>
            </c:spPr>
            <c:extLst>
              <c:ext xmlns:c16="http://schemas.microsoft.com/office/drawing/2014/chart" uri="{C3380CC4-5D6E-409C-BE32-E72D297353CC}">
                <c16:uniqueId val="{0000001B-C7A6-41D6-8E02-335B206504B2}"/>
              </c:ext>
            </c:extLst>
          </c:dPt>
          <c:dPt>
            <c:idx val="5"/>
            <c:bubble3D val="0"/>
            <c:spPr>
              <a:solidFill>
                <a:schemeClr val="accent6"/>
              </a:solidFill>
            </c:spPr>
            <c:extLst>
              <c:ext xmlns:c16="http://schemas.microsoft.com/office/drawing/2014/chart" uri="{C3380CC4-5D6E-409C-BE32-E72D297353CC}">
                <c16:uniqueId val="{0000001D-C7A6-41D6-8E02-335B206504B2}"/>
              </c:ext>
            </c:extLst>
          </c:dPt>
          <c:dPt>
            <c:idx val="6"/>
            <c:bubble3D val="0"/>
            <c:spPr>
              <a:solidFill>
                <a:srgbClr val="F0948F"/>
              </a:solidFill>
            </c:spPr>
            <c:extLst>
              <c:ext xmlns:c16="http://schemas.microsoft.com/office/drawing/2014/chart" uri="{C3380CC4-5D6E-409C-BE32-E72D297353CC}">
                <c16:uniqueId val="{0000001F-C7A6-41D6-8E02-335B206504B2}"/>
              </c:ext>
            </c:extLst>
          </c:dPt>
          <c:dPt>
            <c:idx val="7"/>
            <c:bubble3D val="0"/>
            <c:spPr>
              <a:solidFill>
                <a:srgbClr val="F7C9C7"/>
              </a:solidFill>
            </c:spPr>
            <c:extLst>
              <c:ext xmlns:c16="http://schemas.microsoft.com/office/drawing/2014/chart" uri="{C3380CC4-5D6E-409C-BE32-E72D297353CC}">
                <c16:uniqueId val="{00000021-C7A6-41D6-8E02-335B206504B2}"/>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22-C7A6-41D6-8E02-335B206504B2}"/>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DB7-49D5-B805-7FABAC77FD8B}"/>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DB7-49D5-B805-7FABAC77FD8B}"/>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DB7-49D5-B805-7FABAC77FD8B}"/>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DB7-49D5-B805-7FABAC77FD8B}"/>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DB7-49D5-B805-7FABAC77FD8B}"/>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DB7-49D5-B805-7FABAC77FD8B}"/>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DB7-49D5-B805-7FABAC77FD8B}"/>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DB7-49D5-B805-7FABAC77FD8B}"/>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DB7-49D5-B805-7FABAC77FD8B}"/>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DB7-49D5-B805-7FABAC77FD8B}"/>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DB7-49D5-B805-7FABAC77FD8B}"/>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DB7-49D5-B805-7FABAC77FD8B}"/>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DB7-49D5-B805-7FABAC77FD8B}"/>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DB7-49D5-B805-7FABAC77FD8B}"/>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DB7-49D5-B805-7FABAC77FD8B}"/>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FDB7-49D5-B805-7FABAC77FD8B}"/>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4E3-4E6B-A9A6-15C8143D0876}"/>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4E3-4E6B-A9A6-15C8143D0876}"/>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4E3-4E6B-A9A6-15C8143D0876}"/>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4E3-4E6B-A9A6-15C8143D0876}"/>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4E3-4E6B-A9A6-15C8143D0876}"/>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4E3-4E6B-A9A6-15C8143D0876}"/>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4E3-4E6B-A9A6-15C8143D0876}"/>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4E3-4E6B-A9A6-15C8143D0876}"/>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4E3-4E6B-A9A6-15C8143D0876}"/>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4E3-4E6B-A9A6-15C8143D0876}"/>
            </c:ext>
          </c:extLst>
        </c:ser>
        <c:ser>
          <c:idx val="10"/>
          <c:order val="10"/>
          <c:tx>
            <c:strRef>
              <c:f>'4.1'!$O$18</c:f>
              <c:strCache>
                <c:ptCount val="1"/>
              </c:strCache>
            </c:strRef>
          </c:tx>
          <c:spPr>
            <a:solidFill>
              <a:srgbClr val="D0D0D0"/>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4E3-4E6B-A9A6-15C8143D0876}"/>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4E3-4E6B-A9A6-15C8143D0876}"/>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4E3-4E6B-A9A6-15C8143D0876}"/>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4E3-4E6B-A9A6-15C8143D0876}"/>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4E3-4E6B-A9A6-15C8143D0876}"/>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4E3-4E6B-A9A6-15C8143D0876}"/>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2.4453030715926344E-3"/>
          <c:y val="6.5974249454567825E-3"/>
        </c:manualLayout>
      </c:layout>
      <c:overlay val="0"/>
    </c:title>
    <c:autoTitleDeleted val="0"/>
    <c:plotArea>
      <c:layout>
        <c:manualLayout>
          <c:layoutTarget val="inner"/>
          <c:xMode val="edge"/>
          <c:yMode val="edge"/>
          <c:x val="7.9259161287294724E-2"/>
          <c:y val="0.25203376008147127"/>
          <c:w val="0.6823276432164449"/>
          <c:h val="0.57388510985327368"/>
        </c:manualLayout>
      </c:layout>
      <c:barChart>
        <c:barDir val="col"/>
        <c:grouping val="stacked"/>
        <c:varyColors val="0"/>
        <c:ser>
          <c:idx val="0"/>
          <c:order val="0"/>
          <c:tx>
            <c:strRef>
              <c:f>'8.7'!$A$27</c:f>
              <c:strCache>
                <c:ptCount val="1"/>
                <c:pt idx="0">
                  <c:v>Průmysl</c:v>
                </c:pt>
              </c:strCache>
            </c:strRef>
          </c:tx>
          <c:invertIfNegative val="0"/>
          <c:val>
            <c:numRef>
              <c:f>'8.7'!$B$27:$M$27</c:f>
              <c:numCache>
                <c:formatCode>#\ ##0.0</c:formatCode>
                <c:ptCount val="12"/>
                <c:pt idx="0">
                  <c:v>27.855187999999998</c:v>
                </c:pt>
                <c:pt idx="1">
                  <c:v>24.905738999999997</c:v>
                </c:pt>
                <c:pt idx="2">
                  <c:v>22.823460000000004</c:v>
                </c:pt>
                <c:pt idx="3">
                  <c:v>21.262821000000006</c:v>
                </c:pt>
                <c:pt idx="4">
                  <c:v>16.373929</c:v>
                </c:pt>
                <c:pt idx="5">
                  <c:v>7.6237120000000003</c:v>
                </c:pt>
                <c:pt idx="6">
                  <c:v>5.8733040000000001</c:v>
                </c:pt>
                <c:pt idx="7">
                  <c:v>4.7852060000000005</c:v>
                </c:pt>
                <c:pt idx="8">
                  <c:v>7.9809660000000004</c:v>
                </c:pt>
                <c:pt idx="9">
                  <c:v>15.229851</c:v>
                </c:pt>
                <c:pt idx="10">
                  <c:v>26.040557</c:v>
                </c:pt>
                <c:pt idx="11">
                  <c:v>30.814260999999998</c:v>
                </c:pt>
              </c:numCache>
            </c:numRef>
          </c:val>
          <c:extLst>
            <c:ext xmlns:c16="http://schemas.microsoft.com/office/drawing/2014/chart" uri="{C3380CC4-5D6E-409C-BE32-E72D297353CC}">
              <c16:uniqueId val="{00000000-5883-4244-B438-4F47DB704ED5}"/>
            </c:ext>
          </c:extLst>
        </c:ser>
        <c:ser>
          <c:idx val="1"/>
          <c:order val="1"/>
          <c:tx>
            <c:strRef>
              <c:f>'8.7'!$A$28</c:f>
              <c:strCache>
                <c:ptCount val="1"/>
                <c:pt idx="0">
                  <c:v>Energetika</c:v>
                </c:pt>
              </c:strCache>
            </c:strRef>
          </c:tx>
          <c:invertIfNegative val="0"/>
          <c:val>
            <c:numRef>
              <c:f>'8.7'!$B$28:$M$28</c:f>
              <c:numCache>
                <c:formatCode>#\ ##0.0</c:formatCode>
                <c:ptCount val="12"/>
                <c:pt idx="0">
                  <c:v>1.069</c:v>
                </c:pt>
                <c:pt idx="1">
                  <c:v>1.012</c:v>
                </c:pt>
                <c:pt idx="2">
                  <c:v>0.84799999999999998</c:v>
                </c:pt>
                <c:pt idx="3">
                  <c:v>0.64200000000000002</c:v>
                </c:pt>
                <c:pt idx="4">
                  <c:v>0.34399999999999997</c:v>
                </c:pt>
                <c:pt idx="5">
                  <c:v>3.6999999999999998E-2</c:v>
                </c:pt>
                <c:pt idx="6">
                  <c:v>2.5000000000000001E-2</c:v>
                </c:pt>
                <c:pt idx="7">
                  <c:v>0.03</c:v>
                </c:pt>
                <c:pt idx="8">
                  <c:v>0.13</c:v>
                </c:pt>
                <c:pt idx="9">
                  <c:v>0.51600000000000001</c:v>
                </c:pt>
                <c:pt idx="10">
                  <c:v>1.3514000000000002</c:v>
                </c:pt>
                <c:pt idx="11">
                  <c:v>2.19</c:v>
                </c:pt>
              </c:numCache>
            </c:numRef>
          </c:val>
          <c:extLst>
            <c:ext xmlns:c16="http://schemas.microsoft.com/office/drawing/2014/chart" uri="{C3380CC4-5D6E-409C-BE32-E72D297353CC}">
              <c16:uniqueId val="{00000001-5883-4244-B438-4F47DB704ED5}"/>
            </c:ext>
          </c:extLst>
        </c:ser>
        <c:ser>
          <c:idx val="2"/>
          <c:order val="2"/>
          <c:tx>
            <c:strRef>
              <c:f>'8.7'!$A$29</c:f>
              <c:strCache>
                <c:ptCount val="1"/>
                <c:pt idx="0">
                  <c:v>Doprava</c:v>
                </c:pt>
              </c:strCache>
            </c:strRef>
          </c:tx>
          <c:invertIfNegative val="0"/>
          <c:val>
            <c:numRef>
              <c:f>'8.7'!$B$29:$M$29</c:f>
              <c:numCache>
                <c:formatCode>#\ ##0.0</c:formatCode>
                <c:ptCount val="12"/>
                <c:pt idx="0">
                  <c:v>1.208</c:v>
                </c:pt>
                <c:pt idx="1">
                  <c:v>1.032</c:v>
                </c:pt>
                <c:pt idx="2">
                  <c:v>0.84199999999999997</c:v>
                </c:pt>
                <c:pt idx="3">
                  <c:v>0.61299999999999999</c:v>
                </c:pt>
                <c:pt idx="4">
                  <c:v>0.318</c:v>
                </c:pt>
                <c:pt idx="5">
                  <c:v>2.7E-2</c:v>
                </c:pt>
                <c:pt idx="6">
                  <c:v>0</c:v>
                </c:pt>
                <c:pt idx="7">
                  <c:v>3.0000000000000001E-3</c:v>
                </c:pt>
                <c:pt idx="8">
                  <c:v>1.0999999999999999E-2</c:v>
                </c:pt>
                <c:pt idx="9">
                  <c:v>0.45889999999999997</c:v>
                </c:pt>
                <c:pt idx="10">
                  <c:v>0.88300000000000001</c:v>
                </c:pt>
                <c:pt idx="11">
                  <c:v>1.3029999999999999</c:v>
                </c:pt>
              </c:numCache>
            </c:numRef>
          </c:val>
          <c:extLst>
            <c:ext xmlns:c16="http://schemas.microsoft.com/office/drawing/2014/chart" uri="{C3380CC4-5D6E-409C-BE32-E72D297353CC}">
              <c16:uniqueId val="{00000002-5883-4244-B438-4F47DB704ED5}"/>
            </c:ext>
          </c:extLst>
        </c:ser>
        <c:ser>
          <c:idx val="3"/>
          <c:order val="3"/>
          <c:tx>
            <c:strRef>
              <c:f>'8.7'!$A$30</c:f>
              <c:strCache>
                <c:ptCount val="1"/>
                <c:pt idx="0">
                  <c:v>Stavebnictví</c:v>
                </c:pt>
              </c:strCache>
            </c:strRef>
          </c:tx>
          <c:invertIfNegative val="0"/>
          <c:val>
            <c:numRef>
              <c:f>'8.7'!$B$30:$M$30</c:f>
              <c:numCache>
                <c:formatCode>#\ ##0.0</c:formatCode>
                <c:ptCount val="12"/>
                <c:pt idx="0">
                  <c:v>0.34760000000000002</c:v>
                </c:pt>
                <c:pt idx="1">
                  <c:v>0.35560000000000003</c:v>
                </c:pt>
                <c:pt idx="2">
                  <c:v>0.31719999999999998</c:v>
                </c:pt>
                <c:pt idx="3">
                  <c:v>0.23300000000000001</c:v>
                </c:pt>
                <c:pt idx="4">
                  <c:v>8.7999999999999995E-2</c:v>
                </c:pt>
                <c:pt idx="5">
                  <c:v>7.0000000000000001E-3</c:v>
                </c:pt>
                <c:pt idx="6">
                  <c:v>5.0000000000000001E-3</c:v>
                </c:pt>
                <c:pt idx="7">
                  <c:v>5.0000000000000001E-3</c:v>
                </c:pt>
                <c:pt idx="8">
                  <c:v>1.2999999999999999E-2</c:v>
                </c:pt>
                <c:pt idx="9">
                  <c:v>0.13290000000000002</c:v>
                </c:pt>
                <c:pt idx="10">
                  <c:v>0.21980000000000002</c:v>
                </c:pt>
                <c:pt idx="11">
                  <c:v>0.32200000000000001</c:v>
                </c:pt>
              </c:numCache>
            </c:numRef>
          </c:val>
          <c:extLst>
            <c:ext xmlns:c16="http://schemas.microsoft.com/office/drawing/2014/chart" uri="{C3380CC4-5D6E-409C-BE32-E72D297353CC}">
              <c16:uniqueId val="{00000003-5883-4244-B438-4F47DB704ED5}"/>
            </c:ext>
          </c:extLst>
        </c:ser>
        <c:ser>
          <c:idx val="4"/>
          <c:order val="4"/>
          <c:tx>
            <c:strRef>
              <c:f>'8.7'!$A$31</c:f>
              <c:strCache>
                <c:ptCount val="1"/>
                <c:pt idx="0">
                  <c:v>Zemědělství a lesnictví</c:v>
                </c:pt>
              </c:strCache>
            </c:strRef>
          </c:tx>
          <c:spPr>
            <a:solidFill>
              <a:schemeClr val="accent5"/>
            </a:solidFill>
          </c:spPr>
          <c:invertIfNegative val="0"/>
          <c:val>
            <c:numRef>
              <c:f>'8.7'!$B$31:$M$31</c:f>
              <c:numCache>
                <c:formatCode>#\ ##0.0</c:formatCode>
                <c:ptCount val="12"/>
                <c:pt idx="0">
                  <c:v>1.10284</c:v>
                </c:pt>
                <c:pt idx="1">
                  <c:v>1.0071699999999999</c:v>
                </c:pt>
                <c:pt idx="2">
                  <c:v>1.00068</c:v>
                </c:pt>
                <c:pt idx="3">
                  <c:v>0.99558000000000002</c:v>
                </c:pt>
                <c:pt idx="4">
                  <c:v>0.9302999999999999</c:v>
                </c:pt>
                <c:pt idx="5">
                  <c:v>0.63332999999999995</c:v>
                </c:pt>
                <c:pt idx="6">
                  <c:v>0.72096000000000005</c:v>
                </c:pt>
                <c:pt idx="7">
                  <c:v>0.73092000000000001</c:v>
                </c:pt>
                <c:pt idx="8">
                  <c:v>0.69316999999999995</c:v>
                </c:pt>
                <c:pt idx="9">
                  <c:v>0.9164500000000001</c:v>
                </c:pt>
                <c:pt idx="10">
                  <c:v>0.93103999999999998</c:v>
                </c:pt>
                <c:pt idx="11">
                  <c:v>1.0087699999999999</c:v>
                </c:pt>
              </c:numCache>
            </c:numRef>
          </c:val>
          <c:extLst>
            <c:ext xmlns:c16="http://schemas.microsoft.com/office/drawing/2014/chart" uri="{C3380CC4-5D6E-409C-BE32-E72D297353CC}">
              <c16:uniqueId val="{00000004-5883-4244-B438-4F47DB704ED5}"/>
            </c:ext>
          </c:extLst>
        </c:ser>
        <c:ser>
          <c:idx val="5"/>
          <c:order val="5"/>
          <c:tx>
            <c:strRef>
              <c:f>'8.7'!$A$32</c:f>
              <c:strCache>
                <c:ptCount val="1"/>
                <c:pt idx="0">
                  <c:v>Domácnosti</c:v>
                </c:pt>
              </c:strCache>
            </c:strRef>
          </c:tx>
          <c:spPr>
            <a:solidFill>
              <a:schemeClr val="accent6"/>
            </a:solidFill>
          </c:spPr>
          <c:invertIfNegative val="0"/>
          <c:val>
            <c:numRef>
              <c:f>'8.7'!$B$32:$M$32</c:f>
              <c:numCache>
                <c:formatCode>#\ ##0.0</c:formatCode>
                <c:ptCount val="12"/>
                <c:pt idx="0">
                  <c:v>171.25078699999997</c:v>
                </c:pt>
                <c:pt idx="1">
                  <c:v>150.122668</c:v>
                </c:pt>
                <c:pt idx="2">
                  <c:v>133.24407500000001</c:v>
                </c:pt>
                <c:pt idx="3">
                  <c:v>107.642426</c:v>
                </c:pt>
                <c:pt idx="4">
                  <c:v>72.643762999999979</c:v>
                </c:pt>
                <c:pt idx="5">
                  <c:v>28.248446999999999</c:v>
                </c:pt>
                <c:pt idx="6">
                  <c:v>26.098742999999999</c:v>
                </c:pt>
                <c:pt idx="7">
                  <c:v>27.176680999999999</c:v>
                </c:pt>
                <c:pt idx="8">
                  <c:v>42.867161000000003</c:v>
                </c:pt>
                <c:pt idx="9">
                  <c:v>88.341472000000024</c:v>
                </c:pt>
                <c:pt idx="10">
                  <c:v>116.256337</c:v>
                </c:pt>
                <c:pt idx="11">
                  <c:v>154.738719</c:v>
                </c:pt>
              </c:numCache>
            </c:numRef>
          </c:val>
          <c:extLst>
            <c:ext xmlns:c16="http://schemas.microsoft.com/office/drawing/2014/chart" uri="{C3380CC4-5D6E-409C-BE32-E72D297353CC}">
              <c16:uniqueId val="{00000005-5883-4244-B438-4F47DB704ED5}"/>
            </c:ext>
          </c:extLst>
        </c:ser>
        <c:ser>
          <c:idx val="6"/>
          <c:order val="6"/>
          <c:tx>
            <c:strRef>
              <c:f>'8.7'!$A$33</c:f>
              <c:strCache>
                <c:ptCount val="1"/>
                <c:pt idx="0">
                  <c:v>Obchod, služby, školství, zdravotnictví</c:v>
                </c:pt>
              </c:strCache>
            </c:strRef>
          </c:tx>
          <c:spPr>
            <a:solidFill>
              <a:srgbClr val="F0948F"/>
            </a:solidFill>
          </c:spPr>
          <c:invertIfNegative val="0"/>
          <c:val>
            <c:numRef>
              <c:f>'8.7'!$B$33:$M$33</c:f>
              <c:numCache>
                <c:formatCode>#\ ##0.0</c:formatCode>
                <c:ptCount val="12"/>
                <c:pt idx="0">
                  <c:v>89.067358999999996</c:v>
                </c:pt>
                <c:pt idx="1">
                  <c:v>80.037998999999999</c:v>
                </c:pt>
                <c:pt idx="2">
                  <c:v>69.650576000000001</c:v>
                </c:pt>
                <c:pt idx="3">
                  <c:v>56.375265999999989</c:v>
                </c:pt>
                <c:pt idx="4">
                  <c:v>37.675326000000005</c:v>
                </c:pt>
                <c:pt idx="5">
                  <c:v>12.374512000000001</c:v>
                </c:pt>
                <c:pt idx="6">
                  <c:v>11.491705999999999</c:v>
                </c:pt>
                <c:pt idx="7">
                  <c:v>13.176049000000001</c:v>
                </c:pt>
                <c:pt idx="8">
                  <c:v>21.827482999999997</c:v>
                </c:pt>
                <c:pt idx="9">
                  <c:v>47.752221000000006</c:v>
                </c:pt>
                <c:pt idx="10">
                  <c:v>69.592416000000014</c:v>
                </c:pt>
                <c:pt idx="11">
                  <c:v>90.778358999999995</c:v>
                </c:pt>
              </c:numCache>
            </c:numRef>
          </c:val>
          <c:extLst>
            <c:ext xmlns:c16="http://schemas.microsoft.com/office/drawing/2014/chart" uri="{C3380CC4-5D6E-409C-BE32-E72D297353CC}">
              <c16:uniqueId val="{00000006-5883-4244-B438-4F47DB704ED5}"/>
            </c:ext>
          </c:extLst>
        </c:ser>
        <c:ser>
          <c:idx val="7"/>
          <c:order val="7"/>
          <c:tx>
            <c:strRef>
              <c:f>'8.7'!$A$34</c:f>
              <c:strCache>
                <c:ptCount val="1"/>
                <c:pt idx="0">
                  <c:v>Ostatní</c:v>
                </c:pt>
              </c:strCache>
            </c:strRef>
          </c:tx>
          <c:spPr>
            <a:solidFill>
              <a:srgbClr val="F7C9C7"/>
            </a:solidFill>
          </c:spPr>
          <c:invertIfNegative val="0"/>
          <c:val>
            <c:numRef>
              <c:f>'8.7'!$B$34:$M$34</c:f>
              <c:numCache>
                <c:formatCode>#\ ##0.0</c:formatCode>
                <c:ptCount val="12"/>
                <c:pt idx="0">
                  <c:v>2.3366720000000005</c:v>
                </c:pt>
                <c:pt idx="1">
                  <c:v>2.1487730000000003</c:v>
                </c:pt>
                <c:pt idx="2">
                  <c:v>1.9628490000000001</c:v>
                </c:pt>
                <c:pt idx="3">
                  <c:v>1.527928</c:v>
                </c:pt>
                <c:pt idx="4">
                  <c:v>1.0112209999999999</c:v>
                </c:pt>
                <c:pt idx="5">
                  <c:v>0.18459100000000001</c:v>
                </c:pt>
                <c:pt idx="6">
                  <c:v>0.14207800000000001</c:v>
                </c:pt>
                <c:pt idx="7">
                  <c:v>0.16069700000000001</c:v>
                </c:pt>
                <c:pt idx="8">
                  <c:v>0.44697299999999995</c:v>
                </c:pt>
                <c:pt idx="9">
                  <c:v>1.2543150000000001</c:v>
                </c:pt>
                <c:pt idx="10">
                  <c:v>1.69733</c:v>
                </c:pt>
                <c:pt idx="11">
                  <c:v>2.2063410000000001</c:v>
                </c:pt>
              </c:numCache>
            </c:numRef>
          </c:val>
          <c:extLst>
            <c:ext xmlns:c16="http://schemas.microsoft.com/office/drawing/2014/chart" uri="{C3380CC4-5D6E-409C-BE32-E72D297353CC}">
              <c16:uniqueId val="{00000007-5883-4244-B438-4F47DB704ED5}"/>
            </c:ext>
          </c:extLst>
        </c:ser>
        <c:dLbls>
          <c:showLegendKey val="0"/>
          <c:showVal val="0"/>
          <c:showCatName val="0"/>
          <c:showSerName val="0"/>
          <c:showPercent val="0"/>
          <c:showBubbleSize val="0"/>
        </c:dLbls>
        <c:gapWidth val="50"/>
        <c:overlap val="100"/>
        <c:axId val="287930624"/>
        <c:axId val="287936512"/>
      </c:barChart>
      <c:catAx>
        <c:axId val="28793062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936512"/>
        <c:crosses val="autoZero"/>
        <c:auto val="1"/>
        <c:lblAlgn val="ctr"/>
        <c:lblOffset val="100"/>
        <c:noMultiLvlLbl val="0"/>
      </c:catAx>
      <c:valAx>
        <c:axId val="287936512"/>
        <c:scaling>
          <c:orientation val="minMax"/>
          <c:max val="35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930624"/>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4.3058406479069117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'8.7'!$M$39</c:f>
              <c:strCache>
                <c:ptCount val="1"/>
                <c:pt idx="0">
                  <c:v>Instalovaný výkon</c:v>
                </c:pt>
              </c:strCache>
            </c:strRef>
          </c:tx>
          <c:invertIfNegative val="0"/>
          <c:val>
            <c:numRef>
              <c:f>'8.7'!$N$39</c:f>
              <c:numCache>
                <c:formatCode>0.0%</c:formatCode>
                <c:ptCount val="1"/>
                <c:pt idx="0">
                  <c:v>1.250257974993276E-2</c:v>
                </c:pt>
              </c:numCache>
            </c:numRef>
          </c:val>
          <c:extLst>
            <c:ext xmlns:c16="http://schemas.microsoft.com/office/drawing/2014/chart" uri="{C3380CC4-5D6E-409C-BE32-E72D297353CC}">
              <c16:uniqueId val="{00000000-CEA9-4A0F-82BA-035962860AF3}"/>
            </c:ext>
          </c:extLst>
        </c:ser>
        <c:ser>
          <c:idx val="1"/>
          <c:order val="1"/>
          <c:tx>
            <c:strRef>
              <c:f>'8.7'!$M$40</c:f>
              <c:strCache>
                <c:ptCount val="1"/>
                <c:pt idx="0">
                  <c:v>Výroba tepla brutto</c:v>
                </c:pt>
              </c:strCache>
            </c:strRef>
          </c:tx>
          <c:invertIfNegative val="0"/>
          <c:val>
            <c:numRef>
              <c:f>'8.7'!$N$40</c:f>
              <c:numCache>
                <c:formatCode>0.0%</c:formatCode>
                <c:ptCount val="1"/>
                <c:pt idx="0">
                  <c:v>1.6315772503469248E-2</c:v>
                </c:pt>
              </c:numCache>
            </c:numRef>
          </c:val>
          <c:extLst>
            <c:ext xmlns:c16="http://schemas.microsoft.com/office/drawing/2014/chart" uri="{C3380CC4-5D6E-409C-BE32-E72D297353CC}">
              <c16:uniqueId val="{00000001-CEA9-4A0F-82BA-035962860AF3}"/>
            </c:ext>
          </c:extLst>
        </c:ser>
        <c:ser>
          <c:idx val="2"/>
          <c:order val="2"/>
          <c:tx>
            <c:strRef>
              <c:f>'8.7'!$M$41</c:f>
              <c:strCache>
                <c:ptCount val="1"/>
                <c:pt idx="0">
                  <c:v>Dodávky tepla</c:v>
                </c:pt>
              </c:strCache>
            </c:strRef>
          </c:tx>
          <c:invertIfNegative val="0"/>
          <c:val>
            <c:numRef>
              <c:f>'8.7'!$N$41</c:f>
              <c:numCache>
                <c:formatCode>0.0%</c:formatCode>
                <c:ptCount val="1"/>
                <c:pt idx="0">
                  <c:v>2.4160966000529919E-2</c:v>
                </c:pt>
              </c:numCache>
            </c:numRef>
          </c:val>
          <c:extLst>
            <c:ext xmlns:c16="http://schemas.microsoft.com/office/drawing/2014/chart" uri="{C3380CC4-5D6E-409C-BE32-E72D297353CC}">
              <c16:uniqueId val="{00000002-CEA9-4A0F-82BA-035962860AF3}"/>
            </c:ext>
          </c:extLst>
        </c:ser>
        <c:dLbls>
          <c:showLegendKey val="0"/>
          <c:showVal val="0"/>
          <c:showCatName val="0"/>
          <c:showSerName val="0"/>
          <c:showPercent val="0"/>
          <c:showBubbleSize val="0"/>
        </c:dLbls>
        <c:gapWidth val="150"/>
        <c:axId val="287971584"/>
        <c:axId val="287973376"/>
      </c:barChart>
      <c:catAx>
        <c:axId val="287971584"/>
        <c:scaling>
          <c:orientation val="maxMin"/>
        </c:scaling>
        <c:delete val="0"/>
        <c:axPos val="l"/>
        <c:numFmt formatCode="General" sourceLinked="1"/>
        <c:majorTickMark val="none"/>
        <c:minorTickMark val="none"/>
        <c:tickLblPos val="none"/>
        <c:crossAx val="287973376"/>
        <c:crosses val="autoZero"/>
        <c:auto val="1"/>
        <c:lblAlgn val="ctr"/>
        <c:lblOffset val="100"/>
        <c:noMultiLvlLbl val="0"/>
      </c:catAx>
      <c:valAx>
        <c:axId val="2879733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971584"/>
        <c:crosses val="max"/>
        <c:crossBetween val="between"/>
      </c:valAx>
    </c:plotArea>
    <c:legend>
      <c:legendPos val="b"/>
      <c:layout>
        <c:manualLayout>
          <c:xMode val="edge"/>
          <c:yMode val="edge"/>
          <c:x val="0"/>
          <c:y val="0.77155235801869182"/>
          <c:w val="0.50435703944964061"/>
          <c:h val="0.2284476352028839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4.2166403388874361E-3"/>
          <c:y val="1.9059821174489368E-2"/>
        </c:manualLayout>
      </c:layout>
      <c:overlay val="0"/>
    </c:title>
    <c:autoTitleDeleted val="0"/>
    <c:plotArea>
      <c:layout>
        <c:manualLayout>
          <c:layoutTarget val="inner"/>
          <c:xMode val="edge"/>
          <c:yMode val="edge"/>
          <c:x val="0.10364810906280163"/>
          <c:y val="0.22691036764352365"/>
          <c:w val="0.85638821011341448"/>
          <c:h val="0.58167408849276936"/>
        </c:manualLayout>
      </c:layout>
      <c:barChart>
        <c:barDir val="col"/>
        <c:grouping val="stacked"/>
        <c:varyColors val="0"/>
        <c:ser>
          <c:idx val="0"/>
          <c:order val="0"/>
          <c:tx>
            <c:strRef>
              <c:f>'8.7'!$A$10</c:f>
              <c:strCache>
                <c:ptCount val="1"/>
                <c:pt idx="0">
                  <c:v>Biomasa</c:v>
                </c:pt>
              </c:strCache>
            </c:strRef>
          </c:tx>
          <c:spPr>
            <a:solidFill>
              <a:srgbClr val="23315F"/>
            </a:solidFill>
          </c:spPr>
          <c:invertIfNegative val="0"/>
          <c:val>
            <c:numRef>
              <c:f>'8.7'!$B$10:$M$10</c:f>
              <c:numCache>
                <c:formatCode>#\ ##0.0</c:formatCode>
                <c:ptCount val="12"/>
                <c:pt idx="0">
                  <c:v>8.132041000000001</c:v>
                </c:pt>
                <c:pt idx="1">
                  <c:v>5.9816760000000002</c:v>
                </c:pt>
                <c:pt idx="2">
                  <c:v>4.0631599999999999</c:v>
                </c:pt>
                <c:pt idx="3">
                  <c:v>0.154999</c:v>
                </c:pt>
                <c:pt idx="4">
                  <c:v>0.20295199999999999</c:v>
                </c:pt>
                <c:pt idx="5">
                  <c:v>9.9879999999999997E-2</c:v>
                </c:pt>
                <c:pt idx="6">
                  <c:v>8.9219999999999994E-2</c:v>
                </c:pt>
                <c:pt idx="7">
                  <c:v>8.565600000000001E-2</c:v>
                </c:pt>
                <c:pt idx="8">
                  <c:v>3.2210000000000003E-2</c:v>
                </c:pt>
                <c:pt idx="9">
                  <c:v>0.52804399999999996</c:v>
                </c:pt>
                <c:pt idx="10">
                  <c:v>0.67537999999999998</c:v>
                </c:pt>
                <c:pt idx="11">
                  <c:v>7.7839000000000005E-2</c:v>
                </c:pt>
              </c:numCache>
            </c:numRef>
          </c:val>
          <c:extLst>
            <c:ext xmlns:c16="http://schemas.microsoft.com/office/drawing/2014/chart" uri="{C3380CC4-5D6E-409C-BE32-E72D297353CC}">
              <c16:uniqueId val="{00000000-5BFD-4DCF-A958-59F74F1F0970}"/>
            </c:ext>
          </c:extLst>
        </c:ser>
        <c:ser>
          <c:idx val="1"/>
          <c:order val="1"/>
          <c:tx>
            <c:strRef>
              <c:f>'8.7'!$A$11</c:f>
              <c:strCache>
                <c:ptCount val="1"/>
                <c:pt idx="0">
                  <c:v>Bioplyn</c:v>
                </c:pt>
              </c:strCache>
            </c:strRef>
          </c:tx>
          <c:spPr>
            <a:solidFill>
              <a:srgbClr val="5A6588"/>
            </a:solidFill>
          </c:spPr>
          <c:invertIfNegative val="0"/>
          <c:val>
            <c:numRef>
              <c:f>'8.7'!$B$11:$M$11</c:f>
              <c:numCache>
                <c:formatCode>#\ ##0.0</c:formatCode>
                <c:ptCount val="12"/>
                <c:pt idx="0">
                  <c:v>1.10284</c:v>
                </c:pt>
                <c:pt idx="1">
                  <c:v>1.0071699999999999</c:v>
                </c:pt>
                <c:pt idx="2">
                  <c:v>1.00068</c:v>
                </c:pt>
                <c:pt idx="3">
                  <c:v>0.99558000000000002</c:v>
                </c:pt>
                <c:pt idx="4">
                  <c:v>0.9302999999999999</c:v>
                </c:pt>
                <c:pt idx="5">
                  <c:v>0.63332999999999995</c:v>
                </c:pt>
                <c:pt idx="6">
                  <c:v>0.72096000000000005</c:v>
                </c:pt>
                <c:pt idx="7">
                  <c:v>0.73092000000000001</c:v>
                </c:pt>
                <c:pt idx="8">
                  <c:v>0.69316999999999995</c:v>
                </c:pt>
                <c:pt idx="9">
                  <c:v>0.9164500000000001</c:v>
                </c:pt>
                <c:pt idx="10">
                  <c:v>0.93103999999999998</c:v>
                </c:pt>
                <c:pt idx="11">
                  <c:v>1.0087699999999999</c:v>
                </c:pt>
              </c:numCache>
            </c:numRef>
          </c:val>
          <c:extLst>
            <c:ext xmlns:c16="http://schemas.microsoft.com/office/drawing/2014/chart" uri="{C3380CC4-5D6E-409C-BE32-E72D297353CC}">
              <c16:uniqueId val="{00000001-5BFD-4DCF-A958-59F74F1F0970}"/>
            </c:ext>
          </c:extLst>
        </c:ser>
        <c:ser>
          <c:idx val="2"/>
          <c:order val="2"/>
          <c:tx>
            <c:strRef>
              <c:f>'8.7'!$A$12</c:f>
              <c:strCache>
                <c:ptCount val="1"/>
                <c:pt idx="0">
                  <c:v>Černé uhlí</c:v>
                </c:pt>
              </c:strCache>
            </c:strRef>
          </c:tx>
          <c:spPr>
            <a:solidFill>
              <a:srgbClr val="9198B0"/>
            </a:solidFill>
          </c:spPr>
          <c:invertIfNegative val="0"/>
          <c:val>
            <c:numRef>
              <c:f>'8.7'!$B$12:$M$12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BFD-4DCF-A958-59F74F1F0970}"/>
            </c:ext>
          </c:extLst>
        </c:ser>
        <c:ser>
          <c:idx val="3"/>
          <c:order val="3"/>
          <c:tx>
            <c:strRef>
              <c:f>'8.7'!$A$13</c:f>
              <c:strCache>
                <c:ptCount val="1"/>
                <c:pt idx="0">
                  <c:v>Elektrická energie</c:v>
                </c:pt>
              </c:strCache>
            </c:strRef>
          </c:tx>
          <c:spPr>
            <a:solidFill>
              <a:srgbClr val="C8CBD7"/>
            </a:solidFill>
          </c:spPr>
          <c:invertIfNegative val="0"/>
          <c:val>
            <c:numRef>
              <c:f>'8.7'!$B$13:$M$13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5BFD-4DCF-A958-59F74F1F0970}"/>
            </c:ext>
          </c:extLst>
        </c:ser>
        <c:ser>
          <c:idx val="4"/>
          <c:order val="4"/>
          <c:tx>
            <c:strRef>
              <c:f>'8.7'!$A$14</c:f>
              <c:strCache>
                <c:ptCount val="1"/>
                <c:pt idx="0">
                  <c:v>Energie prostředí (tepelné čerpadlo)</c:v>
                </c:pt>
              </c:strCache>
            </c:strRef>
          </c:tx>
          <c:spPr>
            <a:solidFill>
              <a:srgbClr val="E02C1F"/>
            </a:solidFill>
          </c:spPr>
          <c:invertIfNegative val="0"/>
          <c:val>
            <c:numRef>
              <c:f>'8.7'!$B$14:$M$14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BFD-4DCF-A958-59F74F1F0970}"/>
            </c:ext>
          </c:extLst>
        </c:ser>
        <c:ser>
          <c:idx val="5"/>
          <c:order val="5"/>
          <c:tx>
            <c:strRef>
              <c:f>'8.7'!$A$15</c:f>
              <c:strCache>
                <c:ptCount val="1"/>
                <c:pt idx="0">
                  <c:v>Energie Slunce (solární kolektor)</c:v>
                </c:pt>
              </c:strCache>
            </c:strRef>
          </c:tx>
          <c:spPr>
            <a:solidFill>
              <a:srgbClr val="E86158"/>
            </a:solidFill>
          </c:spPr>
          <c:invertIfNegative val="0"/>
          <c:val>
            <c:numRef>
              <c:f>'8.7'!$B$15:$M$15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5BFD-4DCF-A958-59F74F1F0970}"/>
            </c:ext>
          </c:extLst>
        </c:ser>
        <c:ser>
          <c:idx val="6"/>
          <c:order val="6"/>
          <c:tx>
            <c:strRef>
              <c:f>'8.7'!$A$16</c:f>
              <c:strCache>
                <c:ptCount val="1"/>
                <c:pt idx="0">
                  <c:v>Hnědé uhlí</c:v>
                </c:pt>
              </c:strCache>
            </c:strRef>
          </c:tx>
          <c:spPr>
            <a:solidFill>
              <a:srgbClr val="F0948F"/>
            </a:solidFill>
          </c:spPr>
          <c:invertIfNegative val="0"/>
          <c:val>
            <c:numRef>
              <c:f>'8.7'!$B$16:$M$16</c:f>
              <c:numCache>
                <c:formatCode>#\ ##0.0</c:formatCode>
                <c:ptCount val="12"/>
                <c:pt idx="0">
                  <c:v>12.351222999999999</c:v>
                </c:pt>
                <c:pt idx="1">
                  <c:v>9.0490600000000008</c:v>
                </c:pt>
                <c:pt idx="2">
                  <c:v>9.6539009999999994</c:v>
                </c:pt>
                <c:pt idx="3">
                  <c:v>8.0241400000000009</c:v>
                </c:pt>
                <c:pt idx="4">
                  <c:v>6.2114200000000004</c:v>
                </c:pt>
                <c:pt idx="5">
                  <c:v>2.56412</c:v>
                </c:pt>
                <c:pt idx="6">
                  <c:v>2.5578469999999998</c:v>
                </c:pt>
                <c:pt idx="7">
                  <c:v>2.4076130000000004</c:v>
                </c:pt>
                <c:pt idx="8">
                  <c:v>4.0249800000000002</c:v>
                </c:pt>
                <c:pt idx="9">
                  <c:v>7.721258999999999</c:v>
                </c:pt>
                <c:pt idx="10">
                  <c:v>9.5596599999999992</c:v>
                </c:pt>
                <c:pt idx="11">
                  <c:v>12.67897</c:v>
                </c:pt>
              </c:numCache>
            </c:numRef>
          </c:val>
          <c:extLst>
            <c:ext xmlns:c16="http://schemas.microsoft.com/office/drawing/2014/chart" uri="{C3380CC4-5D6E-409C-BE32-E72D297353CC}">
              <c16:uniqueId val="{00000006-5BFD-4DCF-A958-59F74F1F0970}"/>
            </c:ext>
          </c:extLst>
        </c:ser>
        <c:ser>
          <c:idx val="7"/>
          <c:order val="7"/>
          <c:tx>
            <c:strRef>
              <c:f>'8.7'!$A$17</c:f>
              <c:strCache>
                <c:ptCount val="1"/>
                <c:pt idx="0">
                  <c:v>Jaderné palivo</c:v>
                </c:pt>
              </c:strCache>
            </c:strRef>
          </c:tx>
          <c:spPr>
            <a:solidFill>
              <a:srgbClr val="F7C9C7"/>
            </a:solidFill>
          </c:spPr>
          <c:invertIfNegative val="0"/>
          <c:val>
            <c:numRef>
              <c:f>'8.7'!$B$17:$M$17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5BFD-4DCF-A958-59F74F1F0970}"/>
            </c:ext>
          </c:extLst>
        </c:ser>
        <c:ser>
          <c:idx val="8"/>
          <c:order val="8"/>
          <c:tx>
            <c:strRef>
              <c:f>'8.7'!$A$18</c:f>
              <c:strCache>
                <c:ptCount val="1"/>
                <c:pt idx="0">
                  <c:v>Koks</c:v>
                </c:pt>
              </c:strCache>
            </c:strRef>
          </c:tx>
          <c:spPr>
            <a:solidFill>
              <a:srgbClr val="262626"/>
            </a:solidFill>
          </c:spPr>
          <c:invertIfNegative val="0"/>
          <c:val>
            <c:numRef>
              <c:f>'8.7'!$B$18:$M$18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BFD-4DCF-A958-59F74F1F0970}"/>
            </c:ext>
          </c:extLst>
        </c:ser>
        <c:ser>
          <c:idx val="9"/>
          <c:order val="9"/>
          <c:tx>
            <c:strRef>
              <c:f>'8.7'!$A$19</c:f>
              <c:strCache>
                <c:ptCount val="1"/>
                <c:pt idx="0">
                  <c:v>Odpadní teplo</c:v>
                </c:pt>
              </c:strCache>
            </c:strRef>
          </c:tx>
          <c:spPr>
            <a:solidFill>
              <a:srgbClr val="646363"/>
            </a:solidFill>
          </c:spPr>
          <c:invertIfNegative val="0"/>
          <c:val>
            <c:numRef>
              <c:f>'8.7'!$B$19:$M$19</c:f>
              <c:numCache>
                <c:formatCode>#\ ##0.0</c:formatCode>
                <c:ptCount val="12"/>
                <c:pt idx="0">
                  <c:v>0.34179999999999999</c:v>
                </c:pt>
                <c:pt idx="1">
                  <c:v>0.32319999999999999</c:v>
                </c:pt>
                <c:pt idx="2">
                  <c:v>0.36380000000000001</c:v>
                </c:pt>
                <c:pt idx="3">
                  <c:v>0.316</c:v>
                </c:pt>
                <c:pt idx="4">
                  <c:v>0.1067</c:v>
                </c:pt>
                <c:pt idx="5">
                  <c:v>0.1411</c:v>
                </c:pt>
                <c:pt idx="6">
                  <c:v>0.15090000000000001</c:v>
                </c:pt>
                <c:pt idx="7">
                  <c:v>0.18709999999999999</c:v>
                </c:pt>
                <c:pt idx="8">
                  <c:v>0.20599999999999999</c:v>
                </c:pt>
                <c:pt idx="9">
                  <c:v>0.3054</c:v>
                </c:pt>
                <c:pt idx="10">
                  <c:v>0.31460000000000005</c:v>
                </c:pt>
                <c:pt idx="11">
                  <c:v>0.38400000000000001</c:v>
                </c:pt>
              </c:numCache>
            </c:numRef>
          </c:val>
          <c:extLst>
            <c:ext xmlns:c16="http://schemas.microsoft.com/office/drawing/2014/chart" uri="{C3380CC4-5D6E-409C-BE32-E72D297353CC}">
              <c16:uniqueId val="{00000009-5BFD-4DCF-A958-59F74F1F0970}"/>
            </c:ext>
          </c:extLst>
        </c:ser>
        <c:ser>
          <c:idx val="10"/>
          <c:order val="10"/>
          <c:tx>
            <c:strRef>
              <c:f>'8.7'!$A$20</c:f>
              <c:strCache>
                <c:ptCount val="1"/>
                <c:pt idx="0">
                  <c:v>Ostatní kapalná paliva</c:v>
                </c:pt>
              </c:strCache>
            </c:strRef>
          </c:tx>
          <c:spPr>
            <a:solidFill>
              <a:srgbClr val="9D9D9C"/>
            </a:solidFill>
          </c:spPr>
          <c:invertIfNegative val="0"/>
          <c:val>
            <c:numRef>
              <c:f>'8.7'!$B$20:$M$20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5BFD-4DCF-A958-59F74F1F0970}"/>
            </c:ext>
          </c:extLst>
        </c:ser>
        <c:ser>
          <c:idx val="11"/>
          <c:order val="11"/>
          <c:tx>
            <c:strRef>
              <c:f>'8.7'!$A$21</c:f>
              <c:strCache>
                <c:ptCount val="1"/>
                <c:pt idx="0">
                  <c:v>Ostatní pevná paliva</c:v>
                </c:pt>
              </c:strCache>
            </c:strRef>
          </c:tx>
          <c:spPr>
            <a:solidFill>
              <a:srgbClr val="D0D0D0"/>
            </a:solidFill>
          </c:spPr>
          <c:invertIfNegative val="0"/>
          <c:val>
            <c:numRef>
              <c:f>'8.7'!$B$21:$M$21</c:f>
              <c:numCache>
                <c:formatCode>#\ ##0.0</c:formatCode>
                <c:ptCount val="12"/>
                <c:pt idx="0">
                  <c:v>62.658000000000001</c:v>
                </c:pt>
                <c:pt idx="1">
                  <c:v>61.243000000000002</c:v>
                </c:pt>
                <c:pt idx="2">
                  <c:v>65.811000000000007</c:v>
                </c:pt>
                <c:pt idx="3">
                  <c:v>65.524000000000001</c:v>
                </c:pt>
                <c:pt idx="4">
                  <c:v>30.716000000000001</c:v>
                </c:pt>
                <c:pt idx="5">
                  <c:v>33.683</c:v>
                </c:pt>
                <c:pt idx="6">
                  <c:v>30.937999999999999</c:v>
                </c:pt>
                <c:pt idx="7">
                  <c:v>31.161999999999999</c:v>
                </c:pt>
                <c:pt idx="8">
                  <c:v>44.173000000000002</c:v>
                </c:pt>
                <c:pt idx="9">
                  <c:v>60.567999999999998</c:v>
                </c:pt>
                <c:pt idx="10">
                  <c:v>60.290999999999997</c:v>
                </c:pt>
                <c:pt idx="11">
                  <c:v>65.453000000000003</c:v>
                </c:pt>
              </c:numCache>
            </c:numRef>
          </c:val>
          <c:extLst>
            <c:ext xmlns:c16="http://schemas.microsoft.com/office/drawing/2014/chart" uri="{C3380CC4-5D6E-409C-BE32-E72D297353CC}">
              <c16:uniqueId val="{0000000B-5BFD-4DCF-A958-59F74F1F0970}"/>
            </c:ext>
          </c:extLst>
        </c:ser>
        <c:ser>
          <c:idx val="12"/>
          <c:order val="12"/>
          <c:tx>
            <c:strRef>
              <c:f>'8.7'!$A$22</c:f>
              <c:strCache>
                <c:ptCount val="1"/>
                <c:pt idx="0">
                  <c:v>Ostatní plyny</c:v>
                </c:pt>
              </c:strCache>
            </c:strRef>
          </c:tx>
          <c:spPr>
            <a:pattFill prst="ltUpDiag">
              <a:fgClr>
                <a:srgbClr val="23315F"/>
              </a:fgClr>
              <a:bgClr>
                <a:sysClr val="window" lastClr="FFFFFF"/>
              </a:bgClr>
            </a:pattFill>
          </c:spPr>
          <c:invertIfNegative val="0"/>
          <c:val>
            <c:numRef>
              <c:f>'8.7'!$B$22:$M$22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5BFD-4DCF-A958-59F74F1F0970}"/>
            </c:ext>
          </c:extLst>
        </c:ser>
        <c:ser>
          <c:idx val="13"/>
          <c:order val="13"/>
          <c:tx>
            <c:strRef>
              <c:f>'8.7'!$A$23</c:f>
              <c:strCache>
                <c:ptCount val="1"/>
                <c:pt idx="0">
                  <c:v>Ostatní</c:v>
                </c:pt>
              </c:strCache>
            </c:strRef>
          </c:tx>
          <c:spPr>
            <a:pattFill prst="ltUpDiag">
              <a:fgClr>
                <a:srgbClr val="E02C1F"/>
              </a:fgClr>
              <a:bgClr>
                <a:sysClr val="window" lastClr="FFFFFF"/>
              </a:bgClr>
            </a:pattFill>
          </c:spPr>
          <c:invertIfNegative val="0"/>
          <c:val>
            <c:numRef>
              <c:f>'8.7'!$B$23:$M$23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5BFD-4DCF-A958-59F74F1F0970}"/>
            </c:ext>
          </c:extLst>
        </c:ser>
        <c:ser>
          <c:idx val="14"/>
          <c:order val="14"/>
          <c:tx>
            <c:strRef>
              <c:f>'8.7'!$A$24</c:f>
              <c:strCache>
                <c:ptCount val="1"/>
                <c:pt idx="0">
                  <c:v>Topné oleje</c:v>
                </c:pt>
              </c:strCache>
            </c:strRef>
          </c:tx>
          <c:spPr>
            <a:pattFill prst="ltUpDiag">
              <a:fgClr>
                <a:srgbClr val="5A6588"/>
              </a:fgClr>
              <a:bgClr>
                <a:sysClr val="window" lastClr="FFFFFF"/>
              </a:bgClr>
            </a:pattFill>
          </c:spPr>
          <c:invertIfNegative val="0"/>
          <c:val>
            <c:numRef>
              <c:f>'8.7'!$B$24:$M$24</c:f>
              <c:numCache>
                <c:formatCode>#\ ##0.0</c:formatCode>
                <c:ptCount val="12"/>
                <c:pt idx="0">
                  <c:v>9.8785660000000011</c:v>
                </c:pt>
                <c:pt idx="1">
                  <c:v>8.1662879999999998</c:v>
                </c:pt>
                <c:pt idx="2">
                  <c:v>0</c:v>
                </c:pt>
                <c:pt idx="3">
                  <c:v>0</c:v>
                </c:pt>
                <c:pt idx="4">
                  <c:v>0</c:v>
                </c:pt>
                <c:pt idx="5">
                  <c:v>0</c:v>
                </c:pt>
                <c:pt idx="6">
                  <c:v>0</c:v>
                </c:pt>
                <c:pt idx="7">
                  <c:v>0</c:v>
                </c:pt>
                <c:pt idx="8">
                  <c:v>0</c:v>
                </c:pt>
                <c:pt idx="9">
                  <c:v>0</c:v>
                </c:pt>
                <c:pt idx="10">
                  <c:v>1.717136</c:v>
                </c:pt>
                <c:pt idx="11">
                  <c:v>7.7211850000000002</c:v>
                </c:pt>
              </c:numCache>
            </c:numRef>
          </c:val>
          <c:extLst>
            <c:ext xmlns:c16="http://schemas.microsoft.com/office/drawing/2014/chart" uri="{C3380CC4-5D6E-409C-BE32-E72D297353CC}">
              <c16:uniqueId val="{0000000E-5BFD-4DCF-A958-59F74F1F0970}"/>
            </c:ext>
          </c:extLst>
        </c:ser>
        <c:ser>
          <c:idx val="15"/>
          <c:order val="15"/>
          <c:tx>
            <c:strRef>
              <c:f>'8.7'!$A$25</c:f>
              <c:strCache>
                <c:ptCount val="1"/>
                <c:pt idx="0">
                  <c:v>Zemní plyn</c:v>
                </c:pt>
              </c:strCache>
            </c:strRef>
          </c:tx>
          <c:spPr>
            <a:pattFill prst="ltUpDiag">
              <a:fgClr>
                <a:srgbClr val="E86158"/>
              </a:fgClr>
              <a:bgClr>
                <a:sysClr val="window" lastClr="FFFFFF"/>
              </a:bgClr>
            </a:pattFill>
          </c:spPr>
          <c:invertIfNegative val="0"/>
          <c:val>
            <c:numRef>
              <c:f>'8.7'!$B$25:$M$25</c:f>
              <c:numCache>
                <c:formatCode>#\ ##0.0</c:formatCode>
                <c:ptCount val="12"/>
                <c:pt idx="0">
                  <c:v>228.37590199999997</c:v>
                </c:pt>
                <c:pt idx="1">
                  <c:v>199.19723500000001</c:v>
                </c:pt>
                <c:pt idx="2">
                  <c:v>175.14681400000003</c:v>
                </c:pt>
                <c:pt idx="3">
                  <c:v>137.05814100000003</c:v>
                </c:pt>
                <c:pt idx="4">
                  <c:v>110.28739399999999</c:v>
                </c:pt>
                <c:pt idx="5">
                  <c:v>29.780666000000004</c:v>
                </c:pt>
                <c:pt idx="6">
                  <c:v>28.898728000000002</c:v>
                </c:pt>
                <c:pt idx="7">
                  <c:v>31.991908000000002</c:v>
                </c:pt>
                <c:pt idx="8">
                  <c:v>45.302303999999999</c:v>
                </c:pt>
                <c:pt idx="9">
                  <c:v>107.6110567845154</c:v>
                </c:pt>
                <c:pt idx="10">
                  <c:v>164.03594364372751</c:v>
                </c:pt>
                <c:pt idx="11">
                  <c:v>215.05488010677578</c:v>
                </c:pt>
              </c:numCache>
            </c:numRef>
          </c:val>
          <c:extLst>
            <c:ext xmlns:c16="http://schemas.microsoft.com/office/drawing/2014/chart" uri="{C3380CC4-5D6E-409C-BE32-E72D297353CC}">
              <c16:uniqueId val="{0000000F-5BFD-4DCF-A958-59F74F1F0970}"/>
            </c:ext>
          </c:extLst>
        </c:ser>
        <c:dLbls>
          <c:showLegendKey val="0"/>
          <c:showVal val="0"/>
          <c:showCatName val="0"/>
          <c:showSerName val="0"/>
          <c:showPercent val="0"/>
          <c:showBubbleSize val="0"/>
        </c:dLbls>
        <c:gapWidth val="75"/>
        <c:overlap val="100"/>
        <c:axId val="288078080"/>
        <c:axId val="288083968"/>
      </c:barChart>
      <c:catAx>
        <c:axId val="28807808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083968"/>
        <c:crosses val="autoZero"/>
        <c:auto val="1"/>
        <c:lblAlgn val="ctr"/>
        <c:lblOffset val="100"/>
        <c:noMultiLvlLbl val="0"/>
      </c:catAx>
      <c:valAx>
        <c:axId val="288083968"/>
        <c:scaling>
          <c:orientation val="minMax"/>
          <c:max val="35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078080"/>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AB0-4C0C-BAAE-B9CF053FAA8E}"/>
              </c:ext>
            </c:extLst>
          </c:dPt>
          <c:dPt>
            <c:idx val="1"/>
            <c:bubble3D val="0"/>
            <c:spPr>
              <a:solidFill>
                <a:schemeClr val="accent2"/>
              </a:solidFill>
            </c:spPr>
            <c:extLst>
              <c:ext xmlns:c16="http://schemas.microsoft.com/office/drawing/2014/chart" uri="{C3380CC4-5D6E-409C-BE32-E72D297353CC}">
                <c16:uniqueId val="{00000003-1AB0-4C0C-BAAE-B9CF053FAA8E}"/>
              </c:ext>
            </c:extLst>
          </c:dPt>
          <c:dPt>
            <c:idx val="2"/>
            <c:bubble3D val="0"/>
            <c:spPr>
              <a:solidFill>
                <a:schemeClr val="accent3"/>
              </a:solidFill>
            </c:spPr>
            <c:extLst>
              <c:ext xmlns:c16="http://schemas.microsoft.com/office/drawing/2014/chart" uri="{C3380CC4-5D6E-409C-BE32-E72D297353CC}">
                <c16:uniqueId val="{00000005-1AB0-4C0C-BAAE-B9CF053FAA8E}"/>
              </c:ext>
            </c:extLst>
          </c:dPt>
          <c:dPt>
            <c:idx val="3"/>
            <c:bubble3D val="0"/>
            <c:spPr>
              <a:solidFill>
                <a:schemeClr val="accent4"/>
              </a:solidFill>
            </c:spPr>
            <c:extLst>
              <c:ext xmlns:c16="http://schemas.microsoft.com/office/drawing/2014/chart" uri="{C3380CC4-5D6E-409C-BE32-E72D297353CC}">
                <c16:uniqueId val="{00000007-1AB0-4C0C-BAAE-B9CF053FAA8E}"/>
              </c:ext>
            </c:extLst>
          </c:dPt>
          <c:dPt>
            <c:idx val="4"/>
            <c:bubble3D val="0"/>
            <c:spPr>
              <a:solidFill>
                <a:schemeClr val="accent5"/>
              </a:solidFill>
            </c:spPr>
            <c:extLst>
              <c:ext xmlns:c16="http://schemas.microsoft.com/office/drawing/2014/chart" uri="{C3380CC4-5D6E-409C-BE32-E72D297353CC}">
                <c16:uniqueId val="{00000009-1AB0-4C0C-BAAE-B9CF053FAA8E}"/>
              </c:ext>
            </c:extLst>
          </c:dPt>
          <c:dPt>
            <c:idx val="5"/>
            <c:bubble3D val="0"/>
            <c:spPr>
              <a:solidFill>
                <a:schemeClr val="accent6"/>
              </a:solidFill>
            </c:spPr>
            <c:extLst>
              <c:ext xmlns:c16="http://schemas.microsoft.com/office/drawing/2014/chart" uri="{C3380CC4-5D6E-409C-BE32-E72D297353CC}">
                <c16:uniqueId val="{0000000B-1AB0-4C0C-BAAE-B9CF053FAA8E}"/>
              </c:ext>
            </c:extLst>
          </c:dPt>
          <c:dPt>
            <c:idx val="6"/>
            <c:bubble3D val="0"/>
            <c:spPr>
              <a:solidFill>
                <a:srgbClr val="F0948F"/>
              </a:solidFill>
            </c:spPr>
            <c:extLst>
              <c:ext xmlns:c16="http://schemas.microsoft.com/office/drawing/2014/chart" uri="{C3380CC4-5D6E-409C-BE32-E72D297353CC}">
                <c16:uniqueId val="{0000000D-1AB0-4C0C-BAAE-B9CF053FAA8E}"/>
              </c:ext>
            </c:extLst>
          </c:dPt>
          <c:dPt>
            <c:idx val="7"/>
            <c:bubble3D val="0"/>
            <c:spPr>
              <a:solidFill>
                <a:srgbClr val="F7C9C7"/>
              </a:solidFill>
            </c:spPr>
            <c:extLst>
              <c:ext xmlns:c16="http://schemas.microsoft.com/office/drawing/2014/chart" uri="{C3380CC4-5D6E-409C-BE32-E72D297353CC}">
                <c16:uniqueId val="{0000000F-1AB0-4C0C-BAAE-B9CF053FAA8E}"/>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10-1AB0-4C0C-BAAE-B9CF053FAA8E}"/>
            </c:ext>
          </c:extLst>
        </c:ser>
        <c:ser>
          <c:idx val="2"/>
          <c:order val="1"/>
          <c:dPt>
            <c:idx val="0"/>
            <c:bubble3D val="0"/>
            <c:spPr>
              <a:solidFill>
                <a:schemeClr val="accent1"/>
              </a:solidFill>
            </c:spPr>
            <c:extLst>
              <c:ext xmlns:c16="http://schemas.microsoft.com/office/drawing/2014/chart" uri="{C3380CC4-5D6E-409C-BE32-E72D297353CC}">
                <c16:uniqueId val="{00000012-1AB0-4C0C-BAAE-B9CF053FAA8E}"/>
              </c:ext>
            </c:extLst>
          </c:dPt>
          <c:dPt>
            <c:idx val="1"/>
            <c:bubble3D val="0"/>
            <c:spPr>
              <a:solidFill>
                <a:schemeClr val="accent2"/>
              </a:solidFill>
            </c:spPr>
            <c:extLst>
              <c:ext xmlns:c16="http://schemas.microsoft.com/office/drawing/2014/chart" uri="{C3380CC4-5D6E-409C-BE32-E72D297353CC}">
                <c16:uniqueId val="{00000014-1AB0-4C0C-BAAE-B9CF053FAA8E}"/>
              </c:ext>
            </c:extLst>
          </c:dPt>
          <c:dPt>
            <c:idx val="2"/>
            <c:bubble3D val="0"/>
            <c:spPr>
              <a:solidFill>
                <a:schemeClr val="accent3"/>
              </a:solidFill>
            </c:spPr>
            <c:extLst>
              <c:ext xmlns:c16="http://schemas.microsoft.com/office/drawing/2014/chart" uri="{C3380CC4-5D6E-409C-BE32-E72D297353CC}">
                <c16:uniqueId val="{00000016-1AB0-4C0C-BAAE-B9CF053FAA8E}"/>
              </c:ext>
            </c:extLst>
          </c:dPt>
          <c:dPt>
            <c:idx val="3"/>
            <c:bubble3D val="0"/>
            <c:spPr>
              <a:solidFill>
                <a:schemeClr val="accent4"/>
              </a:solidFill>
            </c:spPr>
            <c:extLst>
              <c:ext xmlns:c16="http://schemas.microsoft.com/office/drawing/2014/chart" uri="{C3380CC4-5D6E-409C-BE32-E72D297353CC}">
                <c16:uniqueId val="{00000018-1AB0-4C0C-BAAE-B9CF053FAA8E}"/>
              </c:ext>
            </c:extLst>
          </c:dPt>
          <c:dPt>
            <c:idx val="4"/>
            <c:bubble3D val="0"/>
            <c:spPr>
              <a:solidFill>
                <a:schemeClr val="accent5"/>
              </a:solidFill>
            </c:spPr>
            <c:extLst>
              <c:ext xmlns:c16="http://schemas.microsoft.com/office/drawing/2014/chart" uri="{C3380CC4-5D6E-409C-BE32-E72D297353CC}">
                <c16:uniqueId val="{0000001A-1AB0-4C0C-BAAE-B9CF053FAA8E}"/>
              </c:ext>
            </c:extLst>
          </c:dPt>
          <c:dPt>
            <c:idx val="5"/>
            <c:bubble3D val="0"/>
            <c:spPr>
              <a:solidFill>
                <a:schemeClr val="accent6"/>
              </a:solidFill>
            </c:spPr>
            <c:extLst>
              <c:ext xmlns:c16="http://schemas.microsoft.com/office/drawing/2014/chart" uri="{C3380CC4-5D6E-409C-BE32-E72D297353CC}">
                <c16:uniqueId val="{0000001C-1AB0-4C0C-BAAE-B9CF053FAA8E}"/>
              </c:ext>
            </c:extLst>
          </c:dPt>
          <c:dPt>
            <c:idx val="6"/>
            <c:bubble3D val="0"/>
            <c:spPr>
              <a:solidFill>
                <a:srgbClr val="F0948F"/>
              </a:solidFill>
            </c:spPr>
            <c:extLst>
              <c:ext xmlns:c16="http://schemas.microsoft.com/office/drawing/2014/chart" uri="{C3380CC4-5D6E-409C-BE32-E72D297353CC}">
                <c16:uniqueId val="{0000001E-1AB0-4C0C-BAAE-B9CF053FAA8E}"/>
              </c:ext>
            </c:extLst>
          </c:dPt>
          <c:dPt>
            <c:idx val="7"/>
            <c:bubble3D val="0"/>
            <c:spPr>
              <a:solidFill>
                <a:srgbClr val="F7C9C7"/>
              </a:solidFill>
            </c:spPr>
            <c:extLst>
              <c:ext xmlns:c16="http://schemas.microsoft.com/office/drawing/2014/chart" uri="{C3380CC4-5D6E-409C-BE32-E72D297353CC}">
                <c16:uniqueId val="{00000020-1AB0-4C0C-BAAE-B9CF053FAA8E}"/>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21-1AB0-4C0C-BAAE-B9CF053FAA8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444-4465-873E-4A4FA00BDF5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444-4465-873E-4A4FA00BDF5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444-4465-873E-4A4FA00BDF5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444-4465-873E-4A4FA00BDF5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444-4465-873E-4A4FA00BDF5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444-4465-873E-4A4FA00BDF5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444-4465-873E-4A4FA00BDF5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444-4465-873E-4A4FA00BDF5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444-4465-873E-4A4FA00BDF5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444-4465-873E-4A4FA00BDF5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444-4465-873E-4A4FA00BDF5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444-4465-873E-4A4FA00BDF5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444-4465-873E-4A4FA00BDF5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444-4465-873E-4A4FA00BDF5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444-4465-873E-4A4FA00BDF5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444-4465-873E-4A4FA00BDF5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latin typeface="Arial" panose="020B0604020202020204" pitchFamily="34" charset="0"/>
                <a:cs typeface="Arial" panose="020B0604020202020204" pitchFamily="34" charset="0"/>
              </a:defRPr>
            </a:pPr>
            <a:r>
              <a:rPr lang="cs-CZ" sz="1000" b="1" i="0" u="none" strike="noStrike" baseline="0">
                <a:solidFill>
                  <a:schemeClr val="tx2"/>
                </a:solidFill>
                <a:effectLst/>
                <a:latin typeface="Arial" panose="020B0604020202020204" pitchFamily="34" charset="0"/>
                <a:cs typeface="Arial" panose="020B0604020202020204" pitchFamily="34" charset="0"/>
              </a:rPr>
              <a:t>Spotřeba tepla podle </a:t>
            </a:r>
            <a:r>
              <a:rPr lang="cs-CZ" sz="1000">
                <a:solidFill>
                  <a:schemeClr val="tx2"/>
                </a:solidFill>
                <a:latin typeface="Arial" panose="020B0604020202020204" pitchFamily="34" charset="0"/>
                <a:cs typeface="Arial" panose="020B0604020202020204" pitchFamily="34" charset="0"/>
              </a:rPr>
              <a:t>sektorů</a:t>
            </a:r>
            <a:r>
              <a:rPr lang="cs-CZ" sz="1000" baseline="0">
                <a:solidFill>
                  <a:schemeClr val="tx2"/>
                </a:solidFill>
                <a:latin typeface="Arial" panose="020B0604020202020204" pitchFamily="34" charset="0"/>
                <a:cs typeface="Arial" panose="020B0604020202020204" pitchFamily="34" charset="0"/>
              </a:rPr>
              <a:t> národního hospodářství</a:t>
            </a:r>
            <a:r>
              <a:rPr lang="cs-CZ" sz="1000">
                <a:solidFill>
                  <a:schemeClr val="tx2"/>
                </a:solidFill>
                <a:latin typeface="Arial" panose="020B0604020202020204" pitchFamily="34" charset="0"/>
                <a:cs typeface="Arial" panose="020B0604020202020204" pitchFamily="34" charset="0"/>
              </a:rPr>
              <a:t> (TJ)</a:t>
            </a:r>
          </a:p>
        </c:rich>
      </c:tx>
      <c:layout>
        <c:manualLayout>
          <c:xMode val="edge"/>
          <c:yMode val="edge"/>
          <c:x val="7.4263696808184957E-4"/>
          <c:y val="0"/>
        </c:manualLayout>
      </c:layout>
      <c:overlay val="0"/>
    </c:title>
    <c:autoTitleDeleted val="0"/>
    <c:plotArea>
      <c:layout>
        <c:manualLayout>
          <c:layoutTarget val="inner"/>
          <c:xMode val="edge"/>
          <c:yMode val="edge"/>
          <c:x val="9.9017301208325234E-2"/>
          <c:y val="0.25737933347170605"/>
          <c:w val="0.6585583535335946"/>
          <c:h val="0.57340728836580701"/>
        </c:manualLayout>
      </c:layout>
      <c:barChart>
        <c:barDir val="col"/>
        <c:grouping val="stacked"/>
        <c:varyColors val="0"/>
        <c:ser>
          <c:idx val="0"/>
          <c:order val="0"/>
          <c:tx>
            <c:strRef>
              <c:f>'8.8'!$A$27</c:f>
              <c:strCache>
                <c:ptCount val="1"/>
                <c:pt idx="0">
                  <c:v>Průmysl</c:v>
                </c:pt>
              </c:strCache>
            </c:strRef>
          </c:tx>
          <c:invertIfNegative val="0"/>
          <c:val>
            <c:numRef>
              <c:f>'8.8'!$B$27:$M$27</c:f>
              <c:numCache>
                <c:formatCode>#\ ##0.0</c:formatCode>
                <c:ptCount val="12"/>
                <c:pt idx="0">
                  <c:v>710.60134100000005</c:v>
                </c:pt>
                <c:pt idx="1">
                  <c:v>669.9424469999999</c:v>
                </c:pt>
                <c:pt idx="2">
                  <c:v>597.68103599999995</c:v>
                </c:pt>
                <c:pt idx="3">
                  <c:v>455.25800700000002</c:v>
                </c:pt>
                <c:pt idx="4">
                  <c:v>313.54400099999998</c:v>
                </c:pt>
                <c:pt idx="5">
                  <c:v>226.92028699999997</c:v>
                </c:pt>
                <c:pt idx="6">
                  <c:v>252.37342599999999</c:v>
                </c:pt>
                <c:pt idx="7">
                  <c:v>313.76581099999999</c:v>
                </c:pt>
                <c:pt idx="8">
                  <c:v>316.699364</c:v>
                </c:pt>
                <c:pt idx="9">
                  <c:v>457.76288700000003</c:v>
                </c:pt>
                <c:pt idx="10">
                  <c:v>521.27915199999995</c:v>
                </c:pt>
                <c:pt idx="11">
                  <c:v>692.18648900000017</c:v>
                </c:pt>
              </c:numCache>
            </c:numRef>
          </c:val>
          <c:extLst>
            <c:ext xmlns:c16="http://schemas.microsoft.com/office/drawing/2014/chart" uri="{C3380CC4-5D6E-409C-BE32-E72D297353CC}">
              <c16:uniqueId val="{00000000-4C35-4A99-9853-A866AAAB61CA}"/>
            </c:ext>
          </c:extLst>
        </c:ser>
        <c:ser>
          <c:idx val="1"/>
          <c:order val="1"/>
          <c:tx>
            <c:strRef>
              <c:f>'8.8'!$A$28</c:f>
              <c:strCache>
                <c:ptCount val="1"/>
                <c:pt idx="0">
                  <c:v>Energetika</c:v>
                </c:pt>
              </c:strCache>
            </c:strRef>
          </c:tx>
          <c:invertIfNegative val="0"/>
          <c:val>
            <c:numRef>
              <c:f>'8.8'!$B$28:$M$28</c:f>
              <c:numCache>
                <c:formatCode>#\ ##0.0</c:formatCode>
                <c:ptCount val="12"/>
                <c:pt idx="0">
                  <c:v>96.490738000000007</c:v>
                </c:pt>
                <c:pt idx="1">
                  <c:v>93.452455999999998</c:v>
                </c:pt>
                <c:pt idx="2">
                  <c:v>74.907414000000003</c:v>
                </c:pt>
                <c:pt idx="3">
                  <c:v>42.857162000000002</c:v>
                </c:pt>
                <c:pt idx="4">
                  <c:v>14.981331000000001</c:v>
                </c:pt>
                <c:pt idx="5">
                  <c:v>6.6459719999999995</c:v>
                </c:pt>
                <c:pt idx="6">
                  <c:v>28.892917999999998</c:v>
                </c:pt>
                <c:pt idx="7">
                  <c:v>30.674204</c:v>
                </c:pt>
                <c:pt idx="8">
                  <c:v>31.738301</c:v>
                </c:pt>
                <c:pt idx="9">
                  <c:v>50.543769000000005</c:v>
                </c:pt>
                <c:pt idx="10">
                  <c:v>67.129576</c:v>
                </c:pt>
                <c:pt idx="11">
                  <c:v>92.609126000000018</c:v>
                </c:pt>
              </c:numCache>
            </c:numRef>
          </c:val>
          <c:extLst>
            <c:ext xmlns:c16="http://schemas.microsoft.com/office/drawing/2014/chart" uri="{C3380CC4-5D6E-409C-BE32-E72D297353CC}">
              <c16:uniqueId val="{00000001-4C35-4A99-9853-A866AAAB61CA}"/>
            </c:ext>
          </c:extLst>
        </c:ser>
        <c:ser>
          <c:idx val="2"/>
          <c:order val="2"/>
          <c:tx>
            <c:strRef>
              <c:f>'8.8'!$A$29</c:f>
              <c:strCache>
                <c:ptCount val="1"/>
                <c:pt idx="0">
                  <c:v>Doprava</c:v>
                </c:pt>
              </c:strCache>
            </c:strRef>
          </c:tx>
          <c:invertIfNegative val="0"/>
          <c:val>
            <c:numRef>
              <c:f>'8.8'!$B$29:$M$29</c:f>
              <c:numCache>
                <c:formatCode>#\ ##0.0</c:formatCode>
                <c:ptCount val="12"/>
                <c:pt idx="0">
                  <c:v>9.5879539999999999</c:v>
                </c:pt>
                <c:pt idx="1">
                  <c:v>8.9669860000000003</c:v>
                </c:pt>
                <c:pt idx="2">
                  <c:v>7.1055380000000001</c:v>
                </c:pt>
                <c:pt idx="3">
                  <c:v>5.4157230000000007</c:v>
                </c:pt>
                <c:pt idx="4">
                  <c:v>1.9481559999999996</c:v>
                </c:pt>
                <c:pt idx="5">
                  <c:v>0.40378199999999997</c:v>
                </c:pt>
                <c:pt idx="6">
                  <c:v>0.35414000000000007</c:v>
                </c:pt>
                <c:pt idx="7">
                  <c:v>0.41786299999999993</c:v>
                </c:pt>
                <c:pt idx="8">
                  <c:v>0.94246999999999992</c:v>
                </c:pt>
                <c:pt idx="9">
                  <c:v>3.5173589999999999</c:v>
                </c:pt>
                <c:pt idx="10">
                  <c:v>6.249301</c:v>
                </c:pt>
                <c:pt idx="11">
                  <c:v>9.3801899999999989</c:v>
                </c:pt>
              </c:numCache>
            </c:numRef>
          </c:val>
          <c:extLst>
            <c:ext xmlns:c16="http://schemas.microsoft.com/office/drawing/2014/chart" uri="{C3380CC4-5D6E-409C-BE32-E72D297353CC}">
              <c16:uniqueId val="{00000002-4C35-4A99-9853-A866AAAB61CA}"/>
            </c:ext>
          </c:extLst>
        </c:ser>
        <c:ser>
          <c:idx val="3"/>
          <c:order val="3"/>
          <c:tx>
            <c:strRef>
              <c:f>'8.8'!$A$30</c:f>
              <c:strCache>
                <c:ptCount val="1"/>
                <c:pt idx="0">
                  <c:v>Stavebnictví</c:v>
                </c:pt>
              </c:strCache>
            </c:strRef>
          </c:tx>
          <c:invertIfNegative val="0"/>
          <c:val>
            <c:numRef>
              <c:f>'8.8'!$B$30:$M$30</c:f>
              <c:numCache>
                <c:formatCode>#\ ##0.0</c:formatCode>
                <c:ptCount val="12"/>
                <c:pt idx="0">
                  <c:v>9.7108120000000007</c:v>
                </c:pt>
                <c:pt idx="1">
                  <c:v>8.8378499999999995</c:v>
                </c:pt>
                <c:pt idx="2">
                  <c:v>7.0356730000000001</c:v>
                </c:pt>
                <c:pt idx="3">
                  <c:v>6.9890780000000001</c:v>
                </c:pt>
                <c:pt idx="4">
                  <c:v>2.8205680000000002</c:v>
                </c:pt>
                <c:pt idx="5">
                  <c:v>0.78857299999999997</c:v>
                </c:pt>
                <c:pt idx="6">
                  <c:v>2.5752649999999999</c:v>
                </c:pt>
                <c:pt idx="7">
                  <c:v>3.0116689999999999</c:v>
                </c:pt>
                <c:pt idx="8">
                  <c:v>2.550214</c:v>
                </c:pt>
                <c:pt idx="9">
                  <c:v>5.8553559999999996</c:v>
                </c:pt>
                <c:pt idx="10">
                  <c:v>8.9524669999999986</c:v>
                </c:pt>
                <c:pt idx="11">
                  <c:v>11.904451999999999</c:v>
                </c:pt>
              </c:numCache>
            </c:numRef>
          </c:val>
          <c:extLst>
            <c:ext xmlns:c16="http://schemas.microsoft.com/office/drawing/2014/chart" uri="{C3380CC4-5D6E-409C-BE32-E72D297353CC}">
              <c16:uniqueId val="{00000003-4C35-4A99-9853-A866AAAB61CA}"/>
            </c:ext>
          </c:extLst>
        </c:ser>
        <c:ser>
          <c:idx val="4"/>
          <c:order val="4"/>
          <c:tx>
            <c:strRef>
              <c:f>'8.8'!$A$31</c:f>
              <c:strCache>
                <c:ptCount val="1"/>
                <c:pt idx="0">
                  <c:v>Zemědělství a lesnictví</c:v>
                </c:pt>
              </c:strCache>
            </c:strRef>
          </c:tx>
          <c:spPr>
            <a:solidFill>
              <a:schemeClr val="accent5"/>
            </a:solidFill>
          </c:spPr>
          <c:invertIfNegative val="0"/>
          <c:val>
            <c:numRef>
              <c:f>'8.8'!$B$31:$M$31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4C35-4A99-9853-A866AAAB61CA}"/>
            </c:ext>
          </c:extLst>
        </c:ser>
        <c:ser>
          <c:idx val="5"/>
          <c:order val="5"/>
          <c:tx>
            <c:strRef>
              <c:f>'8.8'!$A$32</c:f>
              <c:strCache>
                <c:ptCount val="1"/>
                <c:pt idx="0">
                  <c:v>Domácnosti</c:v>
                </c:pt>
              </c:strCache>
            </c:strRef>
          </c:tx>
          <c:spPr>
            <a:solidFill>
              <a:schemeClr val="accent6"/>
            </a:solidFill>
          </c:spPr>
          <c:invertIfNegative val="0"/>
          <c:val>
            <c:numRef>
              <c:f>'8.8'!$B$32:$M$32</c:f>
              <c:numCache>
                <c:formatCode>#\ ##0.0</c:formatCode>
                <c:ptCount val="12"/>
                <c:pt idx="0">
                  <c:v>665.56555399999991</c:v>
                </c:pt>
                <c:pt idx="1">
                  <c:v>606.4031500000001</c:v>
                </c:pt>
                <c:pt idx="2">
                  <c:v>514.71545099999992</c:v>
                </c:pt>
                <c:pt idx="3">
                  <c:v>639.04914199999996</c:v>
                </c:pt>
                <c:pt idx="4">
                  <c:v>400.85758399999992</c:v>
                </c:pt>
                <c:pt idx="5">
                  <c:v>201.97680500000001</c:v>
                </c:pt>
                <c:pt idx="6">
                  <c:v>116.43371600000002</c:v>
                </c:pt>
                <c:pt idx="7">
                  <c:v>125.77910100000001</c:v>
                </c:pt>
                <c:pt idx="8">
                  <c:v>210.55084600000012</c:v>
                </c:pt>
                <c:pt idx="9">
                  <c:v>462.27958999999998</c:v>
                </c:pt>
                <c:pt idx="10">
                  <c:v>616.47112899999979</c:v>
                </c:pt>
                <c:pt idx="11">
                  <c:v>870.14219200000002</c:v>
                </c:pt>
              </c:numCache>
            </c:numRef>
          </c:val>
          <c:extLst>
            <c:ext xmlns:c16="http://schemas.microsoft.com/office/drawing/2014/chart" uri="{C3380CC4-5D6E-409C-BE32-E72D297353CC}">
              <c16:uniqueId val="{00000005-4C35-4A99-9853-A866AAAB61CA}"/>
            </c:ext>
          </c:extLst>
        </c:ser>
        <c:ser>
          <c:idx val="6"/>
          <c:order val="6"/>
          <c:tx>
            <c:strRef>
              <c:f>'8.8'!$A$33</c:f>
              <c:strCache>
                <c:ptCount val="1"/>
                <c:pt idx="0">
                  <c:v>Obchod, služby, školství, zdravotnictví</c:v>
                </c:pt>
              </c:strCache>
            </c:strRef>
          </c:tx>
          <c:spPr>
            <a:solidFill>
              <a:srgbClr val="F0948F"/>
            </a:solidFill>
          </c:spPr>
          <c:invertIfNegative val="0"/>
          <c:val>
            <c:numRef>
              <c:f>'8.8'!$B$33:$M$33</c:f>
              <c:numCache>
                <c:formatCode>#\ ##0.0</c:formatCode>
                <c:ptCount val="12"/>
                <c:pt idx="0">
                  <c:v>810.08747900000003</c:v>
                </c:pt>
                <c:pt idx="1">
                  <c:v>776.38450999999986</c:v>
                </c:pt>
                <c:pt idx="2">
                  <c:v>683.52051699999981</c:v>
                </c:pt>
                <c:pt idx="3">
                  <c:v>310.77929500000005</c:v>
                </c:pt>
                <c:pt idx="4">
                  <c:v>176.98658499999996</c:v>
                </c:pt>
                <c:pt idx="5">
                  <c:v>62.621033000000004</c:v>
                </c:pt>
                <c:pt idx="6">
                  <c:v>52.667630999999979</c:v>
                </c:pt>
                <c:pt idx="7">
                  <c:v>52.462344000000002</c:v>
                </c:pt>
                <c:pt idx="8">
                  <c:v>87.690920000000006</c:v>
                </c:pt>
                <c:pt idx="9">
                  <c:v>221.71441700000003</c:v>
                </c:pt>
                <c:pt idx="10">
                  <c:v>317.53688099999999</c:v>
                </c:pt>
                <c:pt idx="11">
                  <c:v>448.49900300000002</c:v>
                </c:pt>
              </c:numCache>
            </c:numRef>
          </c:val>
          <c:extLst>
            <c:ext xmlns:c16="http://schemas.microsoft.com/office/drawing/2014/chart" uri="{C3380CC4-5D6E-409C-BE32-E72D297353CC}">
              <c16:uniqueId val="{00000006-4C35-4A99-9853-A866AAAB61CA}"/>
            </c:ext>
          </c:extLst>
        </c:ser>
        <c:ser>
          <c:idx val="7"/>
          <c:order val="7"/>
          <c:tx>
            <c:strRef>
              <c:f>'8.8'!$A$34</c:f>
              <c:strCache>
                <c:ptCount val="1"/>
                <c:pt idx="0">
                  <c:v>Ostatní</c:v>
                </c:pt>
              </c:strCache>
            </c:strRef>
          </c:tx>
          <c:spPr>
            <a:solidFill>
              <a:srgbClr val="F7C9C7"/>
            </a:solidFill>
          </c:spPr>
          <c:invertIfNegative val="0"/>
          <c:val>
            <c:numRef>
              <c:f>'8.8'!$B$34:$M$34</c:f>
              <c:numCache>
                <c:formatCode>#\ ##0.0</c:formatCode>
                <c:ptCount val="12"/>
                <c:pt idx="0">
                  <c:v>9.4310229999999997</c:v>
                </c:pt>
                <c:pt idx="1">
                  <c:v>8.5281839999999995</c:v>
                </c:pt>
                <c:pt idx="2">
                  <c:v>7.3231070000000003</c:v>
                </c:pt>
                <c:pt idx="3">
                  <c:v>5.5624009999999995</c:v>
                </c:pt>
                <c:pt idx="4">
                  <c:v>3.3597879999999996</c:v>
                </c:pt>
                <c:pt idx="5">
                  <c:v>1.4024709999999998</c:v>
                </c:pt>
                <c:pt idx="6">
                  <c:v>1.0816539999999999</c:v>
                </c:pt>
                <c:pt idx="7">
                  <c:v>1.4072799999999999</c:v>
                </c:pt>
                <c:pt idx="8">
                  <c:v>2.1271089999999999</c:v>
                </c:pt>
                <c:pt idx="9">
                  <c:v>4.2593949999999996</c:v>
                </c:pt>
                <c:pt idx="10">
                  <c:v>6.3124310000000001</c:v>
                </c:pt>
                <c:pt idx="11">
                  <c:v>9.454637</c:v>
                </c:pt>
              </c:numCache>
            </c:numRef>
          </c:val>
          <c:extLst>
            <c:ext xmlns:c16="http://schemas.microsoft.com/office/drawing/2014/chart" uri="{C3380CC4-5D6E-409C-BE32-E72D297353CC}">
              <c16:uniqueId val="{00000007-4C35-4A99-9853-A866AAAB61CA}"/>
            </c:ext>
          </c:extLst>
        </c:ser>
        <c:dLbls>
          <c:showLegendKey val="0"/>
          <c:showVal val="0"/>
          <c:showCatName val="0"/>
          <c:showSerName val="0"/>
          <c:showPercent val="0"/>
          <c:showBubbleSize val="0"/>
        </c:dLbls>
        <c:gapWidth val="50"/>
        <c:overlap val="100"/>
        <c:axId val="287894528"/>
        <c:axId val="287896320"/>
      </c:barChart>
      <c:catAx>
        <c:axId val="287894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896320"/>
        <c:crosses val="autoZero"/>
        <c:auto val="1"/>
        <c:lblAlgn val="ctr"/>
        <c:lblOffset val="100"/>
        <c:noMultiLvlLbl val="0"/>
      </c:catAx>
      <c:valAx>
        <c:axId val="287896320"/>
        <c:scaling>
          <c:orientation val="minMax"/>
          <c:max val="25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894528"/>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5355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'8.8'!$M$39</c:f>
              <c:strCache>
                <c:ptCount val="1"/>
                <c:pt idx="0">
                  <c:v>Instalovaný výkon</c:v>
                </c:pt>
              </c:strCache>
            </c:strRef>
          </c:tx>
          <c:invertIfNegative val="0"/>
          <c:val>
            <c:numRef>
              <c:f>'8.8'!$N$39</c:f>
              <c:numCache>
                <c:formatCode>0.0%</c:formatCode>
                <c:ptCount val="1"/>
                <c:pt idx="0">
                  <c:v>0.156711530089781</c:v>
                </c:pt>
              </c:numCache>
            </c:numRef>
          </c:val>
          <c:extLst>
            <c:ext xmlns:c16="http://schemas.microsoft.com/office/drawing/2014/chart" uri="{C3380CC4-5D6E-409C-BE32-E72D297353CC}">
              <c16:uniqueId val="{00000000-115A-4B6C-9703-FB8588C05095}"/>
            </c:ext>
          </c:extLst>
        </c:ser>
        <c:ser>
          <c:idx val="1"/>
          <c:order val="1"/>
          <c:tx>
            <c:strRef>
              <c:f>'8.8'!$M$40</c:f>
              <c:strCache>
                <c:ptCount val="1"/>
                <c:pt idx="0">
                  <c:v>Výroba tepla brutto</c:v>
                </c:pt>
              </c:strCache>
            </c:strRef>
          </c:tx>
          <c:invertIfNegative val="0"/>
          <c:val>
            <c:numRef>
              <c:f>'8.8'!$N$40</c:f>
              <c:numCache>
                <c:formatCode>0.0%</c:formatCode>
                <c:ptCount val="1"/>
                <c:pt idx="0">
                  <c:v>0.19962365903663595</c:v>
                </c:pt>
              </c:numCache>
            </c:numRef>
          </c:val>
          <c:extLst>
            <c:ext xmlns:c16="http://schemas.microsoft.com/office/drawing/2014/chart" uri="{C3380CC4-5D6E-409C-BE32-E72D297353CC}">
              <c16:uniqueId val="{00000001-115A-4B6C-9703-FB8588C05095}"/>
            </c:ext>
          </c:extLst>
        </c:ser>
        <c:ser>
          <c:idx val="2"/>
          <c:order val="2"/>
          <c:tx>
            <c:strRef>
              <c:f>'8.8'!$M$41</c:f>
              <c:strCache>
                <c:ptCount val="1"/>
                <c:pt idx="0">
                  <c:v>Dodávky tepla</c:v>
                </c:pt>
              </c:strCache>
            </c:strRef>
          </c:tx>
          <c:invertIfNegative val="0"/>
          <c:val>
            <c:numRef>
              <c:f>'8.8'!$N$41</c:f>
              <c:numCache>
                <c:formatCode>0.0%</c:formatCode>
                <c:ptCount val="1"/>
                <c:pt idx="0">
                  <c:v>0.17393112490638121</c:v>
                </c:pt>
              </c:numCache>
            </c:numRef>
          </c:val>
          <c:extLst>
            <c:ext xmlns:c16="http://schemas.microsoft.com/office/drawing/2014/chart" uri="{C3380CC4-5D6E-409C-BE32-E72D297353CC}">
              <c16:uniqueId val="{00000002-115A-4B6C-9703-FB8588C05095}"/>
            </c:ext>
          </c:extLst>
        </c:ser>
        <c:dLbls>
          <c:showLegendKey val="0"/>
          <c:showVal val="0"/>
          <c:showCatName val="0"/>
          <c:showSerName val="0"/>
          <c:showPercent val="0"/>
          <c:showBubbleSize val="0"/>
        </c:dLbls>
        <c:gapWidth val="150"/>
        <c:axId val="288455680"/>
        <c:axId val="288461568"/>
      </c:barChart>
      <c:catAx>
        <c:axId val="288455680"/>
        <c:scaling>
          <c:orientation val="maxMin"/>
        </c:scaling>
        <c:delete val="0"/>
        <c:axPos val="l"/>
        <c:numFmt formatCode="General" sourceLinked="1"/>
        <c:majorTickMark val="none"/>
        <c:minorTickMark val="none"/>
        <c:tickLblPos val="none"/>
        <c:crossAx val="288461568"/>
        <c:crosses val="autoZero"/>
        <c:auto val="1"/>
        <c:lblAlgn val="ctr"/>
        <c:lblOffset val="100"/>
        <c:noMultiLvlLbl val="0"/>
      </c:catAx>
      <c:valAx>
        <c:axId val="28846156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8455680"/>
        <c:crosses val="max"/>
        <c:crossBetween val="between"/>
      </c:valAx>
    </c:plotArea>
    <c:legend>
      <c:legendPos val="b"/>
      <c:layout>
        <c:manualLayout>
          <c:xMode val="edge"/>
          <c:yMode val="edge"/>
          <c:x val="2.8660647875041679E-2"/>
          <c:y val="0.73001149180090974"/>
          <c:w val="0.50517593405967331"/>
          <c:h val="0.2699885081990903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latin typeface="Arial" panose="020B0604020202020204" pitchFamily="34" charset="0"/>
                <a:cs typeface="Arial" panose="020B0604020202020204" pitchFamily="34" charset="0"/>
              </a:defRPr>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3.1527539467353077E-3"/>
          <c:y val="2.0293264279007205E-2"/>
        </c:manualLayout>
      </c:layout>
      <c:overlay val="0"/>
    </c:title>
    <c:autoTitleDeleted val="0"/>
    <c:plotArea>
      <c:layout/>
      <c:barChart>
        <c:barDir val="col"/>
        <c:grouping val="stacked"/>
        <c:varyColors val="0"/>
        <c:ser>
          <c:idx val="0"/>
          <c:order val="0"/>
          <c:tx>
            <c:strRef>
              <c:f>'8.8'!$A$10</c:f>
              <c:strCache>
                <c:ptCount val="1"/>
                <c:pt idx="0">
                  <c:v>Biomasa</c:v>
                </c:pt>
              </c:strCache>
            </c:strRef>
          </c:tx>
          <c:spPr>
            <a:solidFill>
              <a:srgbClr val="23315F"/>
            </a:solidFill>
          </c:spPr>
          <c:invertIfNegative val="0"/>
          <c:val>
            <c:numRef>
              <c:f>'8.8'!$B$10:$M$10</c:f>
              <c:numCache>
                <c:formatCode>#\ ##0.0</c:formatCode>
                <c:ptCount val="12"/>
                <c:pt idx="0">
                  <c:v>133.20376900000002</c:v>
                </c:pt>
                <c:pt idx="1">
                  <c:v>93.464475000000007</c:v>
                </c:pt>
                <c:pt idx="2">
                  <c:v>138.74129300000001</c:v>
                </c:pt>
                <c:pt idx="3">
                  <c:v>121.45756799999999</c:v>
                </c:pt>
                <c:pt idx="4">
                  <c:v>84.002718000000002</c:v>
                </c:pt>
                <c:pt idx="5">
                  <c:v>50.089913000000003</c:v>
                </c:pt>
                <c:pt idx="6">
                  <c:v>46.832867999999998</c:v>
                </c:pt>
                <c:pt idx="7">
                  <c:v>45.534267000000007</c:v>
                </c:pt>
                <c:pt idx="8">
                  <c:v>63.377555999999998</c:v>
                </c:pt>
                <c:pt idx="9">
                  <c:v>101.561291</c:v>
                </c:pt>
                <c:pt idx="10">
                  <c:v>129.17468400000001</c:v>
                </c:pt>
                <c:pt idx="11">
                  <c:v>115.54769100000001</c:v>
                </c:pt>
              </c:numCache>
            </c:numRef>
          </c:val>
          <c:extLst>
            <c:ext xmlns:c16="http://schemas.microsoft.com/office/drawing/2014/chart" uri="{C3380CC4-5D6E-409C-BE32-E72D297353CC}">
              <c16:uniqueId val="{00000000-69D9-4AAC-A061-D4A990A73091}"/>
            </c:ext>
          </c:extLst>
        </c:ser>
        <c:ser>
          <c:idx val="1"/>
          <c:order val="1"/>
          <c:tx>
            <c:strRef>
              <c:f>'8.8'!$A$11</c:f>
              <c:strCache>
                <c:ptCount val="1"/>
                <c:pt idx="0">
                  <c:v>Bioplyn</c:v>
                </c:pt>
              </c:strCache>
            </c:strRef>
          </c:tx>
          <c:spPr>
            <a:solidFill>
              <a:srgbClr val="5A6588"/>
            </a:solidFill>
          </c:spPr>
          <c:invertIfNegative val="0"/>
          <c:val>
            <c:numRef>
              <c:f>'8.8'!$B$11:$M$11</c:f>
              <c:numCache>
                <c:formatCode>#\ ##0.0</c:formatCode>
                <c:ptCount val="12"/>
                <c:pt idx="0">
                  <c:v>0.12831899999999999</c:v>
                </c:pt>
                <c:pt idx="1">
                  <c:v>0.22048500000000001</c:v>
                </c:pt>
                <c:pt idx="2">
                  <c:v>0.143988</c:v>
                </c:pt>
                <c:pt idx="3">
                  <c:v>3.6056999999999999E-2</c:v>
                </c:pt>
                <c:pt idx="4">
                  <c:v>6.5034999999999996E-2</c:v>
                </c:pt>
                <c:pt idx="5">
                  <c:v>3.2140000000000002E-2</c:v>
                </c:pt>
                <c:pt idx="6">
                  <c:v>3.5000000000000003E-2</c:v>
                </c:pt>
                <c:pt idx="7">
                  <c:v>2.5000000000000001E-2</c:v>
                </c:pt>
                <c:pt idx="8">
                  <c:v>2.6844E-2</c:v>
                </c:pt>
                <c:pt idx="9">
                  <c:v>4.2392000000000006E-2</c:v>
                </c:pt>
                <c:pt idx="10">
                  <c:v>3.6200999999999997E-2</c:v>
                </c:pt>
                <c:pt idx="11">
                  <c:v>0.191329</c:v>
                </c:pt>
              </c:numCache>
            </c:numRef>
          </c:val>
          <c:extLst>
            <c:ext xmlns:c16="http://schemas.microsoft.com/office/drawing/2014/chart" uri="{C3380CC4-5D6E-409C-BE32-E72D297353CC}">
              <c16:uniqueId val="{00000001-69D9-4AAC-A061-D4A990A73091}"/>
            </c:ext>
          </c:extLst>
        </c:ser>
        <c:ser>
          <c:idx val="2"/>
          <c:order val="2"/>
          <c:tx>
            <c:strRef>
              <c:f>'8.8'!$A$12</c:f>
              <c:strCache>
                <c:ptCount val="1"/>
                <c:pt idx="0">
                  <c:v>Černé uhlí</c:v>
                </c:pt>
              </c:strCache>
            </c:strRef>
          </c:tx>
          <c:spPr>
            <a:solidFill>
              <a:srgbClr val="9198B0"/>
            </a:solidFill>
          </c:spPr>
          <c:invertIfNegative val="0"/>
          <c:val>
            <c:numRef>
              <c:f>'8.8'!$B$12:$M$12</c:f>
              <c:numCache>
                <c:formatCode>#\ ##0.0</c:formatCode>
                <c:ptCount val="12"/>
                <c:pt idx="0">
                  <c:v>1421.7609150000001</c:v>
                </c:pt>
                <c:pt idx="1">
                  <c:v>1322.396281</c:v>
                </c:pt>
                <c:pt idx="2">
                  <c:v>1091.75983</c:v>
                </c:pt>
                <c:pt idx="3">
                  <c:v>840.08111299999996</c:v>
                </c:pt>
                <c:pt idx="4">
                  <c:v>451.60353700000002</c:v>
                </c:pt>
                <c:pt idx="5">
                  <c:v>202.19436200000001</c:v>
                </c:pt>
                <c:pt idx="6">
                  <c:v>189.21773599999997</c:v>
                </c:pt>
                <c:pt idx="7">
                  <c:v>211.45058900000001</c:v>
                </c:pt>
                <c:pt idx="8">
                  <c:v>310.00114000000002</c:v>
                </c:pt>
                <c:pt idx="9">
                  <c:v>716.64274699999999</c:v>
                </c:pt>
                <c:pt idx="10">
                  <c:v>945.27841000000001</c:v>
                </c:pt>
                <c:pt idx="11">
                  <c:v>1359.9987660000002</c:v>
                </c:pt>
              </c:numCache>
            </c:numRef>
          </c:val>
          <c:extLst>
            <c:ext xmlns:c16="http://schemas.microsoft.com/office/drawing/2014/chart" uri="{C3380CC4-5D6E-409C-BE32-E72D297353CC}">
              <c16:uniqueId val="{00000002-69D9-4AAC-A061-D4A990A73091}"/>
            </c:ext>
          </c:extLst>
        </c:ser>
        <c:ser>
          <c:idx val="3"/>
          <c:order val="3"/>
          <c:tx>
            <c:strRef>
              <c:f>'8.8'!$A$13</c:f>
              <c:strCache>
                <c:ptCount val="1"/>
                <c:pt idx="0">
                  <c:v>Elektrická energie</c:v>
                </c:pt>
              </c:strCache>
            </c:strRef>
          </c:tx>
          <c:spPr>
            <a:solidFill>
              <a:srgbClr val="C8CBD7"/>
            </a:solidFill>
          </c:spPr>
          <c:invertIfNegative val="0"/>
          <c:val>
            <c:numRef>
              <c:f>'8.8'!$B$13:$M$13</c:f>
              <c:numCache>
                <c:formatCode>#\ ##0.0</c:formatCode>
                <c:ptCount val="12"/>
                <c:pt idx="0">
                  <c:v>0.186</c:v>
                </c:pt>
                <c:pt idx="1">
                  <c:v>0.16</c:v>
                </c:pt>
                <c:pt idx="2">
                  <c:v>0.16400000000000001</c:v>
                </c:pt>
                <c:pt idx="3">
                  <c:v>0.14000000000000001</c:v>
                </c:pt>
                <c:pt idx="4">
                  <c:v>9.1757000000000005E-2</c:v>
                </c:pt>
                <c:pt idx="5">
                  <c:v>2.7841000000000001E-2</c:v>
                </c:pt>
                <c:pt idx="6">
                  <c:v>1.6077999999999999E-2</c:v>
                </c:pt>
                <c:pt idx="7">
                  <c:v>1.6218E-2</c:v>
                </c:pt>
                <c:pt idx="8">
                  <c:v>3.2451999999999995E-2</c:v>
                </c:pt>
                <c:pt idx="9">
                  <c:v>0.11600000000000001</c:v>
                </c:pt>
                <c:pt idx="10">
                  <c:v>0.124</c:v>
                </c:pt>
                <c:pt idx="11">
                  <c:v>0.193</c:v>
                </c:pt>
              </c:numCache>
            </c:numRef>
          </c:val>
          <c:extLst>
            <c:ext xmlns:c16="http://schemas.microsoft.com/office/drawing/2014/chart" uri="{C3380CC4-5D6E-409C-BE32-E72D297353CC}">
              <c16:uniqueId val="{00000003-69D9-4AAC-A061-D4A990A73091}"/>
            </c:ext>
          </c:extLst>
        </c:ser>
        <c:ser>
          <c:idx val="4"/>
          <c:order val="4"/>
          <c:tx>
            <c:strRef>
              <c:f>'8.8'!$A$14</c:f>
              <c:strCache>
                <c:ptCount val="1"/>
                <c:pt idx="0">
                  <c:v>Energie prostředí (tepelné čerpadlo)</c:v>
                </c:pt>
              </c:strCache>
            </c:strRef>
          </c:tx>
          <c:spPr>
            <a:solidFill>
              <a:srgbClr val="E02C1F"/>
            </a:solidFill>
          </c:spPr>
          <c:invertIfNegative val="0"/>
          <c:val>
            <c:numRef>
              <c:f>'8.8'!$B$14:$M$14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69D9-4AAC-A061-D4A990A73091}"/>
            </c:ext>
          </c:extLst>
        </c:ser>
        <c:ser>
          <c:idx val="5"/>
          <c:order val="5"/>
          <c:tx>
            <c:strRef>
              <c:f>'8.8'!$A$15</c:f>
              <c:strCache>
                <c:ptCount val="1"/>
                <c:pt idx="0">
                  <c:v>Energie Slunce (solární kolektor)</c:v>
                </c:pt>
              </c:strCache>
            </c:strRef>
          </c:tx>
          <c:spPr>
            <a:solidFill>
              <a:srgbClr val="E86158"/>
            </a:solidFill>
          </c:spPr>
          <c:invertIfNegative val="0"/>
          <c:val>
            <c:numRef>
              <c:f>'8.8'!$B$15:$M$15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69D9-4AAC-A061-D4A990A73091}"/>
            </c:ext>
          </c:extLst>
        </c:ser>
        <c:ser>
          <c:idx val="6"/>
          <c:order val="6"/>
          <c:tx>
            <c:strRef>
              <c:f>'8.8'!$A$16</c:f>
              <c:strCache>
                <c:ptCount val="1"/>
                <c:pt idx="0">
                  <c:v>Hnědé uhlí</c:v>
                </c:pt>
              </c:strCache>
            </c:strRef>
          </c:tx>
          <c:spPr>
            <a:solidFill>
              <a:srgbClr val="F0948F"/>
            </a:solidFill>
          </c:spPr>
          <c:invertIfNegative val="0"/>
          <c:val>
            <c:numRef>
              <c:f>'8.8'!$B$16:$M$16</c:f>
              <c:numCache>
                <c:formatCode>#\ ##0.0</c:formatCode>
                <c:ptCount val="12"/>
                <c:pt idx="0">
                  <c:v>49.592993</c:v>
                </c:pt>
                <c:pt idx="1">
                  <c:v>64.485377999999997</c:v>
                </c:pt>
                <c:pt idx="2">
                  <c:v>33.238900000000001</c:v>
                </c:pt>
                <c:pt idx="3">
                  <c:v>23.848347</c:v>
                </c:pt>
                <c:pt idx="4">
                  <c:v>12.825321000000001</c:v>
                </c:pt>
                <c:pt idx="5">
                  <c:v>5.0799200000000004</c:v>
                </c:pt>
                <c:pt idx="6">
                  <c:v>1.3598300000000001</c:v>
                </c:pt>
                <c:pt idx="7">
                  <c:v>3.6094690000000003</c:v>
                </c:pt>
                <c:pt idx="8">
                  <c:v>8.8893889999999995</c:v>
                </c:pt>
                <c:pt idx="9">
                  <c:v>21.15146</c:v>
                </c:pt>
                <c:pt idx="10">
                  <c:v>30.775976000000004</c:v>
                </c:pt>
                <c:pt idx="11">
                  <c:v>51.572657</c:v>
                </c:pt>
              </c:numCache>
            </c:numRef>
          </c:val>
          <c:extLst>
            <c:ext xmlns:c16="http://schemas.microsoft.com/office/drawing/2014/chart" uri="{C3380CC4-5D6E-409C-BE32-E72D297353CC}">
              <c16:uniqueId val="{00000006-69D9-4AAC-A061-D4A990A73091}"/>
            </c:ext>
          </c:extLst>
        </c:ser>
        <c:ser>
          <c:idx val="7"/>
          <c:order val="7"/>
          <c:tx>
            <c:strRef>
              <c:f>'8.8'!$A$17</c:f>
              <c:strCache>
                <c:ptCount val="1"/>
                <c:pt idx="0">
                  <c:v>Jaderné palivo</c:v>
                </c:pt>
              </c:strCache>
            </c:strRef>
          </c:tx>
          <c:spPr>
            <a:solidFill>
              <a:srgbClr val="F7C9C7"/>
            </a:solidFill>
          </c:spPr>
          <c:invertIfNegative val="0"/>
          <c:val>
            <c:numRef>
              <c:f>'8.8'!$B$17:$M$17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69D9-4AAC-A061-D4A990A73091}"/>
            </c:ext>
          </c:extLst>
        </c:ser>
        <c:ser>
          <c:idx val="8"/>
          <c:order val="8"/>
          <c:tx>
            <c:strRef>
              <c:f>'8.8'!$A$18</c:f>
              <c:strCache>
                <c:ptCount val="1"/>
                <c:pt idx="0">
                  <c:v>Koks</c:v>
                </c:pt>
              </c:strCache>
            </c:strRef>
          </c:tx>
          <c:spPr>
            <a:solidFill>
              <a:srgbClr val="262626"/>
            </a:solidFill>
          </c:spPr>
          <c:invertIfNegative val="0"/>
          <c:val>
            <c:numRef>
              <c:f>'8.8'!$B$18:$M$18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69D9-4AAC-A061-D4A990A73091}"/>
            </c:ext>
          </c:extLst>
        </c:ser>
        <c:ser>
          <c:idx val="9"/>
          <c:order val="9"/>
          <c:tx>
            <c:strRef>
              <c:f>'8.8'!$A$19</c:f>
              <c:strCache>
                <c:ptCount val="1"/>
                <c:pt idx="0">
                  <c:v>Odpadní teplo</c:v>
                </c:pt>
              </c:strCache>
            </c:strRef>
          </c:tx>
          <c:spPr>
            <a:solidFill>
              <a:srgbClr val="646363"/>
            </a:solidFill>
          </c:spPr>
          <c:invertIfNegative val="0"/>
          <c:val>
            <c:numRef>
              <c:f>'8.8'!$B$19:$M$19</c:f>
              <c:numCache>
                <c:formatCode>#\ ##0.0</c:formatCode>
                <c:ptCount val="12"/>
                <c:pt idx="0">
                  <c:v>68.739649999999997</c:v>
                </c:pt>
                <c:pt idx="1">
                  <c:v>59.199559999999998</c:v>
                </c:pt>
                <c:pt idx="2">
                  <c:v>64.734679999999997</c:v>
                </c:pt>
                <c:pt idx="3">
                  <c:v>59.857550000000003</c:v>
                </c:pt>
                <c:pt idx="4">
                  <c:v>59.828099999999999</c:v>
                </c:pt>
                <c:pt idx="5">
                  <c:v>52.75967</c:v>
                </c:pt>
                <c:pt idx="6">
                  <c:v>51.596550000000001</c:v>
                </c:pt>
                <c:pt idx="7">
                  <c:v>36.558309999999999</c:v>
                </c:pt>
                <c:pt idx="8">
                  <c:v>24.838830000000002</c:v>
                </c:pt>
                <c:pt idx="9">
                  <c:v>43.519910000000003</c:v>
                </c:pt>
                <c:pt idx="10">
                  <c:v>57.219180000000001</c:v>
                </c:pt>
                <c:pt idx="11">
                  <c:v>45.780770000000004</c:v>
                </c:pt>
              </c:numCache>
            </c:numRef>
          </c:val>
          <c:extLst>
            <c:ext xmlns:c16="http://schemas.microsoft.com/office/drawing/2014/chart" uri="{C3380CC4-5D6E-409C-BE32-E72D297353CC}">
              <c16:uniqueId val="{00000009-69D9-4AAC-A061-D4A990A73091}"/>
            </c:ext>
          </c:extLst>
        </c:ser>
        <c:ser>
          <c:idx val="10"/>
          <c:order val="10"/>
          <c:tx>
            <c:strRef>
              <c:f>'8.8'!$A$20</c:f>
              <c:strCache>
                <c:ptCount val="1"/>
                <c:pt idx="0">
                  <c:v>Ostatní kapalná paliva</c:v>
                </c:pt>
              </c:strCache>
            </c:strRef>
          </c:tx>
          <c:spPr>
            <a:solidFill>
              <a:srgbClr val="9D9D9C"/>
            </a:solidFill>
          </c:spPr>
          <c:invertIfNegative val="0"/>
          <c:val>
            <c:numRef>
              <c:f>'8.8'!$B$20:$M$20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69D9-4AAC-A061-D4A990A73091}"/>
            </c:ext>
          </c:extLst>
        </c:ser>
        <c:ser>
          <c:idx val="11"/>
          <c:order val="11"/>
          <c:tx>
            <c:strRef>
              <c:f>'8.8'!$A$21</c:f>
              <c:strCache>
                <c:ptCount val="1"/>
                <c:pt idx="0">
                  <c:v>Ostatní pevná paliva</c:v>
                </c:pt>
              </c:strCache>
            </c:strRef>
          </c:tx>
          <c:spPr>
            <a:solidFill>
              <a:srgbClr val="D0D0D0"/>
            </a:solidFill>
          </c:spPr>
          <c:invertIfNegative val="0"/>
          <c:val>
            <c:numRef>
              <c:f>'8.8'!$B$21:$M$21</c:f>
              <c:numCache>
                <c:formatCode>#\ ##0.0</c:formatCode>
                <c:ptCount val="12"/>
                <c:pt idx="0">
                  <c:v>1.704</c:v>
                </c:pt>
                <c:pt idx="1">
                  <c:v>1.847</c:v>
                </c:pt>
                <c:pt idx="2">
                  <c:v>0.39900000000000002</c:v>
                </c:pt>
                <c:pt idx="3">
                  <c:v>0.41899999999999998</c:v>
                </c:pt>
                <c:pt idx="4">
                  <c:v>0.107</c:v>
                </c:pt>
                <c:pt idx="5">
                  <c:v>0.16200000000000001</c:v>
                </c:pt>
                <c:pt idx="6">
                  <c:v>0.86099999999999999</c:v>
                </c:pt>
                <c:pt idx="7">
                  <c:v>0</c:v>
                </c:pt>
                <c:pt idx="8">
                  <c:v>2.391</c:v>
                </c:pt>
                <c:pt idx="9">
                  <c:v>0.76100000000000001</c:v>
                </c:pt>
                <c:pt idx="10">
                  <c:v>1.446</c:v>
                </c:pt>
                <c:pt idx="11">
                  <c:v>1.9830000000000001</c:v>
                </c:pt>
              </c:numCache>
            </c:numRef>
          </c:val>
          <c:extLst>
            <c:ext xmlns:c16="http://schemas.microsoft.com/office/drawing/2014/chart" uri="{C3380CC4-5D6E-409C-BE32-E72D297353CC}">
              <c16:uniqueId val="{0000000B-69D9-4AAC-A061-D4A990A73091}"/>
            </c:ext>
          </c:extLst>
        </c:ser>
        <c:ser>
          <c:idx val="12"/>
          <c:order val="12"/>
          <c:tx>
            <c:strRef>
              <c:f>'8.8'!$A$22</c:f>
              <c:strCache>
                <c:ptCount val="1"/>
                <c:pt idx="0">
                  <c:v>Ostatní plyny</c:v>
                </c:pt>
              </c:strCache>
            </c:strRef>
          </c:tx>
          <c:spPr>
            <a:pattFill prst="ltUpDiag">
              <a:fgClr>
                <a:srgbClr val="23315F"/>
              </a:fgClr>
              <a:bgClr>
                <a:sysClr val="window" lastClr="FFFFFF"/>
              </a:bgClr>
            </a:pattFill>
          </c:spPr>
          <c:invertIfNegative val="0"/>
          <c:val>
            <c:numRef>
              <c:f>'8.8'!$B$22:$M$22</c:f>
              <c:numCache>
                <c:formatCode>#\ ##0.0</c:formatCode>
                <c:ptCount val="12"/>
                <c:pt idx="0">
                  <c:v>334.79912999999993</c:v>
                </c:pt>
                <c:pt idx="1">
                  <c:v>323.923069</c:v>
                </c:pt>
                <c:pt idx="2">
                  <c:v>317.91228899999993</c:v>
                </c:pt>
                <c:pt idx="3">
                  <c:v>259.25155999999998</c:v>
                </c:pt>
                <c:pt idx="4">
                  <c:v>212.91330100000002</c:v>
                </c:pt>
                <c:pt idx="5">
                  <c:v>146.13940099999999</c:v>
                </c:pt>
                <c:pt idx="6">
                  <c:v>135.61068799999998</c:v>
                </c:pt>
                <c:pt idx="7">
                  <c:v>201.392222</c:v>
                </c:pt>
                <c:pt idx="8">
                  <c:v>209.68741299999999</c:v>
                </c:pt>
                <c:pt idx="9">
                  <c:v>224.76768499999997</c:v>
                </c:pt>
                <c:pt idx="10">
                  <c:v>268.76729700000004</c:v>
                </c:pt>
                <c:pt idx="11">
                  <c:v>326.35781900000006</c:v>
                </c:pt>
              </c:numCache>
            </c:numRef>
          </c:val>
          <c:extLst>
            <c:ext xmlns:c16="http://schemas.microsoft.com/office/drawing/2014/chart" uri="{C3380CC4-5D6E-409C-BE32-E72D297353CC}">
              <c16:uniqueId val="{0000000C-69D9-4AAC-A061-D4A990A73091}"/>
            </c:ext>
          </c:extLst>
        </c:ser>
        <c:ser>
          <c:idx val="13"/>
          <c:order val="13"/>
          <c:tx>
            <c:strRef>
              <c:f>'8.8'!$A$23</c:f>
              <c:strCache>
                <c:ptCount val="1"/>
                <c:pt idx="0">
                  <c:v>Ostatní</c:v>
                </c:pt>
              </c:strCache>
            </c:strRef>
          </c:tx>
          <c:spPr>
            <a:pattFill prst="ltUpDiag">
              <a:fgClr>
                <a:srgbClr val="E02C1F"/>
              </a:fgClr>
              <a:bgClr>
                <a:sysClr val="window" lastClr="FFFFFF"/>
              </a:bgClr>
            </a:pattFill>
          </c:spPr>
          <c:invertIfNegative val="0"/>
          <c:val>
            <c:numRef>
              <c:f>'8.8'!$B$23:$M$23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69D9-4AAC-A061-D4A990A73091}"/>
            </c:ext>
          </c:extLst>
        </c:ser>
        <c:ser>
          <c:idx val="14"/>
          <c:order val="14"/>
          <c:tx>
            <c:strRef>
              <c:f>'8.8'!$A$24</c:f>
              <c:strCache>
                <c:ptCount val="1"/>
                <c:pt idx="0">
                  <c:v>Topné oleje</c:v>
                </c:pt>
              </c:strCache>
            </c:strRef>
          </c:tx>
          <c:spPr>
            <a:pattFill prst="ltUpDiag">
              <a:fgClr>
                <a:srgbClr val="5A6588"/>
              </a:fgClr>
              <a:bgClr>
                <a:sysClr val="window" lastClr="FFFFFF"/>
              </a:bgClr>
            </a:pattFill>
          </c:spPr>
          <c:invertIfNegative val="0"/>
          <c:val>
            <c:numRef>
              <c:f>'8.8'!$B$24:$M$24</c:f>
              <c:numCache>
                <c:formatCode>#\ ##0.0</c:formatCode>
                <c:ptCount val="12"/>
                <c:pt idx="0">
                  <c:v>0.300151</c:v>
                </c:pt>
                <c:pt idx="1">
                  <c:v>0.68218900000000005</c:v>
                </c:pt>
                <c:pt idx="2">
                  <c:v>0.53120199999999995</c:v>
                </c:pt>
                <c:pt idx="3">
                  <c:v>0.69703099999999996</c:v>
                </c:pt>
                <c:pt idx="4">
                  <c:v>0.296047</c:v>
                </c:pt>
                <c:pt idx="5">
                  <c:v>0.24975999999999998</c:v>
                </c:pt>
                <c:pt idx="6">
                  <c:v>0.10265600000000001</c:v>
                </c:pt>
                <c:pt idx="7">
                  <c:v>0.257911</c:v>
                </c:pt>
                <c:pt idx="8">
                  <c:v>9.7420000000000007E-2</c:v>
                </c:pt>
                <c:pt idx="9">
                  <c:v>0.18935400000000002</c:v>
                </c:pt>
                <c:pt idx="10">
                  <c:v>0.45833800000000002</c:v>
                </c:pt>
                <c:pt idx="11">
                  <c:v>0.15557300000000002</c:v>
                </c:pt>
              </c:numCache>
            </c:numRef>
          </c:val>
          <c:extLst>
            <c:ext xmlns:c16="http://schemas.microsoft.com/office/drawing/2014/chart" uri="{C3380CC4-5D6E-409C-BE32-E72D297353CC}">
              <c16:uniqueId val="{0000000E-69D9-4AAC-A061-D4A990A73091}"/>
            </c:ext>
          </c:extLst>
        </c:ser>
        <c:ser>
          <c:idx val="15"/>
          <c:order val="15"/>
          <c:tx>
            <c:strRef>
              <c:f>'8.8'!$A$25</c:f>
              <c:strCache>
                <c:ptCount val="1"/>
                <c:pt idx="0">
                  <c:v>Zemní plyn</c:v>
                </c:pt>
              </c:strCache>
            </c:strRef>
          </c:tx>
          <c:spPr>
            <a:pattFill prst="ltUpDiag">
              <a:fgClr>
                <a:srgbClr val="E86158"/>
              </a:fgClr>
              <a:bgClr>
                <a:sysClr val="window" lastClr="FFFFFF"/>
              </a:bgClr>
            </a:pattFill>
          </c:spPr>
          <c:invertIfNegative val="0"/>
          <c:val>
            <c:numRef>
              <c:f>'8.8'!$B$25:$M$25</c:f>
              <c:numCache>
                <c:formatCode>#\ ##0.0</c:formatCode>
                <c:ptCount val="12"/>
                <c:pt idx="0">
                  <c:v>302.52578200000005</c:v>
                </c:pt>
                <c:pt idx="1">
                  <c:v>291.580152</c:v>
                </c:pt>
                <c:pt idx="2">
                  <c:v>235.52222299999997</c:v>
                </c:pt>
                <c:pt idx="3">
                  <c:v>194.94390099999998</c:v>
                </c:pt>
                <c:pt idx="4">
                  <c:v>121.15063299999998</c:v>
                </c:pt>
                <c:pt idx="5">
                  <c:v>53.486307000000011</c:v>
                </c:pt>
                <c:pt idx="6">
                  <c:v>39.673622999999992</c:v>
                </c:pt>
                <c:pt idx="7">
                  <c:v>52.312735000000011</c:v>
                </c:pt>
                <c:pt idx="8">
                  <c:v>68.301170999999982</c:v>
                </c:pt>
                <c:pt idx="9">
                  <c:v>148.142537</c:v>
                </c:pt>
                <c:pt idx="10">
                  <c:v>174.52322400000003</c:v>
                </c:pt>
                <c:pt idx="11">
                  <c:v>297.87890800000008</c:v>
                </c:pt>
              </c:numCache>
            </c:numRef>
          </c:val>
          <c:extLst>
            <c:ext xmlns:c16="http://schemas.microsoft.com/office/drawing/2014/chart" uri="{C3380CC4-5D6E-409C-BE32-E72D297353CC}">
              <c16:uniqueId val="{0000000F-69D9-4AAC-A061-D4A990A73091}"/>
            </c:ext>
          </c:extLst>
        </c:ser>
        <c:dLbls>
          <c:showLegendKey val="0"/>
          <c:showVal val="0"/>
          <c:showCatName val="0"/>
          <c:showSerName val="0"/>
          <c:showPercent val="0"/>
          <c:showBubbleSize val="0"/>
        </c:dLbls>
        <c:gapWidth val="75"/>
        <c:overlap val="100"/>
        <c:axId val="233565184"/>
        <c:axId val="288228096"/>
      </c:barChart>
      <c:catAx>
        <c:axId val="2335651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228096"/>
        <c:crosses val="autoZero"/>
        <c:auto val="1"/>
        <c:lblAlgn val="ctr"/>
        <c:lblOffset val="100"/>
        <c:noMultiLvlLbl val="0"/>
      </c:catAx>
      <c:valAx>
        <c:axId val="288228096"/>
        <c:scaling>
          <c:orientation val="minMax"/>
          <c:max val="25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565184"/>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C86F-4DF0-AB68-7782C13EFE9A}"/>
              </c:ext>
            </c:extLst>
          </c:dPt>
          <c:dPt>
            <c:idx val="1"/>
            <c:bubble3D val="0"/>
            <c:spPr>
              <a:solidFill>
                <a:schemeClr val="accent2"/>
              </a:solidFill>
            </c:spPr>
            <c:extLst>
              <c:ext xmlns:c16="http://schemas.microsoft.com/office/drawing/2014/chart" uri="{C3380CC4-5D6E-409C-BE32-E72D297353CC}">
                <c16:uniqueId val="{00000003-C86F-4DF0-AB68-7782C13EFE9A}"/>
              </c:ext>
            </c:extLst>
          </c:dPt>
          <c:dPt>
            <c:idx val="2"/>
            <c:bubble3D val="0"/>
            <c:spPr>
              <a:solidFill>
                <a:schemeClr val="accent3"/>
              </a:solidFill>
            </c:spPr>
            <c:extLst>
              <c:ext xmlns:c16="http://schemas.microsoft.com/office/drawing/2014/chart" uri="{C3380CC4-5D6E-409C-BE32-E72D297353CC}">
                <c16:uniqueId val="{00000005-C86F-4DF0-AB68-7782C13EFE9A}"/>
              </c:ext>
            </c:extLst>
          </c:dPt>
          <c:dPt>
            <c:idx val="3"/>
            <c:bubble3D val="0"/>
            <c:spPr>
              <a:solidFill>
                <a:schemeClr val="accent4"/>
              </a:solidFill>
            </c:spPr>
            <c:extLst>
              <c:ext xmlns:c16="http://schemas.microsoft.com/office/drawing/2014/chart" uri="{C3380CC4-5D6E-409C-BE32-E72D297353CC}">
                <c16:uniqueId val="{00000007-C86F-4DF0-AB68-7782C13EFE9A}"/>
              </c:ext>
            </c:extLst>
          </c:dPt>
          <c:dPt>
            <c:idx val="4"/>
            <c:bubble3D val="0"/>
            <c:spPr>
              <a:solidFill>
                <a:schemeClr val="accent5"/>
              </a:solidFill>
            </c:spPr>
            <c:extLst>
              <c:ext xmlns:c16="http://schemas.microsoft.com/office/drawing/2014/chart" uri="{C3380CC4-5D6E-409C-BE32-E72D297353CC}">
                <c16:uniqueId val="{00000009-C86F-4DF0-AB68-7782C13EFE9A}"/>
              </c:ext>
            </c:extLst>
          </c:dPt>
          <c:dPt>
            <c:idx val="5"/>
            <c:bubble3D val="0"/>
            <c:spPr>
              <a:solidFill>
                <a:schemeClr val="accent6"/>
              </a:solidFill>
            </c:spPr>
            <c:extLst>
              <c:ext xmlns:c16="http://schemas.microsoft.com/office/drawing/2014/chart" uri="{C3380CC4-5D6E-409C-BE32-E72D297353CC}">
                <c16:uniqueId val="{0000000B-C86F-4DF0-AB68-7782C13EFE9A}"/>
              </c:ext>
            </c:extLst>
          </c:dPt>
          <c:dPt>
            <c:idx val="6"/>
            <c:bubble3D val="0"/>
            <c:spPr>
              <a:solidFill>
                <a:srgbClr val="F0948F"/>
              </a:solidFill>
            </c:spPr>
            <c:extLst>
              <c:ext xmlns:c16="http://schemas.microsoft.com/office/drawing/2014/chart" uri="{C3380CC4-5D6E-409C-BE32-E72D297353CC}">
                <c16:uniqueId val="{0000000D-C86F-4DF0-AB68-7782C13EFE9A}"/>
              </c:ext>
            </c:extLst>
          </c:dPt>
          <c:dPt>
            <c:idx val="7"/>
            <c:bubble3D val="0"/>
            <c:spPr>
              <a:solidFill>
                <a:srgbClr val="F7C9C7"/>
              </a:solidFill>
            </c:spPr>
            <c:extLst>
              <c:ext xmlns:c16="http://schemas.microsoft.com/office/drawing/2014/chart" uri="{C3380CC4-5D6E-409C-BE32-E72D297353CC}">
                <c16:uniqueId val="{0000000F-C86F-4DF0-AB68-7782C13EFE9A}"/>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10-C86F-4DF0-AB68-7782C13EFE9A}"/>
            </c:ext>
          </c:extLst>
        </c:ser>
        <c:ser>
          <c:idx val="2"/>
          <c:order val="1"/>
          <c:dPt>
            <c:idx val="0"/>
            <c:bubble3D val="0"/>
            <c:spPr>
              <a:solidFill>
                <a:schemeClr val="accent1"/>
              </a:solidFill>
            </c:spPr>
            <c:extLst>
              <c:ext xmlns:c16="http://schemas.microsoft.com/office/drawing/2014/chart" uri="{C3380CC4-5D6E-409C-BE32-E72D297353CC}">
                <c16:uniqueId val="{00000012-C86F-4DF0-AB68-7782C13EFE9A}"/>
              </c:ext>
            </c:extLst>
          </c:dPt>
          <c:dPt>
            <c:idx val="1"/>
            <c:bubble3D val="0"/>
            <c:spPr>
              <a:solidFill>
                <a:schemeClr val="accent2"/>
              </a:solidFill>
            </c:spPr>
            <c:extLst>
              <c:ext xmlns:c16="http://schemas.microsoft.com/office/drawing/2014/chart" uri="{C3380CC4-5D6E-409C-BE32-E72D297353CC}">
                <c16:uniqueId val="{00000014-C86F-4DF0-AB68-7782C13EFE9A}"/>
              </c:ext>
            </c:extLst>
          </c:dPt>
          <c:dPt>
            <c:idx val="2"/>
            <c:bubble3D val="0"/>
            <c:spPr>
              <a:solidFill>
                <a:schemeClr val="accent3"/>
              </a:solidFill>
            </c:spPr>
            <c:extLst>
              <c:ext xmlns:c16="http://schemas.microsoft.com/office/drawing/2014/chart" uri="{C3380CC4-5D6E-409C-BE32-E72D297353CC}">
                <c16:uniqueId val="{00000016-C86F-4DF0-AB68-7782C13EFE9A}"/>
              </c:ext>
            </c:extLst>
          </c:dPt>
          <c:dPt>
            <c:idx val="3"/>
            <c:bubble3D val="0"/>
            <c:spPr>
              <a:solidFill>
                <a:schemeClr val="accent4"/>
              </a:solidFill>
            </c:spPr>
            <c:extLst>
              <c:ext xmlns:c16="http://schemas.microsoft.com/office/drawing/2014/chart" uri="{C3380CC4-5D6E-409C-BE32-E72D297353CC}">
                <c16:uniqueId val="{00000018-C86F-4DF0-AB68-7782C13EFE9A}"/>
              </c:ext>
            </c:extLst>
          </c:dPt>
          <c:dPt>
            <c:idx val="4"/>
            <c:bubble3D val="0"/>
            <c:spPr>
              <a:solidFill>
                <a:schemeClr val="accent5"/>
              </a:solidFill>
            </c:spPr>
            <c:extLst>
              <c:ext xmlns:c16="http://schemas.microsoft.com/office/drawing/2014/chart" uri="{C3380CC4-5D6E-409C-BE32-E72D297353CC}">
                <c16:uniqueId val="{0000001A-C86F-4DF0-AB68-7782C13EFE9A}"/>
              </c:ext>
            </c:extLst>
          </c:dPt>
          <c:dPt>
            <c:idx val="5"/>
            <c:bubble3D val="0"/>
            <c:spPr>
              <a:solidFill>
                <a:schemeClr val="accent6"/>
              </a:solidFill>
            </c:spPr>
            <c:extLst>
              <c:ext xmlns:c16="http://schemas.microsoft.com/office/drawing/2014/chart" uri="{C3380CC4-5D6E-409C-BE32-E72D297353CC}">
                <c16:uniqueId val="{0000001C-C86F-4DF0-AB68-7782C13EFE9A}"/>
              </c:ext>
            </c:extLst>
          </c:dPt>
          <c:dPt>
            <c:idx val="6"/>
            <c:bubble3D val="0"/>
            <c:spPr>
              <a:solidFill>
                <a:srgbClr val="F0948F"/>
              </a:solidFill>
            </c:spPr>
            <c:extLst>
              <c:ext xmlns:c16="http://schemas.microsoft.com/office/drawing/2014/chart" uri="{C3380CC4-5D6E-409C-BE32-E72D297353CC}">
                <c16:uniqueId val="{0000001E-C86F-4DF0-AB68-7782C13EFE9A}"/>
              </c:ext>
            </c:extLst>
          </c:dPt>
          <c:dPt>
            <c:idx val="7"/>
            <c:bubble3D val="0"/>
            <c:spPr>
              <a:solidFill>
                <a:srgbClr val="F7C9C7"/>
              </a:solidFill>
            </c:spPr>
            <c:extLst>
              <c:ext xmlns:c16="http://schemas.microsoft.com/office/drawing/2014/chart" uri="{C3380CC4-5D6E-409C-BE32-E72D297353CC}">
                <c16:uniqueId val="{00000020-C86F-4DF0-AB68-7782C13EFE9A}"/>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21-C86F-4DF0-AB68-7782C13EFE9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accent1"/>
                </a:solidFill>
              </a:rPr>
              <a:t>Podíl </a:t>
            </a:r>
            <a:r>
              <a:rPr lang="cs-CZ" sz="1000">
                <a:solidFill>
                  <a:schemeClr val="accent1"/>
                </a:solidFill>
              </a:rPr>
              <a:t>krajů ČR</a:t>
            </a:r>
            <a:r>
              <a:rPr lang="cs-CZ" sz="1000" baseline="0">
                <a:solidFill>
                  <a:schemeClr val="accent1"/>
                </a:solidFill>
              </a:rPr>
              <a:t> na </a:t>
            </a:r>
            <a:r>
              <a:rPr lang="cs-CZ" sz="1000">
                <a:solidFill>
                  <a:schemeClr val="accent1"/>
                </a:solidFill>
              </a:rPr>
              <a:t>dodávkách tepla</a:t>
            </a:r>
            <a:endParaRPr lang="en-US" sz="1000">
              <a:solidFill>
                <a:schemeClr val="accent1"/>
              </a:solidFill>
            </a:endParaRPr>
          </a:p>
        </c:rich>
      </c:tx>
      <c:layout>
        <c:manualLayout>
          <c:xMode val="edge"/>
          <c:yMode val="edge"/>
          <c:x val="2.1699430658502519E-2"/>
          <c:y val="1.7054375505371498E-2"/>
        </c:manualLayout>
      </c:layout>
      <c:overlay val="0"/>
      <c:spPr>
        <a:solidFill>
          <a:sysClr val="window" lastClr="FFFFFF"/>
        </a:solidFill>
      </c:spPr>
    </c:title>
    <c:autoTitleDeleted val="0"/>
    <c:plotArea>
      <c:layout>
        <c:manualLayout>
          <c:layoutTarget val="inner"/>
          <c:xMode val="edge"/>
          <c:yMode val="edge"/>
          <c:x val="0.11888706547475116"/>
          <c:y val="0.11085016350600201"/>
          <c:w val="0.84366886529688589"/>
          <c:h val="0.77304275453448856"/>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C-DE1A-44E4-AEB6-A3524CFE6F2B}"/>
              </c:ext>
            </c:extLst>
          </c:dPt>
          <c:dPt>
            <c:idx val="1"/>
            <c:bubble3D val="0"/>
            <c:spPr>
              <a:solidFill>
                <a:schemeClr val="accent2"/>
              </a:solidFill>
            </c:spPr>
            <c:extLst>
              <c:ext xmlns:c16="http://schemas.microsoft.com/office/drawing/2014/chart" uri="{C3380CC4-5D6E-409C-BE32-E72D297353CC}">
                <c16:uniqueId val="{0000000B-DE1A-44E4-AEB6-A3524CFE6F2B}"/>
              </c:ext>
            </c:extLst>
          </c:dPt>
          <c:dPt>
            <c:idx val="2"/>
            <c:bubble3D val="0"/>
            <c:spPr>
              <a:solidFill>
                <a:schemeClr val="accent3"/>
              </a:solidFill>
            </c:spPr>
            <c:extLst>
              <c:ext xmlns:c16="http://schemas.microsoft.com/office/drawing/2014/chart" uri="{C3380CC4-5D6E-409C-BE32-E72D297353CC}">
                <c16:uniqueId val="{0000000A-DE1A-44E4-AEB6-A3524CFE6F2B}"/>
              </c:ext>
            </c:extLst>
          </c:dPt>
          <c:dPt>
            <c:idx val="3"/>
            <c:bubble3D val="0"/>
            <c:spPr>
              <a:solidFill>
                <a:schemeClr val="accent4"/>
              </a:solidFill>
            </c:spPr>
            <c:extLst>
              <c:ext xmlns:c16="http://schemas.microsoft.com/office/drawing/2014/chart" uri="{C3380CC4-5D6E-409C-BE32-E72D297353CC}">
                <c16:uniqueId val="{00000009-DE1A-44E4-AEB6-A3524CFE6F2B}"/>
              </c:ext>
            </c:extLst>
          </c:dPt>
          <c:dPt>
            <c:idx val="4"/>
            <c:bubble3D val="0"/>
            <c:spPr>
              <a:solidFill>
                <a:schemeClr val="accent5"/>
              </a:solidFill>
            </c:spPr>
            <c:extLst>
              <c:ext xmlns:c16="http://schemas.microsoft.com/office/drawing/2014/chart" uri="{C3380CC4-5D6E-409C-BE32-E72D297353CC}">
                <c16:uniqueId val="{00000008-DE1A-44E4-AEB6-A3524CFE6F2B}"/>
              </c:ext>
            </c:extLst>
          </c:dPt>
          <c:dPt>
            <c:idx val="5"/>
            <c:bubble3D val="0"/>
            <c:spPr>
              <a:solidFill>
                <a:schemeClr val="accent6"/>
              </a:solidFill>
            </c:spPr>
            <c:extLst>
              <c:ext xmlns:c16="http://schemas.microsoft.com/office/drawing/2014/chart" uri="{C3380CC4-5D6E-409C-BE32-E72D297353CC}">
                <c16:uniqueId val="{00000000-58CD-40D8-A955-463567CFDADD}"/>
              </c:ext>
            </c:extLst>
          </c:dPt>
          <c:dPt>
            <c:idx val="6"/>
            <c:bubble3D val="0"/>
            <c:spPr>
              <a:solidFill>
                <a:srgbClr val="F0948F"/>
              </a:solidFill>
            </c:spPr>
            <c:extLst>
              <c:ext xmlns:c16="http://schemas.microsoft.com/office/drawing/2014/chart" uri="{C3380CC4-5D6E-409C-BE32-E72D297353CC}">
                <c16:uniqueId val="{00000007-DE1A-44E4-AEB6-A3524CFE6F2B}"/>
              </c:ext>
            </c:extLst>
          </c:dPt>
          <c:dPt>
            <c:idx val="7"/>
            <c:bubble3D val="0"/>
            <c:spPr>
              <a:solidFill>
                <a:srgbClr val="F7C9C7"/>
              </a:solidFill>
            </c:spPr>
            <c:extLst>
              <c:ext xmlns:c16="http://schemas.microsoft.com/office/drawing/2014/chart" uri="{C3380CC4-5D6E-409C-BE32-E72D297353CC}">
                <c16:uniqueId val="{00000001-58CD-40D8-A955-463567CFDADD}"/>
              </c:ext>
            </c:extLst>
          </c:dPt>
          <c:dPt>
            <c:idx val="8"/>
            <c:bubble3D val="0"/>
            <c:spPr>
              <a:solidFill>
                <a:schemeClr val="tx1"/>
              </a:solidFill>
            </c:spPr>
            <c:extLst>
              <c:ext xmlns:c16="http://schemas.microsoft.com/office/drawing/2014/chart" uri="{C3380CC4-5D6E-409C-BE32-E72D297353CC}">
                <c16:uniqueId val="{00000002-BBDD-4778-8908-D00B076481BE}"/>
              </c:ext>
            </c:extLst>
          </c:dPt>
          <c:dPt>
            <c:idx val="9"/>
            <c:bubble3D val="0"/>
            <c:spPr>
              <a:solidFill>
                <a:srgbClr val="646363"/>
              </a:solidFill>
            </c:spPr>
            <c:extLst>
              <c:ext xmlns:c16="http://schemas.microsoft.com/office/drawing/2014/chart" uri="{C3380CC4-5D6E-409C-BE32-E72D297353CC}">
                <c16:uniqueId val="{00000006-DE1A-44E4-AEB6-A3524CFE6F2B}"/>
              </c:ext>
            </c:extLst>
          </c:dPt>
          <c:dPt>
            <c:idx val="10"/>
            <c:bubble3D val="0"/>
            <c:spPr>
              <a:solidFill>
                <a:srgbClr val="9D9D9C"/>
              </a:solidFill>
            </c:spPr>
            <c:extLst>
              <c:ext xmlns:c16="http://schemas.microsoft.com/office/drawing/2014/chart" uri="{C3380CC4-5D6E-409C-BE32-E72D297353CC}">
                <c16:uniqueId val="{00000005-DE1A-44E4-AEB6-A3524CFE6F2B}"/>
              </c:ext>
            </c:extLst>
          </c:dPt>
          <c:dPt>
            <c:idx val="11"/>
            <c:bubble3D val="0"/>
            <c:spPr>
              <a:solidFill>
                <a:srgbClr val="D0D0D0"/>
              </a:solidFill>
            </c:spPr>
            <c:extLst>
              <c:ext xmlns:c16="http://schemas.microsoft.com/office/drawing/2014/chart" uri="{C3380CC4-5D6E-409C-BE32-E72D297353CC}">
                <c16:uniqueId val="{00000004-DE1A-44E4-AEB6-A3524CFE6F2B}"/>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3-DE1A-44E4-AEB6-A3524CFE6F2B}"/>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2-DE1A-44E4-AEB6-A3524CFE6F2B}"/>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BBDD-4778-8908-D00B076481BE}"/>
                </c:ext>
              </c:extLst>
            </c:dLbl>
            <c:dLbl>
              <c:idx val="11"/>
              <c:spPr>
                <a:noFill/>
                <a:ln>
                  <a:noFill/>
                </a:ln>
                <a:effectLst/>
              </c:spPr>
              <c:txPr>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DE1A-44E4-AEB6-A3524CFE6F2B}"/>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DE1A-44E4-AEB6-A3524CFE6F2B}"/>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DE1A-44E4-AEB6-A3524CFE6F2B}"/>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 ##0.0</c:formatCode>
                <c:ptCount val="14"/>
                <c:pt idx="0">
                  <c:v>4513.4179800000002</c:v>
                </c:pt>
                <c:pt idx="1">
                  <c:v>5113.2629810000008</c:v>
                </c:pt>
                <c:pt idx="2">
                  <c:v>5787.8156600020002</c:v>
                </c:pt>
                <c:pt idx="3">
                  <c:v>3503.6228659999997</c:v>
                </c:pt>
                <c:pt idx="4">
                  <c:v>1746.7833009999997</c:v>
                </c:pt>
                <c:pt idx="5">
                  <c:v>3086.2797696847806</c:v>
                </c:pt>
                <c:pt idx="6">
                  <c:v>2233.1832075350185</c:v>
                </c:pt>
                <c:pt idx="7">
                  <c:v>16076.346756999999</c:v>
                </c:pt>
                <c:pt idx="8">
                  <c:v>3554.0569150000006</c:v>
                </c:pt>
                <c:pt idx="9">
                  <c:v>4405.8787845581937</c:v>
                </c:pt>
                <c:pt idx="10">
                  <c:v>4366.3763909999998</c:v>
                </c:pt>
                <c:pt idx="11">
                  <c:v>21200.411877000002</c:v>
                </c:pt>
                <c:pt idx="12">
                  <c:v>12749.556442999999</c:v>
                </c:pt>
                <c:pt idx="13">
                  <c:v>4092.3912021936876</c:v>
                </c:pt>
              </c:numCache>
            </c:numRef>
          </c:val>
          <c:extLst>
            <c:ext xmlns:c16="http://schemas.microsoft.com/office/drawing/2014/chart" uri="{C3380CC4-5D6E-409C-BE32-E72D297353CC}">
              <c16:uniqueId val="{00000003-58CD-40D8-A955-463567CFDADD}"/>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B64-4BEB-9793-3957C5444001}"/>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B64-4BEB-9793-3957C5444001}"/>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B64-4BEB-9793-3957C5444001}"/>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B64-4BEB-9793-3957C5444001}"/>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B64-4BEB-9793-3957C5444001}"/>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B64-4BEB-9793-3957C5444001}"/>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B64-4BEB-9793-3957C5444001}"/>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B64-4BEB-9793-3957C5444001}"/>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B64-4BEB-9793-3957C5444001}"/>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B64-4BEB-9793-3957C5444001}"/>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B64-4BEB-9793-3957C5444001}"/>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B64-4BEB-9793-3957C5444001}"/>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B64-4BEB-9793-3957C5444001}"/>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B64-4BEB-9793-3957C5444001}"/>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B64-4BEB-9793-3957C5444001}"/>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B64-4BEB-9793-3957C5444001}"/>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3.9457994814478463E-4"/>
          <c:y val="1.3259962702358308E-3"/>
        </c:manualLayout>
      </c:layout>
      <c:overlay val="0"/>
    </c:title>
    <c:autoTitleDeleted val="0"/>
    <c:plotArea>
      <c:layout>
        <c:manualLayout>
          <c:layoutTarget val="inner"/>
          <c:xMode val="edge"/>
          <c:yMode val="edge"/>
          <c:x val="7.4097119597625161E-2"/>
          <c:y val="0.25384901537268989"/>
          <c:w val="0.63463183778965071"/>
          <c:h val="0.54600802815502403"/>
        </c:manualLayout>
      </c:layout>
      <c:barChart>
        <c:barDir val="col"/>
        <c:grouping val="stacked"/>
        <c:varyColors val="0"/>
        <c:ser>
          <c:idx val="0"/>
          <c:order val="0"/>
          <c:tx>
            <c:strRef>
              <c:f>'8.9'!$A$27</c:f>
              <c:strCache>
                <c:ptCount val="1"/>
                <c:pt idx="0">
                  <c:v>Průmysl</c:v>
                </c:pt>
              </c:strCache>
            </c:strRef>
          </c:tx>
          <c:invertIfNegative val="0"/>
          <c:val>
            <c:numRef>
              <c:f>'8.9'!$B$27:$M$27</c:f>
              <c:numCache>
                <c:formatCode>#\ ##0.0</c:formatCode>
                <c:ptCount val="12"/>
                <c:pt idx="0">
                  <c:v>76.885963000000004</c:v>
                </c:pt>
                <c:pt idx="1">
                  <c:v>73.646434999999997</c:v>
                </c:pt>
                <c:pt idx="2">
                  <c:v>82.552265000000006</c:v>
                </c:pt>
                <c:pt idx="3">
                  <c:v>42.288227000000006</c:v>
                </c:pt>
                <c:pt idx="4">
                  <c:v>24.720100000000009</c:v>
                </c:pt>
                <c:pt idx="5">
                  <c:v>16.683049</c:v>
                </c:pt>
                <c:pt idx="6">
                  <c:v>22.112694000000001</c:v>
                </c:pt>
                <c:pt idx="7">
                  <c:v>24.260346999999996</c:v>
                </c:pt>
                <c:pt idx="8">
                  <c:v>26.718612999999998</c:v>
                </c:pt>
                <c:pt idx="9">
                  <c:v>52.114698000000004</c:v>
                </c:pt>
                <c:pt idx="10">
                  <c:v>65.156754000000006</c:v>
                </c:pt>
                <c:pt idx="11">
                  <c:v>78.928388999999996</c:v>
                </c:pt>
              </c:numCache>
            </c:numRef>
          </c:val>
          <c:extLst>
            <c:ext xmlns:c16="http://schemas.microsoft.com/office/drawing/2014/chart" uri="{C3380CC4-5D6E-409C-BE32-E72D297353CC}">
              <c16:uniqueId val="{00000000-0F87-474C-83B6-66F9D6E7D10B}"/>
            </c:ext>
          </c:extLst>
        </c:ser>
        <c:ser>
          <c:idx val="1"/>
          <c:order val="1"/>
          <c:tx>
            <c:strRef>
              <c:f>'8.9'!$A$28</c:f>
              <c:strCache>
                <c:ptCount val="1"/>
                <c:pt idx="0">
                  <c:v>Energetika</c:v>
                </c:pt>
              </c:strCache>
            </c:strRef>
          </c:tx>
          <c:invertIfNegative val="0"/>
          <c:val>
            <c:numRef>
              <c:f>'8.9'!$B$28:$M$28</c:f>
              <c:numCache>
                <c:formatCode>#\ ##0.0</c:formatCode>
                <c:ptCount val="12"/>
                <c:pt idx="0">
                  <c:v>10.242735000000001</c:v>
                </c:pt>
                <c:pt idx="1">
                  <c:v>9.2323599999999999</c:v>
                </c:pt>
                <c:pt idx="2">
                  <c:v>9.8171140000000019</c:v>
                </c:pt>
                <c:pt idx="3">
                  <c:v>7.2666979999999999</c:v>
                </c:pt>
                <c:pt idx="4">
                  <c:v>4.1361599999999994</c:v>
                </c:pt>
                <c:pt idx="5">
                  <c:v>3.6176489999999997</c:v>
                </c:pt>
                <c:pt idx="6">
                  <c:v>2.9314850000000003</c:v>
                </c:pt>
                <c:pt idx="7">
                  <c:v>2.9343490000000001</c:v>
                </c:pt>
                <c:pt idx="8">
                  <c:v>3.2181840000000004</c:v>
                </c:pt>
                <c:pt idx="9">
                  <c:v>4.6916270000000004</c:v>
                </c:pt>
                <c:pt idx="10">
                  <c:v>7.9682490000000001</c:v>
                </c:pt>
                <c:pt idx="11">
                  <c:v>12.518406000000001</c:v>
                </c:pt>
              </c:numCache>
            </c:numRef>
          </c:val>
          <c:extLst>
            <c:ext xmlns:c16="http://schemas.microsoft.com/office/drawing/2014/chart" uri="{C3380CC4-5D6E-409C-BE32-E72D297353CC}">
              <c16:uniqueId val="{00000001-0F87-474C-83B6-66F9D6E7D10B}"/>
            </c:ext>
          </c:extLst>
        </c:ser>
        <c:ser>
          <c:idx val="2"/>
          <c:order val="2"/>
          <c:tx>
            <c:strRef>
              <c:f>'8.9'!$A$29</c:f>
              <c:strCache>
                <c:ptCount val="1"/>
                <c:pt idx="0">
                  <c:v>Doprava</c:v>
                </c:pt>
              </c:strCache>
            </c:strRef>
          </c:tx>
          <c:invertIfNegative val="0"/>
          <c:val>
            <c:numRef>
              <c:f>'8.9'!$B$29:$M$29</c:f>
              <c:numCache>
                <c:formatCode>#\ ##0.0</c:formatCode>
                <c:ptCount val="12"/>
                <c:pt idx="0">
                  <c:v>0.28813</c:v>
                </c:pt>
                <c:pt idx="1">
                  <c:v>0.27168000000000003</c:v>
                </c:pt>
                <c:pt idx="2">
                  <c:v>0.20755000000000001</c:v>
                </c:pt>
                <c:pt idx="3">
                  <c:v>0.126</c:v>
                </c:pt>
                <c:pt idx="4">
                  <c:v>2.87E-2</c:v>
                </c:pt>
                <c:pt idx="5">
                  <c:v>8.0000000000000002E-3</c:v>
                </c:pt>
                <c:pt idx="6">
                  <c:v>5.0000000000000001E-3</c:v>
                </c:pt>
                <c:pt idx="7">
                  <c:v>4.4999999999999997E-3</c:v>
                </c:pt>
                <c:pt idx="8">
                  <c:v>5.5999999999999999E-3</c:v>
                </c:pt>
                <c:pt idx="9">
                  <c:v>4.2999999999999997E-2</c:v>
                </c:pt>
                <c:pt idx="10">
                  <c:v>0.21356999999999998</c:v>
                </c:pt>
                <c:pt idx="11">
                  <c:v>0.27512999999999999</c:v>
                </c:pt>
              </c:numCache>
            </c:numRef>
          </c:val>
          <c:extLst>
            <c:ext xmlns:c16="http://schemas.microsoft.com/office/drawing/2014/chart" uri="{C3380CC4-5D6E-409C-BE32-E72D297353CC}">
              <c16:uniqueId val="{00000002-0F87-474C-83B6-66F9D6E7D10B}"/>
            </c:ext>
          </c:extLst>
        </c:ser>
        <c:ser>
          <c:idx val="3"/>
          <c:order val="3"/>
          <c:tx>
            <c:strRef>
              <c:f>'8.9'!$A$30</c:f>
              <c:strCache>
                <c:ptCount val="1"/>
                <c:pt idx="0">
                  <c:v>Stavebnictví</c:v>
                </c:pt>
              </c:strCache>
            </c:strRef>
          </c:tx>
          <c:invertIfNegative val="0"/>
          <c:val>
            <c:numRef>
              <c:f>'8.9'!$B$30:$M$30</c:f>
              <c:numCache>
                <c:formatCode>#\ ##0.0</c:formatCode>
                <c:ptCount val="12"/>
                <c:pt idx="0">
                  <c:v>3.080613</c:v>
                </c:pt>
                <c:pt idx="1">
                  <c:v>3.2963870000000002</c:v>
                </c:pt>
                <c:pt idx="2">
                  <c:v>3.6262880000000002</c:v>
                </c:pt>
                <c:pt idx="3">
                  <c:v>1.966701</c:v>
                </c:pt>
                <c:pt idx="4">
                  <c:v>1.042451</c:v>
                </c:pt>
                <c:pt idx="5">
                  <c:v>0.19400999999999999</c:v>
                </c:pt>
                <c:pt idx="6">
                  <c:v>3.8613000000000001E-2</c:v>
                </c:pt>
                <c:pt idx="7">
                  <c:v>5.2037E-2</c:v>
                </c:pt>
                <c:pt idx="8">
                  <c:v>0.10530400000000001</c:v>
                </c:pt>
                <c:pt idx="9">
                  <c:v>0.98789699999999991</c:v>
                </c:pt>
                <c:pt idx="10">
                  <c:v>2.664221</c:v>
                </c:pt>
                <c:pt idx="11">
                  <c:v>4.6075860000000004</c:v>
                </c:pt>
              </c:numCache>
            </c:numRef>
          </c:val>
          <c:extLst>
            <c:ext xmlns:c16="http://schemas.microsoft.com/office/drawing/2014/chart" uri="{C3380CC4-5D6E-409C-BE32-E72D297353CC}">
              <c16:uniqueId val="{00000003-0F87-474C-83B6-66F9D6E7D10B}"/>
            </c:ext>
          </c:extLst>
        </c:ser>
        <c:ser>
          <c:idx val="4"/>
          <c:order val="4"/>
          <c:tx>
            <c:strRef>
              <c:f>'8.9'!$A$31</c:f>
              <c:strCache>
                <c:ptCount val="1"/>
                <c:pt idx="0">
                  <c:v>Zemědělství a lesnictví</c:v>
                </c:pt>
              </c:strCache>
            </c:strRef>
          </c:tx>
          <c:invertIfNegative val="0"/>
          <c:val>
            <c:numRef>
              <c:f>'8.9'!$B$31:$M$31</c:f>
              <c:numCache>
                <c:formatCode>#\ ##0.0</c:formatCode>
                <c:ptCount val="12"/>
                <c:pt idx="0">
                  <c:v>0.849082</c:v>
                </c:pt>
                <c:pt idx="1">
                  <c:v>0.93833299999999997</c:v>
                </c:pt>
                <c:pt idx="2">
                  <c:v>1.0358910000000001</c:v>
                </c:pt>
                <c:pt idx="3">
                  <c:v>1.7100280000000001</c:v>
                </c:pt>
                <c:pt idx="4">
                  <c:v>0.90083599999999997</c:v>
                </c:pt>
                <c:pt idx="5">
                  <c:v>0.435525</c:v>
                </c:pt>
                <c:pt idx="6">
                  <c:v>0.37623399999999996</c:v>
                </c:pt>
                <c:pt idx="7">
                  <c:v>0.41219600000000001</c:v>
                </c:pt>
                <c:pt idx="8">
                  <c:v>0.53510599999999997</c:v>
                </c:pt>
                <c:pt idx="9">
                  <c:v>0.94998299999999991</c:v>
                </c:pt>
                <c:pt idx="10">
                  <c:v>1.0299229999999999</c:v>
                </c:pt>
                <c:pt idx="11">
                  <c:v>1.188609</c:v>
                </c:pt>
              </c:numCache>
            </c:numRef>
          </c:val>
          <c:extLst>
            <c:ext xmlns:c16="http://schemas.microsoft.com/office/drawing/2014/chart" uri="{C3380CC4-5D6E-409C-BE32-E72D297353CC}">
              <c16:uniqueId val="{00000004-0F87-474C-83B6-66F9D6E7D10B}"/>
            </c:ext>
          </c:extLst>
        </c:ser>
        <c:ser>
          <c:idx val="5"/>
          <c:order val="5"/>
          <c:tx>
            <c:strRef>
              <c:f>'8.9'!$A$32</c:f>
              <c:strCache>
                <c:ptCount val="1"/>
                <c:pt idx="0">
                  <c:v>Domácnosti</c:v>
                </c:pt>
              </c:strCache>
            </c:strRef>
          </c:tx>
          <c:spPr>
            <a:solidFill>
              <a:schemeClr val="accent6"/>
            </a:solidFill>
          </c:spPr>
          <c:invertIfNegative val="0"/>
          <c:val>
            <c:numRef>
              <c:f>'8.9'!$B$32:$M$32</c:f>
              <c:numCache>
                <c:formatCode>#\ ##0.0</c:formatCode>
                <c:ptCount val="12"/>
                <c:pt idx="0">
                  <c:v>242.552705</c:v>
                </c:pt>
                <c:pt idx="1">
                  <c:v>231.91691</c:v>
                </c:pt>
                <c:pt idx="2">
                  <c:v>198.82032100000001</c:v>
                </c:pt>
                <c:pt idx="3">
                  <c:v>156.41534600000003</c:v>
                </c:pt>
                <c:pt idx="4">
                  <c:v>95.537576999999985</c:v>
                </c:pt>
                <c:pt idx="5">
                  <c:v>43.368467000000003</c:v>
                </c:pt>
                <c:pt idx="6">
                  <c:v>38.812608999999981</c:v>
                </c:pt>
                <c:pt idx="7">
                  <c:v>40.217117000000009</c:v>
                </c:pt>
                <c:pt idx="8">
                  <c:v>54.866353999999994</c:v>
                </c:pt>
                <c:pt idx="9">
                  <c:v>129.33081999999999</c:v>
                </c:pt>
                <c:pt idx="10">
                  <c:v>175.16602799999995</c:v>
                </c:pt>
                <c:pt idx="11">
                  <c:v>243.42254099999994</c:v>
                </c:pt>
              </c:numCache>
            </c:numRef>
          </c:val>
          <c:extLst>
            <c:ext xmlns:c16="http://schemas.microsoft.com/office/drawing/2014/chart" uri="{C3380CC4-5D6E-409C-BE32-E72D297353CC}">
              <c16:uniqueId val="{00000005-0F87-474C-83B6-66F9D6E7D10B}"/>
            </c:ext>
          </c:extLst>
        </c:ser>
        <c:ser>
          <c:idx val="6"/>
          <c:order val="6"/>
          <c:tx>
            <c:strRef>
              <c:f>'8.9'!$A$33</c:f>
              <c:strCache>
                <c:ptCount val="1"/>
                <c:pt idx="0">
                  <c:v>Obchod, služby, školství, zdravotnictví</c:v>
                </c:pt>
              </c:strCache>
            </c:strRef>
          </c:tx>
          <c:spPr>
            <a:solidFill>
              <a:srgbClr val="F0948F"/>
            </a:solidFill>
          </c:spPr>
          <c:invertIfNegative val="0"/>
          <c:val>
            <c:numRef>
              <c:f>'8.9'!$B$33:$M$33</c:f>
              <c:numCache>
                <c:formatCode>#\ ##0.0</c:formatCode>
                <c:ptCount val="12"/>
                <c:pt idx="0">
                  <c:v>96.001899000000009</c:v>
                </c:pt>
                <c:pt idx="1">
                  <c:v>95.042028999999985</c:v>
                </c:pt>
                <c:pt idx="2">
                  <c:v>112.97023400000003</c:v>
                </c:pt>
                <c:pt idx="3">
                  <c:v>64.446677999999991</c:v>
                </c:pt>
                <c:pt idx="4">
                  <c:v>37.301833999999999</c:v>
                </c:pt>
                <c:pt idx="5">
                  <c:v>17.226605999999997</c:v>
                </c:pt>
                <c:pt idx="6">
                  <c:v>30.540774000000003</c:v>
                </c:pt>
                <c:pt idx="7">
                  <c:v>33.793257000000004</c:v>
                </c:pt>
                <c:pt idx="8">
                  <c:v>41.987310000000008</c:v>
                </c:pt>
                <c:pt idx="9">
                  <c:v>75.540203000000005</c:v>
                </c:pt>
                <c:pt idx="10">
                  <c:v>104.31195099999997</c:v>
                </c:pt>
                <c:pt idx="11">
                  <c:v>139.08006899999998</c:v>
                </c:pt>
              </c:numCache>
            </c:numRef>
          </c:val>
          <c:extLst>
            <c:ext xmlns:c16="http://schemas.microsoft.com/office/drawing/2014/chart" uri="{C3380CC4-5D6E-409C-BE32-E72D297353CC}">
              <c16:uniqueId val="{00000006-0F87-474C-83B6-66F9D6E7D10B}"/>
            </c:ext>
          </c:extLst>
        </c:ser>
        <c:ser>
          <c:idx val="7"/>
          <c:order val="7"/>
          <c:tx>
            <c:strRef>
              <c:f>'8.9'!$A$34</c:f>
              <c:strCache>
                <c:ptCount val="1"/>
                <c:pt idx="0">
                  <c:v>Ostatní</c:v>
                </c:pt>
              </c:strCache>
            </c:strRef>
          </c:tx>
          <c:spPr>
            <a:solidFill>
              <a:srgbClr val="F7C9C7"/>
            </a:solidFill>
          </c:spPr>
          <c:invertIfNegative val="0"/>
          <c:val>
            <c:numRef>
              <c:f>'8.9'!$B$34:$M$34</c:f>
              <c:numCache>
                <c:formatCode>#\ ##0.0</c:formatCode>
                <c:ptCount val="12"/>
                <c:pt idx="0">
                  <c:v>2.5463199999999997</c:v>
                </c:pt>
                <c:pt idx="1">
                  <c:v>2.3737499999999998</c:v>
                </c:pt>
                <c:pt idx="2">
                  <c:v>2.1281300000000001</c:v>
                </c:pt>
                <c:pt idx="3">
                  <c:v>1.5834599999999999</c:v>
                </c:pt>
                <c:pt idx="4">
                  <c:v>0.93973000000000007</c:v>
                </c:pt>
                <c:pt idx="5">
                  <c:v>0.27029999999999998</c:v>
                </c:pt>
                <c:pt idx="6">
                  <c:v>0.19297999999999998</c:v>
                </c:pt>
                <c:pt idx="7">
                  <c:v>0.25436999999999999</c:v>
                </c:pt>
                <c:pt idx="8">
                  <c:v>0.78401999999999994</c:v>
                </c:pt>
                <c:pt idx="9">
                  <c:v>1.5642400000000001</c:v>
                </c:pt>
                <c:pt idx="10">
                  <c:v>2.03111</c:v>
                </c:pt>
                <c:pt idx="11">
                  <c:v>2.45479</c:v>
                </c:pt>
              </c:numCache>
            </c:numRef>
          </c:val>
          <c:extLst>
            <c:ext xmlns:c16="http://schemas.microsoft.com/office/drawing/2014/chart" uri="{C3380CC4-5D6E-409C-BE32-E72D297353CC}">
              <c16:uniqueId val="{00000007-0F87-474C-83B6-66F9D6E7D10B}"/>
            </c:ext>
          </c:extLst>
        </c:ser>
        <c:dLbls>
          <c:showLegendKey val="0"/>
          <c:showVal val="0"/>
          <c:showCatName val="0"/>
          <c:showSerName val="0"/>
          <c:showPercent val="0"/>
          <c:showBubbleSize val="0"/>
        </c:dLbls>
        <c:gapWidth val="50"/>
        <c:overlap val="100"/>
        <c:axId val="199536640"/>
        <c:axId val="199538176"/>
      </c:barChart>
      <c:catAx>
        <c:axId val="1995366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538176"/>
        <c:crosses val="autoZero"/>
        <c:auto val="1"/>
        <c:lblAlgn val="ctr"/>
        <c:lblOffset val="100"/>
        <c:noMultiLvlLbl val="0"/>
      </c:catAx>
      <c:valAx>
        <c:axId val="199538176"/>
        <c:scaling>
          <c:orientation val="minMax"/>
          <c:max val="6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53664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'8.9'!$M$39</c:f>
              <c:strCache>
                <c:ptCount val="1"/>
                <c:pt idx="0">
                  <c:v>Instalovaný výkon</c:v>
                </c:pt>
              </c:strCache>
            </c:strRef>
          </c:tx>
          <c:invertIfNegative val="0"/>
          <c:val>
            <c:numRef>
              <c:f>'8.9'!$N$39</c:f>
              <c:numCache>
                <c:formatCode>0.0%</c:formatCode>
                <c:ptCount val="1"/>
                <c:pt idx="0">
                  <c:v>3.2956070875283329E-2</c:v>
                </c:pt>
              </c:numCache>
            </c:numRef>
          </c:val>
          <c:extLst>
            <c:ext xmlns:c16="http://schemas.microsoft.com/office/drawing/2014/chart" uri="{C3380CC4-5D6E-409C-BE32-E72D297353CC}">
              <c16:uniqueId val="{00000000-5561-40B9-86E9-FCC4A9713A4F}"/>
            </c:ext>
          </c:extLst>
        </c:ser>
        <c:ser>
          <c:idx val="1"/>
          <c:order val="1"/>
          <c:tx>
            <c:strRef>
              <c:f>'8.9'!$M$40</c:f>
              <c:strCache>
                <c:ptCount val="1"/>
                <c:pt idx="0">
                  <c:v>Výroba tepla brutto</c:v>
                </c:pt>
              </c:strCache>
            </c:strRef>
          </c:tx>
          <c:invertIfNegative val="0"/>
          <c:val>
            <c:numRef>
              <c:f>'8.9'!$N$40</c:f>
              <c:numCache>
                <c:formatCode>0.0%</c:formatCode>
                <c:ptCount val="1"/>
                <c:pt idx="0">
                  <c:v>4.2319412887254756E-2</c:v>
                </c:pt>
              </c:numCache>
            </c:numRef>
          </c:val>
          <c:extLst>
            <c:ext xmlns:c16="http://schemas.microsoft.com/office/drawing/2014/chart" uri="{C3380CC4-5D6E-409C-BE32-E72D297353CC}">
              <c16:uniqueId val="{00000001-5561-40B9-86E9-FCC4A9713A4F}"/>
            </c:ext>
          </c:extLst>
        </c:ser>
        <c:ser>
          <c:idx val="2"/>
          <c:order val="2"/>
          <c:tx>
            <c:strRef>
              <c:f>'8.9'!$M$41</c:f>
              <c:strCache>
                <c:ptCount val="1"/>
                <c:pt idx="0">
                  <c:v>Dodávky tepla</c:v>
                </c:pt>
              </c:strCache>
            </c:strRef>
          </c:tx>
          <c:invertIfNegative val="0"/>
          <c:val>
            <c:numRef>
              <c:f>'8.9'!$N$41</c:f>
              <c:numCache>
                <c:formatCode>0.0%</c:formatCode>
                <c:ptCount val="1"/>
                <c:pt idx="0">
                  <c:v>3.8451591431249252E-2</c:v>
                </c:pt>
              </c:numCache>
            </c:numRef>
          </c:val>
          <c:extLst>
            <c:ext xmlns:c16="http://schemas.microsoft.com/office/drawing/2014/chart" uri="{C3380CC4-5D6E-409C-BE32-E72D297353CC}">
              <c16:uniqueId val="{00000002-5561-40B9-86E9-FCC4A9713A4F}"/>
            </c:ext>
          </c:extLst>
        </c:ser>
        <c:dLbls>
          <c:showLegendKey val="0"/>
          <c:showVal val="0"/>
          <c:showCatName val="0"/>
          <c:showSerName val="0"/>
          <c:showPercent val="0"/>
          <c:showBubbleSize val="0"/>
        </c:dLbls>
        <c:gapWidth val="150"/>
        <c:axId val="288329728"/>
        <c:axId val="288331264"/>
      </c:barChart>
      <c:catAx>
        <c:axId val="288329728"/>
        <c:scaling>
          <c:orientation val="maxMin"/>
        </c:scaling>
        <c:delete val="0"/>
        <c:axPos val="l"/>
        <c:numFmt formatCode="General" sourceLinked="1"/>
        <c:majorTickMark val="none"/>
        <c:minorTickMark val="none"/>
        <c:tickLblPos val="none"/>
        <c:crossAx val="288331264"/>
        <c:crosses val="autoZero"/>
        <c:auto val="1"/>
        <c:lblAlgn val="ctr"/>
        <c:lblOffset val="100"/>
        <c:noMultiLvlLbl val="0"/>
      </c:catAx>
      <c:valAx>
        <c:axId val="28833126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8329728"/>
        <c:crosses val="max"/>
        <c:crossBetween val="between"/>
      </c:valAx>
    </c:plotArea>
    <c:legend>
      <c:legendPos val="b"/>
      <c:layout>
        <c:manualLayout>
          <c:xMode val="edge"/>
          <c:yMode val="edge"/>
          <c:x val="0"/>
          <c:y val="0.77904299266508281"/>
          <c:w val="0.5044555301922764"/>
          <c:h val="0.220957007334917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baseline="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5.1063114008915024E-4"/>
          <c:y val="1.9249449835677793E-2"/>
        </c:manualLayout>
      </c:layout>
      <c:overlay val="0"/>
    </c:title>
    <c:autoTitleDeleted val="0"/>
    <c:plotArea>
      <c:layout/>
      <c:barChart>
        <c:barDir val="col"/>
        <c:grouping val="stacked"/>
        <c:varyColors val="0"/>
        <c:ser>
          <c:idx val="0"/>
          <c:order val="0"/>
          <c:tx>
            <c:strRef>
              <c:f>'8.9'!$A$10</c:f>
              <c:strCache>
                <c:ptCount val="1"/>
                <c:pt idx="0">
                  <c:v>Biomasa</c:v>
                </c:pt>
              </c:strCache>
            </c:strRef>
          </c:tx>
          <c:spPr>
            <a:solidFill>
              <a:srgbClr val="23315F"/>
            </a:solidFill>
          </c:spPr>
          <c:invertIfNegative val="0"/>
          <c:val>
            <c:numRef>
              <c:f>'8.9'!$B$10:$M$10</c:f>
              <c:numCache>
                <c:formatCode>#\ ##0.0</c:formatCode>
                <c:ptCount val="12"/>
                <c:pt idx="0">
                  <c:v>21.234891999999999</c:v>
                </c:pt>
                <c:pt idx="1">
                  <c:v>21.799612</c:v>
                </c:pt>
                <c:pt idx="2">
                  <c:v>20.070921999999999</c:v>
                </c:pt>
                <c:pt idx="3">
                  <c:v>21.629404999999998</c:v>
                </c:pt>
                <c:pt idx="4">
                  <c:v>18.771749</c:v>
                </c:pt>
                <c:pt idx="5">
                  <c:v>7.888262000000001</c:v>
                </c:pt>
                <c:pt idx="6">
                  <c:v>7.6460179999999998</c:v>
                </c:pt>
                <c:pt idx="7">
                  <c:v>8.2179040000000008</c:v>
                </c:pt>
                <c:pt idx="8">
                  <c:v>13.137585000000001</c:v>
                </c:pt>
                <c:pt idx="9">
                  <c:v>20.887309000000002</c:v>
                </c:pt>
                <c:pt idx="10">
                  <c:v>16.996436000000003</c:v>
                </c:pt>
                <c:pt idx="11">
                  <c:v>14.241036999999999</c:v>
                </c:pt>
              </c:numCache>
            </c:numRef>
          </c:val>
          <c:extLst>
            <c:ext xmlns:c16="http://schemas.microsoft.com/office/drawing/2014/chart" uri="{C3380CC4-5D6E-409C-BE32-E72D297353CC}">
              <c16:uniqueId val="{00000000-16F9-49E0-B9F8-A65835EE11A6}"/>
            </c:ext>
          </c:extLst>
        </c:ser>
        <c:ser>
          <c:idx val="1"/>
          <c:order val="1"/>
          <c:tx>
            <c:strRef>
              <c:f>'8.9'!$A$11</c:f>
              <c:strCache>
                <c:ptCount val="1"/>
                <c:pt idx="0">
                  <c:v>Bioplyn</c:v>
                </c:pt>
              </c:strCache>
            </c:strRef>
          </c:tx>
          <c:spPr>
            <a:solidFill>
              <a:srgbClr val="5A6588"/>
            </a:solidFill>
          </c:spPr>
          <c:invertIfNegative val="0"/>
          <c:val>
            <c:numRef>
              <c:f>'8.9'!$B$11:$M$11</c:f>
              <c:numCache>
                <c:formatCode>#\ ##0.0</c:formatCode>
                <c:ptCount val="12"/>
                <c:pt idx="0">
                  <c:v>6.1257489999999999</c:v>
                </c:pt>
                <c:pt idx="1">
                  <c:v>5.6963019999999993</c:v>
                </c:pt>
                <c:pt idx="2">
                  <c:v>5.7350959999999995</c:v>
                </c:pt>
                <c:pt idx="3">
                  <c:v>6.0582249999999993</c:v>
                </c:pt>
                <c:pt idx="4">
                  <c:v>4.8961300000000003</c:v>
                </c:pt>
                <c:pt idx="5">
                  <c:v>3.4142480000000002</c:v>
                </c:pt>
                <c:pt idx="6">
                  <c:v>2.171357</c:v>
                </c:pt>
                <c:pt idx="7">
                  <c:v>2.39663</c:v>
                </c:pt>
                <c:pt idx="8">
                  <c:v>2.1181239999999999</c:v>
                </c:pt>
                <c:pt idx="9">
                  <c:v>3.2729690000000002</c:v>
                </c:pt>
                <c:pt idx="10">
                  <c:v>3.5791670000000004</c:v>
                </c:pt>
                <c:pt idx="11">
                  <c:v>3.9178320000000002</c:v>
                </c:pt>
              </c:numCache>
            </c:numRef>
          </c:val>
          <c:extLst>
            <c:ext xmlns:c16="http://schemas.microsoft.com/office/drawing/2014/chart" uri="{C3380CC4-5D6E-409C-BE32-E72D297353CC}">
              <c16:uniqueId val="{00000001-16F9-49E0-B9F8-A65835EE11A6}"/>
            </c:ext>
          </c:extLst>
        </c:ser>
        <c:ser>
          <c:idx val="2"/>
          <c:order val="2"/>
          <c:tx>
            <c:strRef>
              <c:f>'8.9'!$A$12</c:f>
              <c:strCache>
                <c:ptCount val="1"/>
                <c:pt idx="0">
                  <c:v>Černé uhlí</c:v>
                </c:pt>
              </c:strCache>
            </c:strRef>
          </c:tx>
          <c:spPr>
            <a:solidFill>
              <a:srgbClr val="9198B0"/>
            </a:solidFill>
          </c:spPr>
          <c:invertIfNegative val="0"/>
          <c:val>
            <c:numRef>
              <c:f>'8.9'!$B$12:$M$12</c:f>
              <c:numCache>
                <c:formatCode>#\ ##0.0</c:formatCode>
                <c:ptCount val="12"/>
                <c:pt idx="0">
                  <c:v>64.432592</c:v>
                </c:pt>
                <c:pt idx="1">
                  <c:v>69.970905000000002</c:v>
                </c:pt>
                <c:pt idx="2">
                  <c:v>76.028868000000003</c:v>
                </c:pt>
                <c:pt idx="3">
                  <c:v>54.322330999999998</c:v>
                </c:pt>
                <c:pt idx="4">
                  <c:v>0</c:v>
                </c:pt>
                <c:pt idx="5">
                  <c:v>0</c:v>
                </c:pt>
                <c:pt idx="6">
                  <c:v>0</c:v>
                </c:pt>
                <c:pt idx="7">
                  <c:v>0</c:v>
                </c:pt>
                <c:pt idx="8">
                  <c:v>0</c:v>
                </c:pt>
                <c:pt idx="9">
                  <c:v>53.475642999999998</c:v>
                </c:pt>
                <c:pt idx="10">
                  <c:v>59.282983999999999</c:v>
                </c:pt>
                <c:pt idx="11">
                  <c:v>71.606220000000008</c:v>
                </c:pt>
              </c:numCache>
            </c:numRef>
          </c:val>
          <c:extLst>
            <c:ext xmlns:c16="http://schemas.microsoft.com/office/drawing/2014/chart" uri="{C3380CC4-5D6E-409C-BE32-E72D297353CC}">
              <c16:uniqueId val="{00000002-16F9-49E0-B9F8-A65835EE11A6}"/>
            </c:ext>
          </c:extLst>
        </c:ser>
        <c:ser>
          <c:idx val="3"/>
          <c:order val="3"/>
          <c:tx>
            <c:strRef>
              <c:f>'8.9'!$A$13</c:f>
              <c:strCache>
                <c:ptCount val="1"/>
                <c:pt idx="0">
                  <c:v>Elektrická energie</c:v>
                </c:pt>
              </c:strCache>
            </c:strRef>
          </c:tx>
          <c:spPr>
            <a:solidFill>
              <a:srgbClr val="C8CBD7"/>
            </a:solidFill>
          </c:spPr>
          <c:invertIfNegative val="0"/>
          <c:val>
            <c:numRef>
              <c:f>'8.9'!$B$13:$M$13</c:f>
              <c:numCache>
                <c:formatCode>#\ ##0.0</c:formatCode>
                <c:ptCount val="12"/>
                <c:pt idx="0">
                  <c:v>0</c:v>
                </c:pt>
                <c:pt idx="1">
                  <c:v>0</c:v>
                </c:pt>
                <c:pt idx="2">
                  <c:v>0</c:v>
                </c:pt>
                <c:pt idx="3">
                  <c:v>0</c:v>
                </c:pt>
                <c:pt idx="4">
                  <c:v>7.4840000000000002E-3</c:v>
                </c:pt>
                <c:pt idx="5">
                  <c:v>0.16161099999999998</c:v>
                </c:pt>
                <c:pt idx="6">
                  <c:v>0.21821000000000002</c:v>
                </c:pt>
                <c:pt idx="7">
                  <c:v>0.25517200000000001</c:v>
                </c:pt>
                <c:pt idx="8">
                  <c:v>0.11937</c:v>
                </c:pt>
                <c:pt idx="9">
                  <c:v>0</c:v>
                </c:pt>
                <c:pt idx="10">
                  <c:v>0</c:v>
                </c:pt>
                <c:pt idx="11">
                  <c:v>0</c:v>
                </c:pt>
              </c:numCache>
            </c:numRef>
          </c:val>
          <c:extLst>
            <c:ext xmlns:c16="http://schemas.microsoft.com/office/drawing/2014/chart" uri="{C3380CC4-5D6E-409C-BE32-E72D297353CC}">
              <c16:uniqueId val="{00000003-16F9-49E0-B9F8-A65835EE11A6}"/>
            </c:ext>
          </c:extLst>
        </c:ser>
        <c:ser>
          <c:idx val="4"/>
          <c:order val="4"/>
          <c:tx>
            <c:strRef>
              <c:f>'8.9'!$A$14</c:f>
              <c:strCache>
                <c:ptCount val="1"/>
                <c:pt idx="0">
                  <c:v>Energie prostředí (tepelné čerpadlo)</c:v>
                </c:pt>
              </c:strCache>
            </c:strRef>
          </c:tx>
          <c:spPr>
            <a:solidFill>
              <a:srgbClr val="E02C1F"/>
            </a:solidFill>
          </c:spPr>
          <c:invertIfNegative val="0"/>
          <c:val>
            <c:numRef>
              <c:f>'8.9'!$B$14:$M$14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16F9-49E0-B9F8-A65835EE11A6}"/>
            </c:ext>
          </c:extLst>
        </c:ser>
        <c:ser>
          <c:idx val="5"/>
          <c:order val="5"/>
          <c:tx>
            <c:strRef>
              <c:f>'8.9'!$A$15</c:f>
              <c:strCache>
                <c:ptCount val="1"/>
                <c:pt idx="0">
                  <c:v>Energie Slunce (solární kolektor)</c:v>
                </c:pt>
              </c:strCache>
            </c:strRef>
          </c:tx>
          <c:spPr>
            <a:solidFill>
              <a:srgbClr val="E86158"/>
            </a:solidFill>
          </c:spPr>
          <c:invertIfNegative val="0"/>
          <c:val>
            <c:numRef>
              <c:f>'8.9'!$B$15:$M$15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16F9-49E0-B9F8-A65835EE11A6}"/>
            </c:ext>
          </c:extLst>
        </c:ser>
        <c:ser>
          <c:idx val="6"/>
          <c:order val="6"/>
          <c:tx>
            <c:strRef>
              <c:f>'8.9'!$A$16</c:f>
              <c:strCache>
                <c:ptCount val="1"/>
                <c:pt idx="0">
                  <c:v>Hnědé uhlí</c:v>
                </c:pt>
              </c:strCache>
            </c:strRef>
          </c:tx>
          <c:spPr>
            <a:solidFill>
              <a:srgbClr val="F0948F"/>
            </a:solidFill>
          </c:spPr>
          <c:invertIfNegative val="0"/>
          <c:val>
            <c:numRef>
              <c:f>'8.9'!$B$16:$M$16</c:f>
              <c:numCache>
                <c:formatCode>#\ ##0.0</c:formatCode>
                <c:ptCount val="12"/>
                <c:pt idx="0">
                  <c:v>206.95895100000004</c:v>
                </c:pt>
                <c:pt idx="1">
                  <c:v>186.54459800000001</c:v>
                </c:pt>
                <c:pt idx="2">
                  <c:v>183.50003899999999</c:v>
                </c:pt>
                <c:pt idx="3">
                  <c:v>142.927392</c:v>
                </c:pt>
                <c:pt idx="4">
                  <c:v>84.19348100000002</c:v>
                </c:pt>
                <c:pt idx="5">
                  <c:v>29.631670999999997</c:v>
                </c:pt>
                <c:pt idx="6">
                  <c:v>40.972978000000005</c:v>
                </c:pt>
                <c:pt idx="7">
                  <c:v>57.481083000000005</c:v>
                </c:pt>
                <c:pt idx="8">
                  <c:v>67.829364999999996</c:v>
                </c:pt>
                <c:pt idx="9">
                  <c:v>117.498136</c:v>
                </c:pt>
                <c:pt idx="10">
                  <c:v>152.03122500000001</c:v>
                </c:pt>
                <c:pt idx="11">
                  <c:v>189.69843599999999</c:v>
                </c:pt>
              </c:numCache>
            </c:numRef>
          </c:val>
          <c:extLst>
            <c:ext xmlns:c16="http://schemas.microsoft.com/office/drawing/2014/chart" uri="{C3380CC4-5D6E-409C-BE32-E72D297353CC}">
              <c16:uniqueId val="{00000006-16F9-49E0-B9F8-A65835EE11A6}"/>
            </c:ext>
          </c:extLst>
        </c:ser>
        <c:ser>
          <c:idx val="7"/>
          <c:order val="7"/>
          <c:tx>
            <c:strRef>
              <c:f>'8.9'!$A$17</c:f>
              <c:strCache>
                <c:ptCount val="1"/>
                <c:pt idx="0">
                  <c:v>Jaderné palivo</c:v>
                </c:pt>
              </c:strCache>
            </c:strRef>
          </c:tx>
          <c:spPr>
            <a:solidFill>
              <a:srgbClr val="F7C9C7"/>
            </a:solidFill>
          </c:spPr>
          <c:invertIfNegative val="0"/>
          <c:val>
            <c:numRef>
              <c:f>'8.9'!$B$17:$M$17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16F9-49E0-B9F8-A65835EE11A6}"/>
            </c:ext>
          </c:extLst>
        </c:ser>
        <c:ser>
          <c:idx val="8"/>
          <c:order val="8"/>
          <c:tx>
            <c:strRef>
              <c:f>'8.9'!$A$18</c:f>
              <c:strCache>
                <c:ptCount val="1"/>
                <c:pt idx="0">
                  <c:v>Koks</c:v>
                </c:pt>
              </c:strCache>
            </c:strRef>
          </c:tx>
          <c:spPr>
            <a:solidFill>
              <a:srgbClr val="262626"/>
            </a:solidFill>
          </c:spPr>
          <c:invertIfNegative val="0"/>
          <c:val>
            <c:numRef>
              <c:f>'8.9'!$B$18:$M$18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16F9-49E0-B9F8-A65835EE11A6}"/>
            </c:ext>
          </c:extLst>
        </c:ser>
        <c:ser>
          <c:idx val="9"/>
          <c:order val="9"/>
          <c:tx>
            <c:strRef>
              <c:f>'8.9'!$A$19</c:f>
              <c:strCache>
                <c:ptCount val="1"/>
                <c:pt idx="0">
                  <c:v>Odpadní teplo</c:v>
                </c:pt>
              </c:strCache>
            </c:strRef>
          </c:tx>
          <c:spPr>
            <a:solidFill>
              <a:srgbClr val="646363"/>
            </a:solidFill>
          </c:spPr>
          <c:invertIfNegative val="0"/>
          <c:val>
            <c:numRef>
              <c:f>'8.9'!$B$19:$M$19</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16F9-49E0-B9F8-A65835EE11A6}"/>
            </c:ext>
          </c:extLst>
        </c:ser>
        <c:ser>
          <c:idx val="10"/>
          <c:order val="10"/>
          <c:tx>
            <c:strRef>
              <c:f>'8.9'!$A$20</c:f>
              <c:strCache>
                <c:ptCount val="1"/>
                <c:pt idx="0">
                  <c:v>Ostatní kapalná paliva</c:v>
                </c:pt>
              </c:strCache>
            </c:strRef>
          </c:tx>
          <c:spPr>
            <a:solidFill>
              <a:srgbClr val="9D9D9C"/>
            </a:solidFill>
          </c:spPr>
          <c:invertIfNegative val="0"/>
          <c:val>
            <c:numRef>
              <c:f>'8.9'!$B$20:$M$20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16F9-49E0-B9F8-A65835EE11A6}"/>
            </c:ext>
          </c:extLst>
        </c:ser>
        <c:ser>
          <c:idx val="11"/>
          <c:order val="11"/>
          <c:tx>
            <c:strRef>
              <c:f>'8.9'!$A$21</c:f>
              <c:strCache>
                <c:ptCount val="1"/>
                <c:pt idx="0">
                  <c:v>Ostatní pevná paliva</c:v>
                </c:pt>
              </c:strCache>
            </c:strRef>
          </c:tx>
          <c:spPr>
            <a:solidFill>
              <a:srgbClr val="D0D0D0"/>
            </a:solidFill>
          </c:spPr>
          <c:invertIfNegative val="0"/>
          <c:val>
            <c:numRef>
              <c:f>'8.9'!$B$21:$M$21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16F9-49E0-B9F8-A65835EE11A6}"/>
            </c:ext>
          </c:extLst>
        </c:ser>
        <c:ser>
          <c:idx val="12"/>
          <c:order val="12"/>
          <c:tx>
            <c:strRef>
              <c:f>'8.9'!$A$22</c:f>
              <c:strCache>
                <c:ptCount val="1"/>
                <c:pt idx="0">
                  <c:v>Ostatní plyny</c:v>
                </c:pt>
              </c:strCache>
            </c:strRef>
          </c:tx>
          <c:spPr>
            <a:pattFill prst="ltUpDiag">
              <a:fgClr>
                <a:srgbClr val="23315F"/>
              </a:fgClr>
              <a:bgClr>
                <a:sysClr val="window" lastClr="FFFFFF"/>
              </a:bgClr>
            </a:pattFill>
          </c:spPr>
          <c:invertIfNegative val="0"/>
          <c:val>
            <c:numRef>
              <c:f>'8.9'!$B$22:$M$22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16F9-49E0-B9F8-A65835EE11A6}"/>
            </c:ext>
          </c:extLst>
        </c:ser>
        <c:ser>
          <c:idx val="13"/>
          <c:order val="13"/>
          <c:tx>
            <c:strRef>
              <c:f>'8.9'!$A$23</c:f>
              <c:strCache>
                <c:ptCount val="1"/>
                <c:pt idx="0">
                  <c:v>Ostatní</c:v>
                </c:pt>
              </c:strCache>
            </c:strRef>
          </c:tx>
          <c:spPr>
            <a:pattFill prst="ltUpDiag">
              <a:fgClr>
                <a:srgbClr val="E02C1F"/>
              </a:fgClr>
              <a:bgClr>
                <a:sysClr val="window" lastClr="FFFFFF"/>
              </a:bgClr>
            </a:pattFill>
          </c:spPr>
          <c:invertIfNegative val="0"/>
          <c:val>
            <c:numRef>
              <c:f>'8.9'!$B$23:$M$23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16F9-49E0-B9F8-A65835EE11A6}"/>
            </c:ext>
          </c:extLst>
        </c:ser>
        <c:ser>
          <c:idx val="14"/>
          <c:order val="14"/>
          <c:tx>
            <c:strRef>
              <c:f>'8.9'!$A$24</c:f>
              <c:strCache>
                <c:ptCount val="1"/>
                <c:pt idx="0">
                  <c:v>Topné oleje</c:v>
                </c:pt>
              </c:strCache>
            </c:strRef>
          </c:tx>
          <c:spPr>
            <a:pattFill prst="ltUpDiag">
              <a:fgClr>
                <a:srgbClr val="23315F"/>
              </a:fgClr>
              <a:bgClr>
                <a:sysClr val="window" lastClr="FFFFFF"/>
              </a:bgClr>
            </a:pattFill>
          </c:spPr>
          <c:invertIfNegative val="0"/>
          <c:val>
            <c:numRef>
              <c:f>'8.9'!$B$24:$M$24</c:f>
              <c:numCache>
                <c:formatCode>#\ ##0.0</c:formatCode>
                <c:ptCount val="12"/>
                <c:pt idx="0">
                  <c:v>37.779743000000003</c:v>
                </c:pt>
                <c:pt idx="1">
                  <c:v>33.795096000000008</c:v>
                </c:pt>
                <c:pt idx="2">
                  <c:v>15.286612</c:v>
                </c:pt>
                <c:pt idx="3">
                  <c:v>1.4214610000000001</c:v>
                </c:pt>
                <c:pt idx="4">
                  <c:v>0.77600000000000002</c:v>
                </c:pt>
                <c:pt idx="5">
                  <c:v>26.936268999999999</c:v>
                </c:pt>
                <c:pt idx="6">
                  <c:v>14.724170999999998</c:v>
                </c:pt>
                <c:pt idx="7">
                  <c:v>1.8488789999999999</c:v>
                </c:pt>
                <c:pt idx="8">
                  <c:v>0.69562000000000002</c:v>
                </c:pt>
                <c:pt idx="9">
                  <c:v>3.929249</c:v>
                </c:pt>
                <c:pt idx="10">
                  <c:v>16.356148999999998</c:v>
                </c:pt>
                <c:pt idx="11">
                  <c:v>44.129922000000001</c:v>
                </c:pt>
              </c:numCache>
            </c:numRef>
          </c:val>
          <c:extLst>
            <c:ext xmlns:c16="http://schemas.microsoft.com/office/drawing/2014/chart" uri="{C3380CC4-5D6E-409C-BE32-E72D297353CC}">
              <c16:uniqueId val="{0000000E-16F9-49E0-B9F8-A65835EE11A6}"/>
            </c:ext>
          </c:extLst>
        </c:ser>
        <c:ser>
          <c:idx val="15"/>
          <c:order val="15"/>
          <c:tx>
            <c:strRef>
              <c:f>'8.9'!$A$25</c:f>
              <c:strCache>
                <c:ptCount val="1"/>
                <c:pt idx="0">
                  <c:v>Zemní plyn</c:v>
                </c:pt>
              </c:strCache>
            </c:strRef>
          </c:tx>
          <c:spPr>
            <a:pattFill prst="ltUpDiag">
              <a:fgClr>
                <a:srgbClr val="E86158"/>
              </a:fgClr>
              <a:bgClr>
                <a:sysClr val="window" lastClr="FFFFFF"/>
              </a:bgClr>
            </a:pattFill>
          </c:spPr>
          <c:invertIfNegative val="0"/>
          <c:val>
            <c:numRef>
              <c:f>'8.9'!$B$25:$M$25</c:f>
              <c:numCache>
                <c:formatCode>#\ ##0.0</c:formatCode>
                <c:ptCount val="12"/>
                <c:pt idx="0">
                  <c:v>183.30207600000003</c:v>
                </c:pt>
                <c:pt idx="1">
                  <c:v>178.72657600000002</c:v>
                </c:pt>
                <c:pt idx="2">
                  <c:v>130.03766100000001</c:v>
                </c:pt>
                <c:pt idx="3">
                  <c:v>90.923628000000008</c:v>
                </c:pt>
                <c:pt idx="4">
                  <c:v>87.528489000000008</c:v>
                </c:pt>
                <c:pt idx="5">
                  <c:v>38.478184999999996</c:v>
                </c:pt>
                <c:pt idx="6">
                  <c:v>33.900814000000004</c:v>
                </c:pt>
                <c:pt idx="7">
                  <c:v>35.232305999999994</c:v>
                </c:pt>
                <c:pt idx="8">
                  <c:v>49.603621999999994</c:v>
                </c:pt>
                <c:pt idx="9">
                  <c:v>79.376814999999993</c:v>
                </c:pt>
                <c:pt idx="10">
                  <c:v>124.35658300000001</c:v>
                </c:pt>
                <c:pt idx="11">
                  <c:v>173.859284</c:v>
                </c:pt>
              </c:numCache>
            </c:numRef>
          </c:val>
          <c:extLst>
            <c:ext xmlns:c16="http://schemas.microsoft.com/office/drawing/2014/chart" uri="{C3380CC4-5D6E-409C-BE32-E72D297353CC}">
              <c16:uniqueId val="{0000000F-16F9-49E0-B9F8-A65835EE11A6}"/>
            </c:ext>
          </c:extLst>
        </c:ser>
        <c:dLbls>
          <c:showLegendKey val="0"/>
          <c:showVal val="0"/>
          <c:showCatName val="0"/>
          <c:showSerName val="0"/>
          <c:showPercent val="0"/>
          <c:showBubbleSize val="0"/>
        </c:dLbls>
        <c:gapWidth val="75"/>
        <c:overlap val="100"/>
        <c:axId val="289046528"/>
        <c:axId val="289048064"/>
      </c:barChart>
      <c:catAx>
        <c:axId val="289046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048064"/>
        <c:crosses val="autoZero"/>
        <c:auto val="1"/>
        <c:lblAlgn val="ctr"/>
        <c:lblOffset val="100"/>
        <c:noMultiLvlLbl val="0"/>
      </c:catAx>
      <c:valAx>
        <c:axId val="28904806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046528"/>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4086-4D7F-B1F4-DA43308C29EB}"/>
              </c:ext>
            </c:extLst>
          </c:dPt>
          <c:dPt>
            <c:idx val="1"/>
            <c:bubble3D val="0"/>
            <c:spPr>
              <a:solidFill>
                <a:schemeClr val="accent2"/>
              </a:solidFill>
            </c:spPr>
            <c:extLst>
              <c:ext xmlns:c16="http://schemas.microsoft.com/office/drawing/2014/chart" uri="{C3380CC4-5D6E-409C-BE32-E72D297353CC}">
                <c16:uniqueId val="{00000003-4086-4D7F-B1F4-DA43308C29EB}"/>
              </c:ext>
            </c:extLst>
          </c:dPt>
          <c:dPt>
            <c:idx val="2"/>
            <c:bubble3D val="0"/>
            <c:spPr>
              <a:solidFill>
                <a:schemeClr val="accent3"/>
              </a:solidFill>
            </c:spPr>
            <c:extLst>
              <c:ext xmlns:c16="http://schemas.microsoft.com/office/drawing/2014/chart" uri="{C3380CC4-5D6E-409C-BE32-E72D297353CC}">
                <c16:uniqueId val="{00000005-4086-4D7F-B1F4-DA43308C29EB}"/>
              </c:ext>
            </c:extLst>
          </c:dPt>
          <c:dPt>
            <c:idx val="3"/>
            <c:bubble3D val="0"/>
            <c:spPr>
              <a:solidFill>
                <a:schemeClr val="accent4"/>
              </a:solidFill>
            </c:spPr>
            <c:extLst>
              <c:ext xmlns:c16="http://schemas.microsoft.com/office/drawing/2014/chart" uri="{C3380CC4-5D6E-409C-BE32-E72D297353CC}">
                <c16:uniqueId val="{00000007-4086-4D7F-B1F4-DA43308C29EB}"/>
              </c:ext>
            </c:extLst>
          </c:dPt>
          <c:dPt>
            <c:idx val="4"/>
            <c:bubble3D val="0"/>
            <c:spPr>
              <a:solidFill>
                <a:schemeClr val="accent5"/>
              </a:solidFill>
            </c:spPr>
            <c:extLst>
              <c:ext xmlns:c16="http://schemas.microsoft.com/office/drawing/2014/chart" uri="{C3380CC4-5D6E-409C-BE32-E72D297353CC}">
                <c16:uniqueId val="{00000009-4086-4D7F-B1F4-DA43308C29EB}"/>
              </c:ext>
            </c:extLst>
          </c:dPt>
          <c:dPt>
            <c:idx val="5"/>
            <c:bubble3D val="0"/>
            <c:spPr>
              <a:solidFill>
                <a:schemeClr val="accent6"/>
              </a:solidFill>
            </c:spPr>
            <c:extLst>
              <c:ext xmlns:c16="http://schemas.microsoft.com/office/drawing/2014/chart" uri="{C3380CC4-5D6E-409C-BE32-E72D297353CC}">
                <c16:uniqueId val="{0000000B-4086-4D7F-B1F4-DA43308C29EB}"/>
              </c:ext>
            </c:extLst>
          </c:dPt>
          <c:dPt>
            <c:idx val="6"/>
            <c:bubble3D val="0"/>
            <c:spPr>
              <a:solidFill>
                <a:srgbClr val="F0948F"/>
              </a:solidFill>
            </c:spPr>
            <c:extLst>
              <c:ext xmlns:c16="http://schemas.microsoft.com/office/drawing/2014/chart" uri="{C3380CC4-5D6E-409C-BE32-E72D297353CC}">
                <c16:uniqueId val="{0000000D-4086-4D7F-B1F4-DA43308C29EB}"/>
              </c:ext>
            </c:extLst>
          </c:dPt>
          <c:dPt>
            <c:idx val="7"/>
            <c:bubble3D val="0"/>
            <c:spPr>
              <a:solidFill>
                <a:srgbClr val="F7C9C7"/>
              </a:solidFill>
            </c:spPr>
            <c:extLst>
              <c:ext xmlns:c16="http://schemas.microsoft.com/office/drawing/2014/chart" uri="{C3380CC4-5D6E-409C-BE32-E72D297353CC}">
                <c16:uniqueId val="{0000000F-4086-4D7F-B1F4-DA43308C29EB}"/>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10-4086-4D7F-B1F4-DA43308C29EB}"/>
            </c:ext>
          </c:extLst>
        </c:ser>
        <c:ser>
          <c:idx val="2"/>
          <c:order val="1"/>
          <c:dPt>
            <c:idx val="0"/>
            <c:bubble3D val="0"/>
            <c:spPr>
              <a:solidFill>
                <a:schemeClr val="accent1"/>
              </a:solidFill>
            </c:spPr>
            <c:extLst>
              <c:ext xmlns:c16="http://schemas.microsoft.com/office/drawing/2014/chart" uri="{C3380CC4-5D6E-409C-BE32-E72D297353CC}">
                <c16:uniqueId val="{00000012-4086-4D7F-B1F4-DA43308C29EB}"/>
              </c:ext>
            </c:extLst>
          </c:dPt>
          <c:dPt>
            <c:idx val="1"/>
            <c:bubble3D val="0"/>
            <c:spPr>
              <a:solidFill>
                <a:schemeClr val="accent2"/>
              </a:solidFill>
            </c:spPr>
            <c:extLst>
              <c:ext xmlns:c16="http://schemas.microsoft.com/office/drawing/2014/chart" uri="{C3380CC4-5D6E-409C-BE32-E72D297353CC}">
                <c16:uniqueId val="{00000014-4086-4D7F-B1F4-DA43308C29EB}"/>
              </c:ext>
            </c:extLst>
          </c:dPt>
          <c:dPt>
            <c:idx val="2"/>
            <c:bubble3D val="0"/>
            <c:spPr>
              <a:solidFill>
                <a:schemeClr val="accent3"/>
              </a:solidFill>
            </c:spPr>
            <c:extLst>
              <c:ext xmlns:c16="http://schemas.microsoft.com/office/drawing/2014/chart" uri="{C3380CC4-5D6E-409C-BE32-E72D297353CC}">
                <c16:uniqueId val="{00000016-4086-4D7F-B1F4-DA43308C29EB}"/>
              </c:ext>
            </c:extLst>
          </c:dPt>
          <c:dPt>
            <c:idx val="3"/>
            <c:bubble3D val="0"/>
            <c:spPr>
              <a:solidFill>
                <a:schemeClr val="accent4"/>
              </a:solidFill>
            </c:spPr>
            <c:extLst>
              <c:ext xmlns:c16="http://schemas.microsoft.com/office/drawing/2014/chart" uri="{C3380CC4-5D6E-409C-BE32-E72D297353CC}">
                <c16:uniqueId val="{00000018-4086-4D7F-B1F4-DA43308C29EB}"/>
              </c:ext>
            </c:extLst>
          </c:dPt>
          <c:dPt>
            <c:idx val="4"/>
            <c:bubble3D val="0"/>
            <c:spPr>
              <a:solidFill>
                <a:schemeClr val="accent5"/>
              </a:solidFill>
            </c:spPr>
            <c:extLst>
              <c:ext xmlns:c16="http://schemas.microsoft.com/office/drawing/2014/chart" uri="{C3380CC4-5D6E-409C-BE32-E72D297353CC}">
                <c16:uniqueId val="{0000001A-4086-4D7F-B1F4-DA43308C29EB}"/>
              </c:ext>
            </c:extLst>
          </c:dPt>
          <c:dPt>
            <c:idx val="5"/>
            <c:bubble3D val="0"/>
            <c:spPr>
              <a:solidFill>
                <a:schemeClr val="accent6"/>
              </a:solidFill>
            </c:spPr>
            <c:extLst>
              <c:ext xmlns:c16="http://schemas.microsoft.com/office/drawing/2014/chart" uri="{C3380CC4-5D6E-409C-BE32-E72D297353CC}">
                <c16:uniqueId val="{0000001C-4086-4D7F-B1F4-DA43308C29EB}"/>
              </c:ext>
            </c:extLst>
          </c:dPt>
          <c:dPt>
            <c:idx val="6"/>
            <c:bubble3D val="0"/>
            <c:spPr>
              <a:solidFill>
                <a:srgbClr val="F0948F"/>
              </a:solidFill>
            </c:spPr>
            <c:extLst>
              <c:ext xmlns:c16="http://schemas.microsoft.com/office/drawing/2014/chart" uri="{C3380CC4-5D6E-409C-BE32-E72D297353CC}">
                <c16:uniqueId val="{0000001E-4086-4D7F-B1F4-DA43308C29EB}"/>
              </c:ext>
            </c:extLst>
          </c:dPt>
          <c:dPt>
            <c:idx val="7"/>
            <c:bubble3D val="0"/>
            <c:spPr>
              <a:solidFill>
                <a:srgbClr val="F7C9C7"/>
              </a:solidFill>
            </c:spPr>
            <c:extLst>
              <c:ext xmlns:c16="http://schemas.microsoft.com/office/drawing/2014/chart" uri="{C3380CC4-5D6E-409C-BE32-E72D297353CC}">
                <c16:uniqueId val="{00000020-4086-4D7F-B1F4-DA43308C29EB}"/>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21-4086-4D7F-B1F4-DA43308C29EB}"/>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B79-47F7-90AB-429F41054E43}"/>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B79-47F7-90AB-429F41054E43}"/>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B79-47F7-90AB-429F41054E43}"/>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B79-47F7-90AB-429F41054E43}"/>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B79-47F7-90AB-429F41054E43}"/>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B79-47F7-90AB-429F41054E43}"/>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B79-47F7-90AB-429F41054E43}"/>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B79-47F7-90AB-429F41054E43}"/>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B79-47F7-90AB-429F41054E43}"/>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B79-47F7-90AB-429F41054E43}"/>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B79-47F7-90AB-429F41054E43}"/>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B79-47F7-90AB-429F41054E43}"/>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B79-47F7-90AB-429F41054E43}"/>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B79-47F7-90AB-429F41054E43}"/>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B79-47F7-90AB-429F41054E43}"/>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EB79-47F7-90AB-429F41054E43}"/>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1.0726692511942471E-3"/>
          <c:y val="0"/>
        </c:manualLayout>
      </c:layout>
      <c:overlay val="0"/>
    </c:title>
    <c:autoTitleDeleted val="0"/>
    <c:plotArea>
      <c:layout>
        <c:manualLayout>
          <c:layoutTarget val="inner"/>
          <c:xMode val="edge"/>
          <c:yMode val="edge"/>
          <c:x val="7.5531919219025079E-2"/>
          <c:y val="0.25777366064536045"/>
          <c:w val="0.6353664721138359"/>
          <c:h val="0.54330228329301977"/>
        </c:manualLayout>
      </c:layout>
      <c:barChart>
        <c:barDir val="col"/>
        <c:grouping val="stacked"/>
        <c:varyColors val="0"/>
        <c:ser>
          <c:idx val="0"/>
          <c:order val="0"/>
          <c:tx>
            <c:strRef>
              <c:f>'8.10'!$A$28</c:f>
              <c:strCache>
                <c:ptCount val="1"/>
                <c:pt idx="0">
                  <c:v>Průmysl</c:v>
                </c:pt>
              </c:strCache>
            </c:strRef>
          </c:tx>
          <c:invertIfNegative val="0"/>
          <c:val>
            <c:numRef>
              <c:f>'8.10'!$B$28:$M$28</c:f>
              <c:numCache>
                <c:formatCode>#\ ##0.0</c:formatCode>
                <c:ptCount val="12"/>
                <c:pt idx="0">
                  <c:v>69.832535000000007</c:v>
                </c:pt>
                <c:pt idx="1">
                  <c:v>72.938219999999987</c:v>
                </c:pt>
                <c:pt idx="2">
                  <c:v>67.460049999999995</c:v>
                </c:pt>
                <c:pt idx="3">
                  <c:v>46.800436000000005</c:v>
                </c:pt>
                <c:pt idx="4">
                  <c:v>24.334204999999997</c:v>
                </c:pt>
                <c:pt idx="5">
                  <c:v>10.143571</c:v>
                </c:pt>
                <c:pt idx="6">
                  <c:v>8.0375180000000004</c:v>
                </c:pt>
                <c:pt idx="7">
                  <c:v>7.5843960000000008</c:v>
                </c:pt>
                <c:pt idx="8">
                  <c:v>13.605884000000001</c:v>
                </c:pt>
                <c:pt idx="9">
                  <c:v>33.224350000000008</c:v>
                </c:pt>
                <c:pt idx="10">
                  <c:v>52.586379999999998</c:v>
                </c:pt>
                <c:pt idx="11">
                  <c:v>70.816434999999998</c:v>
                </c:pt>
              </c:numCache>
            </c:numRef>
          </c:val>
          <c:extLst>
            <c:ext xmlns:c16="http://schemas.microsoft.com/office/drawing/2014/chart" uri="{C3380CC4-5D6E-409C-BE32-E72D297353CC}">
              <c16:uniqueId val="{00000000-7D39-477E-9522-6A9F2FCCFBB0}"/>
            </c:ext>
          </c:extLst>
        </c:ser>
        <c:ser>
          <c:idx val="1"/>
          <c:order val="1"/>
          <c:tx>
            <c:strRef>
              <c:f>'8.10'!$A$29</c:f>
              <c:strCache>
                <c:ptCount val="1"/>
                <c:pt idx="0">
                  <c:v>Energetika</c:v>
                </c:pt>
              </c:strCache>
            </c:strRef>
          </c:tx>
          <c:invertIfNegative val="0"/>
          <c:val>
            <c:numRef>
              <c:f>'8.10'!$B$29:$M$29</c:f>
              <c:numCache>
                <c:formatCode>#\ ##0.0</c:formatCode>
                <c:ptCount val="12"/>
                <c:pt idx="0">
                  <c:v>2.3656999999999999</c:v>
                </c:pt>
                <c:pt idx="1">
                  <c:v>2.5332999999999997</c:v>
                </c:pt>
                <c:pt idx="2">
                  <c:v>2.3033000000000001</c:v>
                </c:pt>
                <c:pt idx="3">
                  <c:v>2.1585000000000001</c:v>
                </c:pt>
                <c:pt idx="4">
                  <c:v>1.9306000000000001</c:v>
                </c:pt>
                <c:pt idx="5">
                  <c:v>1.1849000000000001</c:v>
                </c:pt>
                <c:pt idx="6">
                  <c:v>0.92019999999999991</c:v>
                </c:pt>
                <c:pt idx="7">
                  <c:v>0.51090000000000002</c:v>
                </c:pt>
                <c:pt idx="8">
                  <c:v>1.3929</c:v>
                </c:pt>
                <c:pt idx="9">
                  <c:v>1.6404000000000001</c:v>
                </c:pt>
                <c:pt idx="10">
                  <c:v>2.2861000000000002</c:v>
                </c:pt>
                <c:pt idx="11">
                  <c:v>2.5043670000000002</c:v>
                </c:pt>
              </c:numCache>
            </c:numRef>
          </c:val>
          <c:extLst>
            <c:ext xmlns:c16="http://schemas.microsoft.com/office/drawing/2014/chart" uri="{C3380CC4-5D6E-409C-BE32-E72D297353CC}">
              <c16:uniqueId val="{00000001-7D39-477E-9522-6A9F2FCCFBB0}"/>
            </c:ext>
          </c:extLst>
        </c:ser>
        <c:ser>
          <c:idx val="2"/>
          <c:order val="2"/>
          <c:tx>
            <c:strRef>
              <c:f>'8.10'!$A$30</c:f>
              <c:strCache>
                <c:ptCount val="1"/>
                <c:pt idx="0">
                  <c:v>Doprava</c:v>
                </c:pt>
              </c:strCache>
            </c:strRef>
          </c:tx>
          <c:invertIfNegative val="0"/>
          <c:val>
            <c:numRef>
              <c:f>'8.10'!$B$30:$M$30</c:f>
              <c:numCache>
                <c:formatCode>#\ ##0.0</c:formatCode>
                <c:ptCount val="12"/>
                <c:pt idx="0">
                  <c:v>11.4282</c:v>
                </c:pt>
                <c:pt idx="1">
                  <c:v>10.7637</c:v>
                </c:pt>
                <c:pt idx="2">
                  <c:v>9.2286999999999999</c:v>
                </c:pt>
                <c:pt idx="3">
                  <c:v>6.5443999999999996</c:v>
                </c:pt>
                <c:pt idx="4">
                  <c:v>3.5276999999999998</c:v>
                </c:pt>
                <c:pt idx="5">
                  <c:v>0.57429999999999992</c:v>
                </c:pt>
                <c:pt idx="6">
                  <c:v>0.45369999999999999</c:v>
                </c:pt>
                <c:pt idx="7">
                  <c:v>0.48749999999999999</c:v>
                </c:pt>
                <c:pt idx="8">
                  <c:v>1.1377999999999999</c:v>
                </c:pt>
                <c:pt idx="9">
                  <c:v>4.944</c:v>
                </c:pt>
                <c:pt idx="10">
                  <c:v>7.5758000000000001</c:v>
                </c:pt>
                <c:pt idx="11">
                  <c:v>11.077384</c:v>
                </c:pt>
              </c:numCache>
            </c:numRef>
          </c:val>
          <c:extLst>
            <c:ext xmlns:c16="http://schemas.microsoft.com/office/drawing/2014/chart" uri="{C3380CC4-5D6E-409C-BE32-E72D297353CC}">
              <c16:uniqueId val="{00000002-7D39-477E-9522-6A9F2FCCFBB0}"/>
            </c:ext>
          </c:extLst>
        </c:ser>
        <c:ser>
          <c:idx val="3"/>
          <c:order val="3"/>
          <c:tx>
            <c:strRef>
              <c:f>'8.10'!$A$31</c:f>
              <c:strCache>
                <c:ptCount val="1"/>
                <c:pt idx="0">
                  <c:v>Stavebnictví</c:v>
                </c:pt>
              </c:strCache>
            </c:strRef>
          </c:tx>
          <c:invertIfNegative val="0"/>
          <c:val>
            <c:numRef>
              <c:f>'8.10'!$B$31:$M$31</c:f>
              <c:numCache>
                <c:formatCode>#\ ##0.0</c:formatCode>
                <c:ptCount val="12"/>
                <c:pt idx="0">
                  <c:v>5.0910389999999994</c:v>
                </c:pt>
                <c:pt idx="1">
                  <c:v>4.7755100000000006</c:v>
                </c:pt>
                <c:pt idx="2">
                  <c:v>4.4070400000000003</c:v>
                </c:pt>
                <c:pt idx="3">
                  <c:v>2.593486</c:v>
                </c:pt>
                <c:pt idx="4">
                  <c:v>1.273261</c:v>
                </c:pt>
                <c:pt idx="5">
                  <c:v>0.39413299999999996</c:v>
                </c:pt>
                <c:pt idx="6">
                  <c:v>0.27343200000000001</c:v>
                </c:pt>
                <c:pt idx="7">
                  <c:v>0.30863200000000002</c:v>
                </c:pt>
                <c:pt idx="8">
                  <c:v>0.58648299999999998</c:v>
                </c:pt>
                <c:pt idx="9">
                  <c:v>2.0388359999999999</c:v>
                </c:pt>
                <c:pt idx="10">
                  <c:v>2.8955880000000001</c:v>
                </c:pt>
                <c:pt idx="11">
                  <c:v>4.7513429999999994</c:v>
                </c:pt>
              </c:numCache>
            </c:numRef>
          </c:val>
          <c:extLst>
            <c:ext xmlns:c16="http://schemas.microsoft.com/office/drawing/2014/chart" uri="{C3380CC4-5D6E-409C-BE32-E72D297353CC}">
              <c16:uniqueId val="{00000003-7D39-477E-9522-6A9F2FCCFBB0}"/>
            </c:ext>
          </c:extLst>
        </c:ser>
        <c:ser>
          <c:idx val="4"/>
          <c:order val="4"/>
          <c:tx>
            <c:strRef>
              <c:f>'8.10'!$A$32</c:f>
              <c:strCache>
                <c:ptCount val="1"/>
                <c:pt idx="0">
                  <c:v>Zemědělství a lesnictví</c:v>
                </c:pt>
              </c:strCache>
            </c:strRef>
          </c:tx>
          <c:invertIfNegative val="0"/>
          <c:val>
            <c:numRef>
              <c:f>'8.10'!$B$32:$M$32</c:f>
              <c:numCache>
                <c:formatCode>#\ ##0.0</c:formatCode>
                <c:ptCount val="12"/>
                <c:pt idx="0">
                  <c:v>5.9451200000000011</c:v>
                </c:pt>
                <c:pt idx="1">
                  <c:v>4.442330000000001</c:v>
                </c:pt>
                <c:pt idx="2">
                  <c:v>4.8973599999999999</c:v>
                </c:pt>
                <c:pt idx="3">
                  <c:v>4.1121799999999995</c:v>
                </c:pt>
                <c:pt idx="4">
                  <c:v>3.0902099999999999</c:v>
                </c:pt>
                <c:pt idx="5">
                  <c:v>2.4029900000000004</c:v>
                </c:pt>
                <c:pt idx="6">
                  <c:v>2.2355999999999998</c:v>
                </c:pt>
                <c:pt idx="7">
                  <c:v>1.7920199999999999</c:v>
                </c:pt>
                <c:pt idx="8">
                  <c:v>4.6866900000000005</c:v>
                </c:pt>
                <c:pt idx="9">
                  <c:v>5.75082</c:v>
                </c:pt>
                <c:pt idx="10">
                  <c:v>3.1261600000000005</c:v>
                </c:pt>
                <c:pt idx="11">
                  <c:v>4.8026899999999992</c:v>
                </c:pt>
              </c:numCache>
            </c:numRef>
          </c:val>
          <c:extLst>
            <c:ext xmlns:c16="http://schemas.microsoft.com/office/drawing/2014/chart" uri="{C3380CC4-5D6E-409C-BE32-E72D297353CC}">
              <c16:uniqueId val="{00000004-7D39-477E-9522-6A9F2FCCFBB0}"/>
            </c:ext>
          </c:extLst>
        </c:ser>
        <c:ser>
          <c:idx val="5"/>
          <c:order val="5"/>
          <c:tx>
            <c:strRef>
              <c:f>'8.10'!$A$33</c:f>
              <c:strCache>
                <c:ptCount val="1"/>
                <c:pt idx="0">
                  <c:v>Domácnosti</c:v>
                </c:pt>
              </c:strCache>
            </c:strRef>
          </c:tx>
          <c:spPr>
            <a:solidFill>
              <a:schemeClr val="accent6"/>
            </a:solidFill>
          </c:spPr>
          <c:invertIfNegative val="0"/>
          <c:val>
            <c:numRef>
              <c:f>'8.10'!$B$33:$M$33</c:f>
              <c:numCache>
                <c:formatCode>#\ ##0.0</c:formatCode>
                <c:ptCount val="12"/>
                <c:pt idx="0">
                  <c:v>218.06803647300777</c:v>
                </c:pt>
                <c:pt idx="1">
                  <c:v>196.71989740226351</c:v>
                </c:pt>
                <c:pt idx="2">
                  <c:v>176.59816138535334</c:v>
                </c:pt>
                <c:pt idx="3">
                  <c:v>133.90887228394513</c:v>
                </c:pt>
                <c:pt idx="4">
                  <c:v>83.436564352725469</c:v>
                </c:pt>
                <c:pt idx="5">
                  <c:v>31.908069675524395</c:v>
                </c:pt>
                <c:pt idx="6">
                  <c:v>28.53759551891774</c:v>
                </c:pt>
                <c:pt idx="7">
                  <c:v>30.122182733094192</c:v>
                </c:pt>
                <c:pt idx="8">
                  <c:v>44.345193733362194</c:v>
                </c:pt>
                <c:pt idx="9">
                  <c:v>106.38155400000001</c:v>
                </c:pt>
                <c:pt idx="10">
                  <c:v>150.93339999999998</c:v>
                </c:pt>
                <c:pt idx="11">
                  <c:v>198.276894</c:v>
                </c:pt>
              </c:numCache>
            </c:numRef>
          </c:val>
          <c:extLst>
            <c:ext xmlns:c16="http://schemas.microsoft.com/office/drawing/2014/chart" uri="{C3380CC4-5D6E-409C-BE32-E72D297353CC}">
              <c16:uniqueId val="{00000005-7D39-477E-9522-6A9F2FCCFBB0}"/>
            </c:ext>
          </c:extLst>
        </c:ser>
        <c:ser>
          <c:idx val="6"/>
          <c:order val="6"/>
          <c:tx>
            <c:strRef>
              <c:f>'8.10'!$A$34</c:f>
              <c:strCache>
                <c:ptCount val="1"/>
                <c:pt idx="0">
                  <c:v>Obchod, služby, školství, zdravotnictví</c:v>
                </c:pt>
              </c:strCache>
            </c:strRef>
          </c:tx>
          <c:spPr>
            <a:solidFill>
              <a:srgbClr val="F0948F"/>
            </a:solidFill>
          </c:spPr>
          <c:invertIfNegative val="0"/>
          <c:val>
            <c:numRef>
              <c:f>'8.10'!$B$34:$M$34</c:f>
              <c:numCache>
                <c:formatCode>#\ ##0.0</c:formatCode>
                <c:ptCount val="12"/>
                <c:pt idx="0">
                  <c:v>135.65027700000002</c:v>
                </c:pt>
                <c:pt idx="1">
                  <c:v>124.66878600000001</c:v>
                </c:pt>
                <c:pt idx="2">
                  <c:v>107.48859899999999</c:v>
                </c:pt>
                <c:pt idx="3">
                  <c:v>78.944479999999999</c:v>
                </c:pt>
                <c:pt idx="4">
                  <c:v>43.336229999999986</c:v>
                </c:pt>
                <c:pt idx="5">
                  <c:v>13.763035999999998</c:v>
                </c:pt>
                <c:pt idx="6">
                  <c:v>11.553917999999999</c:v>
                </c:pt>
                <c:pt idx="7">
                  <c:v>12.564830000000001</c:v>
                </c:pt>
                <c:pt idx="8">
                  <c:v>21.516546999999999</c:v>
                </c:pt>
                <c:pt idx="9">
                  <c:v>66.111541999999986</c:v>
                </c:pt>
                <c:pt idx="10">
                  <c:v>100.936947</c:v>
                </c:pt>
                <c:pt idx="11">
                  <c:v>135.01281299999997</c:v>
                </c:pt>
              </c:numCache>
            </c:numRef>
          </c:val>
          <c:extLst>
            <c:ext xmlns:c16="http://schemas.microsoft.com/office/drawing/2014/chart" uri="{C3380CC4-5D6E-409C-BE32-E72D297353CC}">
              <c16:uniqueId val="{00000006-7D39-477E-9522-6A9F2FCCFBB0}"/>
            </c:ext>
          </c:extLst>
        </c:ser>
        <c:ser>
          <c:idx val="7"/>
          <c:order val="7"/>
          <c:tx>
            <c:strRef>
              <c:f>'8.10'!$A$35</c:f>
              <c:strCache>
                <c:ptCount val="1"/>
                <c:pt idx="0">
                  <c:v>Ostatní</c:v>
                </c:pt>
              </c:strCache>
            </c:strRef>
          </c:tx>
          <c:spPr>
            <a:solidFill>
              <a:srgbClr val="F7C9C7"/>
            </a:solidFill>
          </c:spPr>
          <c:invertIfNegative val="0"/>
          <c:val>
            <c:numRef>
              <c:f>'8.10'!$B$35:$M$35</c:f>
              <c:numCache>
                <c:formatCode>#\ ##0.0</c:formatCode>
                <c:ptCount val="12"/>
                <c:pt idx="0">
                  <c:v>36.478273000000002</c:v>
                </c:pt>
                <c:pt idx="1">
                  <c:v>33.568750000000001</c:v>
                </c:pt>
                <c:pt idx="2">
                  <c:v>29.654509999999998</c:v>
                </c:pt>
                <c:pt idx="3">
                  <c:v>20.257337</c:v>
                </c:pt>
                <c:pt idx="4">
                  <c:v>9.6307240000000007</c:v>
                </c:pt>
                <c:pt idx="5">
                  <c:v>2.7474499999999997</c:v>
                </c:pt>
                <c:pt idx="6">
                  <c:v>2.1040709999999998</c:v>
                </c:pt>
                <c:pt idx="7">
                  <c:v>2.483616</c:v>
                </c:pt>
                <c:pt idx="8">
                  <c:v>4.4820290000000007</c:v>
                </c:pt>
                <c:pt idx="9">
                  <c:v>16.02319</c:v>
                </c:pt>
                <c:pt idx="10">
                  <c:v>23.070419000000001</c:v>
                </c:pt>
                <c:pt idx="11">
                  <c:v>36.158371999999993</c:v>
                </c:pt>
              </c:numCache>
            </c:numRef>
          </c:val>
          <c:extLst>
            <c:ext xmlns:c16="http://schemas.microsoft.com/office/drawing/2014/chart" uri="{C3380CC4-5D6E-409C-BE32-E72D297353CC}">
              <c16:uniqueId val="{00000007-7D39-477E-9522-6A9F2FCCFBB0}"/>
            </c:ext>
          </c:extLst>
        </c:ser>
        <c:dLbls>
          <c:showLegendKey val="0"/>
          <c:showVal val="0"/>
          <c:showCatName val="0"/>
          <c:showSerName val="0"/>
          <c:showPercent val="0"/>
          <c:showBubbleSize val="0"/>
        </c:dLbls>
        <c:gapWidth val="50"/>
        <c:overlap val="100"/>
        <c:axId val="286475008"/>
        <c:axId val="286476544"/>
      </c:barChart>
      <c:catAx>
        <c:axId val="2864750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476544"/>
        <c:crosses val="autoZero"/>
        <c:auto val="1"/>
        <c:lblAlgn val="ctr"/>
        <c:lblOffset val="100"/>
        <c:noMultiLvlLbl val="0"/>
      </c:catAx>
      <c:valAx>
        <c:axId val="286476544"/>
        <c:scaling>
          <c:orientation val="minMax"/>
          <c:max val="8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475008"/>
        <c:crosses val="autoZero"/>
        <c:crossBetween val="between"/>
        <c:majorUnit val="2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Arial" panose="020B0604020202020204" pitchFamily="34" charset="0"/>
                <a:cs typeface="Arial" panose="020B0604020202020204" pitchFamily="34" charset="0"/>
              </a:defRPr>
            </a:pPr>
            <a:r>
              <a:rPr lang="cs-CZ" sz="1000">
                <a:solidFill>
                  <a:schemeClr val="tx2"/>
                </a:solidFill>
                <a:latin typeface="Arial" panose="020B0604020202020204" pitchFamily="34" charset="0"/>
                <a:cs typeface="Arial" panose="020B0604020202020204" pitchFamily="34" charset="0"/>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'8.10'!$M$40</c:f>
              <c:strCache>
                <c:ptCount val="1"/>
                <c:pt idx="0">
                  <c:v>Instalovaný výkon</c:v>
                </c:pt>
              </c:strCache>
            </c:strRef>
          </c:tx>
          <c:invertIfNegative val="0"/>
          <c:val>
            <c:numRef>
              <c:f>'8.10'!$N$40</c:f>
              <c:numCache>
                <c:formatCode>0.0%</c:formatCode>
                <c:ptCount val="1"/>
                <c:pt idx="0">
                  <c:v>9.5389350171939391E-2</c:v>
                </c:pt>
              </c:numCache>
            </c:numRef>
          </c:val>
          <c:extLst>
            <c:ext xmlns:c16="http://schemas.microsoft.com/office/drawing/2014/chart" uri="{C3380CC4-5D6E-409C-BE32-E72D297353CC}">
              <c16:uniqueId val="{00000000-95AD-442C-B4FC-8CD6B342584C}"/>
            </c:ext>
          </c:extLst>
        </c:ser>
        <c:ser>
          <c:idx val="1"/>
          <c:order val="1"/>
          <c:tx>
            <c:strRef>
              <c:f>'8.10'!$M$41</c:f>
              <c:strCache>
                <c:ptCount val="1"/>
                <c:pt idx="0">
                  <c:v>Výroba tepla brutto</c:v>
                </c:pt>
              </c:strCache>
            </c:strRef>
          </c:tx>
          <c:invertIfNegative val="0"/>
          <c:val>
            <c:numRef>
              <c:f>'8.10'!$N$41</c:f>
              <c:numCache>
                <c:formatCode>0.0%</c:formatCode>
                <c:ptCount val="1"/>
                <c:pt idx="0">
                  <c:v>4.3547049268464727E-2</c:v>
                </c:pt>
              </c:numCache>
            </c:numRef>
          </c:val>
          <c:extLst>
            <c:ext xmlns:c16="http://schemas.microsoft.com/office/drawing/2014/chart" uri="{C3380CC4-5D6E-409C-BE32-E72D297353CC}">
              <c16:uniqueId val="{00000001-95AD-442C-B4FC-8CD6B342584C}"/>
            </c:ext>
          </c:extLst>
        </c:ser>
        <c:ser>
          <c:idx val="2"/>
          <c:order val="2"/>
          <c:tx>
            <c:strRef>
              <c:f>'8.10'!$M$42</c:f>
              <c:strCache>
                <c:ptCount val="1"/>
                <c:pt idx="0">
                  <c:v>Dodávky tepla</c:v>
                </c:pt>
              </c:strCache>
            </c:strRef>
          </c:tx>
          <c:invertIfNegative val="0"/>
          <c:val>
            <c:numRef>
              <c:f>'8.10'!$N$42</c:f>
              <c:numCache>
                <c:formatCode>0.0%</c:formatCode>
                <c:ptCount val="1"/>
                <c:pt idx="0">
                  <c:v>4.7667512077375025E-2</c:v>
                </c:pt>
              </c:numCache>
            </c:numRef>
          </c:val>
          <c:extLst>
            <c:ext xmlns:c16="http://schemas.microsoft.com/office/drawing/2014/chart" uri="{C3380CC4-5D6E-409C-BE32-E72D297353CC}">
              <c16:uniqueId val="{00000002-95AD-442C-B4FC-8CD6B342584C}"/>
            </c:ext>
          </c:extLst>
        </c:ser>
        <c:dLbls>
          <c:showLegendKey val="0"/>
          <c:showVal val="0"/>
          <c:showCatName val="0"/>
          <c:showSerName val="0"/>
          <c:showPercent val="0"/>
          <c:showBubbleSize val="0"/>
        </c:dLbls>
        <c:gapWidth val="150"/>
        <c:axId val="286511872"/>
        <c:axId val="286513408"/>
      </c:barChart>
      <c:catAx>
        <c:axId val="286511872"/>
        <c:scaling>
          <c:orientation val="maxMin"/>
        </c:scaling>
        <c:delete val="0"/>
        <c:axPos val="l"/>
        <c:numFmt formatCode="General" sourceLinked="1"/>
        <c:majorTickMark val="none"/>
        <c:minorTickMark val="none"/>
        <c:tickLblPos val="none"/>
        <c:crossAx val="286513408"/>
        <c:crosses val="autoZero"/>
        <c:auto val="1"/>
        <c:lblAlgn val="ctr"/>
        <c:lblOffset val="100"/>
        <c:noMultiLvlLbl val="0"/>
      </c:catAx>
      <c:valAx>
        <c:axId val="2865134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511872"/>
        <c:crosses val="max"/>
        <c:crossBetween val="between"/>
      </c:valAx>
    </c:plotArea>
    <c:legend>
      <c:legendPos val="b"/>
      <c:layout>
        <c:manualLayout>
          <c:xMode val="edge"/>
          <c:yMode val="edge"/>
          <c:x val="1.5162396231415507E-3"/>
          <c:y val="0.73213894374448296"/>
          <c:w val="0.5044555301922764"/>
          <c:h val="0.26786109725220048"/>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a:solidFill>
                  <a:schemeClr val="tx2"/>
                </a:solidFill>
                <a:latin typeface="+mn-lt"/>
              </a:defRPr>
            </a:pPr>
            <a:r>
              <a:rPr lang="cs-CZ" sz="1000" baseline="0">
                <a:solidFill>
                  <a:srgbClr val="233060"/>
                </a:solidFill>
                <a:latin typeface="Arial" panose="020B0604020202020204" pitchFamily="34" charset="0"/>
              </a:rPr>
              <a:t>Dodávky tepla podle paliv (TJ)</a:t>
            </a:r>
          </a:p>
        </c:rich>
      </c:tx>
      <c:layout>
        <c:manualLayout>
          <c:xMode val="edge"/>
          <c:yMode val="edge"/>
          <c:x val="1.1007654639433836E-3"/>
          <c:y val="0"/>
        </c:manualLayout>
      </c:layout>
      <c:overlay val="0"/>
    </c:title>
    <c:autoTitleDeleted val="0"/>
    <c:plotArea>
      <c:layout/>
      <c:barChart>
        <c:barDir val="col"/>
        <c:grouping val="stacked"/>
        <c:varyColors val="0"/>
        <c:ser>
          <c:idx val="0"/>
          <c:order val="0"/>
          <c:tx>
            <c:strRef>
              <c:f>'8.10'!$A$10</c:f>
              <c:strCache>
                <c:ptCount val="1"/>
                <c:pt idx="0">
                  <c:v>Biomasa</c:v>
                </c:pt>
              </c:strCache>
            </c:strRef>
          </c:tx>
          <c:spPr>
            <a:solidFill>
              <a:srgbClr val="23315F"/>
            </a:solidFill>
          </c:spPr>
          <c:invertIfNegative val="0"/>
          <c:val>
            <c:numRef>
              <c:f>'8.10'!$B$10:$M$10</c:f>
              <c:numCache>
                <c:formatCode>#\ ##0.0</c:formatCode>
                <c:ptCount val="12"/>
                <c:pt idx="0">
                  <c:v>6.7345769999999998</c:v>
                </c:pt>
                <c:pt idx="1">
                  <c:v>5.4100959999999993</c:v>
                </c:pt>
                <c:pt idx="2">
                  <c:v>5.0045079999999995</c:v>
                </c:pt>
                <c:pt idx="3">
                  <c:v>4.0352629999999996</c:v>
                </c:pt>
                <c:pt idx="4">
                  <c:v>2.5689540000000002</c:v>
                </c:pt>
                <c:pt idx="5">
                  <c:v>0.73472500000000007</c:v>
                </c:pt>
                <c:pt idx="6">
                  <c:v>0.69793700000000003</c:v>
                </c:pt>
                <c:pt idx="7">
                  <c:v>0.68047800000000003</c:v>
                </c:pt>
                <c:pt idx="8">
                  <c:v>2.006847</c:v>
                </c:pt>
                <c:pt idx="9">
                  <c:v>3.6459360000000003</c:v>
                </c:pt>
                <c:pt idx="10">
                  <c:v>5.0009129999999997</c:v>
                </c:pt>
                <c:pt idx="11">
                  <c:v>6.7606700000000002</c:v>
                </c:pt>
              </c:numCache>
            </c:numRef>
          </c:val>
          <c:extLst>
            <c:ext xmlns:c16="http://schemas.microsoft.com/office/drawing/2014/chart" uri="{C3380CC4-5D6E-409C-BE32-E72D297353CC}">
              <c16:uniqueId val="{00000000-DCC5-4F4A-A54D-47D52AA346C4}"/>
            </c:ext>
          </c:extLst>
        </c:ser>
        <c:ser>
          <c:idx val="1"/>
          <c:order val="1"/>
          <c:tx>
            <c:strRef>
              <c:f>'8.10'!$A$11</c:f>
              <c:strCache>
                <c:ptCount val="1"/>
                <c:pt idx="0">
                  <c:v>Bioplyn</c:v>
                </c:pt>
              </c:strCache>
            </c:strRef>
          </c:tx>
          <c:spPr>
            <a:solidFill>
              <a:srgbClr val="5A6588"/>
            </a:solidFill>
          </c:spPr>
          <c:invertIfNegative val="0"/>
          <c:val>
            <c:numRef>
              <c:f>'8.10'!$B$11:$M$11</c:f>
              <c:numCache>
                <c:formatCode>#\ ##0.0</c:formatCode>
                <c:ptCount val="12"/>
                <c:pt idx="0">
                  <c:v>6.4565930000000016</c:v>
                </c:pt>
                <c:pt idx="1">
                  <c:v>4.8116220000000007</c:v>
                </c:pt>
                <c:pt idx="2">
                  <c:v>5.2445600000000008</c:v>
                </c:pt>
                <c:pt idx="3">
                  <c:v>4.5626259999999998</c:v>
                </c:pt>
                <c:pt idx="4">
                  <c:v>3.3681599999999996</c:v>
                </c:pt>
                <c:pt idx="5">
                  <c:v>2.5518549999999998</c:v>
                </c:pt>
                <c:pt idx="6">
                  <c:v>2.3703970000000001</c:v>
                </c:pt>
                <c:pt idx="7">
                  <c:v>2.0500119999999997</c:v>
                </c:pt>
                <c:pt idx="8">
                  <c:v>4.8639310000000009</c:v>
                </c:pt>
                <c:pt idx="9">
                  <c:v>6.0180370000000005</c:v>
                </c:pt>
                <c:pt idx="10">
                  <c:v>3.4509240000000001</c:v>
                </c:pt>
                <c:pt idx="11">
                  <c:v>5.2492770000000011</c:v>
                </c:pt>
              </c:numCache>
            </c:numRef>
          </c:val>
          <c:extLst>
            <c:ext xmlns:c16="http://schemas.microsoft.com/office/drawing/2014/chart" uri="{C3380CC4-5D6E-409C-BE32-E72D297353CC}">
              <c16:uniqueId val="{00000001-DCC5-4F4A-A54D-47D52AA346C4}"/>
            </c:ext>
          </c:extLst>
        </c:ser>
        <c:ser>
          <c:idx val="2"/>
          <c:order val="2"/>
          <c:tx>
            <c:strRef>
              <c:f>'8.10'!$A$12</c:f>
              <c:strCache>
                <c:ptCount val="1"/>
                <c:pt idx="0">
                  <c:v>Černé uhlí</c:v>
                </c:pt>
              </c:strCache>
            </c:strRef>
          </c:tx>
          <c:spPr>
            <a:solidFill>
              <a:srgbClr val="9198B0"/>
            </a:solidFill>
          </c:spPr>
          <c:invertIfNegative val="0"/>
          <c:val>
            <c:numRef>
              <c:f>'8.10'!$B$12:$M$12</c:f>
              <c:numCache>
                <c:formatCode>#\ ##0.0</c:formatCode>
                <c:ptCount val="12"/>
                <c:pt idx="0">
                  <c:v>1.5980000000000001</c:v>
                </c:pt>
                <c:pt idx="1">
                  <c:v>3.641</c:v>
                </c:pt>
                <c:pt idx="2">
                  <c:v>3.649</c:v>
                </c:pt>
                <c:pt idx="3">
                  <c:v>2.298</c:v>
                </c:pt>
                <c:pt idx="4">
                  <c:v>1.4450000000000001</c:v>
                </c:pt>
                <c:pt idx="5">
                  <c:v>1.026</c:v>
                </c:pt>
                <c:pt idx="6">
                  <c:v>0.60099999999999998</c:v>
                </c:pt>
                <c:pt idx="7">
                  <c:v>2.4E-2</c:v>
                </c:pt>
                <c:pt idx="8">
                  <c:v>0.51500000000000001</c:v>
                </c:pt>
                <c:pt idx="9">
                  <c:v>0.154</c:v>
                </c:pt>
                <c:pt idx="10">
                  <c:v>0.84799999999999998</c:v>
                </c:pt>
                <c:pt idx="11">
                  <c:v>0</c:v>
                </c:pt>
              </c:numCache>
            </c:numRef>
          </c:val>
          <c:extLst>
            <c:ext xmlns:c16="http://schemas.microsoft.com/office/drawing/2014/chart" uri="{C3380CC4-5D6E-409C-BE32-E72D297353CC}">
              <c16:uniqueId val="{00000002-DCC5-4F4A-A54D-47D52AA346C4}"/>
            </c:ext>
          </c:extLst>
        </c:ser>
        <c:ser>
          <c:idx val="3"/>
          <c:order val="3"/>
          <c:tx>
            <c:strRef>
              <c:f>'8.10'!$A$13</c:f>
              <c:strCache>
                <c:ptCount val="1"/>
                <c:pt idx="0">
                  <c:v>Elektrická energie</c:v>
                </c:pt>
              </c:strCache>
            </c:strRef>
          </c:tx>
          <c:spPr>
            <a:solidFill>
              <a:srgbClr val="C8CBD7"/>
            </a:solidFill>
          </c:spPr>
          <c:invertIfNegative val="0"/>
          <c:val>
            <c:numRef>
              <c:f>'8.10'!$B$13:$M$13</c:f>
              <c:numCache>
                <c:formatCode>#\ ##0.0</c:formatCode>
                <c:ptCount val="12"/>
                <c:pt idx="0">
                  <c:v>1.4990000000000001</c:v>
                </c:pt>
                <c:pt idx="1">
                  <c:v>1.9019999999999999</c:v>
                </c:pt>
                <c:pt idx="2">
                  <c:v>1.9530000000000001</c:v>
                </c:pt>
                <c:pt idx="3">
                  <c:v>2.375</c:v>
                </c:pt>
                <c:pt idx="4">
                  <c:v>1.97</c:v>
                </c:pt>
                <c:pt idx="5">
                  <c:v>1.371</c:v>
                </c:pt>
                <c:pt idx="6">
                  <c:v>1.6679999999999999</c:v>
                </c:pt>
                <c:pt idx="7">
                  <c:v>1.5269999999999999</c:v>
                </c:pt>
                <c:pt idx="8">
                  <c:v>2.1680000000000001</c:v>
                </c:pt>
                <c:pt idx="9">
                  <c:v>2.5379999999999998</c:v>
                </c:pt>
                <c:pt idx="10">
                  <c:v>1.595</c:v>
                </c:pt>
                <c:pt idx="11">
                  <c:v>1.716</c:v>
                </c:pt>
              </c:numCache>
            </c:numRef>
          </c:val>
          <c:extLst>
            <c:ext xmlns:c16="http://schemas.microsoft.com/office/drawing/2014/chart" uri="{C3380CC4-5D6E-409C-BE32-E72D297353CC}">
              <c16:uniqueId val="{00000003-DCC5-4F4A-A54D-47D52AA346C4}"/>
            </c:ext>
          </c:extLst>
        </c:ser>
        <c:ser>
          <c:idx val="4"/>
          <c:order val="4"/>
          <c:tx>
            <c:strRef>
              <c:f>'8.10'!$A$14</c:f>
              <c:strCache>
                <c:ptCount val="1"/>
                <c:pt idx="0">
                  <c:v>Energie prostředí (tepelné čerpadlo)</c:v>
                </c:pt>
              </c:strCache>
            </c:strRef>
          </c:tx>
          <c:spPr>
            <a:solidFill>
              <a:srgbClr val="E02C1F"/>
            </a:solidFill>
          </c:spPr>
          <c:invertIfNegative val="0"/>
          <c:val>
            <c:numRef>
              <c:f>'8.10'!$B$14:$M$14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DCC5-4F4A-A54D-47D52AA346C4}"/>
            </c:ext>
          </c:extLst>
        </c:ser>
        <c:ser>
          <c:idx val="5"/>
          <c:order val="5"/>
          <c:tx>
            <c:strRef>
              <c:f>'8.10'!$A$15</c:f>
              <c:strCache>
                <c:ptCount val="1"/>
                <c:pt idx="0">
                  <c:v>Energie Slunce (solární kolektor)</c:v>
                </c:pt>
              </c:strCache>
            </c:strRef>
          </c:tx>
          <c:spPr>
            <a:solidFill>
              <a:srgbClr val="E86158"/>
            </a:solidFill>
          </c:spPr>
          <c:invertIfNegative val="0"/>
          <c:val>
            <c:numRef>
              <c:f>'8.10'!$B$15:$M$15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DCC5-4F4A-A54D-47D52AA346C4}"/>
            </c:ext>
          </c:extLst>
        </c:ser>
        <c:ser>
          <c:idx val="6"/>
          <c:order val="6"/>
          <c:tx>
            <c:strRef>
              <c:f>'8.10'!$A$16</c:f>
              <c:strCache>
                <c:ptCount val="1"/>
                <c:pt idx="0">
                  <c:v>Hnědé uhlí</c:v>
                </c:pt>
              </c:strCache>
            </c:strRef>
          </c:tx>
          <c:spPr>
            <a:solidFill>
              <a:srgbClr val="F0948F"/>
            </a:solidFill>
          </c:spPr>
          <c:invertIfNegative val="0"/>
          <c:val>
            <c:numRef>
              <c:f>'8.10'!$B$16:$M$16</c:f>
              <c:numCache>
                <c:formatCode>#\ ##0.0</c:formatCode>
                <c:ptCount val="12"/>
                <c:pt idx="0">
                  <c:v>582.91566100000011</c:v>
                </c:pt>
                <c:pt idx="1">
                  <c:v>544.04081000000008</c:v>
                </c:pt>
                <c:pt idx="2">
                  <c:v>483.05996999999996</c:v>
                </c:pt>
                <c:pt idx="3">
                  <c:v>355.12530499999997</c:v>
                </c:pt>
                <c:pt idx="4">
                  <c:v>207.76807499999998</c:v>
                </c:pt>
                <c:pt idx="5">
                  <c:v>67.357234000000005</c:v>
                </c:pt>
                <c:pt idx="6">
                  <c:v>58.114290999999994</c:v>
                </c:pt>
                <c:pt idx="7">
                  <c:v>63.819026000000001</c:v>
                </c:pt>
                <c:pt idx="8">
                  <c:v>102.421403</c:v>
                </c:pt>
                <c:pt idx="9">
                  <c:v>289.24294699999996</c:v>
                </c:pt>
                <c:pt idx="10">
                  <c:v>422.30935800000003</c:v>
                </c:pt>
                <c:pt idx="11">
                  <c:v>577.33187899999996</c:v>
                </c:pt>
              </c:numCache>
            </c:numRef>
          </c:val>
          <c:extLst>
            <c:ext xmlns:c16="http://schemas.microsoft.com/office/drawing/2014/chart" uri="{C3380CC4-5D6E-409C-BE32-E72D297353CC}">
              <c16:uniqueId val="{00000006-DCC5-4F4A-A54D-47D52AA346C4}"/>
            </c:ext>
          </c:extLst>
        </c:ser>
        <c:ser>
          <c:idx val="7"/>
          <c:order val="7"/>
          <c:tx>
            <c:strRef>
              <c:f>'8.10'!$A$17</c:f>
              <c:strCache>
                <c:ptCount val="1"/>
                <c:pt idx="0">
                  <c:v>Jaderné palivo</c:v>
                </c:pt>
              </c:strCache>
            </c:strRef>
          </c:tx>
          <c:spPr>
            <a:solidFill>
              <a:srgbClr val="F7C9C7"/>
            </a:solidFill>
          </c:spPr>
          <c:invertIfNegative val="0"/>
          <c:val>
            <c:numRef>
              <c:f>'8.10'!$B$17:$M$17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DCC5-4F4A-A54D-47D52AA346C4}"/>
            </c:ext>
          </c:extLst>
        </c:ser>
        <c:ser>
          <c:idx val="8"/>
          <c:order val="8"/>
          <c:tx>
            <c:strRef>
              <c:f>'8.10'!$A$18</c:f>
              <c:strCache>
                <c:ptCount val="1"/>
                <c:pt idx="0">
                  <c:v>Koks</c:v>
                </c:pt>
              </c:strCache>
            </c:strRef>
          </c:tx>
          <c:spPr>
            <a:solidFill>
              <a:srgbClr val="262626"/>
            </a:solidFill>
          </c:spPr>
          <c:invertIfNegative val="0"/>
          <c:val>
            <c:numRef>
              <c:f>'8.10'!$B$18:$M$18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DCC5-4F4A-A54D-47D52AA346C4}"/>
            </c:ext>
          </c:extLst>
        </c:ser>
        <c:ser>
          <c:idx val="9"/>
          <c:order val="9"/>
          <c:tx>
            <c:strRef>
              <c:f>'8.10'!$A$19</c:f>
              <c:strCache>
                <c:ptCount val="1"/>
                <c:pt idx="0">
                  <c:v>Odpadní teplo</c:v>
                </c:pt>
              </c:strCache>
            </c:strRef>
          </c:tx>
          <c:spPr>
            <a:solidFill>
              <a:srgbClr val="646363"/>
            </a:solidFill>
          </c:spPr>
          <c:invertIfNegative val="0"/>
          <c:val>
            <c:numRef>
              <c:f>'8.10'!$B$19:$M$19</c:f>
              <c:numCache>
                <c:formatCode>#\ ##0.0</c:formatCode>
                <c:ptCount val="12"/>
                <c:pt idx="0">
                  <c:v>4.1379999999999999</c:v>
                </c:pt>
                <c:pt idx="1">
                  <c:v>5.1040000000000001</c:v>
                </c:pt>
                <c:pt idx="2">
                  <c:v>4.008</c:v>
                </c:pt>
                <c:pt idx="3">
                  <c:v>3.9950000000000001</c:v>
                </c:pt>
                <c:pt idx="4">
                  <c:v>2.3559999999999999</c:v>
                </c:pt>
                <c:pt idx="5">
                  <c:v>1.706</c:v>
                </c:pt>
                <c:pt idx="6">
                  <c:v>1.4590000000000001</c:v>
                </c:pt>
                <c:pt idx="7">
                  <c:v>1.0009999999999999</c:v>
                </c:pt>
                <c:pt idx="8">
                  <c:v>1.234</c:v>
                </c:pt>
                <c:pt idx="9">
                  <c:v>2.2519999999999998</c:v>
                </c:pt>
                <c:pt idx="10">
                  <c:v>2.42</c:v>
                </c:pt>
                <c:pt idx="11">
                  <c:v>3.4929999999999999</c:v>
                </c:pt>
              </c:numCache>
            </c:numRef>
          </c:val>
          <c:extLst>
            <c:ext xmlns:c16="http://schemas.microsoft.com/office/drawing/2014/chart" uri="{C3380CC4-5D6E-409C-BE32-E72D297353CC}">
              <c16:uniqueId val="{00000009-DCC5-4F4A-A54D-47D52AA346C4}"/>
            </c:ext>
          </c:extLst>
        </c:ser>
        <c:ser>
          <c:idx val="10"/>
          <c:order val="10"/>
          <c:tx>
            <c:strRef>
              <c:f>'8.10'!$A$20</c:f>
              <c:strCache>
                <c:ptCount val="1"/>
                <c:pt idx="0">
                  <c:v>Ostatní kapalná paliva</c:v>
                </c:pt>
              </c:strCache>
            </c:strRef>
          </c:tx>
          <c:spPr>
            <a:solidFill>
              <a:srgbClr val="9D9D9C"/>
            </a:solidFill>
          </c:spPr>
          <c:invertIfNegative val="0"/>
          <c:val>
            <c:numRef>
              <c:f>'8.10'!$B$20:$M$20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DCC5-4F4A-A54D-47D52AA346C4}"/>
            </c:ext>
          </c:extLst>
        </c:ser>
        <c:ser>
          <c:idx val="11"/>
          <c:order val="11"/>
          <c:tx>
            <c:strRef>
              <c:f>'8.10'!$A$21</c:f>
              <c:strCache>
                <c:ptCount val="1"/>
                <c:pt idx="0">
                  <c:v>Ostatní pevná paliva</c:v>
                </c:pt>
              </c:strCache>
            </c:strRef>
          </c:tx>
          <c:spPr>
            <a:solidFill>
              <a:srgbClr val="D0D0D0"/>
            </a:solidFill>
          </c:spPr>
          <c:invertIfNegative val="0"/>
          <c:val>
            <c:numRef>
              <c:f>'8.10'!$B$21:$M$21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DCC5-4F4A-A54D-47D52AA346C4}"/>
            </c:ext>
          </c:extLst>
        </c:ser>
        <c:ser>
          <c:idx val="12"/>
          <c:order val="12"/>
          <c:tx>
            <c:strRef>
              <c:f>'8.10'!$A$22</c:f>
              <c:strCache>
                <c:ptCount val="1"/>
                <c:pt idx="0">
                  <c:v>Ostatní plyny</c:v>
                </c:pt>
              </c:strCache>
            </c:strRef>
          </c:tx>
          <c:spPr>
            <a:pattFill prst="ltUpDiag">
              <a:fgClr>
                <a:srgbClr val="23315F"/>
              </a:fgClr>
              <a:bgClr>
                <a:sysClr val="window" lastClr="FFFFFF"/>
              </a:bgClr>
            </a:pattFill>
          </c:spPr>
          <c:invertIfNegative val="0"/>
          <c:val>
            <c:numRef>
              <c:f>'8.10'!$B$22:$M$22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DCC5-4F4A-A54D-47D52AA346C4}"/>
            </c:ext>
          </c:extLst>
        </c:ser>
        <c:ser>
          <c:idx val="13"/>
          <c:order val="13"/>
          <c:tx>
            <c:strRef>
              <c:f>'8.10'!$A$23</c:f>
              <c:strCache>
                <c:ptCount val="1"/>
                <c:pt idx="0">
                  <c:v>Ostatní</c:v>
                </c:pt>
              </c:strCache>
            </c:strRef>
          </c:tx>
          <c:spPr>
            <a:pattFill prst="ltUpDiag">
              <a:fgClr>
                <a:srgbClr val="E02C1F"/>
              </a:fgClr>
              <a:bgClr>
                <a:sysClr val="window" lastClr="FFFFFF"/>
              </a:bgClr>
            </a:pattFill>
          </c:spPr>
          <c:invertIfNegative val="0"/>
          <c:val>
            <c:numRef>
              <c:f>'8.10'!$B$23:$M$23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DCC5-4F4A-A54D-47D52AA346C4}"/>
            </c:ext>
          </c:extLst>
        </c:ser>
        <c:ser>
          <c:idx val="14"/>
          <c:order val="14"/>
          <c:tx>
            <c:strRef>
              <c:f>'8.10'!$A$24</c:f>
              <c:strCache>
                <c:ptCount val="1"/>
                <c:pt idx="0">
                  <c:v>Topné oleje</c:v>
                </c:pt>
              </c:strCache>
            </c:strRef>
          </c:tx>
          <c:spPr>
            <a:pattFill prst="ltUpDiag">
              <a:fgClr>
                <a:srgbClr val="5A6588"/>
              </a:fgClr>
              <a:bgClr>
                <a:sysClr val="window" lastClr="FFFFFF"/>
              </a:bgClr>
            </a:pattFill>
          </c:spPr>
          <c:invertIfNegative val="0"/>
          <c:val>
            <c:numRef>
              <c:f>'8.10'!$B$24:$M$24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DCC5-4F4A-A54D-47D52AA346C4}"/>
            </c:ext>
          </c:extLst>
        </c:ser>
        <c:ser>
          <c:idx val="15"/>
          <c:order val="15"/>
          <c:tx>
            <c:strRef>
              <c:f>'8.10'!$A$25</c:f>
              <c:strCache>
                <c:ptCount val="1"/>
                <c:pt idx="0">
                  <c:v>Zemní plyn</c:v>
                </c:pt>
              </c:strCache>
            </c:strRef>
          </c:tx>
          <c:spPr>
            <a:pattFill prst="ltUpDiag">
              <a:fgClr>
                <a:srgbClr val="E86158"/>
              </a:fgClr>
              <a:bgClr>
                <a:sysClr val="window" lastClr="FFFFFF"/>
              </a:bgClr>
            </a:pattFill>
          </c:spPr>
          <c:invertIfNegative val="0"/>
          <c:val>
            <c:numRef>
              <c:f>'8.10'!$B$25:$M$25</c:f>
              <c:numCache>
                <c:formatCode>#\ ##0.0</c:formatCode>
                <c:ptCount val="12"/>
                <c:pt idx="0">
                  <c:v>79.304007473007729</c:v>
                </c:pt>
                <c:pt idx="1">
                  <c:v>67.777455402263527</c:v>
                </c:pt>
                <c:pt idx="2">
                  <c:v>60.685282385353354</c:v>
                </c:pt>
                <c:pt idx="3">
                  <c:v>45.866947283945109</c:v>
                </c:pt>
                <c:pt idx="4">
                  <c:v>31.756155352725461</c:v>
                </c:pt>
                <c:pt idx="5">
                  <c:v>14.592366675524389</c:v>
                </c:pt>
                <c:pt idx="6">
                  <c:v>13.492849518917733</c:v>
                </c:pt>
                <c:pt idx="7">
                  <c:v>13.414060733094189</c:v>
                </c:pt>
                <c:pt idx="8">
                  <c:v>17.586532733362198</c:v>
                </c:pt>
                <c:pt idx="9">
                  <c:v>35.310012000000008</c:v>
                </c:pt>
                <c:pt idx="10">
                  <c:v>48.743909000000002</c:v>
                </c:pt>
                <c:pt idx="11">
                  <c:v>58.317349000000007</c:v>
                </c:pt>
              </c:numCache>
            </c:numRef>
          </c:val>
          <c:extLst>
            <c:ext xmlns:c16="http://schemas.microsoft.com/office/drawing/2014/chart" uri="{C3380CC4-5D6E-409C-BE32-E72D297353CC}">
              <c16:uniqueId val="{0000000F-DCC5-4F4A-A54D-47D52AA346C4}"/>
            </c:ext>
          </c:extLst>
        </c:ser>
        <c:dLbls>
          <c:showLegendKey val="0"/>
          <c:showVal val="0"/>
          <c:showCatName val="0"/>
          <c:showSerName val="0"/>
          <c:showPercent val="0"/>
          <c:showBubbleSize val="0"/>
        </c:dLbls>
        <c:gapWidth val="75"/>
        <c:overlap val="100"/>
        <c:axId val="288781056"/>
        <c:axId val="288782592"/>
      </c:barChart>
      <c:catAx>
        <c:axId val="28878105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782592"/>
        <c:crosses val="autoZero"/>
        <c:auto val="1"/>
        <c:lblAlgn val="ctr"/>
        <c:lblOffset val="100"/>
        <c:noMultiLvlLbl val="0"/>
      </c:catAx>
      <c:valAx>
        <c:axId val="288782592"/>
        <c:scaling>
          <c:orientation val="minMax"/>
          <c:max val="8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781056"/>
        <c:crosses val="autoZero"/>
        <c:crossBetween val="between"/>
        <c:majorUnit val="2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0CE-4878-9BBB-E2DE627D7DA4}"/>
              </c:ext>
            </c:extLst>
          </c:dPt>
          <c:dPt>
            <c:idx val="1"/>
            <c:bubble3D val="0"/>
            <c:spPr>
              <a:solidFill>
                <a:schemeClr val="accent2"/>
              </a:solidFill>
            </c:spPr>
            <c:extLst>
              <c:ext xmlns:c16="http://schemas.microsoft.com/office/drawing/2014/chart" uri="{C3380CC4-5D6E-409C-BE32-E72D297353CC}">
                <c16:uniqueId val="{00000003-10CE-4878-9BBB-E2DE627D7DA4}"/>
              </c:ext>
            </c:extLst>
          </c:dPt>
          <c:dPt>
            <c:idx val="2"/>
            <c:bubble3D val="0"/>
            <c:spPr>
              <a:solidFill>
                <a:schemeClr val="accent3"/>
              </a:solidFill>
            </c:spPr>
            <c:extLst>
              <c:ext xmlns:c16="http://schemas.microsoft.com/office/drawing/2014/chart" uri="{C3380CC4-5D6E-409C-BE32-E72D297353CC}">
                <c16:uniqueId val="{00000005-10CE-4878-9BBB-E2DE627D7DA4}"/>
              </c:ext>
            </c:extLst>
          </c:dPt>
          <c:dPt>
            <c:idx val="3"/>
            <c:bubble3D val="0"/>
            <c:spPr>
              <a:solidFill>
                <a:schemeClr val="accent4"/>
              </a:solidFill>
            </c:spPr>
            <c:extLst>
              <c:ext xmlns:c16="http://schemas.microsoft.com/office/drawing/2014/chart" uri="{C3380CC4-5D6E-409C-BE32-E72D297353CC}">
                <c16:uniqueId val="{00000007-10CE-4878-9BBB-E2DE627D7DA4}"/>
              </c:ext>
            </c:extLst>
          </c:dPt>
          <c:dPt>
            <c:idx val="4"/>
            <c:bubble3D val="0"/>
            <c:spPr>
              <a:solidFill>
                <a:schemeClr val="accent5"/>
              </a:solidFill>
            </c:spPr>
            <c:extLst>
              <c:ext xmlns:c16="http://schemas.microsoft.com/office/drawing/2014/chart" uri="{C3380CC4-5D6E-409C-BE32-E72D297353CC}">
                <c16:uniqueId val="{00000009-10CE-4878-9BBB-E2DE627D7DA4}"/>
              </c:ext>
            </c:extLst>
          </c:dPt>
          <c:dPt>
            <c:idx val="5"/>
            <c:bubble3D val="0"/>
            <c:spPr>
              <a:solidFill>
                <a:schemeClr val="accent6"/>
              </a:solidFill>
            </c:spPr>
            <c:extLst>
              <c:ext xmlns:c16="http://schemas.microsoft.com/office/drawing/2014/chart" uri="{C3380CC4-5D6E-409C-BE32-E72D297353CC}">
                <c16:uniqueId val="{0000000B-10CE-4878-9BBB-E2DE627D7DA4}"/>
              </c:ext>
            </c:extLst>
          </c:dPt>
          <c:dPt>
            <c:idx val="6"/>
            <c:bubble3D val="0"/>
            <c:spPr>
              <a:solidFill>
                <a:srgbClr val="F0948F"/>
              </a:solidFill>
            </c:spPr>
            <c:extLst>
              <c:ext xmlns:c16="http://schemas.microsoft.com/office/drawing/2014/chart" uri="{C3380CC4-5D6E-409C-BE32-E72D297353CC}">
                <c16:uniqueId val="{0000000D-10CE-4878-9BBB-E2DE627D7DA4}"/>
              </c:ext>
            </c:extLst>
          </c:dPt>
          <c:dPt>
            <c:idx val="7"/>
            <c:bubble3D val="0"/>
            <c:spPr>
              <a:solidFill>
                <a:srgbClr val="F7C9C7"/>
              </a:solidFill>
            </c:spPr>
            <c:extLst>
              <c:ext xmlns:c16="http://schemas.microsoft.com/office/drawing/2014/chart" uri="{C3380CC4-5D6E-409C-BE32-E72D297353CC}">
                <c16:uniqueId val="{0000000F-10CE-4878-9BBB-E2DE627D7DA4}"/>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10-10CE-4878-9BBB-E2DE627D7DA4}"/>
            </c:ext>
          </c:extLst>
        </c:ser>
        <c:ser>
          <c:idx val="2"/>
          <c:order val="1"/>
          <c:dPt>
            <c:idx val="0"/>
            <c:bubble3D val="0"/>
            <c:spPr>
              <a:solidFill>
                <a:schemeClr val="accent1"/>
              </a:solidFill>
            </c:spPr>
            <c:extLst>
              <c:ext xmlns:c16="http://schemas.microsoft.com/office/drawing/2014/chart" uri="{C3380CC4-5D6E-409C-BE32-E72D297353CC}">
                <c16:uniqueId val="{00000012-10CE-4878-9BBB-E2DE627D7DA4}"/>
              </c:ext>
            </c:extLst>
          </c:dPt>
          <c:dPt>
            <c:idx val="1"/>
            <c:bubble3D val="0"/>
            <c:spPr>
              <a:solidFill>
                <a:schemeClr val="accent2"/>
              </a:solidFill>
            </c:spPr>
            <c:extLst>
              <c:ext xmlns:c16="http://schemas.microsoft.com/office/drawing/2014/chart" uri="{C3380CC4-5D6E-409C-BE32-E72D297353CC}">
                <c16:uniqueId val="{00000014-10CE-4878-9BBB-E2DE627D7DA4}"/>
              </c:ext>
            </c:extLst>
          </c:dPt>
          <c:dPt>
            <c:idx val="2"/>
            <c:bubble3D val="0"/>
            <c:spPr>
              <a:solidFill>
                <a:schemeClr val="accent3"/>
              </a:solidFill>
            </c:spPr>
            <c:extLst>
              <c:ext xmlns:c16="http://schemas.microsoft.com/office/drawing/2014/chart" uri="{C3380CC4-5D6E-409C-BE32-E72D297353CC}">
                <c16:uniqueId val="{00000016-10CE-4878-9BBB-E2DE627D7DA4}"/>
              </c:ext>
            </c:extLst>
          </c:dPt>
          <c:dPt>
            <c:idx val="3"/>
            <c:bubble3D val="0"/>
            <c:spPr>
              <a:solidFill>
                <a:schemeClr val="accent4"/>
              </a:solidFill>
            </c:spPr>
            <c:extLst>
              <c:ext xmlns:c16="http://schemas.microsoft.com/office/drawing/2014/chart" uri="{C3380CC4-5D6E-409C-BE32-E72D297353CC}">
                <c16:uniqueId val="{00000018-10CE-4878-9BBB-E2DE627D7DA4}"/>
              </c:ext>
            </c:extLst>
          </c:dPt>
          <c:dPt>
            <c:idx val="4"/>
            <c:bubble3D val="0"/>
            <c:spPr>
              <a:solidFill>
                <a:schemeClr val="accent5"/>
              </a:solidFill>
            </c:spPr>
            <c:extLst>
              <c:ext xmlns:c16="http://schemas.microsoft.com/office/drawing/2014/chart" uri="{C3380CC4-5D6E-409C-BE32-E72D297353CC}">
                <c16:uniqueId val="{0000001A-10CE-4878-9BBB-E2DE627D7DA4}"/>
              </c:ext>
            </c:extLst>
          </c:dPt>
          <c:dPt>
            <c:idx val="5"/>
            <c:bubble3D val="0"/>
            <c:spPr>
              <a:solidFill>
                <a:schemeClr val="accent6"/>
              </a:solidFill>
            </c:spPr>
            <c:extLst>
              <c:ext xmlns:c16="http://schemas.microsoft.com/office/drawing/2014/chart" uri="{C3380CC4-5D6E-409C-BE32-E72D297353CC}">
                <c16:uniqueId val="{0000001C-10CE-4878-9BBB-E2DE627D7DA4}"/>
              </c:ext>
            </c:extLst>
          </c:dPt>
          <c:dPt>
            <c:idx val="6"/>
            <c:bubble3D val="0"/>
            <c:spPr>
              <a:solidFill>
                <a:srgbClr val="F0948F"/>
              </a:solidFill>
            </c:spPr>
            <c:extLst>
              <c:ext xmlns:c16="http://schemas.microsoft.com/office/drawing/2014/chart" uri="{C3380CC4-5D6E-409C-BE32-E72D297353CC}">
                <c16:uniqueId val="{0000001E-10CE-4878-9BBB-E2DE627D7DA4}"/>
              </c:ext>
            </c:extLst>
          </c:dPt>
          <c:dPt>
            <c:idx val="7"/>
            <c:bubble3D val="0"/>
            <c:spPr>
              <a:solidFill>
                <a:srgbClr val="F7C9C7"/>
              </a:solidFill>
            </c:spPr>
            <c:extLst>
              <c:ext xmlns:c16="http://schemas.microsoft.com/office/drawing/2014/chart" uri="{C3380CC4-5D6E-409C-BE32-E72D297353CC}">
                <c16:uniqueId val="{00000020-10CE-4878-9BBB-E2DE627D7DA4}"/>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21-10CE-4878-9BBB-E2DE627D7DA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Dodávky tepla v</a:t>
            </a:r>
            <a:r>
              <a:rPr lang="en-US" sz="1000">
                <a:solidFill>
                  <a:schemeClr val="accent1"/>
                </a:solidFill>
              </a:rPr>
              <a:t> krajích ČR</a:t>
            </a:r>
            <a:r>
              <a:rPr lang="cs-CZ" sz="1000">
                <a:solidFill>
                  <a:schemeClr val="accent1"/>
                </a:solidFill>
              </a:rPr>
              <a:t>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1.6942894925858127E-3"/>
          <c:y val="2.4028834601521828E-2"/>
        </c:manualLayout>
      </c:layout>
      <c:overlay val="0"/>
      <c:spPr>
        <a:solidFill>
          <a:sysClr val="window" lastClr="FFFFFF"/>
        </a:solidFill>
      </c:spPr>
    </c:title>
    <c:autoTitleDeleted val="0"/>
    <c:plotArea>
      <c:layout>
        <c:manualLayout>
          <c:layoutTarget val="inner"/>
          <c:xMode val="edge"/>
          <c:yMode val="edge"/>
          <c:x val="7.8357197038349743E-2"/>
          <c:y val="0.11692046203475667"/>
          <c:w val="0.88754220620120694"/>
          <c:h val="0.79505390720833502"/>
        </c:manualLayout>
      </c:layout>
      <c:barChart>
        <c:barDir val="col"/>
        <c:grouping val="stacked"/>
        <c:varyColors val="0"/>
        <c:ser>
          <c:idx val="0"/>
          <c:order val="0"/>
          <c:tx>
            <c:strRef>
              <c:f>'5.2'!$A$7</c:f>
              <c:strCache>
                <c:ptCount val="1"/>
                <c:pt idx="0">
                  <c:v>Hlavní město Praha</c:v>
                </c:pt>
              </c:strCache>
            </c:strRef>
          </c:tx>
          <c:spPr>
            <a:solidFill>
              <a:schemeClr val="accent1"/>
            </a:solidFill>
          </c:spPr>
          <c:invertIfNegative val="0"/>
          <c:val>
            <c:numRef>
              <c:f>'5.2'!$B$7:$M$7</c:f>
              <c:numCache>
                <c:formatCode>#\ ##0.0</c:formatCode>
                <c:ptCount val="12"/>
                <c:pt idx="0">
                  <c:v>647.88324499999987</c:v>
                </c:pt>
                <c:pt idx="1">
                  <c:v>649.64058000000023</c:v>
                </c:pt>
                <c:pt idx="2">
                  <c:v>501.58178600000002</c:v>
                </c:pt>
                <c:pt idx="3">
                  <c:v>398.81724599999995</c:v>
                </c:pt>
                <c:pt idx="4">
                  <c:v>274.67653999999999</c:v>
                </c:pt>
                <c:pt idx="5">
                  <c:v>145.39637099999996</c:v>
                </c:pt>
                <c:pt idx="6">
                  <c:v>208.88136900000003</c:v>
                </c:pt>
                <c:pt idx="7">
                  <c:v>158.542136</c:v>
                </c:pt>
                <c:pt idx="8">
                  <c:v>156.09073699999996</c:v>
                </c:pt>
                <c:pt idx="9">
                  <c:v>351.23605300000003</c:v>
                </c:pt>
                <c:pt idx="10">
                  <c:v>476.60068899999993</c:v>
                </c:pt>
                <c:pt idx="11">
                  <c:v>544.07122800000002</c:v>
                </c:pt>
              </c:numCache>
            </c:numRef>
          </c:val>
          <c:extLst>
            <c:ext xmlns:c16="http://schemas.microsoft.com/office/drawing/2014/chart" uri="{C3380CC4-5D6E-409C-BE32-E72D297353CC}">
              <c16:uniqueId val="{00000000-FD66-47C3-BB64-4A2AA1CEB551}"/>
            </c:ext>
          </c:extLst>
        </c:ser>
        <c:ser>
          <c:idx val="1"/>
          <c:order val="1"/>
          <c:tx>
            <c:strRef>
              <c:f>'5.2'!$A$8</c:f>
              <c:strCache>
                <c:ptCount val="1"/>
                <c:pt idx="0">
                  <c:v>Jihočeský kraj</c:v>
                </c:pt>
              </c:strCache>
            </c:strRef>
          </c:tx>
          <c:spPr>
            <a:solidFill>
              <a:schemeClr val="accent2"/>
            </a:solidFill>
          </c:spPr>
          <c:invertIfNegative val="0"/>
          <c:val>
            <c:numRef>
              <c:f>'5.2'!$B$8:$M$8</c:f>
              <c:numCache>
                <c:formatCode>#\ ##0.0</c:formatCode>
                <c:ptCount val="12"/>
                <c:pt idx="0">
                  <c:v>750.71559799999989</c:v>
                </c:pt>
                <c:pt idx="1">
                  <c:v>640.43477199999995</c:v>
                </c:pt>
                <c:pt idx="2">
                  <c:v>619.23990200000003</c:v>
                </c:pt>
                <c:pt idx="3">
                  <c:v>476.65966300000008</c:v>
                </c:pt>
                <c:pt idx="4">
                  <c:v>337.02241099999992</c:v>
                </c:pt>
                <c:pt idx="5">
                  <c:v>175.06851000000003</c:v>
                </c:pt>
                <c:pt idx="6">
                  <c:v>165.96721100000008</c:v>
                </c:pt>
                <c:pt idx="7">
                  <c:v>174.62084300000004</c:v>
                </c:pt>
                <c:pt idx="8">
                  <c:v>192.71132200000002</c:v>
                </c:pt>
                <c:pt idx="9">
                  <c:v>377.93131000000005</c:v>
                </c:pt>
                <c:pt idx="10">
                  <c:v>542.77525800000001</c:v>
                </c:pt>
                <c:pt idx="11">
                  <c:v>660.11618100000021</c:v>
                </c:pt>
              </c:numCache>
            </c:numRef>
          </c:val>
          <c:extLst>
            <c:ext xmlns:c16="http://schemas.microsoft.com/office/drawing/2014/chart" uri="{C3380CC4-5D6E-409C-BE32-E72D297353CC}">
              <c16:uniqueId val="{00000001-FD66-47C3-BB64-4A2AA1CEB551}"/>
            </c:ext>
          </c:extLst>
        </c:ser>
        <c:ser>
          <c:idx val="2"/>
          <c:order val="2"/>
          <c:tx>
            <c:strRef>
              <c:f>'5.2'!$A$9</c:f>
              <c:strCache>
                <c:ptCount val="1"/>
                <c:pt idx="0">
                  <c:v>Jihomoravský kraj</c:v>
                </c:pt>
              </c:strCache>
            </c:strRef>
          </c:tx>
          <c:spPr>
            <a:solidFill>
              <a:schemeClr val="accent3"/>
            </a:solidFill>
          </c:spPr>
          <c:invertIfNegative val="0"/>
          <c:val>
            <c:numRef>
              <c:f>'5.2'!$B$9:$M$9</c:f>
              <c:numCache>
                <c:formatCode>#\ ##0.0</c:formatCode>
                <c:ptCount val="12"/>
                <c:pt idx="0">
                  <c:v>850.95271700000035</c:v>
                </c:pt>
                <c:pt idx="1">
                  <c:v>776.72232899999995</c:v>
                </c:pt>
                <c:pt idx="2">
                  <c:v>675.85284499999966</c:v>
                </c:pt>
                <c:pt idx="3">
                  <c:v>509.22733700100008</c:v>
                </c:pt>
                <c:pt idx="4">
                  <c:v>339.35980000100005</c:v>
                </c:pt>
                <c:pt idx="5">
                  <c:v>187.20823599999997</c:v>
                </c:pt>
                <c:pt idx="6">
                  <c:v>170.53703900000002</c:v>
                </c:pt>
                <c:pt idx="7">
                  <c:v>178.14822199999998</c:v>
                </c:pt>
                <c:pt idx="8">
                  <c:v>225.02405200000001</c:v>
                </c:pt>
                <c:pt idx="9">
                  <c:v>438.28820000000002</c:v>
                </c:pt>
                <c:pt idx="10">
                  <c:v>628.88523999999995</c:v>
                </c:pt>
                <c:pt idx="11">
                  <c:v>807.60964300000035</c:v>
                </c:pt>
              </c:numCache>
            </c:numRef>
          </c:val>
          <c:extLst>
            <c:ext xmlns:c16="http://schemas.microsoft.com/office/drawing/2014/chart" uri="{C3380CC4-5D6E-409C-BE32-E72D297353CC}">
              <c16:uniqueId val="{00000002-FD66-47C3-BB64-4A2AA1CEB551}"/>
            </c:ext>
          </c:extLst>
        </c:ser>
        <c:ser>
          <c:idx val="3"/>
          <c:order val="3"/>
          <c:tx>
            <c:strRef>
              <c:f>'5.2'!$A$10</c:f>
              <c:strCache>
                <c:ptCount val="1"/>
                <c:pt idx="0">
                  <c:v>Karlovarský kraj</c:v>
                </c:pt>
              </c:strCache>
            </c:strRef>
          </c:tx>
          <c:spPr>
            <a:solidFill>
              <a:schemeClr val="accent4"/>
            </a:solidFill>
          </c:spPr>
          <c:invertIfNegative val="0"/>
          <c:val>
            <c:numRef>
              <c:f>'5.2'!$B$10:$M$10</c:f>
              <c:numCache>
                <c:formatCode>#\ ##0.0</c:formatCode>
                <c:ptCount val="12"/>
                <c:pt idx="0">
                  <c:v>464.25101599999988</c:v>
                </c:pt>
                <c:pt idx="1">
                  <c:v>434.97253600000005</c:v>
                </c:pt>
                <c:pt idx="2">
                  <c:v>385.29361199999994</c:v>
                </c:pt>
                <c:pt idx="3">
                  <c:v>315.67903100000001</c:v>
                </c:pt>
                <c:pt idx="4">
                  <c:v>241.26215499999995</c:v>
                </c:pt>
                <c:pt idx="5">
                  <c:v>110.45332800000001</c:v>
                </c:pt>
                <c:pt idx="6">
                  <c:v>123.05883799999999</c:v>
                </c:pt>
                <c:pt idx="7">
                  <c:v>121.34514000000001</c:v>
                </c:pt>
                <c:pt idx="8">
                  <c:v>168.26451100000003</c:v>
                </c:pt>
                <c:pt idx="9">
                  <c:v>295.47908500000005</c:v>
                </c:pt>
                <c:pt idx="10">
                  <c:v>387.0712529999999</c:v>
                </c:pt>
                <c:pt idx="11">
                  <c:v>456.49236099999985</c:v>
                </c:pt>
              </c:numCache>
            </c:numRef>
          </c:val>
          <c:extLst>
            <c:ext xmlns:c16="http://schemas.microsoft.com/office/drawing/2014/chart" uri="{C3380CC4-5D6E-409C-BE32-E72D297353CC}">
              <c16:uniqueId val="{00000003-FD66-47C3-BB64-4A2AA1CEB551}"/>
            </c:ext>
          </c:extLst>
        </c:ser>
        <c:ser>
          <c:idx val="4"/>
          <c:order val="4"/>
          <c:tx>
            <c:strRef>
              <c:f>'5.2'!$A$11</c:f>
              <c:strCache>
                <c:ptCount val="1"/>
                <c:pt idx="0">
                  <c:v>Kraj Vysočina</c:v>
                </c:pt>
              </c:strCache>
            </c:strRef>
          </c:tx>
          <c:spPr>
            <a:solidFill>
              <a:schemeClr val="accent5"/>
            </a:solidFill>
          </c:spPr>
          <c:invertIfNegative val="0"/>
          <c:val>
            <c:numRef>
              <c:f>'5.2'!$B$11:$M$11</c:f>
              <c:numCache>
                <c:formatCode>#\ ##0.0</c:formatCode>
                <c:ptCount val="12"/>
                <c:pt idx="0">
                  <c:v>256.21327400000001</c:v>
                </c:pt>
                <c:pt idx="1">
                  <c:v>226.37418699999998</c:v>
                </c:pt>
                <c:pt idx="2">
                  <c:v>212.631044</c:v>
                </c:pt>
                <c:pt idx="3">
                  <c:v>167.85951000000003</c:v>
                </c:pt>
                <c:pt idx="4">
                  <c:v>110.55757799999996</c:v>
                </c:pt>
                <c:pt idx="5">
                  <c:v>51.652622000000001</c:v>
                </c:pt>
                <c:pt idx="6">
                  <c:v>46.497563</c:v>
                </c:pt>
                <c:pt idx="7">
                  <c:v>47.974943999999994</c:v>
                </c:pt>
                <c:pt idx="8">
                  <c:v>67.840059999999994</c:v>
                </c:pt>
                <c:pt idx="9">
                  <c:v>132.02058700000003</c:v>
                </c:pt>
                <c:pt idx="10">
                  <c:v>191.18252000000001</c:v>
                </c:pt>
                <c:pt idx="11">
                  <c:v>235.97941199999997</c:v>
                </c:pt>
              </c:numCache>
            </c:numRef>
          </c:val>
          <c:extLst>
            <c:ext xmlns:c16="http://schemas.microsoft.com/office/drawing/2014/chart" uri="{C3380CC4-5D6E-409C-BE32-E72D297353CC}">
              <c16:uniqueId val="{00000004-FD66-47C3-BB64-4A2AA1CEB551}"/>
            </c:ext>
          </c:extLst>
        </c:ser>
        <c:ser>
          <c:idx val="5"/>
          <c:order val="5"/>
          <c:tx>
            <c:strRef>
              <c:f>'5.2'!$A$12</c:f>
              <c:strCache>
                <c:ptCount val="1"/>
                <c:pt idx="0">
                  <c:v>Královéhradecký kraj</c:v>
                </c:pt>
              </c:strCache>
            </c:strRef>
          </c:tx>
          <c:spPr>
            <a:solidFill>
              <a:schemeClr val="accent6"/>
            </a:solidFill>
          </c:spPr>
          <c:invertIfNegative val="0"/>
          <c:val>
            <c:numRef>
              <c:f>'5.2'!$B$12:$M$12</c:f>
              <c:numCache>
                <c:formatCode>#\ ##0.0</c:formatCode>
                <c:ptCount val="12"/>
                <c:pt idx="0">
                  <c:v>419.77620220331039</c:v>
                </c:pt>
                <c:pt idx="1">
                  <c:v>391.84989268828798</c:v>
                </c:pt>
                <c:pt idx="2">
                  <c:v>358.72402007483186</c:v>
                </c:pt>
                <c:pt idx="3">
                  <c:v>281.69510921086544</c:v>
                </c:pt>
                <c:pt idx="4">
                  <c:v>211.09311850748543</c:v>
                </c:pt>
                <c:pt idx="5">
                  <c:v>123.38767</c:v>
                </c:pt>
                <c:pt idx="6">
                  <c:v>99.255229999999983</c:v>
                </c:pt>
                <c:pt idx="7">
                  <c:v>109.99188699999999</c:v>
                </c:pt>
                <c:pt idx="8">
                  <c:v>146.60057000000003</c:v>
                </c:pt>
                <c:pt idx="9">
                  <c:v>245.77119099999999</c:v>
                </c:pt>
                <c:pt idx="10">
                  <c:v>306.76397099999997</c:v>
                </c:pt>
                <c:pt idx="11">
                  <c:v>391.37090800000004</c:v>
                </c:pt>
              </c:numCache>
            </c:numRef>
          </c:val>
          <c:extLst>
            <c:ext xmlns:c16="http://schemas.microsoft.com/office/drawing/2014/chart" uri="{C3380CC4-5D6E-409C-BE32-E72D297353CC}">
              <c16:uniqueId val="{00000005-FD66-47C3-BB64-4A2AA1CEB551}"/>
            </c:ext>
          </c:extLst>
        </c:ser>
        <c:ser>
          <c:idx val="6"/>
          <c:order val="6"/>
          <c:tx>
            <c:strRef>
              <c:f>'5.2'!$A$13</c:f>
              <c:strCache>
                <c:ptCount val="1"/>
                <c:pt idx="0">
                  <c:v>Liberecký kraj</c:v>
                </c:pt>
              </c:strCache>
            </c:strRef>
          </c:tx>
          <c:spPr>
            <a:solidFill>
              <a:srgbClr val="F0948F"/>
            </a:solidFill>
          </c:spPr>
          <c:invertIfNegative val="0"/>
          <c:val>
            <c:numRef>
              <c:f>'5.2'!$B$13:$M$13</c:f>
              <c:numCache>
                <c:formatCode>#\ ##0.0</c:formatCode>
                <c:ptCount val="12"/>
                <c:pt idx="0">
                  <c:v>322.84037200000006</c:v>
                </c:pt>
                <c:pt idx="1">
                  <c:v>284.96762899999999</c:v>
                </c:pt>
                <c:pt idx="2">
                  <c:v>256.03935500000006</c:v>
                </c:pt>
                <c:pt idx="3">
                  <c:v>212.07286000000005</c:v>
                </c:pt>
                <c:pt idx="4">
                  <c:v>148.45476599999998</c:v>
                </c:pt>
                <c:pt idx="5">
                  <c:v>66.902096</c:v>
                </c:pt>
                <c:pt idx="6">
                  <c:v>63.355655000000006</c:v>
                </c:pt>
                <c:pt idx="7">
                  <c:v>66.565196999999998</c:v>
                </c:pt>
                <c:pt idx="8">
                  <c:v>94.431663999999969</c:v>
                </c:pt>
                <c:pt idx="9">
                  <c:v>177.65020978451534</c:v>
                </c:pt>
                <c:pt idx="10">
                  <c:v>237.52475964372749</c:v>
                </c:pt>
                <c:pt idx="11">
                  <c:v>302.37864410677571</c:v>
                </c:pt>
              </c:numCache>
            </c:numRef>
          </c:val>
          <c:extLst>
            <c:ext xmlns:c16="http://schemas.microsoft.com/office/drawing/2014/chart" uri="{C3380CC4-5D6E-409C-BE32-E72D297353CC}">
              <c16:uniqueId val="{00000006-FD66-47C3-BB64-4A2AA1CEB551}"/>
            </c:ext>
          </c:extLst>
        </c:ser>
        <c:ser>
          <c:idx val="7"/>
          <c:order val="7"/>
          <c:tx>
            <c:strRef>
              <c:f>'5.2'!$A$14</c:f>
              <c:strCache>
                <c:ptCount val="1"/>
                <c:pt idx="0">
                  <c:v>Moravskoslezský kraj</c:v>
                </c:pt>
              </c:strCache>
            </c:strRef>
          </c:tx>
          <c:spPr>
            <a:solidFill>
              <a:srgbClr val="F7C9C7"/>
            </a:solidFill>
          </c:spPr>
          <c:invertIfNegative val="0"/>
          <c:val>
            <c:numRef>
              <c:f>'5.2'!$B$14:$M$14</c:f>
              <c:numCache>
                <c:formatCode>#\ ##0.0</c:formatCode>
                <c:ptCount val="12"/>
                <c:pt idx="0">
                  <c:v>2312.9407090000009</c:v>
                </c:pt>
                <c:pt idx="1">
                  <c:v>2157.9585889999998</c:v>
                </c:pt>
                <c:pt idx="2">
                  <c:v>1883.1474049999999</c:v>
                </c:pt>
                <c:pt idx="3">
                  <c:v>1500.7321269999998</c:v>
                </c:pt>
                <c:pt idx="4">
                  <c:v>942.88344899999959</c:v>
                </c:pt>
                <c:pt idx="5">
                  <c:v>510.22131400000001</c:v>
                </c:pt>
                <c:pt idx="6">
                  <c:v>465.30602900000008</c:v>
                </c:pt>
                <c:pt idx="7">
                  <c:v>551.15672100000006</c:v>
                </c:pt>
                <c:pt idx="8">
                  <c:v>687.64321500000005</c:v>
                </c:pt>
                <c:pt idx="9">
                  <c:v>1256.8943760000002</c:v>
                </c:pt>
                <c:pt idx="10">
                  <c:v>1607.8033100000005</c:v>
                </c:pt>
                <c:pt idx="11">
                  <c:v>2199.6595130000001</c:v>
                </c:pt>
              </c:numCache>
            </c:numRef>
          </c:val>
          <c:extLst>
            <c:ext xmlns:c16="http://schemas.microsoft.com/office/drawing/2014/chart" uri="{C3380CC4-5D6E-409C-BE32-E72D297353CC}">
              <c16:uniqueId val="{00000007-FD66-47C3-BB64-4A2AA1CEB551}"/>
            </c:ext>
          </c:extLst>
        </c:ser>
        <c:ser>
          <c:idx val="8"/>
          <c:order val="8"/>
          <c:tx>
            <c:strRef>
              <c:f>'5.2'!$A$15</c:f>
              <c:strCache>
                <c:ptCount val="1"/>
                <c:pt idx="0">
                  <c:v>Olomoucký kraj</c:v>
                </c:pt>
              </c:strCache>
            </c:strRef>
          </c:tx>
          <c:spPr>
            <a:solidFill>
              <a:schemeClr val="tx1"/>
            </a:solidFill>
          </c:spPr>
          <c:invertIfNegative val="0"/>
          <c:val>
            <c:numRef>
              <c:f>'5.2'!$B$15:$M$15</c:f>
              <c:numCache>
                <c:formatCode>#\ ##0.0</c:formatCode>
                <c:ptCount val="12"/>
                <c:pt idx="0">
                  <c:v>519.83400299999994</c:v>
                </c:pt>
                <c:pt idx="1">
                  <c:v>496.53308899999985</c:v>
                </c:pt>
                <c:pt idx="2">
                  <c:v>430.65919800000006</c:v>
                </c:pt>
                <c:pt idx="3">
                  <c:v>317.28244200000006</c:v>
                </c:pt>
                <c:pt idx="4">
                  <c:v>196.17333299999999</c:v>
                </c:pt>
                <c:pt idx="5">
                  <c:v>106.51024600000001</c:v>
                </c:pt>
                <c:pt idx="6">
                  <c:v>99.633548000000033</c:v>
                </c:pt>
                <c:pt idx="7">
                  <c:v>105.43197400000001</c:v>
                </c:pt>
                <c:pt idx="8">
                  <c:v>133.50368600000002</c:v>
                </c:pt>
                <c:pt idx="9">
                  <c:v>278.44012099999998</c:v>
                </c:pt>
                <c:pt idx="10">
                  <c:v>372.60254400000025</c:v>
                </c:pt>
                <c:pt idx="11">
                  <c:v>497.45273100000003</c:v>
                </c:pt>
              </c:numCache>
            </c:numRef>
          </c:val>
          <c:extLst>
            <c:ext xmlns:c16="http://schemas.microsoft.com/office/drawing/2014/chart" uri="{C3380CC4-5D6E-409C-BE32-E72D297353CC}">
              <c16:uniqueId val="{00000008-FD66-47C3-BB64-4A2AA1CEB551}"/>
            </c:ext>
          </c:extLst>
        </c:ser>
        <c:ser>
          <c:idx val="9"/>
          <c:order val="9"/>
          <c:tx>
            <c:strRef>
              <c:f>'5.2'!$A$16</c:f>
              <c:strCache>
                <c:ptCount val="1"/>
                <c:pt idx="0">
                  <c:v>Pardubický kraj</c:v>
                </c:pt>
              </c:strCache>
            </c:strRef>
          </c:tx>
          <c:spPr>
            <a:solidFill>
              <a:srgbClr val="646363"/>
            </a:solidFill>
          </c:spPr>
          <c:invertIfNegative val="0"/>
          <c:val>
            <c:numRef>
              <c:f>'5.2'!$B$16:$M$16</c:f>
              <c:numCache>
                <c:formatCode>#\ ##0.0</c:formatCode>
                <c:ptCount val="12"/>
                <c:pt idx="0">
                  <c:v>682.64583847300764</c:v>
                </c:pt>
                <c:pt idx="1">
                  <c:v>632.68698340226342</c:v>
                </c:pt>
                <c:pt idx="2">
                  <c:v>563.60432038535328</c:v>
                </c:pt>
                <c:pt idx="3">
                  <c:v>418.25814128394512</c:v>
                </c:pt>
                <c:pt idx="4">
                  <c:v>251.23234435272539</c:v>
                </c:pt>
                <c:pt idx="5">
                  <c:v>89.339180675524389</c:v>
                </c:pt>
                <c:pt idx="6">
                  <c:v>78.403474518917733</c:v>
                </c:pt>
                <c:pt idx="7">
                  <c:v>82.515576733094193</c:v>
                </c:pt>
                <c:pt idx="8">
                  <c:v>130.79571373336219</c:v>
                </c:pt>
                <c:pt idx="9">
                  <c:v>339.16093199999995</c:v>
                </c:pt>
                <c:pt idx="10">
                  <c:v>484.36810400000013</c:v>
                </c:pt>
                <c:pt idx="11">
                  <c:v>652.86817500000018</c:v>
                </c:pt>
              </c:numCache>
            </c:numRef>
          </c:val>
          <c:extLst>
            <c:ext xmlns:c16="http://schemas.microsoft.com/office/drawing/2014/chart" uri="{C3380CC4-5D6E-409C-BE32-E72D297353CC}">
              <c16:uniqueId val="{00000009-FD66-47C3-BB64-4A2AA1CEB551}"/>
            </c:ext>
          </c:extLst>
        </c:ser>
        <c:ser>
          <c:idx val="10"/>
          <c:order val="10"/>
          <c:tx>
            <c:strRef>
              <c:f>'5.2'!$A$17</c:f>
              <c:strCache>
                <c:ptCount val="1"/>
                <c:pt idx="0">
                  <c:v>Plzeňský kraj</c:v>
                </c:pt>
              </c:strCache>
            </c:strRef>
          </c:tx>
          <c:spPr>
            <a:solidFill>
              <a:srgbClr val="9D9D9C"/>
            </a:solidFill>
          </c:spPr>
          <c:invertIfNegative val="0"/>
          <c:val>
            <c:numRef>
              <c:f>'5.2'!$B$17:$M$17</c:f>
              <c:numCache>
                <c:formatCode>#\ ##0.0</c:formatCode>
                <c:ptCount val="12"/>
                <c:pt idx="0">
                  <c:v>630.42633000000001</c:v>
                </c:pt>
                <c:pt idx="1">
                  <c:v>582.57873399999983</c:v>
                </c:pt>
                <c:pt idx="2">
                  <c:v>521.14148</c:v>
                </c:pt>
                <c:pt idx="3">
                  <c:v>416.33208599999995</c:v>
                </c:pt>
                <c:pt idx="4">
                  <c:v>279.57895400000001</c:v>
                </c:pt>
                <c:pt idx="5">
                  <c:v>130.21138100000002</c:v>
                </c:pt>
                <c:pt idx="6">
                  <c:v>109.91131800000001</c:v>
                </c:pt>
                <c:pt idx="7">
                  <c:v>101.693257</c:v>
                </c:pt>
                <c:pt idx="8">
                  <c:v>149.52986500000003</c:v>
                </c:pt>
                <c:pt idx="9">
                  <c:v>326.89942799999994</c:v>
                </c:pt>
                <c:pt idx="10">
                  <c:v>509.068668</c:v>
                </c:pt>
                <c:pt idx="11">
                  <c:v>609.00489000000005</c:v>
                </c:pt>
              </c:numCache>
            </c:numRef>
          </c:val>
          <c:extLst>
            <c:ext xmlns:c16="http://schemas.microsoft.com/office/drawing/2014/chart" uri="{C3380CC4-5D6E-409C-BE32-E72D297353CC}">
              <c16:uniqueId val="{0000000A-FD66-47C3-BB64-4A2AA1CEB551}"/>
            </c:ext>
          </c:extLst>
        </c:ser>
        <c:ser>
          <c:idx val="11"/>
          <c:order val="11"/>
          <c:tx>
            <c:strRef>
              <c:f>'5.2'!$A$18</c:f>
              <c:strCache>
                <c:ptCount val="1"/>
                <c:pt idx="0">
                  <c:v>Středočeský kraj</c:v>
                </c:pt>
              </c:strCache>
            </c:strRef>
          </c:tx>
          <c:spPr>
            <a:solidFill>
              <a:srgbClr val="D0D0D0"/>
            </a:solidFill>
          </c:spPr>
          <c:invertIfNegative val="0"/>
          <c:val>
            <c:numRef>
              <c:f>'5.2'!$B$18:$M$18</c:f>
              <c:numCache>
                <c:formatCode>#\ ##0.0</c:formatCode>
                <c:ptCount val="12"/>
                <c:pt idx="0">
                  <c:v>2928.8096030000002</c:v>
                </c:pt>
                <c:pt idx="1">
                  <c:v>2593.1466739999996</c:v>
                </c:pt>
                <c:pt idx="2">
                  <c:v>2482.7117929999999</c:v>
                </c:pt>
                <c:pt idx="3">
                  <c:v>2017.5817320000003</c:v>
                </c:pt>
                <c:pt idx="4">
                  <c:v>1463.9050439999999</c:v>
                </c:pt>
                <c:pt idx="5">
                  <c:v>771.97990400000003</c:v>
                </c:pt>
                <c:pt idx="6">
                  <c:v>573.27006299999982</c:v>
                </c:pt>
                <c:pt idx="7">
                  <c:v>706.88496700000007</c:v>
                </c:pt>
                <c:pt idx="8">
                  <c:v>989.04237299999977</c:v>
                </c:pt>
                <c:pt idx="9">
                  <c:v>1688.0369100000005</c:v>
                </c:pt>
                <c:pt idx="10">
                  <c:v>2240.2538030000001</c:v>
                </c:pt>
                <c:pt idx="11">
                  <c:v>2744.7890109999998</c:v>
                </c:pt>
              </c:numCache>
            </c:numRef>
          </c:val>
          <c:extLst>
            <c:ext xmlns:c16="http://schemas.microsoft.com/office/drawing/2014/chart" uri="{C3380CC4-5D6E-409C-BE32-E72D297353CC}">
              <c16:uniqueId val="{0000000B-FD66-47C3-BB64-4A2AA1CEB551}"/>
            </c:ext>
          </c:extLst>
        </c:ser>
        <c:ser>
          <c:idx val="12"/>
          <c:order val="12"/>
          <c:tx>
            <c:strRef>
              <c:f>'5.2'!$A$19</c:f>
              <c:strCache>
                <c:ptCount val="1"/>
                <c:pt idx="0">
                  <c:v>Ústecký kraj</c:v>
                </c:pt>
              </c:strCache>
            </c:strRef>
          </c:tx>
          <c:spPr>
            <a:pattFill prst="ltUpDiag">
              <a:fgClr>
                <a:schemeClr val="accent1"/>
              </a:fgClr>
              <a:bgClr>
                <a:schemeClr val="bg1"/>
              </a:bgClr>
            </a:pattFill>
          </c:spPr>
          <c:invertIfNegative val="0"/>
          <c:val>
            <c:numRef>
              <c:f>'5.2'!$B$19:$M$19</c:f>
              <c:numCache>
                <c:formatCode>#\ ##0.0</c:formatCode>
                <c:ptCount val="12"/>
                <c:pt idx="0">
                  <c:v>1680.8358580000001</c:v>
                </c:pt>
                <c:pt idx="1">
                  <c:v>1580.3558800000005</c:v>
                </c:pt>
                <c:pt idx="2">
                  <c:v>1454.6475570000005</c:v>
                </c:pt>
                <c:pt idx="3">
                  <c:v>1196.8334839999995</c:v>
                </c:pt>
                <c:pt idx="4">
                  <c:v>947.89382899999976</c:v>
                </c:pt>
                <c:pt idx="5">
                  <c:v>538.10385100000019</c:v>
                </c:pt>
                <c:pt idx="6">
                  <c:v>448.39538599999997</c:v>
                </c:pt>
                <c:pt idx="7">
                  <c:v>486.42567199999985</c:v>
                </c:pt>
                <c:pt idx="8">
                  <c:v>608.54633099999978</c:v>
                </c:pt>
                <c:pt idx="9">
                  <c:v>1012.7124339999998</c:v>
                </c:pt>
                <c:pt idx="10">
                  <c:v>1280.6427599999997</c:v>
                </c:pt>
                <c:pt idx="11">
                  <c:v>1514.1634010000002</c:v>
                </c:pt>
              </c:numCache>
            </c:numRef>
          </c:val>
          <c:extLst>
            <c:ext xmlns:c16="http://schemas.microsoft.com/office/drawing/2014/chart" uri="{C3380CC4-5D6E-409C-BE32-E72D297353CC}">
              <c16:uniqueId val="{0000000C-FD66-47C3-BB64-4A2AA1CEB551}"/>
            </c:ext>
          </c:extLst>
        </c:ser>
        <c:ser>
          <c:idx val="13"/>
          <c:order val="13"/>
          <c:tx>
            <c:strRef>
              <c:f>'5.2'!$A$20</c:f>
              <c:strCache>
                <c:ptCount val="1"/>
                <c:pt idx="0">
                  <c:v>Zlínský kraj</c:v>
                </c:pt>
              </c:strCache>
            </c:strRef>
          </c:tx>
          <c:spPr>
            <a:pattFill prst="ltUpDiag">
              <a:fgClr>
                <a:schemeClr val="accent5"/>
              </a:fgClr>
              <a:bgClr>
                <a:schemeClr val="bg1"/>
              </a:bgClr>
            </a:pattFill>
          </c:spPr>
          <c:invertIfNegative val="0"/>
          <c:val>
            <c:numRef>
              <c:f>'5.2'!$B$20:$M$20</c:f>
              <c:numCache>
                <c:formatCode>#\ ##0.0</c:formatCode>
                <c:ptCount val="12"/>
                <c:pt idx="0">
                  <c:v>563.12331199999994</c:v>
                </c:pt>
                <c:pt idx="1">
                  <c:v>547.06720600000006</c:v>
                </c:pt>
                <c:pt idx="2">
                  <c:v>493.07379000000003</c:v>
                </c:pt>
                <c:pt idx="3">
                  <c:v>367.0017292438277</c:v>
                </c:pt>
                <c:pt idx="4">
                  <c:v>244.53363885555271</c:v>
                </c:pt>
                <c:pt idx="5">
                  <c:v>165.14163055084515</c:v>
                </c:pt>
                <c:pt idx="6">
                  <c:v>131.72030063963294</c:v>
                </c:pt>
                <c:pt idx="7">
                  <c:v>155.59292481325457</c:v>
                </c:pt>
                <c:pt idx="8">
                  <c:v>185.27007835256845</c:v>
                </c:pt>
                <c:pt idx="9">
                  <c:v>303.09521486910882</c:v>
                </c:pt>
                <c:pt idx="10">
                  <c:v>420.26756517962968</c:v>
                </c:pt>
                <c:pt idx="11">
                  <c:v>516.50381168926731</c:v>
                </c:pt>
              </c:numCache>
            </c:numRef>
          </c:val>
          <c:extLst>
            <c:ext xmlns:c16="http://schemas.microsoft.com/office/drawing/2014/chart" uri="{C3380CC4-5D6E-409C-BE32-E72D297353CC}">
              <c16:uniqueId val="{0000000D-FD66-47C3-BB64-4A2AA1CEB551}"/>
            </c:ext>
          </c:extLst>
        </c:ser>
        <c:dLbls>
          <c:showLegendKey val="0"/>
          <c:showVal val="0"/>
          <c:showCatName val="0"/>
          <c:showSerName val="0"/>
          <c:showPercent val="0"/>
          <c:showBubbleSize val="0"/>
        </c:dLbls>
        <c:gapWidth val="75"/>
        <c:overlap val="100"/>
        <c:axId val="226155136"/>
        <c:axId val="222036352"/>
      </c:barChart>
      <c:catAx>
        <c:axId val="226155136"/>
        <c:scaling>
          <c:orientation val="minMax"/>
        </c:scaling>
        <c:delete val="0"/>
        <c:axPos val="b"/>
        <c:majorTickMark val="none"/>
        <c:minorTickMark val="none"/>
        <c:tickLblPos val="nextTo"/>
        <c:txPr>
          <a:bodyPr/>
          <a:lstStyle/>
          <a:p>
            <a:pPr>
              <a:defRPr sz="900"/>
            </a:pPr>
            <a:endParaRPr lang="cs-CZ"/>
          </a:p>
        </c:txPr>
        <c:crossAx val="222036352"/>
        <c:crosses val="autoZero"/>
        <c:auto val="1"/>
        <c:lblAlgn val="ctr"/>
        <c:lblOffset val="100"/>
        <c:noMultiLvlLbl val="0"/>
      </c:catAx>
      <c:valAx>
        <c:axId val="222036352"/>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261551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B79-4CA2-89B6-E3E51F03F132}"/>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B79-4CA2-89B6-E3E51F03F132}"/>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B79-4CA2-89B6-E3E51F03F132}"/>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B79-4CA2-89B6-E3E51F03F13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B79-4CA2-89B6-E3E51F03F132}"/>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B79-4CA2-89B6-E3E51F03F13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B79-4CA2-89B6-E3E51F03F13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B79-4CA2-89B6-E3E51F03F132}"/>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B79-4CA2-89B6-E3E51F03F13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B79-4CA2-89B6-E3E51F03F13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B79-4CA2-89B6-E3E51F03F13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B79-4CA2-89B6-E3E51F03F13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B79-4CA2-89B6-E3E51F03F13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B79-4CA2-89B6-E3E51F03F132}"/>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B79-4CA2-89B6-E3E51F03F132}"/>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B79-4CA2-89B6-E3E51F03F13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1.4220466622386831E-3"/>
          <c:y val="0"/>
        </c:manualLayout>
      </c:layout>
      <c:overlay val="0"/>
    </c:title>
    <c:autoTitleDeleted val="0"/>
    <c:plotArea>
      <c:layout>
        <c:manualLayout>
          <c:layoutTarget val="inner"/>
          <c:xMode val="edge"/>
          <c:yMode val="edge"/>
          <c:x val="7.2330476776411051E-2"/>
          <c:y val="0.25074902829200774"/>
          <c:w val="0.62603580707049966"/>
          <c:h val="0.58425115673339911"/>
        </c:manualLayout>
      </c:layout>
      <c:barChart>
        <c:barDir val="col"/>
        <c:grouping val="stacked"/>
        <c:varyColors val="0"/>
        <c:ser>
          <c:idx val="0"/>
          <c:order val="0"/>
          <c:tx>
            <c:strRef>
              <c:f>'8.11'!$A$27</c:f>
              <c:strCache>
                <c:ptCount val="1"/>
                <c:pt idx="0">
                  <c:v>Průmysl</c:v>
                </c:pt>
              </c:strCache>
            </c:strRef>
          </c:tx>
          <c:invertIfNegative val="0"/>
          <c:val>
            <c:numRef>
              <c:f>'8.11'!$B$27:$M$27</c:f>
              <c:numCache>
                <c:formatCode>#\ ##0.0</c:formatCode>
                <c:ptCount val="12"/>
                <c:pt idx="0">
                  <c:v>119.41201000000001</c:v>
                </c:pt>
                <c:pt idx="1">
                  <c:v>107.604608</c:v>
                </c:pt>
                <c:pt idx="2">
                  <c:v>106.172999</c:v>
                </c:pt>
                <c:pt idx="3">
                  <c:v>85.627859999999998</c:v>
                </c:pt>
                <c:pt idx="4">
                  <c:v>66.283810000000003</c:v>
                </c:pt>
                <c:pt idx="5">
                  <c:v>46.217179999999999</c:v>
                </c:pt>
                <c:pt idx="6">
                  <c:v>44.665819999999997</c:v>
                </c:pt>
                <c:pt idx="7">
                  <c:v>34.294449999999998</c:v>
                </c:pt>
                <c:pt idx="8">
                  <c:v>40.035458999999996</c:v>
                </c:pt>
                <c:pt idx="9">
                  <c:v>70.691191000000003</c:v>
                </c:pt>
                <c:pt idx="10">
                  <c:v>94.458215999999993</c:v>
                </c:pt>
                <c:pt idx="11">
                  <c:v>101.377888</c:v>
                </c:pt>
              </c:numCache>
            </c:numRef>
          </c:val>
          <c:extLst>
            <c:ext xmlns:c16="http://schemas.microsoft.com/office/drawing/2014/chart" uri="{C3380CC4-5D6E-409C-BE32-E72D297353CC}">
              <c16:uniqueId val="{00000000-7DC6-4D23-96EC-F6F7E8DB4875}"/>
            </c:ext>
          </c:extLst>
        </c:ser>
        <c:ser>
          <c:idx val="1"/>
          <c:order val="1"/>
          <c:tx>
            <c:strRef>
              <c:f>'8.11'!$A$28</c:f>
              <c:strCache>
                <c:ptCount val="1"/>
                <c:pt idx="0">
                  <c:v>Energetika</c:v>
                </c:pt>
              </c:strCache>
            </c:strRef>
          </c:tx>
          <c:invertIfNegative val="0"/>
          <c:val>
            <c:numRef>
              <c:f>'8.11'!$B$28:$M$28</c:f>
              <c:numCache>
                <c:formatCode>#\ ##0.0</c:formatCode>
                <c:ptCount val="12"/>
                <c:pt idx="0">
                  <c:v>0.25952999999999998</c:v>
                </c:pt>
                <c:pt idx="1">
                  <c:v>0.22625000000000001</c:v>
                </c:pt>
                <c:pt idx="2">
                  <c:v>0.27900999999999998</c:v>
                </c:pt>
                <c:pt idx="3">
                  <c:v>0.25739000000000001</c:v>
                </c:pt>
                <c:pt idx="4">
                  <c:v>0.26491999999999999</c:v>
                </c:pt>
                <c:pt idx="5">
                  <c:v>0.29463</c:v>
                </c:pt>
                <c:pt idx="6">
                  <c:v>0.28417000000000003</c:v>
                </c:pt>
                <c:pt idx="7">
                  <c:v>0.26313999999999999</c:v>
                </c:pt>
                <c:pt idx="8">
                  <c:v>0.21874000000000002</c:v>
                </c:pt>
                <c:pt idx="9">
                  <c:v>0.26082</c:v>
                </c:pt>
                <c:pt idx="10">
                  <c:v>0.24464</c:v>
                </c:pt>
                <c:pt idx="11">
                  <c:v>0.24953</c:v>
                </c:pt>
              </c:numCache>
            </c:numRef>
          </c:val>
          <c:extLst>
            <c:ext xmlns:c16="http://schemas.microsoft.com/office/drawing/2014/chart" uri="{C3380CC4-5D6E-409C-BE32-E72D297353CC}">
              <c16:uniqueId val="{00000001-7DC6-4D23-96EC-F6F7E8DB4875}"/>
            </c:ext>
          </c:extLst>
        </c:ser>
        <c:ser>
          <c:idx val="2"/>
          <c:order val="2"/>
          <c:tx>
            <c:strRef>
              <c:f>'8.11'!$A$29</c:f>
              <c:strCache>
                <c:ptCount val="1"/>
                <c:pt idx="0">
                  <c:v>Doprava</c:v>
                </c:pt>
              </c:strCache>
            </c:strRef>
          </c:tx>
          <c:invertIfNegative val="0"/>
          <c:val>
            <c:numRef>
              <c:f>'8.11'!$B$29:$M$29</c:f>
              <c:numCache>
                <c:formatCode>#\ ##0.0</c:formatCode>
                <c:ptCount val="12"/>
                <c:pt idx="0">
                  <c:v>5.8220700000000001</c:v>
                </c:pt>
                <c:pt idx="1">
                  <c:v>5.2907599999999997</c:v>
                </c:pt>
                <c:pt idx="2">
                  <c:v>4.9795600000000002</c:v>
                </c:pt>
                <c:pt idx="3">
                  <c:v>3.3952900000000001</c:v>
                </c:pt>
                <c:pt idx="4">
                  <c:v>0.49665000000000004</c:v>
                </c:pt>
                <c:pt idx="5">
                  <c:v>6.4549999999999996E-2</c:v>
                </c:pt>
                <c:pt idx="6">
                  <c:v>4.582E-2</c:v>
                </c:pt>
                <c:pt idx="7">
                  <c:v>5.3689999999999995E-2</c:v>
                </c:pt>
                <c:pt idx="8">
                  <c:v>7.3770000000000002E-2</c:v>
                </c:pt>
                <c:pt idx="9">
                  <c:v>2.4637099999999998</c:v>
                </c:pt>
                <c:pt idx="10">
                  <c:v>4.6331800000000003</c:v>
                </c:pt>
                <c:pt idx="11">
                  <c:v>5.6009799999999998</c:v>
                </c:pt>
              </c:numCache>
            </c:numRef>
          </c:val>
          <c:extLst>
            <c:ext xmlns:c16="http://schemas.microsoft.com/office/drawing/2014/chart" uri="{C3380CC4-5D6E-409C-BE32-E72D297353CC}">
              <c16:uniqueId val="{00000002-7DC6-4D23-96EC-F6F7E8DB4875}"/>
            </c:ext>
          </c:extLst>
        </c:ser>
        <c:ser>
          <c:idx val="3"/>
          <c:order val="3"/>
          <c:tx>
            <c:strRef>
              <c:f>'8.11'!$A$30</c:f>
              <c:strCache>
                <c:ptCount val="1"/>
                <c:pt idx="0">
                  <c:v>Stavebnictví</c:v>
                </c:pt>
              </c:strCache>
            </c:strRef>
          </c:tx>
          <c:invertIfNegative val="0"/>
          <c:val>
            <c:numRef>
              <c:f>'8.11'!$B$30:$M$30</c:f>
              <c:numCache>
                <c:formatCode>#\ ##0.0</c:formatCode>
                <c:ptCount val="12"/>
                <c:pt idx="0">
                  <c:v>0.72371000000000008</c:v>
                </c:pt>
                <c:pt idx="1">
                  <c:v>0.97302099999999991</c:v>
                </c:pt>
                <c:pt idx="2">
                  <c:v>0.62109000000000003</c:v>
                </c:pt>
                <c:pt idx="3">
                  <c:v>0.38039000000000001</c:v>
                </c:pt>
                <c:pt idx="4">
                  <c:v>0.165079</c:v>
                </c:pt>
                <c:pt idx="5">
                  <c:v>2.2658000000000001E-2</c:v>
                </c:pt>
                <c:pt idx="6">
                  <c:v>2.103E-2</c:v>
                </c:pt>
                <c:pt idx="7">
                  <c:v>2.7594999999999998E-2</c:v>
                </c:pt>
                <c:pt idx="8">
                  <c:v>3.4017000000000006E-2</c:v>
                </c:pt>
                <c:pt idx="9">
                  <c:v>0.22652900000000001</c:v>
                </c:pt>
                <c:pt idx="10">
                  <c:v>0.44700899999999999</c:v>
                </c:pt>
                <c:pt idx="11">
                  <c:v>1.831566</c:v>
                </c:pt>
              </c:numCache>
            </c:numRef>
          </c:val>
          <c:extLst>
            <c:ext xmlns:c16="http://schemas.microsoft.com/office/drawing/2014/chart" uri="{C3380CC4-5D6E-409C-BE32-E72D297353CC}">
              <c16:uniqueId val="{00000003-7DC6-4D23-96EC-F6F7E8DB4875}"/>
            </c:ext>
          </c:extLst>
        </c:ser>
        <c:ser>
          <c:idx val="4"/>
          <c:order val="4"/>
          <c:tx>
            <c:strRef>
              <c:f>'8.11'!$A$31</c:f>
              <c:strCache>
                <c:ptCount val="1"/>
                <c:pt idx="0">
                  <c:v>Zemědělství a lesnictví</c:v>
                </c:pt>
              </c:strCache>
            </c:strRef>
          </c:tx>
          <c:invertIfNegative val="0"/>
          <c:val>
            <c:numRef>
              <c:f>'8.11'!$B$31:$M$31</c:f>
              <c:numCache>
                <c:formatCode>#\ ##0.0</c:formatCode>
                <c:ptCount val="12"/>
                <c:pt idx="0">
                  <c:v>5.6019600000000001</c:v>
                </c:pt>
                <c:pt idx="1">
                  <c:v>6.8921800000000006</c:v>
                </c:pt>
                <c:pt idx="2">
                  <c:v>7.3407799999999996</c:v>
                </c:pt>
                <c:pt idx="3">
                  <c:v>5.3836799999999991</c:v>
                </c:pt>
                <c:pt idx="4">
                  <c:v>2.4336000000000002</c:v>
                </c:pt>
                <c:pt idx="5">
                  <c:v>1.2222999999999999</c:v>
                </c:pt>
                <c:pt idx="6">
                  <c:v>1.055796</c:v>
                </c:pt>
                <c:pt idx="7">
                  <c:v>0.98089000000000004</c:v>
                </c:pt>
                <c:pt idx="8">
                  <c:v>1.3796680000000001</c:v>
                </c:pt>
                <c:pt idx="9">
                  <c:v>3.2530799999999993</c:v>
                </c:pt>
                <c:pt idx="10">
                  <c:v>4.3959700000000002</c:v>
                </c:pt>
                <c:pt idx="11">
                  <c:v>5.0519799999999995</c:v>
                </c:pt>
              </c:numCache>
            </c:numRef>
          </c:val>
          <c:extLst>
            <c:ext xmlns:c16="http://schemas.microsoft.com/office/drawing/2014/chart" uri="{C3380CC4-5D6E-409C-BE32-E72D297353CC}">
              <c16:uniqueId val="{00000004-7DC6-4D23-96EC-F6F7E8DB4875}"/>
            </c:ext>
          </c:extLst>
        </c:ser>
        <c:ser>
          <c:idx val="5"/>
          <c:order val="5"/>
          <c:tx>
            <c:strRef>
              <c:f>'8.11'!$A$32</c:f>
              <c:strCache>
                <c:ptCount val="1"/>
                <c:pt idx="0">
                  <c:v>Domácnosti</c:v>
                </c:pt>
              </c:strCache>
            </c:strRef>
          </c:tx>
          <c:spPr>
            <a:solidFill>
              <a:schemeClr val="accent6"/>
            </a:solidFill>
          </c:spPr>
          <c:invertIfNegative val="0"/>
          <c:val>
            <c:numRef>
              <c:f>'8.11'!$B$32:$M$32</c:f>
              <c:numCache>
                <c:formatCode>#\ ##0.0</c:formatCode>
                <c:ptCount val="12"/>
                <c:pt idx="0">
                  <c:v>308.02920900000009</c:v>
                </c:pt>
                <c:pt idx="1">
                  <c:v>282.33819700000004</c:v>
                </c:pt>
                <c:pt idx="2">
                  <c:v>244.786283</c:v>
                </c:pt>
                <c:pt idx="3">
                  <c:v>207.05946499999999</c:v>
                </c:pt>
                <c:pt idx="4">
                  <c:v>139.36911999999995</c:v>
                </c:pt>
                <c:pt idx="5">
                  <c:v>54.729496000000005</c:v>
                </c:pt>
                <c:pt idx="6">
                  <c:v>41.982821999999999</c:v>
                </c:pt>
                <c:pt idx="7">
                  <c:v>44.945109999999978</c:v>
                </c:pt>
                <c:pt idx="8">
                  <c:v>72.973493000000019</c:v>
                </c:pt>
                <c:pt idx="9">
                  <c:v>158.389523</c:v>
                </c:pt>
                <c:pt idx="10">
                  <c:v>248.04535500000006</c:v>
                </c:pt>
                <c:pt idx="11">
                  <c:v>308.81443799999988</c:v>
                </c:pt>
              </c:numCache>
            </c:numRef>
          </c:val>
          <c:extLst>
            <c:ext xmlns:c16="http://schemas.microsoft.com/office/drawing/2014/chart" uri="{C3380CC4-5D6E-409C-BE32-E72D297353CC}">
              <c16:uniqueId val="{00000005-7DC6-4D23-96EC-F6F7E8DB4875}"/>
            </c:ext>
          </c:extLst>
        </c:ser>
        <c:ser>
          <c:idx val="6"/>
          <c:order val="6"/>
          <c:tx>
            <c:strRef>
              <c:f>'8.11'!$A$33</c:f>
              <c:strCache>
                <c:ptCount val="1"/>
                <c:pt idx="0">
                  <c:v>Obchod, služby, školství, zdravotnictví</c:v>
                </c:pt>
              </c:strCache>
            </c:strRef>
          </c:tx>
          <c:spPr>
            <a:solidFill>
              <a:srgbClr val="F0948F"/>
            </a:solidFill>
          </c:spPr>
          <c:invertIfNegative val="0"/>
          <c:val>
            <c:numRef>
              <c:f>'8.11'!$B$33:$M$33</c:f>
              <c:numCache>
                <c:formatCode>#\ ##0.0</c:formatCode>
                <c:ptCount val="12"/>
                <c:pt idx="0">
                  <c:v>180.16523999999998</c:v>
                </c:pt>
                <c:pt idx="1">
                  <c:v>170.17470499999996</c:v>
                </c:pt>
                <c:pt idx="2">
                  <c:v>147.88968300000002</c:v>
                </c:pt>
                <c:pt idx="3">
                  <c:v>107.81785499999998</c:v>
                </c:pt>
                <c:pt idx="4">
                  <c:v>65.614339000000001</c:v>
                </c:pt>
                <c:pt idx="5">
                  <c:v>25.385632000000001</c:v>
                </c:pt>
                <c:pt idx="6">
                  <c:v>19.726928999999998</c:v>
                </c:pt>
                <c:pt idx="7">
                  <c:v>19.353591000000002</c:v>
                </c:pt>
                <c:pt idx="8">
                  <c:v>31.619388000000008</c:v>
                </c:pt>
                <c:pt idx="9">
                  <c:v>86.842014999999989</c:v>
                </c:pt>
                <c:pt idx="10">
                  <c:v>149.63482200000001</c:v>
                </c:pt>
                <c:pt idx="11">
                  <c:v>176.19354899999996</c:v>
                </c:pt>
              </c:numCache>
            </c:numRef>
          </c:val>
          <c:extLst>
            <c:ext xmlns:c16="http://schemas.microsoft.com/office/drawing/2014/chart" uri="{C3380CC4-5D6E-409C-BE32-E72D297353CC}">
              <c16:uniqueId val="{00000006-7DC6-4D23-96EC-F6F7E8DB4875}"/>
            </c:ext>
          </c:extLst>
        </c:ser>
        <c:ser>
          <c:idx val="7"/>
          <c:order val="7"/>
          <c:tx>
            <c:strRef>
              <c:f>'8.11'!$A$34</c:f>
              <c:strCache>
                <c:ptCount val="1"/>
                <c:pt idx="0">
                  <c:v>Ostatní</c:v>
                </c:pt>
              </c:strCache>
            </c:strRef>
          </c:tx>
          <c:spPr>
            <a:solidFill>
              <a:srgbClr val="F7C9C7"/>
            </a:solidFill>
          </c:spPr>
          <c:invertIfNegative val="0"/>
          <c:val>
            <c:numRef>
              <c:f>'8.11'!$B$34:$M$34</c:f>
              <c:numCache>
                <c:formatCode>#\ ##0.0</c:formatCode>
                <c:ptCount val="12"/>
                <c:pt idx="0">
                  <c:v>8.6159999999999997</c:v>
                </c:pt>
                <c:pt idx="1">
                  <c:v>7.2946</c:v>
                </c:pt>
                <c:pt idx="2">
                  <c:v>6.8654999999999999</c:v>
                </c:pt>
                <c:pt idx="3">
                  <c:v>5.1177999999999999</c:v>
                </c:pt>
                <c:pt idx="4">
                  <c:v>3.6694</c:v>
                </c:pt>
                <c:pt idx="5">
                  <c:v>1.4558</c:v>
                </c:pt>
                <c:pt idx="6">
                  <c:v>1.3976999999999999</c:v>
                </c:pt>
                <c:pt idx="7">
                  <c:v>1.825</c:v>
                </c:pt>
                <c:pt idx="8">
                  <c:v>2.8500999999999999</c:v>
                </c:pt>
                <c:pt idx="9">
                  <c:v>5.0062999999999995</c:v>
                </c:pt>
                <c:pt idx="10">
                  <c:v>6.9318800000000005</c:v>
                </c:pt>
                <c:pt idx="11">
                  <c:v>8.0965100000000003</c:v>
                </c:pt>
              </c:numCache>
            </c:numRef>
          </c:val>
          <c:extLst>
            <c:ext xmlns:c16="http://schemas.microsoft.com/office/drawing/2014/chart" uri="{C3380CC4-5D6E-409C-BE32-E72D297353CC}">
              <c16:uniqueId val="{00000007-7DC6-4D23-96EC-F6F7E8DB4875}"/>
            </c:ext>
          </c:extLst>
        </c:ser>
        <c:dLbls>
          <c:showLegendKey val="0"/>
          <c:showVal val="0"/>
          <c:showCatName val="0"/>
          <c:showSerName val="0"/>
          <c:showPercent val="0"/>
          <c:showBubbleSize val="0"/>
        </c:dLbls>
        <c:gapWidth val="50"/>
        <c:overlap val="100"/>
        <c:axId val="289756672"/>
        <c:axId val="289758208"/>
      </c:barChart>
      <c:catAx>
        <c:axId val="2897566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758208"/>
        <c:crosses val="autoZero"/>
        <c:auto val="1"/>
        <c:lblAlgn val="ctr"/>
        <c:lblOffset val="100"/>
        <c:noMultiLvlLbl val="0"/>
      </c:catAx>
      <c:valAx>
        <c:axId val="289758208"/>
        <c:scaling>
          <c:orientation val="minMax"/>
          <c:max val="7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756672"/>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'8.11'!$M$39</c:f>
              <c:strCache>
                <c:ptCount val="1"/>
                <c:pt idx="0">
                  <c:v>Instalovaný výkon</c:v>
                </c:pt>
              </c:strCache>
            </c:strRef>
          </c:tx>
          <c:invertIfNegative val="0"/>
          <c:val>
            <c:numRef>
              <c:f>'8.11'!$N$39</c:f>
              <c:numCache>
                <c:formatCode>0.0%</c:formatCode>
                <c:ptCount val="1"/>
                <c:pt idx="0">
                  <c:v>2.7429395885113089E-2</c:v>
                </c:pt>
              </c:numCache>
            </c:numRef>
          </c:val>
          <c:extLst>
            <c:ext xmlns:c16="http://schemas.microsoft.com/office/drawing/2014/chart" uri="{C3380CC4-5D6E-409C-BE32-E72D297353CC}">
              <c16:uniqueId val="{00000000-0AAD-45A2-930A-B491FF02B4EE}"/>
            </c:ext>
          </c:extLst>
        </c:ser>
        <c:ser>
          <c:idx val="1"/>
          <c:order val="1"/>
          <c:tx>
            <c:strRef>
              <c:f>'8.11'!$M$40</c:f>
              <c:strCache>
                <c:ptCount val="1"/>
                <c:pt idx="0">
                  <c:v>Výroba tepla brutto</c:v>
                </c:pt>
              </c:strCache>
            </c:strRef>
          </c:tx>
          <c:invertIfNegative val="0"/>
          <c:val>
            <c:numRef>
              <c:f>'8.11'!$N$40</c:f>
              <c:numCache>
                <c:formatCode>0.0%</c:formatCode>
                <c:ptCount val="1"/>
                <c:pt idx="0">
                  <c:v>3.7544854954217055E-2</c:v>
                </c:pt>
              </c:numCache>
            </c:numRef>
          </c:val>
          <c:extLst>
            <c:ext xmlns:c16="http://schemas.microsoft.com/office/drawing/2014/chart" uri="{C3380CC4-5D6E-409C-BE32-E72D297353CC}">
              <c16:uniqueId val="{00000001-0AAD-45A2-930A-B491FF02B4EE}"/>
            </c:ext>
          </c:extLst>
        </c:ser>
        <c:ser>
          <c:idx val="2"/>
          <c:order val="2"/>
          <c:tx>
            <c:strRef>
              <c:f>'8.11'!$M$41</c:f>
              <c:strCache>
                <c:ptCount val="1"/>
                <c:pt idx="0">
                  <c:v>Dodávky tepla</c:v>
                </c:pt>
              </c:strCache>
            </c:strRef>
          </c:tx>
          <c:invertIfNegative val="0"/>
          <c:val>
            <c:numRef>
              <c:f>'8.11'!$N$41</c:f>
              <c:numCache>
                <c:formatCode>0.0%</c:formatCode>
                <c:ptCount val="1"/>
                <c:pt idx="0">
                  <c:v>4.7240132906477279E-2</c:v>
                </c:pt>
              </c:numCache>
            </c:numRef>
          </c:val>
          <c:extLst>
            <c:ext xmlns:c16="http://schemas.microsoft.com/office/drawing/2014/chart" uri="{C3380CC4-5D6E-409C-BE32-E72D297353CC}">
              <c16:uniqueId val="{00000002-0AAD-45A2-930A-B491FF02B4EE}"/>
            </c:ext>
          </c:extLst>
        </c:ser>
        <c:dLbls>
          <c:showLegendKey val="0"/>
          <c:showVal val="0"/>
          <c:showCatName val="0"/>
          <c:showSerName val="0"/>
          <c:showPercent val="0"/>
          <c:showBubbleSize val="0"/>
        </c:dLbls>
        <c:gapWidth val="150"/>
        <c:axId val="289781248"/>
        <c:axId val="289782784"/>
      </c:barChart>
      <c:catAx>
        <c:axId val="289781248"/>
        <c:scaling>
          <c:orientation val="maxMin"/>
        </c:scaling>
        <c:delete val="0"/>
        <c:axPos val="l"/>
        <c:numFmt formatCode="General" sourceLinked="1"/>
        <c:majorTickMark val="none"/>
        <c:minorTickMark val="none"/>
        <c:tickLblPos val="none"/>
        <c:crossAx val="289782784"/>
        <c:crosses val="autoZero"/>
        <c:auto val="1"/>
        <c:lblAlgn val="ctr"/>
        <c:lblOffset val="100"/>
        <c:noMultiLvlLbl val="0"/>
      </c:catAx>
      <c:valAx>
        <c:axId val="28978278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781248"/>
        <c:crosses val="max"/>
        <c:crossBetween val="between"/>
      </c:valAx>
    </c:plotArea>
    <c:legend>
      <c:legendPos val="b"/>
      <c:layout>
        <c:manualLayout>
          <c:xMode val="edge"/>
          <c:yMode val="edge"/>
          <c:x val="0"/>
          <c:y val="0.6972914081748588"/>
          <c:w val="0.57248361362742017"/>
          <c:h val="0.2754579898175014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7.4349038268442654E-4"/>
          <c:y val="1.3342614559817608E-2"/>
        </c:manualLayout>
      </c:layout>
      <c:overlay val="0"/>
    </c:title>
    <c:autoTitleDeleted val="0"/>
    <c:plotArea>
      <c:layout/>
      <c:barChart>
        <c:barDir val="col"/>
        <c:grouping val="stacked"/>
        <c:varyColors val="0"/>
        <c:ser>
          <c:idx val="0"/>
          <c:order val="0"/>
          <c:tx>
            <c:strRef>
              <c:f>'8.11'!$A$10</c:f>
              <c:strCache>
                <c:ptCount val="1"/>
                <c:pt idx="0">
                  <c:v>Biomasa</c:v>
                </c:pt>
              </c:strCache>
            </c:strRef>
          </c:tx>
          <c:spPr>
            <a:solidFill>
              <a:srgbClr val="23315F"/>
            </a:solidFill>
          </c:spPr>
          <c:invertIfNegative val="0"/>
          <c:val>
            <c:numRef>
              <c:f>'8.11'!$B$10:$M$10</c:f>
              <c:numCache>
                <c:formatCode>#\ ##0.0</c:formatCode>
                <c:ptCount val="12"/>
                <c:pt idx="0">
                  <c:v>74.400452999999999</c:v>
                </c:pt>
                <c:pt idx="1">
                  <c:v>75.124943999999985</c:v>
                </c:pt>
                <c:pt idx="2">
                  <c:v>73.143873000000013</c:v>
                </c:pt>
                <c:pt idx="3">
                  <c:v>65.844048000000001</c:v>
                </c:pt>
                <c:pt idx="4">
                  <c:v>39.020458000000005</c:v>
                </c:pt>
                <c:pt idx="5">
                  <c:v>6.4000980000000007</c:v>
                </c:pt>
                <c:pt idx="6">
                  <c:v>28.583033999999994</c:v>
                </c:pt>
                <c:pt idx="7">
                  <c:v>31.937104999999999</c:v>
                </c:pt>
                <c:pt idx="8">
                  <c:v>49.640628999999997</c:v>
                </c:pt>
                <c:pt idx="9">
                  <c:v>67.541563999999994</c:v>
                </c:pt>
                <c:pt idx="10">
                  <c:v>91.677855999999991</c:v>
                </c:pt>
                <c:pt idx="11">
                  <c:v>111.446522</c:v>
                </c:pt>
              </c:numCache>
            </c:numRef>
          </c:val>
          <c:extLst>
            <c:ext xmlns:c16="http://schemas.microsoft.com/office/drawing/2014/chart" uri="{C3380CC4-5D6E-409C-BE32-E72D297353CC}">
              <c16:uniqueId val="{00000000-9530-4775-A6CD-6C2849BD7E8A}"/>
            </c:ext>
          </c:extLst>
        </c:ser>
        <c:ser>
          <c:idx val="1"/>
          <c:order val="1"/>
          <c:tx>
            <c:strRef>
              <c:f>'8.11'!$A$11</c:f>
              <c:strCache>
                <c:ptCount val="1"/>
                <c:pt idx="0">
                  <c:v>Bioplyn</c:v>
                </c:pt>
              </c:strCache>
            </c:strRef>
          </c:tx>
          <c:spPr>
            <a:solidFill>
              <a:srgbClr val="5A6588"/>
            </a:solidFill>
          </c:spPr>
          <c:invertIfNegative val="0"/>
          <c:val>
            <c:numRef>
              <c:f>'8.11'!$B$11:$M$11</c:f>
              <c:numCache>
                <c:formatCode>#\ ##0.0</c:formatCode>
                <c:ptCount val="12"/>
                <c:pt idx="0">
                  <c:v>8.5704999999999991</c:v>
                </c:pt>
                <c:pt idx="1">
                  <c:v>7.5083039999999999</c:v>
                </c:pt>
                <c:pt idx="2">
                  <c:v>7.6550859999999998</c:v>
                </c:pt>
                <c:pt idx="3">
                  <c:v>6.4892799999999999</c:v>
                </c:pt>
                <c:pt idx="4">
                  <c:v>5.6058999999999983</c:v>
                </c:pt>
                <c:pt idx="5">
                  <c:v>2.7815200000000004</c:v>
                </c:pt>
                <c:pt idx="6">
                  <c:v>2.6448700000000001</c:v>
                </c:pt>
                <c:pt idx="7">
                  <c:v>2.6226799999999999</c:v>
                </c:pt>
                <c:pt idx="8">
                  <c:v>3.3984000000000001</c:v>
                </c:pt>
                <c:pt idx="9">
                  <c:v>6.0364100000000001</c:v>
                </c:pt>
                <c:pt idx="10">
                  <c:v>7.5524199999999997</c:v>
                </c:pt>
                <c:pt idx="11">
                  <c:v>8.0797000000000008</c:v>
                </c:pt>
              </c:numCache>
            </c:numRef>
          </c:val>
          <c:extLst>
            <c:ext xmlns:c16="http://schemas.microsoft.com/office/drawing/2014/chart" uri="{C3380CC4-5D6E-409C-BE32-E72D297353CC}">
              <c16:uniqueId val="{00000001-9530-4775-A6CD-6C2849BD7E8A}"/>
            </c:ext>
          </c:extLst>
        </c:ser>
        <c:ser>
          <c:idx val="2"/>
          <c:order val="2"/>
          <c:tx>
            <c:strRef>
              <c:f>'8.11'!$A$12</c:f>
              <c:strCache>
                <c:ptCount val="1"/>
                <c:pt idx="0">
                  <c:v>Černé uhlí</c:v>
                </c:pt>
              </c:strCache>
            </c:strRef>
          </c:tx>
          <c:spPr>
            <a:solidFill>
              <a:srgbClr val="9198B0"/>
            </a:solidFill>
          </c:spPr>
          <c:invertIfNegative val="0"/>
          <c:val>
            <c:numRef>
              <c:f>'8.11'!$B$12:$M$12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9530-4775-A6CD-6C2849BD7E8A}"/>
            </c:ext>
          </c:extLst>
        </c:ser>
        <c:ser>
          <c:idx val="3"/>
          <c:order val="3"/>
          <c:tx>
            <c:strRef>
              <c:f>'8.11'!$A$13</c:f>
              <c:strCache>
                <c:ptCount val="1"/>
                <c:pt idx="0">
                  <c:v>Elektrická energie</c:v>
                </c:pt>
              </c:strCache>
            </c:strRef>
          </c:tx>
          <c:spPr>
            <a:solidFill>
              <a:srgbClr val="C8CBD7"/>
            </a:solidFill>
          </c:spPr>
          <c:invertIfNegative val="0"/>
          <c:val>
            <c:numRef>
              <c:f>'8.11'!$B$13:$M$13</c:f>
              <c:numCache>
                <c:formatCode>#\ ##0.0</c:formatCode>
                <c:ptCount val="12"/>
                <c:pt idx="0">
                  <c:v>0.17544999999999999</c:v>
                </c:pt>
                <c:pt idx="1">
                  <c:v>0.16664999999999999</c:v>
                </c:pt>
                <c:pt idx="2">
                  <c:v>0.17380999999999999</c:v>
                </c:pt>
                <c:pt idx="3">
                  <c:v>0.21054</c:v>
                </c:pt>
                <c:pt idx="4">
                  <c:v>0.19631999999999999</c:v>
                </c:pt>
                <c:pt idx="5">
                  <c:v>0.29980000000000001</c:v>
                </c:pt>
                <c:pt idx="6">
                  <c:v>0.35111999999999999</c:v>
                </c:pt>
                <c:pt idx="7">
                  <c:v>0.30325000000000002</c:v>
                </c:pt>
                <c:pt idx="8">
                  <c:v>0.26052999999999998</c:v>
                </c:pt>
                <c:pt idx="9">
                  <c:v>0.17294999999999999</c:v>
                </c:pt>
                <c:pt idx="10">
                  <c:v>0.20166999999999999</c:v>
                </c:pt>
                <c:pt idx="11">
                  <c:v>0.22497</c:v>
                </c:pt>
              </c:numCache>
            </c:numRef>
          </c:val>
          <c:extLst>
            <c:ext xmlns:c16="http://schemas.microsoft.com/office/drawing/2014/chart" uri="{C3380CC4-5D6E-409C-BE32-E72D297353CC}">
              <c16:uniqueId val="{00000003-9530-4775-A6CD-6C2849BD7E8A}"/>
            </c:ext>
          </c:extLst>
        </c:ser>
        <c:ser>
          <c:idx val="4"/>
          <c:order val="4"/>
          <c:tx>
            <c:strRef>
              <c:f>'8.11'!$A$14</c:f>
              <c:strCache>
                <c:ptCount val="1"/>
                <c:pt idx="0">
                  <c:v>Energie prostředí (tepelné čerpadlo)</c:v>
                </c:pt>
              </c:strCache>
            </c:strRef>
          </c:tx>
          <c:spPr>
            <a:solidFill>
              <a:srgbClr val="E02C1F"/>
            </a:solidFill>
          </c:spPr>
          <c:invertIfNegative val="0"/>
          <c:val>
            <c:numRef>
              <c:f>'8.11'!$B$14:$M$14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9530-4775-A6CD-6C2849BD7E8A}"/>
            </c:ext>
          </c:extLst>
        </c:ser>
        <c:ser>
          <c:idx val="5"/>
          <c:order val="5"/>
          <c:tx>
            <c:strRef>
              <c:f>'8.11'!$A$15</c:f>
              <c:strCache>
                <c:ptCount val="1"/>
                <c:pt idx="0">
                  <c:v>Energie Slunce (solární kolektor)</c:v>
                </c:pt>
              </c:strCache>
            </c:strRef>
          </c:tx>
          <c:spPr>
            <a:solidFill>
              <a:srgbClr val="E86158"/>
            </a:solidFill>
          </c:spPr>
          <c:invertIfNegative val="0"/>
          <c:val>
            <c:numRef>
              <c:f>'8.11'!$B$15:$M$15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9530-4775-A6CD-6C2849BD7E8A}"/>
            </c:ext>
          </c:extLst>
        </c:ser>
        <c:ser>
          <c:idx val="6"/>
          <c:order val="6"/>
          <c:tx>
            <c:strRef>
              <c:f>'8.11'!$A$16</c:f>
              <c:strCache>
                <c:ptCount val="1"/>
                <c:pt idx="0">
                  <c:v>Hnědé uhlí</c:v>
                </c:pt>
              </c:strCache>
            </c:strRef>
          </c:tx>
          <c:spPr>
            <a:solidFill>
              <a:srgbClr val="F0948F"/>
            </a:solidFill>
          </c:spPr>
          <c:invertIfNegative val="0"/>
          <c:val>
            <c:numRef>
              <c:f>'8.11'!$B$16:$M$16</c:f>
              <c:numCache>
                <c:formatCode>#\ ##0.0</c:formatCode>
                <c:ptCount val="12"/>
                <c:pt idx="0">
                  <c:v>414.15319800000003</c:v>
                </c:pt>
                <c:pt idx="1">
                  <c:v>381.77392100000003</c:v>
                </c:pt>
                <c:pt idx="2">
                  <c:v>326.322204</c:v>
                </c:pt>
                <c:pt idx="3">
                  <c:v>245.14434899999998</c:v>
                </c:pt>
                <c:pt idx="4">
                  <c:v>148.74057399999998</c:v>
                </c:pt>
                <c:pt idx="5">
                  <c:v>73.886032999999998</c:v>
                </c:pt>
                <c:pt idx="6">
                  <c:v>58.271696000000006</c:v>
                </c:pt>
                <c:pt idx="7">
                  <c:v>44.308973999999999</c:v>
                </c:pt>
                <c:pt idx="8">
                  <c:v>66.45983600000001</c:v>
                </c:pt>
                <c:pt idx="9">
                  <c:v>189.17243299999998</c:v>
                </c:pt>
                <c:pt idx="10">
                  <c:v>298.19272999999998</c:v>
                </c:pt>
                <c:pt idx="11">
                  <c:v>365.20125800000005</c:v>
                </c:pt>
              </c:numCache>
            </c:numRef>
          </c:val>
          <c:extLst>
            <c:ext xmlns:c16="http://schemas.microsoft.com/office/drawing/2014/chart" uri="{C3380CC4-5D6E-409C-BE32-E72D297353CC}">
              <c16:uniqueId val="{00000006-9530-4775-A6CD-6C2849BD7E8A}"/>
            </c:ext>
          </c:extLst>
        </c:ser>
        <c:ser>
          <c:idx val="7"/>
          <c:order val="7"/>
          <c:tx>
            <c:strRef>
              <c:f>'8.11'!$A$17</c:f>
              <c:strCache>
                <c:ptCount val="1"/>
                <c:pt idx="0">
                  <c:v>Jaderné palivo</c:v>
                </c:pt>
              </c:strCache>
            </c:strRef>
          </c:tx>
          <c:spPr>
            <a:solidFill>
              <a:srgbClr val="F7C9C7"/>
            </a:solidFill>
          </c:spPr>
          <c:invertIfNegative val="0"/>
          <c:val>
            <c:numRef>
              <c:f>'8.11'!$B$17:$M$17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9530-4775-A6CD-6C2849BD7E8A}"/>
            </c:ext>
          </c:extLst>
        </c:ser>
        <c:ser>
          <c:idx val="8"/>
          <c:order val="8"/>
          <c:tx>
            <c:strRef>
              <c:f>'8.11'!$A$18</c:f>
              <c:strCache>
                <c:ptCount val="1"/>
                <c:pt idx="0">
                  <c:v>Koks</c:v>
                </c:pt>
              </c:strCache>
            </c:strRef>
          </c:tx>
          <c:spPr>
            <a:solidFill>
              <a:srgbClr val="262626"/>
            </a:solidFill>
          </c:spPr>
          <c:invertIfNegative val="0"/>
          <c:val>
            <c:numRef>
              <c:f>'8.11'!$B$18:$M$18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9530-4775-A6CD-6C2849BD7E8A}"/>
            </c:ext>
          </c:extLst>
        </c:ser>
        <c:ser>
          <c:idx val="9"/>
          <c:order val="9"/>
          <c:tx>
            <c:strRef>
              <c:f>'8.11'!$A$19</c:f>
              <c:strCache>
                <c:ptCount val="1"/>
                <c:pt idx="0">
                  <c:v>Odpadní teplo</c:v>
                </c:pt>
              </c:strCache>
            </c:strRef>
          </c:tx>
          <c:spPr>
            <a:solidFill>
              <a:srgbClr val="646363"/>
            </a:solidFill>
          </c:spPr>
          <c:invertIfNegative val="0"/>
          <c:val>
            <c:numRef>
              <c:f>'8.11'!$B$19:$M$19</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9530-4775-A6CD-6C2849BD7E8A}"/>
            </c:ext>
          </c:extLst>
        </c:ser>
        <c:ser>
          <c:idx val="10"/>
          <c:order val="10"/>
          <c:tx>
            <c:strRef>
              <c:f>'8.11'!$A$20</c:f>
              <c:strCache>
                <c:ptCount val="1"/>
                <c:pt idx="0">
                  <c:v>Ostatní kapalná paliva</c:v>
                </c:pt>
              </c:strCache>
            </c:strRef>
          </c:tx>
          <c:spPr>
            <a:solidFill>
              <a:srgbClr val="9D9D9C"/>
            </a:solidFill>
          </c:spPr>
          <c:invertIfNegative val="0"/>
          <c:val>
            <c:numRef>
              <c:f>'8.11'!$B$20:$M$20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9530-4775-A6CD-6C2849BD7E8A}"/>
            </c:ext>
          </c:extLst>
        </c:ser>
        <c:ser>
          <c:idx val="11"/>
          <c:order val="11"/>
          <c:tx>
            <c:strRef>
              <c:f>'8.11'!$A$21</c:f>
              <c:strCache>
                <c:ptCount val="1"/>
                <c:pt idx="0">
                  <c:v>Ostatní pevná paliva</c:v>
                </c:pt>
              </c:strCache>
            </c:strRef>
          </c:tx>
          <c:spPr>
            <a:solidFill>
              <a:srgbClr val="D0D0D0"/>
            </a:solidFill>
          </c:spPr>
          <c:invertIfNegative val="0"/>
          <c:val>
            <c:numRef>
              <c:f>'8.11'!$B$21:$M$21</c:f>
              <c:numCache>
                <c:formatCode>#\ ##0.0</c:formatCode>
                <c:ptCount val="12"/>
                <c:pt idx="0">
                  <c:v>25.181653999999998</c:v>
                </c:pt>
                <c:pt idx="1">
                  <c:v>22.296488</c:v>
                </c:pt>
                <c:pt idx="2">
                  <c:v>26.653342000000002</c:v>
                </c:pt>
                <c:pt idx="3">
                  <c:v>28.436709999999998</c:v>
                </c:pt>
                <c:pt idx="4">
                  <c:v>32.190376999999998</c:v>
                </c:pt>
                <c:pt idx="5">
                  <c:v>23.827029</c:v>
                </c:pt>
                <c:pt idx="6">
                  <c:v>1.39</c:v>
                </c:pt>
                <c:pt idx="7">
                  <c:v>1.5760000000000001</c:v>
                </c:pt>
                <c:pt idx="8">
                  <c:v>0.92700000000000005</c:v>
                </c:pt>
                <c:pt idx="9">
                  <c:v>1.409</c:v>
                </c:pt>
                <c:pt idx="10">
                  <c:v>26.866199000000002</c:v>
                </c:pt>
                <c:pt idx="11">
                  <c:v>26.579487</c:v>
                </c:pt>
              </c:numCache>
            </c:numRef>
          </c:val>
          <c:extLst>
            <c:ext xmlns:c16="http://schemas.microsoft.com/office/drawing/2014/chart" uri="{C3380CC4-5D6E-409C-BE32-E72D297353CC}">
              <c16:uniqueId val="{0000000B-9530-4775-A6CD-6C2849BD7E8A}"/>
            </c:ext>
          </c:extLst>
        </c:ser>
        <c:ser>
          <c:idx val="12"/>
          <c:order val="12"/>
          <c:tx>
            <c:strRef>
              <c:f>'8.11'!$A$22</c:f>
              <c:strCache>
                <c:ptCount val="1"/>
                <c:pt idx="0">
                  <c:v>Ostatní plyny</c:v>
                </c:pt>
              </c:strCache>
            </c:strRef>
          </c:tx>
          <c:spPr>
            <a:pattFill prst="ltUpDiag">
              <a:fgClr>
                <a:srgbClr val="23315F"/>
              </a:fgClr>
              <a:bgClr>
                <a:sysClr val="window" lastClr="FFFFFF"/>
              </a:bgClr>
            </a:pattFill>
          </c:spPr>
          <c:invertIfNegative val="0"/>
          <c:val>
            <c:numRef>
              <c:f>'8.11'!$B$22:$M$22</c:f>
              <c:numCache>
                <c:formatCode>#\ ##0.0</c:formatCode>
                <c:ptCount val="12"/>
                <c:pt idx="0">
                  <c:v>5.2999999999999999E-2</c:v>
                </c:pt>
                <c:pt idx="1">
                  <c:v>4.2999999999999997E-2</c:v>
                </c:pt>
                <c:pt idx="2">
                  <c:v>3.0000000000000001E-3</c:v>
                </c:pt>
                <c:pt idx="3">
                  <c:v>0</c:v>
                </c:pt>
                <c:pt idx="4">
                  <c:v>8.3000000000000004E-2</c:v>
                </c:pt>
                <c:pt idx="5">
                  <c:v>8.2000000000000003E-2</c:v>
                </c:pt>
                <c:pt idx="6">
                  <c:v>5.0000000000000001E-3</c:v>
                </c:pt>
                <c:pt idx="7">
                  <c:v>5.0000000000000001E-3</c:v>
                </c:pt>
                <c:pt idx="8">
                  <c:v>0.11700000000000001</c:v>
                </c:pt>
                <c:pt idx="9">
                  <c:v>0.03</c:v>
                </c:pt>
                <c:pt idx="10">
                  <c:v>0.06</c:v>
                </c:pt>
                <c:pt idx="11">
                  <c:v>0.08</c:v>
                </c:pt>
              </c:numCache>
            </c:numRef>
          </c:val>
          <c:extLst>
            <c:ext xmlns:c16="http://schemas.microsoft.com/office/drawing/2014/chart" uri="{C3380CC4-5D6E-409C-BE32-E72D297353CC}">
              <c16:uniqueId val="{0000000C-9530-4775-A6CD-6C2849BD7E8A}"/>
            </c:ext>
          </c:extLst>
        </c:ser>
        <c:ser>
          <c:idx val="13"/>
          <c:order val="13"/>
          <c:tx>
            <c:strRef>
              <c:f>'8.11'!$A$23</c:f>
              <c:strCache>
                <c:ptCount val="1"/>
                <c:pt idx="0">
                  <c:v>Ostatní</c:v>
                </c:pt>
              </c:strCache>
            </c:strRef>
          </c:tx>
          <c:spPr>
            <a:pattFill prst="ltUpDiag">
              <a:fgClr>
                <a:srgbClr val="E02C1F"/>
              </a:fgClr>
              <a:bgClr>
                <a:sysClr val="window" lastClr="FFFFFF"/>
              </a:bgClr>
            </a:pattFill>
          </c:spPr>
          <c:invertIfNegative val="0"/>
          <c:val>
            <c:numRef>
              <c:f>'8.11'!$B$23:$M$23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9530-4775-A6CD-6C2849BD7E8A}"/>
            </c:ext>
          </c:extLst>
        </c:ser>
        <c:ser>
          <c:idx val="14"/>
          <c:order val="14"/>
          <c:tx>
            <c:strRef>
              <c:f>'8.11'!$A$24</c:f>
              <c:strCache>
                <c:ptCount val="1"/>
                <c:pt idx="0">
                  <c:v>Topné oleje</c:v>
                </c:pt>
              </c:strCache>
            </c:strRef>
          </c:tx>
          <c:spPr>
            <a:pattFill prst="ltUpDiag">
              <a:fgClr>
                <a:srgbClr val="5A6588"/>
              </a:fgClr>
              <a:bgClr>
                <a:sysClr val="window" lastClr="FFFFFF"/>
              </a:bgClr>
            </a:pattFill>
          </c:spPr>
          <c:invertIfNegative val="0"/>
          <c:val>
            <c:numRef>
              <c:f>'8.11'!$B$24:$M$24</c:f>
              <c:numCache>
                <c:formatCode>#\ ##0.0</c:formatCode>
                <c:ptCount val="12"/>
                <c:pt idx="0">
                  <c:v>3.9845999999999999E-2</c:v>
                </c:pt>
                <c:pt idx="1">
                  <c:v>4.9208000000000002E-2</c:v>
                </c:pt>
                <c:pt idx="2">
                  <c:v>0.17465799999999998</c:v>
                </c:pt>
                <c:pt idx="3">
                  <c:v>0.11429</c:v>
                </c:pt>
                <c:pt idx="4">
                  <c:v>0.101623</c:v>
                </c:pt>
                <c:pt idx="5">
                  <c:v>3.4970999999999995E-2</c:v>
                </c:pt>
                <c:pt idx="6">
                  <c:v>0</c:v>
                </c:pt>
                <c:pt idx="7">
                  <c:v>1.6399999999999998E-2</c:v>
                </c:pt>
                <c:pt idx="8">
                  <c:v>0.30610000000000004</c:v>
                </c:pt>
                <c:pt idx="9">
                  <c:v>1.6539999999999999</c:v>
                </c:pt>
                <c:pt idx="10">
                  <c:v>1.271801</c:v>
                </c:pt>
                <c:pt idx="11">
                  <c:v>1.6513000000000003E-2</c:v>
                </c:pt>
              </c:numCache>
            </c:numRef>
          </c:val>
          <c:extLst>
            <c:ext xmlns:c16="http://schemas.microsoft.com/office/drawing/2014/chart" uri="{C3380CC4-5D6E-409C-BE32-E72D297353CC}">
              <c16:uniqueId val="{0000000E-9530-4775-A6CD-6C2849BD7E8A}"/>
            </c:ext>
          </c:extLst>
        </c:ser>
        <c:ser>
          <c:idx val="15"/>
          <c:order val="15"/>
          <c:tx>
            <c:strRef>
              <c:f>'8.11'!$A$25</c:f>
              <c:strCache>
                <c:ptCount val="1"/>
                <c:pt idx="0">
                  <c:v>Zemní plyn</c:v>
                </c:pt>
              </c:strCache>
            </c:strRef>
          </c:tx>
          <c:spPr>
            <a:pattFill prst="ltUpDiag">
              <a:fgClr>
                <a:srgbClr val="E86158"/>
              </a:fgClr>
              <a:bgClr>
                <a:sysClr val="window" lastClr="FFFFFF"/>
              </a:bgClr>
            </a:pattFill>
          </c:spPr>
          <c:invertIfNegative val="0"/>
          <c:val>
            <c:numRef>
              <c:f>'8.11'!$B$25:$M$25</c:f>
              <c:numCache>
                <c:formatCode>#\ ##0.0</c:formatCode>
                <c:ptCount val="12"/>
                <c:pt idx="0">
                  <c:v>107.85222899999999</c:v>
                </c:pt>
                <c:pt idx="1">
                  <c:v>95.616218999999987</c:v>
                </c:pt>
                <c:pt idx="2">
                  <c:v>87.015507000000014</c:v>
                </c:pt>
                <c:pt idx="3">
                  <c:v>70.092868999999993</c:v>
                </c:pt>
                <c:pt idx="4">
                  <c:v>53.640701999999997</c:v>
                </c:pt>
                <c:pt idx="5">
                  <c:v>22.899929999999998</c:v>
                </c:pt>
                <c:pt idx="6">
                  <c:v>18.665597999999999</c:v>
                </c:pt>
                <c:pt idx="7">
                  <c:v>20.923848000000003</c:v>
                </c:pt>
                <c:pt idx="8">
                  <c:v>28.420369999999998</c:v>
                </c:pt>
                <c:pt idx="9">
                  <c:v>60.883070999999994</c:v>
                </c:pt>
                <c:pt idx="10">
                  <c:v>83.245992000000001</c:v>
                </c:pt>
                <c:pt idx="11">
                  <c:v>97.376440000000002</c:v>
                </c:pt>
              </c:numCache>
            </c:numRef>
          </c:val>
          <c:extLst>
            <c:ext xmlns:c16="http://schemas.microsoft.com/office/drawing/2014/chart" uri="{C3380CC4-5D6E-409C-BE32-E72D297353CC}">
              <c16:uniqueId val="{0000000F-9530-4775-A6CD-6C2849BD7E8A}"/>
            </c:ext>
          </c:extLst>
        </c:ser>
        <c:dLbls>
          <c:showLegendKey val="0"/>
          <c:showVal val="0"/>
          <c:showCatName val="0"/>
          <c:showSerName val="0"/>
          <c:showPercent val="0"/>
          <c:showBubbleSize val="0"/>
        </c:dLbls>
        <c:gapWidth val="75"/>
        <c:overlap val="100"/>
        <c:axId val="289617408"/>
        <c:axId val="289618944"/>
      </c:barChart>
      <c:catAx>
        <c:axId val="2896174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618944"/>
        <c:crosses val="autoZero"/>
        <c:auto val="1"/>
        <c:lblAlgn val="ctr"/>
        <c:lblOffset val="100"/>
        <c:noMultiLvlLbl val="0"/>
      </c:catAx>
      <c:valAx>
        <c:axId val="289618944"/>
        <c:scaling>
          <c:orientation val="minMax"/>
          <c:max val="7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617408"/>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C31-42C6-8F95-7606B71E6BE5}"/>
              </c:ext>
            </c:extLst>
          </c:dPt>
          <c:dPt>
            <c:idx val="1"/>
            <c:bubble3D val="0"/>
            <c:spPr>
              <a:solidFill>
                <a:schemeClr val="accent2"/>
              </a:solidFill>
            </c:spPr>
            <c:extLst>
              <c:ext xmlns:c16="http://schemas.microsoft.com/office/drawing/2014/chart" uri="{C3380CC4-5D6E-409C-BE32-E72D297353CC}">
                <c16:uniqueId val="{00000003-FC31-42C6-8F95-7606B71E6BE5}"/>
              </c:ext>
            </c:extLst>
          </c:dPt>
          <c:dPt>
            <c:idx val="2"/>
            <c:bubble3D val="0"/>
            <c:spPr>
              <a:solidFill>
                <a:schemeClr val="accent3"/>
              </a:solidFill>
            </c:spPr>
            <c:extLst>
              <c:ext xmlns:c16="http://schemas.microsoft.com/office/drawing/2014/chart" uri="{C3380CC4-5D6E-409C-BE32-E72D297353CC}">
                <c16:uniqueId val="{00000005-FC31-42C6-8F95-7606B71E6BE5}"/>
              </c:ext>
            </c:extLst>
          </c:dPt>
          <c:dPt>
            <c:idx val="3"/>
            <c:bubble3D val="0"/>
            <c:spPr>
              <a:solidFill>
                <a:schemeClr val="accent4"/>
              </a:solidFill>
            </c:spPr>
            <c:extLst>
              <c:ext xmlns:c16="http://schemas.microsoft.com/office/drawing/2014/chart" uri="{C3380CC4-5D6E-409C-BE32-E72D297353CC}">
                <c16:uniqueId val="{00000007-FC31-42C6-8F95-7606B71E6BE5}"/>
              </c:ext>
            </c:extLst>
          </c:dPt>
          <c:dPt>
            <c:idx val="4"/>
            <c:bubble3D val="0"/>
            <c:spPr>
              <a:solidFill>
                <a:schemeClr val="accent5"/>
              </a:solidFill>
            </c:spPr>
            <c:extLst>
              <c:ext xmlns:c16="http://schemas.microsoft.com/office/drawing/2014/chart" uri="{C3380CC4-5D6E-409C-BE32-E72D297353CC}">
                <c16:uniqueId val="{00000009-FC31-42C6-8F95-7606B71E6BE5}"/>
              </c:ext>
            </c:extLst>
          </c:dPt>
          <c:dPt>
            <c:idx val="5"/>
            <c:bubble3D val="0"/>
            <c:spPr>
              <a:solidFill>
                <a:schemeClr val="accent6"/>
              </a:solidFill>
            </c:spPr>
            <c:extLst>
              <c:ext xmlns:c16="http://schemas.microsoft.com/office/drawing/2014/chart" uri="{C3380CC4-5D6E-409C-BE32-E72D297353CC}">
                <c16:uniqueId val="{0000000B-FC31-42C6-8F95-7606B71E6BE5}"/>
              </c:ext>
            </c:extLst>
          </c:dPt>
          <c:dPt>
            <c:idx val="6"/>
            <c:bubble3D val="0"/>
            <c:spPr>
              <a:solidFill>
                <a:srgbClr val="F0948F"/>
              </a:solidFill>
            </c:spPr>
            <c:extLst>
              <c:ext xmlns:c16="http://schemas.microsoft.com/office/drawing/2014/chart" uri="{C3380CC4-5D6E-409C-BE32-E72D297353CC}">
                <c16:uniqueId val="{0000000D-FC31-42C6-8F95-7606B71E6BE5}"/>
              </c:ext>
            </c:extLst>
          </c:dPt>
          <c:dPt>
            <c:idx val="7"/>
            <c:bubble3D val="0"/>
            <c:spPr>
              <a:solidFill>
                <a:srgbClr val="F7C9C7"/>
              </a:solidFill>
            </c:spPr>
            <c:extLst>
              <c:ext xmlns:c16="http://schemas.microsoft.com/office/drawing/2014/chart" uri="{C3380CC4-5D6E-409C-BE32-E72D297353CC}">
                <c16:uniqueId val="{0000000F-FC31-42C6-8F95-7606B71E6BE5}"/>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10-FC31-42C6-8F95-7606B71E6BE5}"/>
            </c:ext>
          </c:extLst>
        </c:ser>
        <c:ser>
          <c:idx val="2"/>
          <c:order val="1"/>
          <c:dPt>
            <c:idx val="0"/>
            <c:bubble3D val="0"/>
            <c:spPr>
              <a:solidFill>
                <a:schemeClr val="accent1"/>
              </a:solidFill>
            </c:spPr>
            <c:extLst>
              <c:ext xmlns:c16="http://schemas.microsoft.com/office/drawing/2014/chart" uri="{C3380CC4-5D6E-409C-BE32-E72D297353CC}">
                <c16:uniqueId val="{00000012-FC31-42C6-8F95-7606B71E6BE5}"/>
              </c:ext>
            </c:extLst>
          </c:dPt>
          <c:dPt>
            <c:idx val="1"/>
            <c:bubble3D val="0"/>
            <c:spPr>
              <a:solidFill>
                <a:schemeClr val="accent2"/>
              </a:solidFill>
            </c:spPr>
            <c:extLst>
              <c:ext xmlns:c16="http://schemas.microsoft.com/office/drawing/2014/chart" uri="{C3380CC4-5D6E-409C-BE32-E72D297353CC}">
                <c16:uniqueId val="{00000014-FC31-42C6-8F95-7606B71E6BE5}"/>
              </c:ext>
            </c:extLst>
          </c:dPt>
          <c:dPt>
            <c:idx val="2"/>
            <c:bubble3D val="0"/>
            <c:spPr>
              <a:solidFill>
                <a:schemeClr val="accent3"/>
              </a:solidFill>
            </c:spPr>
            <c:extLst>
              <c:ext xmlns:c16="http://schemas.microsoft.com/office/drawing/2014/chart" uri="{C3380CC4-5D6E-409C-BE32-E72D297353CC}">
                <c16:uniqueId val="{00000016-FC31-42C6-8F95-7606B71E6BE5}"/>
              </c:ext>
            </c:extLst>
          </c:dPt>
          <c:dPt>
            <c:idx val="3"/>
            <c:bubble3D val="0"/>
            <c:spPr>
              <a:solidFill>
                <a:schemeClr val="accent4"/>
              </a:solidFill>
            </c:spPr>
            <c:extLst>
              <c:ext xmlns:c16="http://schemas.microsoft.com/office/drawing/2014/chart" uri="{C3380CC4-5D6E-409C-BE32-E72D297353CC}">
                <c16:uniqueId val="{00000018-FC31-42C6-8F95-7606B71E6BE5}"/>
              </c:ext>
            </c:extLst>
          </c:dPt>
          <c:dPt>
            <c:idx val="4"/>
            <c:bubble3D val="0"/>
            <c:spPr>
              <a:solidFill>
                <a:schemeClr val="accent5"/>
              </a:solidFill>
            </c:spPr>
            <c:extLst>
              <c:ext xmlns:c16="http://schemas.microsoft.com/office/drawing/2014/chart" uri="{C3380CC4-5D6E-409C-BE32-E72D297353CC}">
                <c16:uniqueId val="{0000001A-FC31-42C6-8F95-7606B71E6BE5}"/>
              </c:ext>
            </c:extLst>
          </c:dPt>
          <c:dPt>
            <c:idx val="5"/>
            <c:bubble3D val="0"/>
            <c:spPr>
              <a:solidFill>
                <a:schemeClr val="accent6"/>
              </a:solidFill>
            </c:spPr>
            <c:extLst>
              <c:ext xmlns:c16="http://schemas.microsoft.com/office/drawing/2014/chart" uri="{C3380CC4-5D6E-409C-BE32-E72D297353CC}">
                <c16:uniqueId val="{0000001C-FC31-42C6-8F95-7606B71E6BE5}"/>
              </c:ext>
            </c:extLst>
          </c:dPt>
          <c:dPt>
            <c:idx val="6"/>
            <c:bubble3D val="0"/>
            <c:spPr>
              <a:solidFill>
                <a:srgbClr val="F0948F"/>
              </a:solidFill>
            </c:spPr>
            <c:extLst>
              <c:ext xmlns:c16="http://schemas.microsoft.com/office/drawing/2014/chart" uri="{C3380CC4-5D6E-409C-BE32-E72D297353CC}">
                <c16:uniqueId val="{0000001E-FC31-42C6-8F95-7606B71E6BE5}"/>
              </c:ext>
            </c:extLst>
          </c:dPt>
          <c:dPt>
            <c:idx val="7"/>
            <c:bubble3D val="0"/>
            <c:spPr>
              <a:solidFill>
                <a:srgbClr val="F7C9C7"/>
              </a:solidFill>
            </c:spPr>
            <c:extLst>
              <c:ext xmlns:c16="http://schemas.microsoft.com/office/drawing/2014/chart" uri="{C3380CC4-5D6E-409C-BE32-E72D297353CC}">
                <c16:uniqueId val="{00000020-FC31-42C6-8F95-7606B71E6BE5}"/>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21-FC31-42C6-8F95-7606B71E6BE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AE4-49DD-8DD0-BF2FD334776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AE4-49DD-8DD0-BF2FD334776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AE4-49DD-8DD0-BF2FD334776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AE4-49DD-8DD0-BF2FD334776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AE4-49DD-8DD0-BF2FD334776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AE4-49DD-8DD0-BF2FD334776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AE4-49DD-8DD0-BF2FD334776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AE4-49DD-8DD0-BF2FD334776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AE4-49DD-8DD0-BF2FD334776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AE4-49DD-8DD0-BF2FD334776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AE4-49DD-8DD0-BF2FD334776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AE4-49DD-8DD0-BF2FD334776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AE4-49DD-8DD0-BF2FD334776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AE4-49DD-8DD0-BF2FD334776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AE4-49DD-8DD0-BF2FD334776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AE4-49DD-8DD0-BF2FD334776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1.0950515117817302E-3"/>
          <c:y val="0"/>
        </c:manualLayout>
      </c:layout>
      <c:overlay val="0"/>
    </c:title>
    <c:autoTitleDeleted val="0"/>
    <c:plotArea>
      <c:layout>
        <c:manualLayout>
          <c:layoutTarget val="inner"/>
          <c:xMode val="edge"/>
          <c:yMode val="edge"/>
          <c:x val="8.8999975598373637E-2"/>
          <c:y val="0.29248122646279789"/>
          <c:w val="0.58899387519178148"/>
          <c:h val="0.53942642318683287"/>
        </c:manualLayout>
      </c:layout>
      <c:barChart>
        <c:barDir val="col"/>
        <c:grouping val="stacked"/>
        <c:varyColors val="0"/>
        <c:ser>
          <c:idx val="0"/>
          <c:order val="0"/>
          <c:tx>
            <c:strRef>
              <c:f>'8.12'!$A$27</c:f>
              <c:strCache>
                <c:ptCount val="1"/>
                <c:pt idx="0">
                  <c:v>Průmysl</c:v>
                </c:pt>
              </c:strCache>
            </c:strRef>
          </c:tx>
          <c:invertIfNegative val="0"/>
          <c:val>
            <c:numRef>
              <c:f>'8.12'!$B$27:$M$27</c:f>
              <c:numCache>
                <c:formatCode>#\ ##0.0</c:formatCode>
                <c:ptCount val="12"/>
                <c:pt idx="0">
                  <c:v>623.08040899999992</c:v>
                </c:pt>
                <c:pt idx="1">
                  <c:v>581.44308700000011</c:v>
                </c:pt>
                <c:pt idx="2">
                  <c:v>579.70070100000009</c:v>
                </c:pt>
                <c:pt idx="3">
                  <c:v>510.16650699999991</c:v>
                </c:pt>
                <c:pt idx="4">
                  <c:v>432.52217100000001</c:v>
                </c:pt>
                <c:pt idx="5">
                  <c:v>295.88840700000003</c:v>
                </c:pt>
                <c:pt idx="6">
                  <c:v>256.767449</c:v>
                </c:pt>
                <c:pt idx="7">
                  <c:v>289.09561399999996</c:v>
                </c:pt>
                <c:pt idx="8">
                  <c:v>370.67246799999998</c:v>
                </c:pt>
                <c:pt idx="9">
                  <c:v>454.077631</c:v>
                </c:pt>
                <c:pt idx="10">
                  <c:v>523.97309700000005</c:v>
                </c:pt>
                <c:pt idx="11">
                  <c:v>575.50031899999999</c:v>
                </c:pt>
              </c:numCache>
            </c:numRef>
          </c:val>
          <c:extLst>
            <c:ext xmlns:c16="http://schemas.microsoft.com/office/drawing/2014/chart" uri="{C3380CC4-5D6E-409C-BE32-E72D297353CC}">
              <c16:uniqueId val="{00000000-72DF-4AAF-B273-0CD73148B88E}"/>
            </c:ext>
          </c:extLst>
        </c:ser>
        <c:ser>
          <c:idx val="1"/>
          <c:order val="1"/>
          <c:tx>
            <c:strRef>
              <c:f>'8.12'!$A$28</c:f>
              <c:strCache>
                <c:ptCount val="1"/>
                <c:pt idx="0">
                  <c:v>Energetika</c:v>
                </c:pt>
              </c:strCache>
            </c:strRef>
          </c:tx>
          <c:invertIfNegative val="0"/>
          <c:val>
            <c:numRef>
              <c:f>'8.12'!$B$28:$M$28</c:f>
              <c:numCache>
                <c:formatCode>#\ ##0.0</c:formatCode>
                <c:ptCount val="12"/>
                <c:pt idx="0">
                  <c:v>78.022126</c:v>
                </c:pt>
                <c:pt idx="1">
                  <c:v>68.779814999999999</c:v>
                </c:pt>
                <c:pt idx="2">
                  <c:v>66.162498999999997</c:v>
                </c:pt>
                <c:pt idx="3">
                  <c:v>68.920844000000002</c:v>
                </c:pt>
                <c:pt idx="4">
                  <c:v>44.143555999999997</c:v>
                </c:pt>
                <c:pt idx="5">
                  <c:v>31.516850999999999</c:v>
                </c:pt>
                <c:pt idx="6">
                  <c:v>18.307964999999999</c:v>
                </c:pt>
                <c:pt idx="7">
                  <c:v>13.024398</c:v>
                </c:pt>
                <c:pt idx="8">
                  <c:v>40.720388999999997</c:v>
                </c:pt>
                <c:pt idx="9">
                  <c:v>21.948683999999997</c:v>
                </c:pt>
                <c:pt idx="10">
                  <c:v>49.347336999999996</c:v>
                </c:pt>
                <c:pt idx="11">
                  <c:v>81.443680999999998</c:v>
                </c:pt>
              </c:numCache>
            </c:numRef>
          </c:val>
          <c:extLst>
            <c:ext xmlns:c16="http://schemas.microsoft.com/office/drawing/2014/chart" uri="{C3380CC4-5D6E-409C-BE32-E72D297353CC}">
              <c16:uniqueId val="{00000001-72DF-4AAF-B273-0CD73148B88E}"/>
            </c:ext>
          </c:extLst>
        </c:ser>
        <c:ser>
          <c:idx val="2"/>
          <c:order val="2"/>
          <c:tx>
            <c:strRef>
              <c:f>'8.12'!$A$29</c:f>
              <c:strCache>
                <c:ptCount val="1"/>
                <c:pt idx="0">
                  <c:v>Doprava</c:v>
                </c:pt>
              </c:strCache>
            </c:strRef>
          </c:tx>
          <c:invertIfNegative val="0"/>
          <c:val>
            <c:numRef>
              <c:f>'8.12'!$B$29:$M$29</c:f>
              <c:numCache>
                <c:formatCode>#\ ##0.0</c:formatCode>
                <c:ptCount val="12"/>
                <c:pt idx="0">
                  <c:v>4.7622999999999989</c:v>
                </c:pt>
                <c:pt idx="1">
                  <c:v>4.5466999999999995</c:v>
                </c:pt>
                <c:pt idx="2">
                  <c:v>3.8889999999999998</c:v>
                </c:pt>
                <c:pt idx="3">
                  <c:v>2.5452999999999997</c:v>
                </c:pt>
                <c:pt idx="4">
                  <c:v>1.5899000000000001</c:v>
                </c:pt>
                <c:pt idx="5">
                  <c:v>0.22839999999999999</c:v>
                </c:pt>
                <c:pt idx="6">
                  <c:v>0.27268200000000004</c:v>
                </c:pt>
                <c:pt idx="7">
                  <c:v>0.24578799999999998</c:v>
                </c:pt>
                <c:pt idx="8">
                  <c:v>0.54345600000000005</c:v>
                </c:pt>
                <c:pt idx="9">
                  <c:v>1.9349799999999999</c:v>
                </c:pt>
                <c:pt idx="10">
                  <c:v>3.0109599999999999</c:v>
                </c:pt>
                <c:pt idx="11">
                  <c:v>3.7823200000000003</c:v>
                </c:pt>
              </c:numCache>
            </c:numRef>
          </c:val>
          <c:extLst>
            <c:ext xmlns:c16="http://schemas.microsoft.com/office/drawing/2014/chart" uri="{C3380CC4-5D6E-409C-BE32-E72D297353CC}">
              <c16:uniqueId val="{00000002-72DF-4AAF-B273-0CD73148B88E}"/>
            </c:ext>
          </c:extLst>
        </c:ser>
        <c:ser>
          <c:idx val="3"/>
          <c:order val="3"/>
          <c:tx>
            <c:strRef>
              <c:f>'8.12'!$A$30</c:f>
              <c:strCache>
                <c:ptCount val="1"/>
                <c:pt idx="0">
                  <c:v>Stavebnictví</c:v>
                </c:pt>
              </c:strCache>
            </c:strRef>
          </c:tx>
          <c:invertIfNegative val="0"/>
          <c:val>
            <c:numRef>
              <c:f>'8.12'!$B$30:$M$30</c:f>
              <c:numCache>
                <c:formatCode>#\ ##0.0</c:formatCode>
                <c:ptCount val="12"/>
                <c:pt idx="0">
                  <c:v>0.24809199999999998</c:v>
                </c:pt>
                <c:pt idx="1">
                  <c:v>0.20790999999999998</c:v>
                </c:pt>
                <c:pt idx="2">
                  <c:v>0.17818999999999999</c:v>
                </c:pt>
                <c:pt idx="3">
                  <c:v>0.12822999999999998</c:v>
                </c:pt>
                <c:pt idx="4">
                  <c:v>8.7180000000000007E-2</c:v>
                </c:pt>
                <c:pt idx="5">
                  <c:v>0.01</c:v>
                </c:pt>
                <c:pt idx="6">
                  <c:v>5.0000000000000001E-3</c:v>
                </c:pt>
                <c:pt idx="7">
                  <c:v>7.0000000000000001E-3</c:v>
                </c:pt>
                <c:pt idx="8">
                  <c:v>1.9E-2</c:v>
                </c:pt>
                <c:pt idx="9">
                  <c:v>0.12556999999999999</c:v>
                </c:pt>
                <c:pt idx="10">
                  <c:v>0.18421999999999999</c:v>
                </c:pt>
                <c:pt idx="11">
                  <c:v>0.22757999999999998</c:v>
                </c:pt>
              </c:numCache>
            </c:numRef>
          </c:val>
          <c:extLst>
            <c:ext xmlns:c16="http://schemas.microsoft.com/office/drawing/2014/chart" uri="{C3380CC4-5D6E-409C-BE32-E72D297353CC}">
              <c16:uniqueId val="{00000003-72DF-4AAF-B273-0CD73148B88E}"/>
            </c:ext>
          </c:extLst>
        </c:ser>
        <c:ser>
          <c:idx val="4"/>
          <c:order val="4"/>
          <c:tx>
            <c:strRef>
              <c:f>'8.12'!$A$31</c:f>
              <c:strCache>
                <c:ptCount val="1"/>
                <c:pt idx="0">
                  <c:v>Zemědělství a lesnictví</c:v>
                </c:pt>
              </c:strCache>
            </c:strRef>
          </c:tx>
          <c:invertIfNegative val="0"/>
          <c:val>
            <c:numRef>
              <c:f>'8.12'!$B$31:$M$31</c:f>
              <c:numCache>
                <c:formatCode>#\ ##0.0</c:formatCode>
                <c:ptCount val="12"/>
                <c:pt idx="0">
                  <c:v>1.557966</c:v>
                </c:pt>
                <c:pt idx="1">
                  <c:v>1.3610009999999999</c:v>
                </c:pt>
                <c:pt idx="2">
                  <c:v>1.298699</c:v>
                </c:pt>
                <c:pt idx="3">
                  <c:v>1.302451</c:v>
                </c:pt>
                <c:pt idx="4">
                  <c:v>1.44997</c:v>
                </c:pt>
                <c:pt idx="5">
                  <c:v>1.0864769999999999</c:v>
                </c:pt>
                <c:pt idx="6">
                  <c:v>1.3768799999999999</c:v>
                </c:pt>
                <c:pt idx="7">
                  <c:v>1.5568869999999999</c:v>
                </c:pt>
                <c:pt idx="8">
                  <c:v>1.8029229999999998</c:v>
                </c:pt>
                <c:pt idx="9">
                  <c:v>2.501252</c:v>
                </c:pt>
                <c:pt idx="10">
                  <c:v>2.2986060000000004</c:v>
                </c:pt>
                <c:pt idx="11">
                  <c:v>2.172955</c:v>
                </c:pt>
              </c:numCache>
            </c:numRef>
          </c:val>
          <c:extLst>
            <c:ext xmlns:c16="http://schemas.microsoft.com/office/drawing/2014/chart" uri="{C3380CC4-5D6E-409C-BE32-E72D297353CC}">
              <c16:uniqueId val="{00000004-72DF-4AAF-B273-0CD73148B88E}"/>
            </c:ext>
          </c:extLst>
        </c:ser>
        <c:ser>
          <c:idx val="5"/>
          <c:order val="5"/>
          <c:tx>
            <c:strRef>
              <c:f>'8.12'!$A$32</c:f>
              <c:strCache>
                <c:ptCount val="1"/>
                <c:pt idx="0">
                  <c:v>Domácnosti</c:v>
                </c:pt>
              </c:strCache>
            </c:strRef>
          </c:tx>
          <c:spPr>
            <a:solidFill>
              <a:schemeClr val="accent6"/>
            </a:solidFill>
          </c:spPr>
          <c:invertIfNegative val="0"/>
          <c:val>
            <c:numRef>
              <c:f>'8.12'!$B$32:$M$32</c:f>
              <c:numCache>
                <c:formatCode>#\ ##0.0</c:formatCode>
                <c:ptCount val="12"/>
                <c:pt idx="0">
                  <c:v>422.99853599999989</c:v>
                </c:pt>
                <c:pt idx="1">
                  <c:v>372.94563299999993</c:v>
                </c:pt>
                <c:pt idx="2">
                  <c:v>333.22740900000002</c:v>
                </c:pt>
                <c:pt idx="3">
                  <c:v>258.75018399999999</c:v>
                </c:pt>
                <c:pt idx="4">
                  <c:v>176.05024300000002</c:v>
                </c:pt>
                <c:pt idx="5">
                  <c:v>71.433876999999981</c:v>
                </c:pt>
                <c:pt idx="6">
                  <c:v>64.916672999999975</c:v>
                </c:pt>
                <c:pt idx="7">
                  <c:v>67.538012000000023</c:v>
                </c:pt>
                <c:pt idx="8">
                  <c:v>98.968223999999992</c:v>
                </c:pt>
                <c:pt idx="9">
                  <c:v>219.081694</c:v>
                </c:pt>
                <c:pt idx="10">
                  <c:v>297.210894</c:v>
                </c:pt>
                <c:pt idx="11">
                  <c:v>382.17572499999994</c:v>
                </c:pt>
              </c:numCache>
            </c:numRef>
          </c:val>
          <c:extLst>
            <c:ext xmlns:c16="http://schemas.microsoft.com/office/drawing/2014/chart" uri="{C3380CC4-5D6E-409C-BE32-E72D297353CC}">
              <c16:uniqueId val="{00000005-72DF-4AAF-B273-0CD73148B88E}"/>
            </c:ext>
          </c:extLst>
        </c:ser>
        <c:ser>
          <c:idx val="6"/>
          <c:order val="6"/>
          <c:tx>
            <c:strRef>
              <c:f>'8.12'!$A$33</c:f>
              <c:strCache>
                <c:ptCount val="1"/>
                <c:pt idx="0">
                  <c:v>Obchod, služby, školství, zdravotnictví</c:v>
                </c:pt>
              </c:strCache>
            </c:strRef>
          </c:tx>
          <c:spPr>
            <a:solidFill>
              <a:srgbClr val="F0948F"/>
            </a:solidFill>
          </c:spPr>
          <c:invertIfNegative val="0"/>
          <c:val>
            <c:numRef>
              <c:f>'8.12'!$B$33:$M$33</c:f>
              <c:numCache>
                <c:formatCode>#\ ##0.0</c:formatCode>
                <c:ptCount val="12"/>
                <c:pt idx="0">
                  <c:v>193.77248700000001</c:v>
                </c:pt>
                <c:pt idx="1">
                  <c:v>175.38465399999998</c:v>
                </c:pt>
                <c:pt idx="2">
                  <c:v>149.25726499999996</c:v>
                </c:pt>
                <c:pt idx="3">
                  <c:v>118.31467600000002</c:v>
                </c:pt>
                <c:pt idx="4">
                  <c:v>73.317113000000006</c:v>
                </c:pt>
                <c:pt idx="5">
                  <c:v>26.688898999999999</c:v>
                </c:pt>
                <c:pt idx="6">
                  <c:v>22.410650999999998</c:v>
                </c:pt>
                <c:pt idx="7">
                  <c:v>23.470541999999995</c:v>
                </c:pt>
                <c:pt idx="8">
                  <c:v>37.101192999999995</c:v>
                </c:pt>
                <c:pt idx="9">
                  <c:v>100.02483000000002</c:v>
                </c:pt>
                <c:pt idx="10">
                  <c:v>141.58932699999997</c:v>
                </c:pt>
                <c:pt idx="11">
                  <c:v>182.50022600000005</c:v>
                </c:pt>
              </c:numCache>
            </c:numRef>
          </c:val>
          <c:extLst>
            <c:ext xmlns:c16="http://schemas.microsoft.com/office/drawing/2014/chart" uri="{C3380CC4-5D6E-409C-BE32-E72D297353CC}">
              <c16:uniqueId val="{00000006-72DF-4AAF-B273-0CD73148B88E}"/>
            </c:ext>
          </c:extLst>
        </c:ser>
        <c:ser>
          <c:idx val="7"/>
          <c:order val="7"/>
          <c:tx>
            <c:strRef>
              <c:f>'8.12'!$A$34</c:f>
              <c:strCache>
                <c:ptCount val="1"/>
                <c:pt idx="0">
                  <c:v>Ostatní</c:v>
                </c:pt>
              </c:strCache>
            </c:strRef>
          </c:tx>
          <c:spPr>
            <a:solidFill>
              <a:srgbClr val="F7C9C7"/>
            </a:solidFill>
          </c:spPr>
          <c:invertIfNegative val="0"/>
          <c:val>
            <c:numRef>
              <c:f>'8.12'!$B$34:$M$34</c:f>
              <c:numCache>
                <c:formatCode>#\ ##0.0</c:formatCode>
                <c:ptCount val="12"/>
                <c:pt idx="0">
                  <c:v>3.1849940000000001</c:v>
                </c:pt>
                <c:pt idx="1">
                  <c:v>2.914561</c:v>
                </c:pt>
                <c:pt idx="2">
                  <c:v>2.6831330000000002</c:v>
                </c:pt>
                <c:pt idx="3">
                  <c:v>2.3042129999999998</c:v>
                </c:pt>
                <c:pt idx="4">
                  <c:v>1.0326979999999999</c:v>
                </c:pt>
                <c:pt idx="5">
                  <c:v>0.224</c:v>
                </c:pt>
                <c:pt idx="6">
                  <c:v>0.22500000000000001</c:v>
                </c:pt>
                <c:pt idx="7">
                  <c:v>0.20899999999999999</c:v>
                </c:pt>
                <c:pt idx="8">
                  <c:v>0.52841899999999997</c:v>
                </c:pt>
                <c:pt idx="9">
                  <c:v>1.386943</c:v>
                </c:pt>
                <c:pt idx="10">
                  <c:v>2.1714709999999999</c:v>
                </c:pt>
                <c:pt idx="11">
                  <c:v>2.863658</c:v>
                </c:pt>
              </c:numCache>
            </c:numRef>
          </c:val>
          <c:extLst>
            <c:ext xmlns:c16="http://schemas.microsoft.com/office/drawing/2014/chart" uri="{C3380CC4-5D6E-409C-BE32-E72D297353CC}">
              <c16:uniqueId val="{00000007-72DF-4AAF-B273-0CD73148B88E}"/>
            </c:ext>
          </c:extLst>
        </c:ser>
        <c:dLbls>
          <c:showLegendKey val="0"/>
          <c:showVal val="0"/>
          <c:showCatName val="0"/>
          <c:showSerName val="0"/>
          <c:showPercent val="0"/>
          <c:showBubbleSize val="0"/>
        </c:dLbls>
        <c:gapWidth val="50"/>
        <c:overlap val="100"/>
        <c:axId val="290162944"/>
        <c:axId val="290172928"/>
      </c:barChart>
      <c:catAx>
        <c:axId val="29016294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172928"/>
        <c:crosses val="autoZero"/>
        <c:auto val="1"/>
        <c:lblAlgn val="ctr"/>
        <c:lblOffset val="100"/>
        <c:noMultiLvlLbl val="0"/>
      </c:catAx>
      <c:valAx>
        <c:axId val="290172928"/>
        <c:scaling>
          <c:orientation val="minMax"/>
          <c:max val="3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162944"/>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cs-CZ" sz="1000">
                <a:solidFill>
                  <a:schemeClr val="tx2"/>
                </a:solidFill>
              </a:rPr>
              <a:t>Podíl v ČR</a:t>
            </a:r>
          </a:p>
        </c:rich>
      </c:tx>
      <c:layout>
        <c:manualLayout>
          <c:xMode val="edge"/>
          <c:yMode val="edge"/>
          <c:x val="5.1553002128805394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'8.12'!$M$39</c:f>
              <c:strCache>
                <c:ptCount val="1"/>
                <c:pt idx="0">
                  <c:v>Instalovaný výkon</c:v>
                </c:pt>
              </c:strCache>
            </c:strRef>
          </c:tx>
          <c:invertIfNegative val="0"/>
          <c:val>
            <c:numRef>
              <c:f>'8.12'!$N$39</c:f>
              <c:numCache>
                <c:formatCode>0.0%</c:formatCode>
                <c:ptCount val="1"/>
                <c:pt idx="0">
                  <c:v>0.11167273978989455</c:v>
                </c:pt>
              </c:numCache>
            </c:numRef>
          </c:val>
          <c:extLst>
            <c:ext xmlns:c16="http://schemas.microsoft.com/office/drawing/2014/chart" uri="{C3380CC4-5D6E-409C-BE32-E72D297353CC}">
              <c16:uniqueId val="{00000000-4E36-46C0-A91E-7D3667508618}"/>
            </c:ext>
          </c:extLst>
        </c:ser>
        <c:ser>
          <c:idx val="1"/>
          <c:order val="1"/>
          <c:tx>
            <c:strRef>
              <c:f>'8.12'!$M$40</c:f>
              <c:strCache>
                <c:ptCount val="1"/>
                <c:pt idx="0">
                  <c:v>Výroba tepla brutto</c:v>
                </c:pt>
              </c:strCache>
            </c:strRef>
          </c:tx>
          <c:invertIfNegative val="0"/>
          <c:val>
            <c:numRef>
              <c:f>'8.12'!$N$40</c:f>
              <c:numCache>
                <c:formatCode>0.0%</c:formatCode>
                <c:ptCount val="1"/>
                <c:pt idx="0">
                  <c:v>0.17394230463581509</c:v>
                </c:pt>
              </c:numCache>
            </c:numRef>
          </c:val>
          <c:extLst>
            <c:ext xmlns:c16="http://schemas.microsoft.com/office/drawing/2014/chart" uri="{C3380CC4-5D6E-409C-BE32-E72D297353CC}">
              <c16:uniqueId val="{00000001-4E36-46C0-A91E-7D3667508618}"/>
            </c:ext>
          </c:extLst>
        </c:ser>
        <c:ser>
          <c:idx val="2"/>
          <c:order val="2"/>
          <c:tx>
            <c:strRef>
              <c:f>'8.12'!$M$41</c:f>
              <c:strCache>
                <c:ptCount val="1"/>
                <c:pt idx="0">
                  <c:v>Dodávky tepla</c:v>
                </c:pt>
              </c:strCache>
            </c:strRef>
          </c:tx>
          <c:invertIfNegative val="0"/>
          <c:val>
            <c:numRef>
              <c:f>'8.12'!$N$41</c:f>
              <c:numCache>
                <c:formatCode>0.0%</c:formatCode>
                <c:ptCount val="1"/>
                <c:pt idx="0">
                  <c:v>0.22936874539855479</c:v>
                </c:pt>
              </c:numCache>
            </c:numRef>
          </c:val>
          <c:extLst>
            <c:ext xmlns:c16="http://schemas.microsoft.com/office/drawing/2014/chart" uri="{C3380CC4-5D6E-409C-BE32-E72D297353CC}">
              <c16:uniqueId val="{00000002-4E36-46C0-A91E-7D3667508618}"/>
            </c:ext>
          </c:extLst>
        </c:ser>
        <c:dLbls>
          <c:showLegendKey val="0"/>
          <c:showVal val="0"/>
          <c:showCatName val="0"/>
          <c:showSerName val="0"/>
          <c:showPercent val="0"/>
          <c:showBubbleSize val="0"/>
        </c:dLbls>
        <c:gapWidth val="150"/>
        <c:axId val="290195712"/>
        <c:axId val="290209792"/>
      </c:barChart>
      <c:catAx>
        <c:axId val="290195712"/>
        <c:scaling>
          <c:orientation val="maxMin"/>
        </c:scaling>
        <c:delete val="0"/>
        <c:axPos val="l"/>
        <c:numFmt formatCode="General" sourceLinked="1"/>
        <c:majorTickMark val="none"/>
        <c:minorTickMark val="none"/>
        <c:tickLblPos val="none"/>
        <c:crossAx val="290209792"/>
        <c:crosses val="autoZero"/>
        <c:auto val="1"/>
        <c:lblAlgn val="ctr"/>
        <c:lblOffset val="100"/>
        <c:noMultiLvlLbl val="0"/>
      </c:catAx>
      <c:valAx>
        <c:axId val="29020979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90195712"/>
        <c:crosses val="max"/>
        <c:crossBetween val="between"/>
      </c:valAx>
    </c:plotArea>
    <c:legend>
      <c:legendPos val="b"/>
      <c:layout>
        <c:manualLayout>
          <c:xMode val="edge"/>
          <c:yMode val="edge"/>
          <c:x val="1.5162396231415507E-3"/>
          <c:y val="0.75512807259673831"/>
          <c:w val="0.49902664854189643"/>
          <c:h val="0.2448719274032616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3.2947773685037055E-3"/>
          <c:y val="0"/>
        </c:manualLayout>
      </c:layout>
      <c:overlay val="0"/>
    </c:title>
    <c:autoTitleDeleted val="0"/>
    <c:plotArea>
      <c:layout/>
      <c:barChart>
        <c:barDir val="col"/>
        <c:grouping val="stacked"/>
        <c:varyColors val="0"/>
        <c:ser>
          <c:idx val="0"/>
          <c:order val="0"/>
          <c:tx>
            <c:strRef>
              <c:f>'8.12'!$A$9</c:f>
              <c:strCache>
                <c:ptCount val="1"/>
                <c:pt idx="0">
                  <c:v>Biomasa</c:v>
                </c:pt>
              </c:strCache>
            </c:strRef>
          </c:tx>
          <c:spPr>
            <a:solidFill>
              <a:srgbClr val="23315F"/>
            </a:solidFill>
          </c:spPr>
          <c:invertIfNegative val="0"/>
          <c:val>
            <c:numRef>
              <c:f>'8.12'!$B$9:$M$9</c:f>
              <c:numCache>
                <c:formatCode>#\ ##0.0</c:formatCode>
                <c:ptCount val="12"/>
                <c:pt idx="0">
                  <c:v>190.66776000000002</c:v>
                </c:pt>
                <c:pt idx="1">
                  <c:v>171.01498700000002</c:v>
                </c:pt>
                <c:pt idx="2">
                  <c:v>169.40604700000003</c:v>
                </c:pt>
                <c:pt idx="3">
                  <c:v>132.42033900000001</c:v>
                </c:pt>
                <c:pt idx="4">
                  <c:v>94.456429</c:v>
                </c:pt>
                <c:pt idx="5">
                  <c:v>24.152176000000001</c:v>
                </c:pt>
                <c:pt idx="6">
                  <c:v>20.729595999999997</c:v>
                </c:pt>
                <c:pt idx="7">
                  <c:v>10.479740000000001</c:v>
                </c:pt>
                <c:pt idx="8">
                  <c:v>39.339071000000004</c:v>
                </c:pt>
                <c:pt idx="9">
                  <c:v>101.18076300000001</c:v>
                </c:pt>
                <c:pt idx="10">
                  <c:v>141.088099</c:v>
                </c:pt>
                <c:pt idx="11">
                  <c:v>144.82607099999998</c:v>
                </c:pt>
              </c:numCache>
            </c:numRef>
          </c:val>
          <c:extLst>
            <c:ext xmlns:c16="http://schemas.microsoft.com/office/drawing/2014/chart" uri="{C3380CC4-5D6E-409C-BE32-E72D297353CC}">
              <c16:uniqueId val="{00000000-2D92-4281-A4C1-DC17004EBD29}"/>
            </c:ext>
          </c:extLst>
        </c:ser>
        <c:ser>
          <c:idx val="1"/>
          <c:order val="1"/>
          <c:tx>
            <c:strRef>
              <c:f>'8.12'!$A$10</c:f>
              <c:strCache>
                <c:ptCount val="1"/>
                <c:pt idx="0">
                  <c:v>Bioplyn</c:v>
                </c:pt>
              </c:strCache>
            </c:strRef>
          </c:tx>
          <c:spPr>
            <a:solidFill>
              <a:srgbClr val="5A6588"/>
            </a:solidFill>
          </c:spPr>
          <c:invertIfNegative val="0"/>
          <c:val>
            <c:numRef>
              <c:f>'8.12'!$B$10:$M$10</c:f>
              <c:numCache>
                <c:formatCode>#\ ##0.0</c:formatCode>
                <c:ptCount val="12"/>
                <c:pt idx="0">
                  <c:v>4.4049339999999999</c:v>
                </c:pt>
                <c:pt idx="1">
                  <c:v>3.9270140000000002</c:v>
                </c:pt>
                <c:pt idx="2">
                  <c:v>3.8704420000000002</c:v>
                </c:pt>
                <c:pt idx="3">
                  <c:v>3.7016269999999998</c:v>
                </c:pt>
                <c:pt idx="4">
                  <c:v>3.3453750000000002</c:v>
                </c:pt>
                <c:pt idx="5">
                  <c:v>2.2456559999999999</c:v>
                </c:pt>
                <c:pt idx="6">
                  <c:v>2.469624</c:v>
                </c:pt>
                <c:pt idx="7">
                  <c:v>2.6861579999999994</c:v>
                </c:pt>
                <c:pt idx="8">
                  <c:v>3.1091330000000004</c:v>
                </c:pt>
                <c:pt idx="9">
                  <c:v>4.4398119999999999</c:v>
                </c:pt>
                <c:pt idx="10">
                  <c:v>4.7341119999999997</c:v>
                </c:pt>
                <c:pt idx="11">
                  <c:v>4.8090079999999995</c:v>
                </c:pt>
              </c:numCache>
            </c:numRef>
          </c:val>
          <c:extLst>
            <c:ext xmlns:c16="http://schemas.microsoft.com/office/drawing/2014/chart" uri="{C3380CC4-5D6E-409C-BE32-E72D297353CC}">
              <c16:uniqueId val="{00000001-2D92-4281-A4C1-DC17004EBD29}"/>
            </c:ext>
          </c:extLst>
        </c:ser>
        <c:ser>
          <c:idx val="2"/>
          <c:order val="2"/>
          <c:tx>
            <c:strRef>
              <c:f>'8.12'!$A$11</c:f>
              <c:strCache>
                <c:ptCount val="1"/>
                <c:pt idx="0">
                  <c:v>Černé uhlí</c:v>
                </c:pt>
              </c:strCache>
            </c:strRef>
          </c:tx>
          <c:spPr>
            <a:solidFill>
              <a:srgbClr val="9198B0"/>
            </a:solidFill>
          </c:spPr>
          <c:invertIfNegative val="0"/>
          <c:val>
            <c:numRef>
              <c:f>'8.12'!$B$11:$M$11</c:f>
              <c:numCache>
                <c:formatCode>#\ ##0.0</c:formatCode>
                <c:ptCount val="12"/>
                <c:pt idx="0">
                  <c:v>0</c:v>
                </c:pt>
                <c:pt idx="1">
                  <c:v>0</c:v>
                </c:pt>
                <c:pt idx="2">
                  <c:v>0</c:v>
                </c:pt>
                <c:pt idx="3">
                  <c:v>2.1000000000000001E-2</c:v>
                </c:pt>
                <c:pt idx="4">
                  <c:v>0</c:v>
                </c:pt>
                <c:pt idx="5">
                  <c:v>0</c:v>
                </c:pt>
                <c:pt idx="6">
                  <c:v>0</c:v>
                </c:pt>
                <c:pt idx="7">
                  <c:v>0</c:v>
                </c:pt>
                <c:pt idx="8">
                  <c:v>0</c:v>
                </c:pt>
                <c:pt idx="9">
                  <c:v>4.5999999999999999E-2</c:v>
                </c:pt>
                <c:pt idx="10">
                  <c:v>5.5E-2</c:v>
                </c:pt>
                <c:pt idx="11">
                  <c:v>3.4000000000000002E-2</c:v>
                </c:pt>
              </c:numCache>
            </c:numRef>
          </c:val>
          <c:extLst>
            <c:ext xmlns:c16="http://schemas.microsoft.com/office/drawing/2014/chart" uri="{C3380CC4-5D6E-409C-BE32-E72D297353CC}">
              <c16:uniqueId val="{00000002-2D92-4281-A4C1-DC17004EBD29}"/>
            </c:ext>
          </c:extLst>
        </c:ser>
        <c:ser>
          <c:idx val="3"/>
          <c:order val="3"/>
          <c:tx>
            <c:strRef>
              <c:f>'8.12'!$A$12</c:f>
              <c:strCache>
                <c:ptCount val="1"/>
                <c:pt idx="0">
                  <c:v>Elektrická energie</c:v>
                </c:pt>
              </c:strCache>
            </c:strRef>
          </c:tx>
          <c:spPr>
            <a:solidFill>
              <a:srgbClr val="C8CBD7"/>
            </a:solidFill>
          </c:spPr>
          <c:invertIfNegative val="0"/>
          <c:val>
            <c:numRef>
              <c:f>'8.12'!$B$12:$M$12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2D92-4281-A4C1-DC17004EBD29}"/>
            </c:ext>
          </c:extLst>
        </c:ser>
        <c:ser>
          <c:idx val="4"/>
          <c:order val="4"/>
          <c:tx>
            <c:strRef>
              <c:f>'8.12'!$A$13</c:f>
              <c:strCache>
                <c:ptCount val="1"/>
                <c:pt idx="0">
                  <c:v>Energie prostředí (tepelné čerpadlo)</c:v>
                </c:pt>
              </c:strCache>
            </c:strRef>
          </c:tx>
          <c:spPr>
            <a:solidFill>
              <a:srgbClr val="E02C1F"/>
            </a:solidFill>
          </c:spPr>
          <c:invertIfNegative val="0"/>
          <c:val>
            <c:numRef>
              <c:f>'8.12'!$B$13:$M$13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2D92-4281-A4C1-DC17004EBD29}"/>
            </c:ext>
          </c:extLst>
        </c:ser>
        <c:ser>
          <c:idx val="5"/>
          <c:order val="5"/>
          <c:tx>
            <c:strRef>
              <c:f>'8.12'!$A$14</c:f>
              <c:strCache>
                <c:ptCount val="1"/>
                <c:pt idx="0">
                  <c:v>Energie Slunce (solární kolektor)</c:v>
                </c:pt>
              </c:strCache>
            </c:strRef>
          </c:tx>
          <c:spPr>
            <a:solidFill>
              <a:srgbClr val="E86158"/>
            </a:solidFill>
          </c:spPr>
          <c:invertIfNegative val="0"/>
          <c:val>
            <c:numRef>
              <c:f>'8.12'!$B$14:$M$14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2D92-4281-A4C1-DC17004EBD29}"/>
            </c:ext>
          </c:extLst>
        </c:ser>
        <c:ser>
          <c:idx val="6"/>
          <c:order val="6"/>
          <c:tx>
            <c:strRef>
              <c:f>'8.12'!$A$15</c:f>
              <c:strCache>
                <c:ptCount val="1"/>
                <c:pt idx="0">
                  <c:v>Hnědé uhlí</c:v>
                </c:pt>
              </c:strCache>
            </c:strRef>
          </c:tx>
          <c:spPr>
            <a:solidFill>
              <a:srgbClr val="F0948F"/>
            </a:solidFill>
          </c:spPr>
          <c:invertIfNegative val="0"/>
          <c:val>
            <c:numRef>
              <c:f>'8.12'!$B$15:$M$15</c:f>
              <c:numCache>
                <c:formatCode>#\ ##0.0</c:formatCode>
                <c:ptCount val="12"/>
                <c:pt idx="0">
                  <c:v>1991.2616090000001</c:v>
                </c:pt>
                <c:pt idx="1">
                  <c:v>1760.186318</c:v>
                </c:pt>
                <c:pt idx="2">
                  <c:v>1667.2281269999999</c:v>
                </c:pt>
                <c:pt idx="3">
                  <c:v>1278.102157</c:v>
                </c:pt>
                <c:pt idx="4">
                  <c:v>843.11029000000008</c:v>
                </c:pt>
                <c:pt idx="5">
                  <c:v>332.47868800000003</c:v>
                </c:pt>
                <c:pt idx="6">
                  <c:v>184.167</c:v>
                </c:pt>
                <c:pt idx="7">
                  <c:v>274.00327799999997</c:v>
                </c:pt>
                <c:pt idx="8">
                  <c:v>453.40947700000004</c:v>
                </c:pt>
                <c:pt idx="9">
                  <c:v>1015.0190359999999</c:v>
                </c:pt>
                <c:pt idx="10">
                  <c:v>1473.4882389999998</c:v>
                </c:pt>
                <c:pt idx="11">
                  <c:v>1882.2828200000001</c:v>
                </c:pt>
              </c:numCache>
            </c:numRef>
          </c:val>
          <c:extLst>
            <c:ext xmlns:c16="http://schemas.microsoft.com/office/drawing/2014/chart" uri="{C3380CC4-5D6E-409C-BE32-E72D297353CC}">
              <c16:uniqueId val="{00000006-2D92-4281-A4C1-DC17004EBD29}"/>
            </c:ext>
          </c:extLst>
        </c:ser>
        <c:ser>
          <c:idx val="7"/>
          <c:order val="7"/>
          <c:tx>
            <c:strRef>
              <c:f>'8.12'!$A$16</c:f>
              <c:strCache>
                <c:ptCount val="1"/>
                <c:pt idx="0">
                  <c:v>Jaderné palivo</c:v>
                </c:pt>
              </c:strCache>
            </c:strRef>
          </c:tx>
          <c:spPr>
            <a:solidFill>
              <a:srgbClr val="F7C9C7"/>
            </a:solidFill>
          </c:spPr>
          <c:invertIfNegative val="0"/>
          <c:val>
            <c:numRef>
              <c:f>'8.12'!$B$16:$M$16</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2D92-4281-A4C1-DC17004EBD29}"/>
            </c:ext>
          </c:extLst>
        </c:ser>
        <c:ser>
          <c:idx val="8"/>
          <c:order val="8"/>
          <c:tx>
            <c:strRef>
              <c:f>'8.12'!$A$17</c:f>
              <c:strCache>
                <c:ptCount val="1"/>
                <c:pt idx="0">
                  <c:v>Koks</c:v>
                </c:pt>
              </c:strCache>
            </c:strRef>
          </c:tx>
          <c:spPr>
            <a:solidFill>
              <a:srgbClr val="262626"/>
            </a:solidFill>
          </c:spPr>
          <c:invertIfNegative val="0"/>
          <c:val>
            <c:numRef>
              <c:f>'8.12'!$B$17:$M$17</c:f>
              <c:numCache>
                <c:formatCode>#\ ##0.0</c:formatCode>
                <c:ptCount val="12"/>
                <c:pt idx="0">
                  <c:v>9.0999999999999998E-2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2D92-4281-A4C1-DC17004EBD29}"/>
            </c:ext>
          </c:extLst>
        </c:ser>
        <c:ser>
          <c:idx val="9"/>
          <c:order val="9"/>
          <c:tx>
            <c:strRef>
              <c:f>'8.12'!$A$18</c:f>
              <c:strCache>
                <c:ptCount val="1"/>
                <c:pt idx="0">
                  <c:v>Odpadní teplo</c:v>
                </c:pt>
              </c:strCache>
            </c:strRef>
          </c:tx>
          <c:spPr>
            <a:solidFill>
              <a:srgbClr val="646363"/>
            </a:solidFill>
          </c:spPr>
          <c:invertIfNegative val="0"/>
          <c:val>
            <c:numRef>
              <c:f>'8.12'!$B$18:$M$18</c:f>
              <c:numCache>
                <c:formatCode>#\ ##0.0</c:formatCode>
                <c:ptCount val="12"/>
                <c:pt idx="0">
                  <c:v>6.3782510000000006</c:v>
                </c:pt>
                <c:pt idx="1">
                  <c:v>6.2091000000000003</c:v>
                </c:pt>
                <c:pt idx="2">
                  <c:v>4.414345</c:v>
                </c:pt>
                <c:pt idx="3">
                  <c:v>9.6908609999999999</c:v>
                </c:pt>
                <c:pt idx="4">
                  <c:v>13.448669000000001</c:v>
                </c:pt>
                <c:pt idx="5">
                  <c:v>9.9417919999999995</c:v>
                </c:pt>
                <c:pt idx="6">
                  <c:v>7.3761139999999994</c:v>
                </c:pt>
                <c:pt idx="7">
                  <c:v>12.413182000000001</c:v>
                </c:pt>
                <c:pt idx="8">
                  <c:v>10.957462</c:v>
                </c:pt>
                <c:pt idx="9">
                  <c:v>9.2027919999999988</c:v>
                </c:pt>
                <c:pt idx="10">
                  <c:v>2.571707</c:v>
                </c:pt>
                <c:pt idx="11">
                  <c:v>5.5372190000000003</c:v>
                </c:pt>
              </c:numCache>
            </c:numRef>
          </c:val>
          <c:extLst>
            <c:ext xmlns:c16="http://schemas.microsoft.com/office/drawing/2014/chart" uri="{C3380CC4-5D6E-409C-BE32-E72D297353CC}">
              <c16:uniqueId val="{00000009-2D92-4281-A4C1-DC17004EBD29}"/>
            </c:ext>
          </c:extLst>
        </c:ser>
        <c:ser>
          <c:idx val="10"/>
          <c:order val="10"/>
          <c:tx>
            <c:strRef>
              <c:f>'8.12'!$A$19</c:f>
              <c:strCache>
                <c:ptCount val="1"/>
                <c:pt idx="0">
                  <c:v>Ostatní kapalná paliva</c:v>
                </c:pt>
              </c:strCache>
            </c:strRef>
          </c:tx>
          <c:spPr>
            <a:solidFill>
              <a:srgbClr val="9D9D9C"/>
            </a:solidFill>
          </c:spPr>
          <c:invertIfNegative val="0"/>
          <c:val>
            <c:numRef>
              <c:f>'8.12'!$B$19:$M$19</c:f>
              <c:numCache>
                <c:formatCode>#\ ##0.0</c:formatCode>
                <c:ptCount val="12"/>
                <c:pt idx="0">
                  <c:v>3.0067910000000002</c:v>
                </c:pt>
                <c:pt idx="1">
                  <c:v>3.8720479999999999</c:v>
                </c:pt>
                <c:pt idx="2">
                  <c:v>1.791871</c:v>
                </c:pt>
                <c:pt idx="3">
                  <c:v>2.2651080000000001</c:v>
                </c:pt>
                <c:pt idx="4">
                  <c:v>1.2277930000000001</c:v>
                </c:pt>
                <c:pt idx="5">
                  <c:v>0.6732229999999999</c:v>
                </c:pt>
                <c:pt idx="6">
                  <c:v>0</c:v>
                </c:pt>
                <c:pt idx="7">
                  <c:v>0.56177300000000008</c:v>
                </c:pt>
                <c:pt idx="8">
                  <c:v>1.5045630000000001</c:v>
                </c:pt>
                <c:pt idx="9">
                  <c:v>1.5437069999999999</c:v>
                </c:pt>
                <c:pt idx="10">
                  <c:v>2.5627560000000003</c:v>
                </c:pt>
                <c:pt idx="11">
                  <c:v>2.5616560000000002</c:v>
                </c:pt>
              </c:numCache>
            </c:numRef>
          </c:val>
          <c:extLst>
            <c:ext xmlns:c16="http://schemas.microsoft.com/office/drawing/2014/chart" uri="{C3380CC4-5D6E-409C-BE32-E72D297353CC}">
              <c16:uniqueId val="{0000000A-2D92-4281-A4C1-DC17004EBD29}"/>
            </c:ext>
          </c:extLst>
        </c:ser>
        <c:ser>
          <c:idx val="11"/>
          <c:order val="11"/>
          <c:tx>
            <c:strRef>
              <c:f>'8.12'!$A$20</c:f>
              <c:strCache>
                <c:ptCount val="1"/>
                <c:pt idx="0">
                  <c:v>Ostatní pevná paliva</c:v>
                </c:pt>
              </c:strCache>
            </c:strRef>
          </c:tx>
          <c:spPr>
            <a:solidFill>
              <a:srgbClr val="D0D0D0"/>
            </a:solidFill>
          </c:spPr>
          <c:invertIfNegative val="0"/>
          <c:val>
            <c:numRef>
              <c:f>'8.12'!$B$20:$M$20</c:f>
              <c:numCache>
                <c:formatCode>#\ ##0.0</c:formatCode>
                <c:ptCount val="12"/>
                <c:pt idx="0">
                  <c:v>5.9641999999999999</c:v>
                </c:pt>
                <c:pt idx="1">
                  <c:v>7.0703999999999994</c:v>
                </c:pt>
                <c:pt idx="2">
                  <c:v>7.5907999999999998</c:v>
                </c:pt>
                <c:pt idx="3">
                  <c:v>7.0932030791366998</c:v>
                </c:pt>
                <c:pt idx="4">
                  <c:v>6.6041822399292434</c:v>
                </c:pt>
                <c:pt idx="5">
                  <c:v>7.5860168988516419</c:v>
                </c:pt>
                <c:pt idx="6">
                  <c:v>5.0530339347979094</c:v>
                </c:pt>
                <c:pt idx="7">
                  <c:v>7.6158528954313507</c:v>
                </c:pt>
                <c:pt idx="8">
                  <c:v>0.10018441393006761</c:v>
                </c:pt>
                <c:pt idx="9">
                  <c:v>5.6652552015141993</c:v>
                </c:pt>
                <c:pt idx="10">
                  <c:v>6.5465436790746514</c:v>
                </c:pt>
                <c:pt idx="11">
                  <c:v>6.7817335294894621</c:v>
                </c:pt>
              </c:numCache>
            </c:numRef>
          </c:val>
          <c:extLst>
            <c:ext xmlns:c16="http://schemas.microsoft.com/office/drawing/2014/chart" uri="{C3380CC4-5D6E-409C-BE32-E72D297353CC}">
              <c16:uniqueId val="{0000000B-2D92-4281-A4C1-DC17004EBD29}"/>
            </c:ext>
          </c:extLst>
        </c:ser>
        <c:ser>
          <c:idx val="12"/>
          <c:order val="12"/>
          <c:tx>
            <c:strRef>
              <c:f>'8.12'!$A$21</c:f>
              <c:strCache>
                <c:ptCount val="1"/>
                <c:pt idx="0">
                  <c:v>Ostatní plyny</c:v>
                </c:pt>
              </c:strCache>
            </c:strRef>
          </c:tx>
          <c:spPr>
            <a:pattFill prst="ltUpDiag">
              <a:fgClr>
                <a:srgbClr val="23315F"/>
              </a:fgClr>
              <a:bgClr>
                <a:sysClr val="window" lastClr="FFFFFF"/>
              </a:bgClr>
            </a:pattFill>
          </c:spPr>
          <c:invertIfNegative val="0"/>
          <c:val>
            <c:numRef>
              <c:f>'8.12'!$B$21:$M$21</c:f>
              <c:numCache>
                <c:formatCode>#\ ##0.0</c:formatCode>
                <c:ptCount val="12"/>
                <c:pt idx="0">
                  <c:v>67.003965000000008</c:v>
                </c:pt>
                <c:pt idx="1">
                  <c:v>45.333966000000004</c:v>
                </c:pt>
                <c:pt idx="2">
                  <c:v>60.856838999999994</c:v>
                </c:pt>
                <c:pt idx="3">
                  <c:v>52.281682999999994</c:v>
                </c:pt>
                <c:pt idx="4">
                  <c:v>79.173197999999999</c:v>
                </c:pt>
                <c:pt idx="5">
                  <c:v>67.40986700000002</c:v>
                </c:pt>
                <c:pt idx="6">
                  <c:v>63.044066000000001</c:v>
                </c:pt>
                <c:pt idx="7">
                  <c:v>66.551577000000009</c:v>
                </c:pt>
                <c:pt idx="8">
                  <c:v>66.302648999999988</c:v>
                </c:pt>
                <c:pt idx="9">
                  <c:v>83.274535</c:v>
                </c:pt>
                <c:pt idx="10">
                  <c:v>82.368111999999996</c:v>
                </c:pt>
                <c:pt idx="11">
                  <c:v>80.799689000000015</c:v>
                </c:pt>
              </c:numCache>
            </c:numRef>
          </c:val>
          <c:extLst>
            <c:ext xmlns:c16="http://schemas.microsoft.com/office/drawing/2014/chart" uri="{C3380CC4-5D6E-409C-BE32-E72D297353CC}">
              <c16:uniqueId val="{0000000C-2D92-4281-A4C1-DC17004EBD29}"/>
            </c:ext>
          </c:extLst>
        </c:ser>
        <c:ser>
          <c:idx val="13"/>
          <c:order val="13"/>
          <c:tx>
            <c:strRef>
              <c:f>'8.12'!$A$22</c:f>
              <c:strCache>
                <c:ptCount val="1"/>
                <c:pt idx="0">
                  <c:v>Ostatní</c:v>
                </c:pt>
              </c:strCache>
            </c:strRef>
          </c:tx>
          <c:spPr>
            <a:pattFill prst="ltUpDiag">
              <a:fgClr>
                <a:srgbClr val="E02C1F"/>
              </a:fgClr>
              <a:bgClr>
                <a:sysClr val="window" lastClr="FFFFFF"/>
              </a:bgClr>
            </a:pattFill>
          </c:spPr>
          <c:invertIfNegative val="0"/>
          <c:val>
            <c:numRef>
              <c:f>'8.12'!$B$22:$M$22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2D92-4281-A4C1-DC17004EBD29}"/>
            </c:ext>
          </c:extLst>
        </c:ser>
        <c:ser>
          <c:idx val="14"/>
          <c:order val="14"/>
          <c:tx>
            <c:strRef>
              <c:f>'8.12'!$A$23</c:f>
              <c:strCache>
                <c:ptCount val="1"/>
                <c:pt idx="0">
                  <c:v>Topné oleje</c:v>
                </c:pt>
              </c:strCache>
            </c:strRef>
          </c:tx>
          <c:spPr>
            <a:pattFill prst="ltUpDiag">
              <a:fgClr>
                <a:srgbClr val="5A6588"/>
              </a:fgClr>
              <a:bgClr>
                <a:sysClr val="window" lastClr="FFFFFF"/>
              </a:bgClr>
            </a:pattFill>
          </c:spPr>
          <c:invertIfNegative val="0"/>
          <c:val>
            <c:numRef>
              <c:f>'8.12'!$B$23:$M$23</c:f>
              <c:numCache>
                <c:formatCode>#\ ##0.0</c:formatCode>
                <c:ptCount val="12"/>
                <c:pt idx="0">
                  <c:v>1.1872630000000002</c:v>
                </c:pt>
                <c:pt idx="1">
                  <c:v>8.7758219999999998</c:v>
                </c:pt>
                <c:pt idx="2">
                  <c:v>1.8990989999999999</c:v>
                </c:pt>
                <c:pt idx="3">
                  <c:v>0.31289999999999996</c:v>
                </c:pt>
                <c:pt idx="4">
                  <c:v>0.21921000000000002</c:v>
                </c:pt>
                <c:pt idx="5">
                  <c:v>3.1199999999999999E-2</c:v>
                </c:pt>
                <c:pt idx="6">
                  <c:v>2.6524200000000002</c:v>
                </c:pt>
                <c:pt idx="7">
                  <c:v>0.53949999999999998</c:v>
                </c:pt>
                <c:pt idx="8">
                  <c:v>0.25610000000000005</c:v>
                </c:pt>
                <c:pt idx="9">
                  <c:v>0.34870000000000001</c:v>
                </c:pt>
                <c:pt idx="10">
                  <c:v>0.48102100000000003</c:v>
                </c:pt>
                <c:pt idx="11">
                  <c:v>0.90989999999999993</c:v>
                </c:pt>
              </c:numCache>
            </c:numRef>
          </c:val>
          <c:extLst>
            <c:ext xmlns:c16="http://schemas.microsoft.com/office/drawing/2014/chart" uri="{C3380CC4-5D6E-409C-BE32-E72D297353CC}">
              <c16:uniqueId val="{0000000E-2D92-4281-A4C1-DC17004EBD29}"/>
            </c:ext>
          </c:extLst>
        </c:ser>
        <c:ser>
          <c:idx val="15"/>
          <c:order val="15"/>
          <c:tx>
            <c:strRef>
              <c:f>'8.12'!$A$24</c:f>
              <c:strCache>
                <c:ptCount val="1"/>
                <c:pt idx="0">
                  <c:v>Zemní plyn</c:v>
                </c:pt>
              </c:strCache>
            </c:strRef>
          </c:tx>
          <c:spPr>
            <a:pattFill prst="ltUpDiag">
              <a:fgClr>
                <a:srgbClr val="E86158"/>
              </a:fgClr>
              <a:bgClr>
                <a:sysClr val="window" lastClr="FFFFFF"/>
              </a:bgClr>
            </a:pattFill>
          </c:spPr>
          <c:invertIfNegative val="0"/>
          <c:val>
            <c:numRef>
              <c:f>'8.12'!$B$24:$M$24</c:f>
              <c:numCache>
                <c:formatCode>#\ ##0.0</c:formatCode>
                <c:ptCount val="12"/>
                <c:pt idx="0">
                  <c:v>658.8438299999998</c:v>
                </c:pt>
                <c:pt idx="1">
                  <c:v>586.75701900000001</c:v>
                </c:pt>
                <c:pt idx="2">
                  <c:v>565.65422299999977</c:v>
                </c:pt>
                <c:pt idx="3">
                  <c:v>531.69285392086329</c:v>
                </c:pt>
                <c:pt idx="4">
                  <c:v>422.31989776007066</c:v>
                </c:pt>
                <c:pt idx="5">
                  <c:v>327.46128510114829</c:v>
                </c:pt>
                <c:pt idx="6">
                  <c:v>287.77820906520213</c:v>
                </c:pt>
                <c:pt idx="7">
                  <c:v>332.03390610456859</c:v>
                </c:pt>
                <c:pt idx="8">
                  <c:v>414.06373358606999</c:v>
                </c:pt>
                <c:pt idx="9">
                  <c:v>467.3163097984858</c:v>
                </c:pt>
                <c:pt idx="10">
                  <c:v>526.3582133209253</c:v>
                </c:pt>
                <c:pt idx="11">
                  <c:v>616.24691447051032</c:v>
                </c:pt>
              </c:numCache>
            </c:numRef>
          </c:val>
          <c:extLst>
            <c:ext xmlns:c16="http://schemas.microsoft.com/office/drawing/2014/chart" uri="{C3380CC4-5D6E-409C-BE32-E72D297353CC}">
              <c16:uniqueId val="{0000000F-2D92-4281-A4C1-DC17004EBD29}"/>
            </c:ext>
          </c:extLst>
        </c:ser>
        <c:dLbls>
          <c:showLegendKey val="0"/>
          <c:showVal val="0"/>
          <c:showCatName val="0"/>
          <c:showSerName val="0"/>
          <c:showPercent val="0"/>
          <c:showBubbleSize val="0"/>
        </c:dLbls>
        <c:gapWidth val="75"/>
        <c:overlap val="100"/>
        <c:axId val="289913088"/>
        <c:axId val="289914880"/>
      </c:barChart>
      <c:catAx>
        <c:axId val="289913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914880"/>
        <c:crosses val="autoZero"/>
        <c:auto val="1"/>
        <c:lblAlgn val="ctr"/>
        <c:lblOffset val="100"/>
        <c:noMultiLvlLbl val="0"/>
      </c:catAx>
      <c:valAx>
        <c:axId val="289914880"/>
        <c:scaling>
          <c:orientation val="minMax"/>
          <c:max val="3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913088"/>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383C-448A-A657-8685270857EA}"/>
              </c:ext>
            </c:extLst>
          </c:dPt>
          <c:dPt>
            <c:idx val="1"/>
            <c:bubble3D val="0"/>
            <c:spPr>
              <a:solidFill>
                <a:schemeClr val="accent2"/>
              </a:solidFill>
            </c:spPr>
            <c:extLst>
              <c:ext xmlns:c16="http://schemas.microsoft.com/office/drawing/2014/chart" uri="{C3380CC4-5D6E-409C-BE32-E72D297353CC}">
                <c16:uniqueId val="{00000003-383C-448A-A657-8685270857EA}"/>
              </c:ext>
            </c:extLst>
          </c:dPt>
          <c:dPt>
            <c:idx val="2"/>
            <c:bubble3D val="0"/>
            <c:spPr>
              <a:solidFill>
                <a:schemeClr val="accent3"/>
              </a:solidFill>
            </c:spPr>
            <c:extLst>
              <c:ext xmlns:c16="http://schemas.microsoft.com/office/drawing/2014/chart" uri="{C3380CC4-5D6E-409C-BE32-E72D297353CC}">
                <c16:uniqueId val="{00000005-383C-448A-A657-8685270857EA}"/>
              </c:ext>
            </c:extLst>
          </c:dPt>
          <c:dPt>
            <c:idx val="3"/>
            <c:bubble3D val="0"/>
            <c:spPr>
              <a:solidFill>
                <a:schemeClr val="accent4"/>
              </a:solidFill>
            </c:spPr>
            <c:extLst>
              <c:ext xmlns:c16="http://schemas.microsoft.com/office/drawing/2014/chart" uri="{C3380CC4-5D6E-409C-BE32-E72D297353CC}">
                <c16:uniqueId val="{00000007-383C-448A-A657-8685270857EA}"/>
              </c:ext>
            </c:extLst>
          </c:dPt>
          <c:dPt>
            <c:idx val="4"/>
            <c:bubble3D val="0"/>
            <c:spPr>
              <a:solidFill>
                <a:schemeClr val="accent5"/>
              </a:solidFill>
            </c:spPr>
            <c:extLst>
              <c:ext xmlns:c16="http://schemas.microsoft.com/office/drawing/2014/chart" uri="{C3380CC4-5D6E-409C-BE32-E72D297353CC}">
                <c16:uniqueId val="{00000009-383C-448A-A657-8685270857EA}"/>
              </c:ext>
            </c:extLst>
          </c:dPt>
          <c:dPt>
            <c:idx val="5"/>
            <c:bubble3D val="0"/>
            <c:spPr>
              <a:solidFill>
                <a:schemeClr val="accent6"/>
              </a:solidFill>
            </c:spPr>
            <c:extLst>
              <c:ext xmlns:c16="http://schemas.microsoft.com/office/drawing/2014/chart" uri="{C3380CC4-5D6E-409C-BE32-E72D297353CC}">
                <c16:uniqueId val="{0000000B-383C-448A-A657-8685270857EA}"/>
              </c:ext>
            </c:extLst>
          </c:dPt>
          <c:dPt>
            <c:idx val="6"/>
            <c:bubble3D val="0"/>
            <c:spPr>
              <a:solidFill>
                <a:srgbClr val="F0948F"/>
              </a:solidFill>
            </c:spPr>
            <c:extLst>
              <c:ext xmlns:c16="http://schemas.microsoft.com/office/drawing/2014/chart" uri="{C3380CC4-5D6E-409C-BE32-E72D297353CC}">
                <c16:uniqueId val="{0000000D-383C-448A-A657-8685270857EA}"/>
              </c:ext>
            </c:extLst>
          </c:dPt>
          <c:dPt>
            <c:idx val="7"/>
            <c:bubble3D val="0"/>
            <c:spPr>
              <a:solidFill>
                <a:srgbClr val="F7C9C7"/>
              </a:solidFill>
            </c:spPr>
            <c:extLst>
              <c:ext xmlns:c16="http://schemas.microsoft.com/office/drawing/2014/chart" uri="{C3380CC4-5D6E-409C-BE32-E72D297353CC}">
                <c16:uniqueId val="{0000000F-383C-448A-A657-8685270857EA}"/>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10-383C-448A-A657-8685270857EA}"/>
            </c:ext>
          </c:extLst>
        </c:ser>
        <c:ser>
          <c:idx val="2"/>
          <c:order val="1"/>
          <c:dPt>
            <c:idx val="0"/>
            <c:bubble3D val="0"/>
            <c:spPr>
              <a:solidFill>
                <a:schemeClr val="accent1"/>
              </a:solidFill>
            </c:spPr>
            <c:extLst>
              <c:ext xmlns:c16="http://schemas.microsoft.com/office/drawing/2014/chart" uri="{C3380CC4-5D6E-409C-BE32-E72D297353CC}">
                <c16:uniqueId val="{00000012-383C-448A-A657-8685270857EA}"/>
              </c:ext>
            </c:extLst>
          </c:dPt>
          <c:dPt>
            <c:idx val="1"/>
            <c:bubble3D val="0"/>
            <c:spPr>
              <a:solidFill>
                <a:schemeClr val="accent2"/>
              </a:solidFill>
            </c:spPr>
            <c:extLst>
              <c:ext xmlns:c16="http://schemas.microsoft.com/office/drawing/2014/chart" uri="{C3380CC4-5D6E-409C-BE32-E72D297353CC}">
                <c16:uniqueId val="{00000014-383C-448A-A657-8685270857EA}"/>
              </c:ext>
            </c:extLst>
          </c:dPt>
          <c:dPt>
            <c:idx val="2"/>
            <c:bubble3D val="0"/>
            <c:spPr>
              <a:solidFill>
                <a:schemeClr val="accent3"/>
              </a:solidFill>
            </c:spPr>
            <c:extLst>
              <c:ext xmlns:c16="http://schemas.microsoft.com/office/drawing/2014/chart" uri="{C3380CC4-5D6E-409C-BE32-E72D297353CC}">
                <c16:uniqueId val="{00000016-383C-448A-A657-8685270857EA}"/>
              </c:ext>
            </c:extLst>
          </c:dPt>
          <c:dPt>
            <c:idx val="3"/>
            <c:bubble3D val="0"/>
            <c:spPr>
              <a:solidFill>
                <a:schemeClr val="accent4"/>
              </a:solidFill>
            </c:spPr>
            <c:extLst>
              <c:ext xmlns:c16="http://schemas.microsoft.com/office/drawing/2014/chart" uri="{C3380CC4-5D6E-409C-BE32-E72D297353CC}">
                <c16:uniqueId val="{00000018-383C-448A-A657-8685270857EA}"/>
              </c:ext>
            </c:extLst>
          </c:dPt>
          <c:dPt>
            <c:idx val="4"/>
            <c:bubble3D val="0"/>
            <c:spPr>
              <a:solidFill>
                <a:schemeClr val="accent5"/>
              </a:solidFill>
            </c:spPr>
            <c:extLst>
              <c:ext xmlns:c16="http://schemas.microsoft.com/office/drawing/2014/chart" uri="{C3380CC4-5D6E-409C-BE32-E72D297353CC}">
                <c16:uniqueId val="{0000001A-383C-448A-A657-8685270857EA}"/>
              </c:ext>
            </c:extLst>
          </c:dPt>
          <c:dPt>
            <c:idx val="5"/>
            <c:bubble3D val="0"/>
            <c:spPr>
              <a:solidFill>
                <a:schemeClr val="accent6"/>
              </a:solidFill>
            </c:spPr>
            <c:extLst>
              <c:ext xmlns:c16="http://schemas.microsoft.com/office/drawing/2014/chart" uri="{C3380CC4-5D6E-409C-BE32-E72D297353CC}">
                <c16:uniqueId val="{0000001C-383C-448A-A657-8685270857EA}"/>
              </c:ext>
            </c:extLst>
          </c:dPt>
          <c:dPt>
            <c:idx val="6"/>
            <c:bubble3D val="0"/>
            <c:spPr>
              <a:solidFill>
                <a:srgbClr val="F0948F"/>
              </a:solidFill>
            </c:spPr>
            <c:extLst>
              <c:ext xmlns:c16="http://schemas.microsoft.com/office/drawing/2014/chart" uri="{C3380CC4-5D6E-409C-BE32-E72D297353CC}">
                <c16:uniqueId val="{0000001E-383C-448A-A657-8685270857EA}"/>
              </c:ext>
            </c:extLst>
          </c:dPt>
          <c:dPt>
            <c:idx val="7"/>
            <c:bubble3D val="0"/>
            <c:spPr>
              <a:solidFill>
                <a:srgbClr val="F7C9C7"/>
              </a:solidFill>
            </c:spPr>
            <c:extLst>
              <c:ext xmlns:c16="http://schemas.microsoft.com/office/drawing/2014/chart" uri="{C3380CC4-5D6E-409C-BE32-E72D297353CC}">
                <c16:uniqueId val="{00000020-383C-448A-A657-8685270857EA}"/>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21-383C-448A-A657-8685270857E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spPr>
            <a:solidFill>
              <a:schemeClr val="tx2"/>
            </a:solidFill>
          </c:spPr>
          <c:invertIfNegative val="0"/>
          <c:cat>
            <c:numRef>
              <c:f>'5.2'!$P$6</c:f>
              <c:numCache>
                <c:formatCode>General</c:formatCode>
                <c:ptCount val="1"/>
              </c:numCache>
            </c:numRef>
          </c:cat>
          <c:val>
            <c:numRef>
              <c:f>'5.2'!$P$7</c:f>
              <c:numCache>
                <c:formatCode>#\ ##0.0</c:formatCode>
                <c:ptCount val="1"/>
              </c:numCache>
            </c:numRef>
          </c:val>
          <c:extLst>
            <c:ext xmlns:c16="http://schemas.microsoft.com/office/drawing/2014/chart" uri="{C3380CC4-5D6E-409C-BE32-E72D297353CC}">
              <c16:uniqueId val="{00000000-C881-4992-8822-015BC78A9487}"/>
            </c:ext>
          </c:extLst>
        </c:ser>
        <c:ser>
          <c:idx val="1"/>
          <c:order val="1"/>
          <c:tx>
            <c:strRef>
              <c:f>'5.2'!$O$8</c:f>
              <c:strCache>
                <c:ptCount val="1"/>
              </c:strCache>
            </c:strRef>
          </c:tx>
          <c:spPr>
            <a:solidFill>
              <a:schemeClr val="accent2"/>
            </a:solidFill>
          </c:spPr>
          <c:invertIfNegative val="0"/>
          <c:cat>
            <c:numRef>
              <c:f>'5.2'!$P$6</c:f>
              <c:numCache>
                <c:formatCode>General</c:formatCode>
                <c:ptCount val="1"/>
              </c:numCache>
            </c:numRef>
          </c:cat>
          <c:val>
            <c:numRef>
              <c:f>'5.2'!$P$8</c:f>
              <c:numCache>
                <c:formatCode>#\ ##0.0</c:formatCode>
                <c:ptCount val="1"/>
              </c:numCache>
            </c:numRef>
          </c:val>
          <c:extLst>
            <c:ext xmlns:c16="http://schemas.microsoft.com/office/drawing/2014/chart" uri="{C3380CC4-5D6E-409C-BE32-E72D297353CC}">
              <c16:uniqueId val="{00000001-C881-4992-8822-015BC78A9487}"/>
            </c:ext>
          </c:extLst>
        </c:ser>
        <c:ser>
          <c:idx val="2"/>
          <c:order val="2"/>
          <c:tx>
            <c:strRef>
              <c:f>'5.2'!$O$9</c:f>
              <c:strCache>
                <c:ptCount val="1"/>
              </c:strCache>
            </c:strRef>
          </c:tx>
          <c:spPr>
            <a:solidFill>
              <a:schemeClr val="accent3"/>
            </a:solidFill>
          </c:spPr>
          <c:invertIfNegative val="0"/>
          <c:cat>
            <c:numRef>
              <c:f>'5.2'!$P$6</c:f>
              <c:numCache>
                <c:formatCode>General</c:formatCode>
                <c:ptCount val="1"/>
              </c:numCache>
            </c:numRef>
          </c:cat>
          <c:val>
            <c:numRef>
              <c:f>'5.2'!$P$9</c:f>
              <c:numCache>
                <c:formatCode>#\ ##0.0</c:formatCode>
                <c:ptCount val="1"/>
              </c:numCache>
            </c:numRef>
          </c:val>
          <c:extLst>
            <c:ext xmlns:c16="http://schemas.microsoft.com/office/drawing/2014/chart" uri="{C3380CC4-5D6E-409C-BE32-E72D297353CC}">
              <c16:uniqueId val="{00000002-C881-4992-8822-015BC78A9487}"/>
            </c:ext>
          </c:extLst>
        </c:ser>
        <c:ser>
          <c:idx val="3"/>
          <c:order val="3"/>
          <c:tx>
            <c:strRef>
              <c:f>'5.2'!$O$10</c:f>
              <c:strCache>
                <c:ptCount val="1"/>
              </c:strCache>
            </c:strRef>
          </c:tx>
          <c:spPr>
            <a:solidFill>
              <a:schemeClr val="accent4"/>
            </a:solidFill>
          </c:spPr>
          <c:invertIfNegative val="0"/>
          <c:cat>
            <c:numRef>
              <c:f>'5.2'!$P$6</c:f>
              <c:numCache>
                <c:formatCode>General</c:formatCode>
                <c:ptCount val="1"/>
              </c:numCache>
            </c:numRef>
          </c:cat>
          <c:val>
            <c:numRef>
              <c:f>'5.2'!$P$10</c:f>
              <c:numCache>
                <c:formatCode>#\ ##0.0</c:formatCode>
                <c:ptCount val="1"/>
              </c:numCache>
            </c:numRef>
          </c:val>
          <c:extLst>
            <c:ext xmlns:c16="http://schemas.microsoft.com/office/drawing/2014/chart" uri="{C3380CC4-5D6E-409C-BE32-E72D297353CC}">
              <c16:uniqueId val="{00000003-C881-4992-8822-015BC78A9487}"/>
            </c:ext>
          </c:extLst>
        </c:ser>
        <c:ser>
          <c:idx val="4"/>
          <c:order val="4"/>
          <c:tx>
            <c:strRef>
              <c:f>'5.2'!$O$11</c:f>
              <c:strCache>
                <c:ptCount val="1"/>
              </c:strCache>
            </c:strRef>
          </c:tx>
          <c:spPr>
            <a:solidFill>
              <a:schemeClr val="accent5"/>
            </a:solidFill>
          </c:spPr>
          <c:invertIfNegative val="0"/>
          <c:cat>
            <c:numRef>
              <c:f>'5.2'!$P$6</c:f>
              <c:numCache>
                <c:formatCode>General</c:formatCode>
                <c:ptCount val="1"/>
              </c:numCache>
            </c:numRef>
          </c:cat>
          <c:val>
            <c:numRef>
              <c:f>'5.2'!$P$11</c:f>
              <c:numCache>
                <c:formatCode>#\ ##0.0</c:formatCode>
                <c:ptCount val="1"/>
              </c:numCache>
            </c:numRef>
          </c:val>
          <c:extLst>
            <c:ext xmlns:c16="http://schemas.microsoft.com/office/drawing/2014/chart" uri="{C3380CC4-5D6E-409C-BE32-E72D297353CC}">
              <c16:uniqueId val="{00000004-C881-4992-8822-015BC78A9487}"/>
            </c:ext>
          </c:extLst>
        </c:ser>
        <c:ser>
          <c:idx val="5"/>
          <c:order val="5"/>
          <c:tx>
            <c:strRef>
              <c:f>'5.2'!$O$12</c:f>
              <c:strCache>
                <c:ptCount val="1"/>
              </c:strCache>
            </c:strRef>
          </c:tx>
          <c:spPr>
            <a:solidFill>
              <a:schemeClr val="accent6"/>
            </a:solidFill>
          </c:spPr>
          <c:invertIfNegative val="0"/>
          <c:cat>
            <c:numRef>
              <c:f>'5.2'!$P$6</c:f>
              <c:numCache>
                <c:formatCode>General</c:formatCode>
                <c:ptCount val="1"/>
              </c:numCache>
            </c:numRef>
          </c:cat>
          <c:val>
            <c:numRef>
              <c:f>'5.2'!$P$12</c:f>
              <c:numCache>
                <c:formatCode>#\ ##0.0</c:formatCode>
                <c:ptCount val="1"/>
              </c:numCache>
            </c:numRef>
          </c:val>
          <c:extLst>
            <c:ext xmlns:c16="http://schemas.microsoft.com/office/drawing/2014/chart" uri="{C3380CC4-5D6E-409C-BE32-E72D297353CC}">
              <c16:uniqueId val="{00000005-C881-4992-8822-015BC78A9487}"/>
            </c:ext>
          </c:extLst>
        </c:ser>
        <c:ser>
          <c:idx val="6"/>
          <c:order val="6"/>
          <c:tx>
            <c:strRef>
              <c:f>'5.2'!$O$13</c:f>
              <c:strCache>
                <c:ptCount val="1"/>
              </c:strCache>
            </c:strRef>
          </c:tx>
          <c:spPr>
            <a:solidFill>
              <a:srgbClr val="F0948F"/>
            </a:solidFill>
          </c:spPr>
          <c:invertIfNegative val="0"/>
          <c:cat>
            <c:numRef>
              <c:f>'5.2'!$P$6</c:f>
              <c:numCache>
                <c:formatCode>General</c:formatCode>
                <c:ptCount val="1"/>
              </c:numCache>
            </c:numRef>
          </c:cat>
          <c:val>
            <c:numRef>
              <c:f>'5.2'!$P$13</c:f>
              <c:numCache>
                <c:formatCode>#\ ##0.0</c:formatCode>
                <c:ptCount val="1"/>
              </c:numCache>
            </c:numRef>
          </c:val>
          <c:extLst>
            <c:ext xmlns:c16="http://schemas.microsoft.com/office/drawing/2014/chart" uri="{C3380CC4-5D6E-409C-BE32-E72D297353CC}">
              <c16:uniqueId val="{00000006-C881-4992-8822-015BC78A9487}"/>
            </c:ext>
          </c:extLst>
        </c:ser>
        <c:ser>
          <c:idx val="7"/>
          <c:order val="7"/>
          <c:tx>
            <c:strRef>
              <c:f>'5.2'!$O$14</c:f>
              <c:strCache>
                <c:ptCount val="1"/>
              </c:strCache>
            </c:strRef>
          </c:tx>
          <c:spPr>
            <a:solidFill>
              <a:srgbClr val="F7C9C7"/>
            </a:solidFill>
          </c:spPr>
          <c:invertIfNegative val="0"/>
          <c:cat>
            <c:numRef>
              <c:f>'5.2'!$P$6</c:f>
              <c:numCache>
                <c:formatCode>General</c:formatCode>
                <c:ptCount val="1"/>
              </c:numCache>
            </c:numRef>
          </c:cat>
          <c:val>
            <c:numRef>
              <c:f>'5.2'!$P$14</c:f>
              <c:numCache>
                <c:formatCode>#\ ##0.0</c:formatCode>
                <c:ptCount val="1"/>
              </c:numCache>
            </c:numRef>
          </c:val>
          <c:extLst>
            <c:ext xmlns:c16="http://schemas.microsoft.com/office/drawing/2014/chart" uri="{C3380CC4-5D6E-409C-BE32-E72D297353CC}">
              <c16:uniqueId val="{00000007-C881-4992-8822-015BC78A9487}"/>
            </c:ext>
          </c:extLst>
        </c:ser>
        <c:ser>
          <c:idx val="8"/>
          <c:order val="8"/>
          <c:tx>
            <c:strRef>
              <c:f>'5.2'!$O$15</c:f>
              <c:strCache>
                <c:ptCount val="1"/>
              </c:strCache>
            </c:strRef>
          </c:tx>
          <c:spPr>
            <a:solidFill>
              <a:schemeClr val="tx1"/>
            </a:solidFill>
          </c:spPr>
          <c:invertIfNegative val="0"/>
          <c:cat>
            <c:numRef>
              <c:f>'5.2'!$P$6</c:f>
              <c:numCache>
                <c:formatCode>General</c:formatCode>
                <c:ptCount val="1"/>
              </c:numCache>
            </c:numRef>
          </c:cat>
          <c:val>
            <c:numRef>
              <c:f>'5.2'!$P$15</c:f>
              <c:numCache>
                <c:formatCode>#\ ##0.0</c:formatCode>
                <c:ptCount val="1"/>
              </c:numCache>
            </c:numRef>
          </c:val>
          <c:extLst>
            <c:ext xmlns:c16="http://schemas.microsoft.com/office/drawing/2014/chart" uri="{C3380CC4-5D6E-409C-BE32-E72D297353CC}">
              <c16:uniqueId val="{00000008-C881-4992-8822-015BC78A9487}"/>
            </c:ext>
          </c:extLst>
        </c:ser>
        <c:ser>
          <c:idx val="9"/>
          <c:order val="9"/>
          <c:tx>
            <c:strRef>
              <c:f>'5.2'!$O$16</c:f>
              <c:strCache>
                <c:ptCount val="1"/>
              </c:strCache>
            </c:strRef>
          </c:tx>
          <c:spPr>
            <a:solidFill>
              <a:srgbClr val="646363"/>
            </a:solidFill>
          </c:spPr>
          <c:invertIfNegative val="0"/>
          <c:cat>
            <c:numRef>
              <c:f>'5.2'!$P$6</c:f>
              <c:numCache>
                <c:formatCode>General</c:formatCode>
                <c:ptCount val="1"/>
              </c:numCache>
            </c:numRef>
          </c:cat>
          <c:val>
            <c:numRef>
              <c:f>'5.2'!$P$16</c:f>
              <c:numCache>
                <c:formatCode>#\ ##0.0</c:formatCode>
                <c:ptCount val="1"/>
              </c:numCache>
            </c:numRef>
          </c:val>
          <c:extLst>
            <c:ext xmlns:c16="http://schemas.microsoft.com/office/drawing/2014/chart" uri="{C3380CC4-5D6E-409C-BE32-E72D297353CC}">
              <c16:uniqueId val="{00000009-C881-4992-8822-015BC78A9487}"/>
            </c:ext>
          </c:extLst>
        </c:ser>
        <c:ser>
          <c:idx val="10"/>
          <c:order val="10"/>
          <c:tx>
            <c:strRef>
              <c:f>'5.2'!$O$17</c:f>
              <c:strCache>
                <c:ptCount val="1"/>
              </c:strCache>
            </c:strRef>
          </c:tx>
          <c:spPr>
            <a:solidFill>
              <a:srgbClr val="9D9D9C"/>
            </a:solidFill>
          </c:spPr>
          <c:invertIfNegative val="0"/>
          <c:cat>
            <c:numRef>
              <c:f>'5.2'!$P$6</c:f>
              <c:numCache>
                <c:formatCode>General</c:formatCode>
                <c:ptCount val="1"/>
              </c:numCache>
            </c:numRef>
          </c:cat>
          <c:val>
            <c:numRef>
              <c:f>'5.2'!$P$17</c:f>
              <c:numCache>
                <c:formatCode>#\ ##0.0</c:formatCode>
                <c:ptCount val="1"/>
              </c:numCache>
            </c:numRef>
          </c:val>
          <c:extLst>
            <c:ext xmlns:c16="http://schemas.microsoft.com/office/drawing/2014/chart" uri="{C3380CC4-5D6E-409C-BE32-E72D297353CC}">
              <c16:uniqueId val="{0000000A-C881-4992-8822-015BC78A9487}"/>
            </c:ext>
          </c:extLst>
        </c:ser>
        <c:ser>
          <c:idx val="11"/>
          <c:order val="11"/>
          <c:tx>
            <c:strRef>
              <c:f>'5.2'!$O$18</c:f>
              <c:strCache>
                <c:ptCount val="1"/>
              </c:strCache>
            </c:strRef>
          </c:tx>
          <c:spPr>
            <a:solidFill>
              <a:srgbClr val="D0D0D0"/>
            </a:solidFill>
          </c:spPr>
          <c:invertIfNegative val="0"/>
          <c:cat>
            <c:numRef>
              <c:f>'5.2'!$P$6</c:f>
              <c:numCache>
                <c:formatCode>General</c:formatCode>
                <c:ptCount val="1"/>
              </c:numCache>
            </c:numRef>
          </c:cat>
          <c:val>
            <c:numRef>
              <c:f>'5.2'!$P$18</c:f>
              <c:numCache>
                <c:formatCode>#\ ##0.0</c:formatCode>
                <c:ptCount val="1"/>
              </c:numCache>
            </c:numRef>
          </c:val>
          <c:extLst>
            <c:ext xmlns:c16="http://schemas.microsoft.com/office/drawing/2014/chart" uri="{C3380CC4-5D6E-409C-BE32-E72D297353CC}">
              <c16:uniqueId val="{0000000B-C881-4992-8822-015BC78A9487}"/>
            </c:ext>
          </c:extLst>
        </c:ser>
        <c:ser>
          <c:idx val="12"/>
          <c:order val="12"/>
          <c:tx>
            <c:strRef>
              <c:f>'5.2'!$O$19</c:f>
              <c:strCache>
                <c:ptCount val="1"/>
              </c:strCache>
            </c:strRef>
          </c:tx>
          <c:spPr>
            <a:pattFill prst="ltUpDiag">
              <a:fgClr>
                <a:schemeClr val="tx2"/>
              </a:fgClr>
              <a:bgClr>
                <a:schemeClr val="bg1"/>
              </a:bgClr>
            </a:pattFill>
          </c:spPr>
          <c:invertIfNegative val="0"/>
          <c:cat>
            <c:numRef>
              <c:f>'5.2'!$P$6</c:f>
              <c:numCache>
                <c:formatCode>General</c:formatCode>
                <c:ptCount val="1"/>
              </c:numCache>
            </c:numRef>
          </c:cat>
          <c:val>
            <c:numRef>
              <c:f>'5.2'!$P$19</c:f>
              <c:numCache>
                <c:formatCode>#\ ##0.0</c:formatCode>
                <c:ptCount val="1"/>
              </c:numCache>
            </c:numRef>
          </c:val>
          <c:extLst>
            <c:ext xmlns:c16="http://schemas.microsoft.com/office/drawing/2014/chart" uri="{C3380CC4-5D6E-409C-BE32-E72D297353CC}">
              <c16:uniqueId val="{0000000C-C881-4992-8822-015BC78A9487}"/>
            </c:ext>
          </c:extLst>
        </c:ser>
        <c:ser>
          <c:idx val="13"/>
          <c:order val="13"/>
          <c:tx>
            <c:strRef>
              <c:f>'5.2'!$O$20</c:f>
              <c:strCache>
                <c:ptCount val="1"/>
              </c:strCache>
            </c:strRef>
          </c:tx>
          <c:spPr>
            <a:pattFill prst="ltUpDiag">
              <a:fgClr>
                <a:schemeClr val="accent5"/>
              </a:fgClr>
              <a:bgClr>
                <a:schemeClr val="bg1"/>
              </a:bgClr>
            </a:pattFill>
          </c:spPr>
          <c:invertIfNegative val="0"/>
          <c:cat>
            <c:numRef>
              <c:f>'5.2'!$P$6</c:f>
              <c:numCache>
                <c:formatCode>General</c:formatCode>
                <c:ptCount val="1"/>
              </c:numCache>
            </c:numRef>
          </c:cat>
          <c:val>
            <c:numRef>
              <c:f>'5.2'!$P$20</c:f>
              <c:numCache>
                <c:formatCode>#\ ##0.0</c:formatCode>
                <c:ptCount val="1"/>
              </c:numCache>
            </c:numRef>
          </c:val>
          <c:extLst>
            <c:ext xmlns:c16="http://schemas.microsoft.com/office/drawing/2014/chart" uri="{C3380CC4-5D6E-409C-BE32-E72D297353CC}">
              <c16:uniqueId val="{0000000D-C881-4992-8822-015BC78A9487}"/>
            </c:ext>
          </c:extLst>
        </c:ser>
        <c:dLbls>
          <c:showLegendKey val="0"/>
          <c:showVal val="0"/>
          <c:showCatName val="0"/>
          <c:showSerName val="0"/>
          <c:showPercent val="0"/>
          <c:showBubbleSize val="0"/>
        </c:dLbls>
        <c:gapWidth val="150"/>
        <c:axId val="226242560"/>
        <c:axId val="226244096"/>
      </c:barChart>
      <c:catAx>
        <c:axId val="226242560"/>
        <c:scaling>
          <c:orientation val="minMax"/>
        </c:scaling>
        <c:delete val="1"/>
        <c:axPos val="b"/>
        <c:numFmt formatCode="General" sourceLinked="1"/>
        <c:majorTickMark val="out"/>
        <c:minorTickMark val="none"/>
        <c:tickLblPos val="nextTo"/>
        <c:crossAx val="226244096"/>
        <c:crosses val="autoZero"/>
        <c:auto val="1"/>
        <c:lblAlgn val="ctr"/>
        <c:lblOffset val="100"/>
        <c:noMultiLvlLbl val="0"/>
      </c:catAx>
      <c:valAx>
        <c:axId val="226244096"/>
        <c:scaling>
          <c:orientation val="minMax"/>
        </c:scaling>
        <c:delete val="1"/>
        <c:axPos val="l"/>
        <c:numFmt formatCode="#\ ##0.0" sourceLinked="1"/>
        <c:majorTickMark val="out"/>
        <c:minorTickMark val="none"/>
        <c:tickLblPos val="nextTo"/>
        <c:crossAx val="226242560"/>
        <c:crosses val="autoZero"/>
        <c:crossBetween val="between"/>
      </c:valAx>
      <c:spPr>
        <a:noFill/>
      </c:spPr>
    </c:plotArea>
    <c:legend>
      <c:legendPos val="r"/>
      <c:layout>
        <c:manualLayout>
          <c:xMode val="edge"/>
          <c:yMode val="edge"/>
          <c:x val="0"/>
          <c:y val="0"/>
          <c:w val="1"/>
          <c:h val="0.97142857142857142"/>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2D71-470A-BD04-2EF80EA2F797}"/>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2D71-470A-BD04-2EF80EA2F797}"/>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2D71-470A-BD04-2EF80EA2F797}"/>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2D71-470A-BD04-2EF80EA2F797}"/>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2D71-470A-BD04-2EF80EA2F797}"/>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2D71-470A-BD04-2EF80EA2F797}"/>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2D71-470A-BD04-2EF80EA2F797}"/>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2D71-470A-BD04-2EF80EA2F797}"/>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2D71-470A-BD04-2EF80EA2F797}"/>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2D71-470A-BD04-2EF80EA2F797}"/>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2D71-470A-BD04-2EF80EA2F797}"/>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2D71-470A-BD04-2EF80EA2F797}"/>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2D71-470A-BD04-2EF80EA2F797}"/>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2D71-470A-BD04-2EF80EA2F797}"/>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2D71-470A-BD04-2EF80EA2F797}"/>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2D71-470A-BD04-2EF80EA2F797}"/>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3.9457994814478474E-4"/>
          <c:y val="1.52075774448875E-2"/>
        </c:manualLayout>
      </c:layout>
      <c:overlay val="0"/>
    </c:title>
    <c:autoTitleDeleted val="0"/>
    <c:plotArea>
      <c:layout>
        <c:manualLayout>
          <c:layoutTarget val="inner"/>
          <c:xMode val="edge"/>
          <c:yMode val="edge"/>
          <c:x val="8.5881076928623928E-2"/>
          <c:y val="0.24384722882835361"/>
          <c:w val="0.56601702853467917"/>
          <c:h val="0.58769951494813721"/>
        </c:manualLayout>
      </c:layout>
      <c:barChart>
        <c:barDir val="col"/>
        <c:grouping val="stacked"/>
        <c:varyColors val="0"/>
        <c:ser>
          <c:idx val="0"/>
          <c:order val="0"/>
          <c:tx>
            <c:strRef>
              <c:f>'8.13'!$A$27</c:f>
              <c:strCache>
                <c:ptCount val="1"/>
                <c:pt idx="0">
                  <c:v>Průmysl</c:v>
                </c:pt>
              </c:strCache>
            </c:strRef>
          </c:tx>
          <c:invertIfNegative val="0"/>
          <c:val>
            <c:numRef>
              <c:f>'8.13'!$B$27:$M$27</c:f>
              <c:numCache>
                <c:formatCode>#\ ##0.0</c:formatCode>
                <c:ptCount val="12"/>
                <c:pt idx="0">
                  <c:v>414.80273700000004</c:v>
                </c:pt>
                <c:pt idx="1">
                  <c:v>403.63100200000008</c:v>
                </c:pt>
                <c:pt idx="2">
                  <c:v>423.87563399999993</c:v>
                </c:pt>
                <c:pt idx="3">
                  <c:v>347.39986900000008</c:v>
                </c:pt>
                <c:pt idx="4">
                  <c:v>340.73365900000005</c:v>
                </c:pt>
                <c:pt idx="5">
                  <c:v>277.53229100000004</c:v>
                </c:pt>
                <c:pt idx="6">
                  <c:v>222.39521999999997</c:v>
                </c:pt>
                <c:pt idx="7">
                  <c:v>251.03162399999997</c:v>
                </c:pt>
                <c:pt idx="8">
                  <c:v>267.73264900000004</c:v>
                </c:pt>
                <c:pt idx="9">
                  <c:v>277.84260299999994</c:v>
                </c:pt>
                <c:pt idx="10">
                  <c:v>346.37237699999991</c:v>
                </c:pt>
                <c:pt idx="11">
                  <c:v>368.439547</c:v>
                </c:pt>
              </c:numCache>
            </c:numRef>
          </c:val>
          <c:extLst>
            <c:ext xmlns:c16="http://schemas.microsoft.com/office/drawing/2014/chart" uri="{C3380CC4-5D6E-409C-BE32-E72D297353CC}">
              <c16:uniqueId val="{00000000-1CD6-4B2A-9094-E970C7D48315}"/>
            </c:ext>
          </c:extLst>
        </c:ser>
        <c:ser>
          <c:idx val="1"/>
          <c:order val="1"/>
          <c:tx>
            <c:strRef>
              <c:f>'8.13'!$A$28</c:f>
              <c:strCache>
                <c:ptCount val="1"/>
                <c:pt idx="0">
                  <c:v>Energetika</c:v>
                </c:pt>
              </c:strCache>
            </c:strRef>
          </c:tx>
          <c:invertIfNegative val="0"/>
          <c:val>
            <c:numRef>
              <c:f>'8.13'!$B$28:$M$28</c:f>
              <c:numCache>
                <c:formatCode>#\ ##0.0</c:formatCode>
                <c:ptCount val="12"/>
                <c:pt idx="0">
                  <c:v>84.82173499999999</c:v>
                </c:pt>
                <c:pt idx="1">
                  <c:v>78.882137999999998</c:v>
                </c:pt>
                <c:pt idx="2">
                  <c:v>80.420197000000002</c:v>
                </c:pt>
                <c:pt idx="3">
                  <c:v>58.589394999999996</c:v>
                </c:pt>
                <c:pt idx="4">
                  <c:v>41.215980000000002</c:v>
                </c:pt>
                <c:pt idx="5">
                  <c:v>20.590616000000001</c:v>
                </c:pt>
                <c:pt idx="6">
                  <c:v>16.125675999999999</c:v>
                </c:pt>
                <c:pt idx="7">
                  <c:v>18.016516000000003</c:v>
                </c:pt>
                <c:pt idx="8">
                  <c:v>27.527009</c:v>
                </c:pt>
                <c:pt idx="9">
                  <c:v>55.765901999999997</c:v>
                </c:pt>
                <c:pt idx="10">
                  <c:v>69.576927999999995</c:v>
                </c:pt>
                <c:pt idx="11">
                  <c:v>80.34639</c:v>
                </c:pt>
              </c:numCache>
            </c:numRef>
          </c:val>
          <c:extLst>
            <c:ext xmlns:c16="http://schemas.microsoft.com/office/drawing/2014/chart" uri="{C3380CC4-5D6E-409C-BE32-E72D297353CC}">
              <c16:uniqueId val="{00000001-1CD6-4B2A-9094-E970C7D48315}"/>
            </c:ext>
          </c:extLst>
        </c:ser>
        <c:ser>
          <c:idx val="2"/>
          <c:order val="2"/>
          <c:tx>
            <c:strRef>
              <c:f>'8.13'!$A$29</c:f>
              <c:strCache>
                <c:ptCount val="1"/>
                <c:pt idx="0">
                  <c:v>Doprava</c:v>
                </c:pt>
              </c:strCache>
            </c:strRef>
          </c:tx>
          <c:invertIfNegative val="0"/>
          <c:val>
            <c:numRef>
              <c:f>'8.13'!$B$29:$M$29</c:f>
              <c:numCache>
                <c:formatCode>#\ ##0.0</c:formatCode>
                <c:ptCount val="12"/>
                <c:pt idx="0">
                  <c:v>25.49099</c:v>
                </c:pt>
                <c:pt idx="1">
                  <c:v>25.596</c:v>
                </c:pt>
                <c:pt idx="2">
                  <c:v>21.237860000000001</c:v>
                </c:pt>
                <c:pt idx="3">
                  <c:v>15.556289999999999</c:v>
                </c:pt>
                <c:pt idx="4">
                  <c:v>7.3127699999999995</c:v>
                </c:pt>
                <c:pt idx="5">
                  <c:v>2.0440500000000004</c:v>
                </c:pt>
                <c:pt idx="6">
                  <c:v>1.42578</c:v>
                </c:pt>
                <c:pt idx="7">
                  <c:v>1.38985</c:v>
                </c:pt>
                <c:pt idx="8">
                  <c:v>2.2474000000000003</c:v>
                </c:pt>
                <c:pt idx="9">
                  <c:v>12.964969999999999</c:v>
                </c:pt>
                <c:pt idx="10">
                  <c:v>19.12921</c:v>
                </c:pt>
                <c:pt idx="11">
                  <c:v>23.433310000000002</c:v>
                </c:pt>
              </c:numCache>
            </c:numRef>
          </c:val>
          <c:extLst>
            <c:ext xmlns:c16="http://schemas.microsoft.com/office/drawing/2014/chart" uri="{C3380CC4-5D6E-409C-BE32-E72D297353CC}">
              <c16:uniqueId val="{00000002-1CD6-4B2A-9094-E970C7D48315}"/>
            </c:ext>
          </c:extLst>
        </c:ser>
        <c:ser>
          <c:idx val="3"/>
          <c:order val="3"/>
          <c:tx>
            <c:strRef>
              <c:f>'8.13'!$A$30</c:f>
              <c:strCache>
                <c:ptCount val="1"/>
                <c:pt idx="0">
                  <c:v>Stavebnictví</c:v>
                </c:pt>
              </c:strCache>
            </c:strRef>
          </c:tx>
          <c:invertIfNegative val="0"/>
          <c:val>
            <c:numRef>
              <c:f>'8.13'!$B$30:$M$30</c:f>
              <c:numCache>
                <c:formatCode>#\ ##0.0</c:formatCode>
                <c:ptCount val="12"/>
                <c:pt idx="0">
                  <c:v>1.683797</c:v>
                </c:pt>
                <c:pt idx="1">
                  <c:v>1.8339670000000001</c:v>
                </c:pt>
                <c:pt idx="2">
                  <c:v>1.5752870000000001</c:v>
                </c:pt>
                <c:pt idx="3">
                  <c:v>1.2661579999999999</c:v>
                </c:pt>
                <c:pt idx="4">
                  <c:v>0.70808199999999999</c:v>
                </c:pt>
                <c:pt idx="5">
                  <c:v>3.0890999999999998E-2</c:v>
                </c:pt>
                <c:pt idx="6">
                  <c:v>1.0279E-2</c:v>
                </c:pt>
                <c:pt idx="7">
                  <c:v>1.3479E-2</c:v>
                </c:pt>
                <c:pt idx="8">
                  <c:v>0.21526300000000001</c:v>
                </c:pt>
                <c:pt idx="9">
                  <c:v>0.6055839999999999</c:v>
                </c:pt>
                <c:pt idx="10">
                  <c:v>1.1904680000000001</c:v>
                </c:pt>
                <c:pt idx="11">
                  <c:v>1.6254849999999998</c:v>
                </c:pt>
              </c:numCache>
            </c:numRef>
          </c:val>
          <c:extLst>
            <c:ext xmlns:c16="http://schemas.microsoft.com/office/drawing/2014/chart" uri="{C3380CC4-5D6E-409C-BE32-E72D297353CC}">
              <c16:uniqueId val="{00000003-1CD6-4B2A-9094-E970C7D48315}"/>
            </c:ext>
          </c:extLst>
        </c:ser>
        <c:ser>
          <c:idx val="4"/>
          <c:order val="4"/>
          <c:tx>
            <c:strRef>
              <c:f>'8.13'!$A$31</c:f>
              <c:strCache>
                <c:ptCount val="1"/>
                <c:pt idx="0">
                  <c:v>Zemědělství a lesnictví</c:v>
                </c:pt>
              </c:strCache>
            </c:strRef>
          </c:tx>
          <c:invertIfNegative val="0"/>
          <c:val>
            <c:numRef>
              <c:f>'8.13'!$B$31:$M$31</c:f>
              <c:numCache>
                <c:formatCode>#\ ##0.0</c:formatCode>
                <c:ptCount val="12"/>
                <c:pt idx="0">
                  <c:v>14.655119999999998</c:v>
                </c:pt>
                <c:pt idx="1">
                  <c:v>16.546520000000001</c:v>
                </c:pt>
                <c:pt idx="2">
                  <c:v>16.4771</c:v>
                </c:pt>
                <c:pt idx="3">
                  <c:v>13.46471</c:v>
                </c:pt>
                <c:pt idx="4">
                  <c:v>6.2312199999999995</c:v>
                </c:pt>
                <c:pt idx="5">
                  <c:v>1.9576600000000002</c:v>
                </c:pt>
                <c:pt idx="6">
                  <c:v>1.6202200000000002</c:v>
                </c:pt>
                <c:pt idx="7">
                  <c:v>2.56419</c:v>
                </c:pt>
                <c:pt idx="8">
                  <c:v>3.8855099999999996</c:v>
                </c:pt>
                <c:pt idx="9">
                  <c:v>10.571920000000002</c:v>
                </c:pt>
                <c:pt idx="10">
                  <c:v>14.315880000000002</c:v>
                </c:pt>
                <c:pt idx="11">
                  <c:v>11.931789999999999</c:v>
                </c:pt>
              </c:numCache>
            </c:numRef>
          </c:val>
          <c:extLst>
            <c:ext xmlns:c16="http://schemas.microsoft.com/office/drawing/2014/chart" uri="{C3380CC4-5D6E-409C-BE32-E72D297353CC}">
              <c16:uniqueId val="{00000004-1CD6-4B2A-9094-E970C7D48315}"/>
            </c:ext>
          </c:extLst>
        </c:ser>
        <c:ser>
          <c:idx val="5"/>
          <c:order val="5"/>
          <c:tx>
            <c:strRef>
              <c:f>'8.13'!$A$32</c:f>
              <c:strCache>
                <c:ptCount val="1"/>
                <c:pt idx="0">
                  <c:v>Domácnosti</c:v>
                </c:pt>
              </c:strCache>
            </c:strRef>
          </c:tx>
          <c:spPr>
            <a:solidFill>
              <a:schemeClr val="accent6"/>
            </a:solidFill>
          </c:spPr>
          <c:invertIfNegative val="0"/>
          <c:val>
            <c:numRef>
              <c:f>'8.13'!$B$32:$M$32</c:f>
              <c:numCache>
                <c:formatCode>#\ ##0.0</c:formatCode>
                <c:ptCount val="12"/>
                <c:pt idx="0">
                  <c:v>634.6196930000001</c:v>
                </c:pt>
                <c:pt idx="1">
                  <c:v>597.75575800000001</c:v>
                </c:pt>
                <c:pt idx="2">
                  <c:v>516.58181300000001</c:v>
                </c:pt>
                <c:pt idx="3">
                  <c:v>402.18658000000005</c:v>
                </c:pt>
                <c:pt idx="4">
                  <c:v>276.51333299999999</c:v>
                </c:pt>
                <c:pt idx="5">
                  <c:v>107.78236700000001</c:v>
                </c:pt>
                <c:pt idx="6">
                  <c:v>101.53566800000002</c:v>
                </c:pt>
                <c:pt idx="7">
                  <c:v>107.63200500000001</c:v>
                </c:pt>
                <c:pt idx="8">
                  <c:v>153.51155600000001</c:v>
                </c:pt>
                <c:pt idx="9">
                  <c:v>346.05427500000002</c:v>
                </c:pt>
                <c:pt idx="10">
                  <c:v>471.01222100000001</c:v>
                </c:pt>
                <c:pt idx="11">
                  <c:v>589.51109099999996</c:v>
                </c:pt>
              </c:numCache>
            </c:numRef>
          </c:val>
          <c:extLst>
            <c:ext xmlns:c16="http://schemas.microsoft.com/office/drawing/2014/chart" uri="{C3380CC4-5D6E-409C-BE32-E72D297353CC}">
              <c16:uniqueId val="{00000005-1CD6-4B2A-9094-E970C7D48315}"/>
            </c:ext>
          </c:extLst>
        </c:ser>
        <c:ser>
          <c:idx val="6"/>
          <c:order val="6"/>
          <c:tx>
            <c:strRef>
              <c:f>'8.13'!$A$33</c:f>
              <c:strCache>
                <c:ptCount val="1"/>
                <c:pt idx="0">
                  <c:v>Obchod, služby, školství, zdravotnictví</c:v>
                </c:pt>
              </c:strCache>
            </c:strRef>
          </c:tx>
          <c:spPr>
            <a:solidFill>
              <a:srgbClr val="F0948F"/>
            </a:solidFill>
          </c:spPr>
          <c:invertIfNegative val="0"/>
          <c:val>
            <c:numRef>
              <c:f>'8.13'!$B$33:$M$33</c:f>
              <c:numCache>
                <c:formatCode>#\ ##0.0</c:formatCode>
                <c:ptCount val="12"/>
                <c:pt idx="0">
                  <c:v>279.44318399999992</c:v>
                </c:pt>
                <c:pt idx="1">
                  <c:v>273.61402499999991</c:v>
                </c:pt>
                <c:pt idx="2">
                  <c:v>229.17447200000001</c:v>
                </c:pt>
                <c:pt idx="3">
                  <c:v>175.80895699999999</c:v>
                </c:pt>
                <c:pt idx="4">
                  <c:v>110.45563200000001</c:v>
                </c:pt>
                <c:pt idx="5">
                  <c:v>39.296468999999995</c:v>
                </c:pt>
                <c:pt idx="6">
                  <c:v>33.667572</c:v>
                </c:pt>
                <c:pt idx="7">
                  <c:v>36.556352999999994</c:v>
                </c:pt>
                <c:pt idx="8">
                  <c:v>58.52315100000002</c:v>
                </c:pt>
                <c:pt idx="9">
                  <c:v>145.76097900000002</c:v>
                </c:pt>
                <c:pt idx="10">
                  <c:v>206.72873899999999</c:v>
                </c:pt>
                <c:pt idx="11">
                  <c:v>270.98959600000001</c:v>
                </c:pt>
              </c:numCache>
            </c:numRef>
          </c:val>
          <c:extLst>
            <c:ext xmlns:c16="http://schemas.microsoft.com/office/drawing/2014/chart" uri="{C3380CC4-5D6E-409C-BE32-E72D297353CC}">
              <c16:uniqueId val="{00000006-1CD6-4B2A-9094-E970C7D48315}"/>
            </c:ext>
          </c:extLst>
        </c:ser>
        <c:ser>
          <c:idx val="7"/>
          <c:order val="7"/>
          <c:tx>
            <c:strRef>
              <c:f>'8.13'!$A$34</c:f>
              <c:strCache>
                <c:ptCount val="1"/>
                <c:pt idx="0">
                  <c:v>Ostatní</c:v>
                </c:pt>
              </c:strCache>
            </c:strRef>
          </c:tx>
          <c:spPr>
            <a:solidFill>
              <a:srgbClr val="F7C9C7"/>
            </a:solidFill>
          </c:spPr>
          <c:invertIfNegative val="0"/>
          <c:val>
            <c:numRef>
              <c:f>'8.13'!$B$34:$M$34</c:f>
              <c:numCache>
                <c:formatCode>#\ ##0.0</c:formatCode>
                <c:ptCount val="12"/>
                <c:pt idx="0">
                  <c:v>25.616788999999997</c:v>
                </c:pt>
                <c:pt idx="1">
                  <c:v>24.647304999999999</c:v>
                </c:pt>
                <c:pt idx="2">
                  <c:v>20.157306000000002</c:v>
                </c:pt>
                <c:pt idx="3">
                  <c:v>17.711138999999999</c:v>
                </c:pt>
                <c:pt idx="4">
                  <c:v>11.398446</c:v>
                </c:pt>
                <c:pt idx="5">
                  <c:v>4.1311390000000001</c:v>
                </c:pt>
                <c:pt idx="6">
                  <c:v>3.0575660000000005</c:v>
                </c:pt>
                <c:pt idx="7">
                  <c:v>3.913395</c:v>
                </c:pt>
                <c:pt idx="8">
                  <c:v>5.6288230000000006</c:v>
                </c:pt>
                <c:pt idx="9">
                  <c:v>15.352708</c:v>
                </c:pt>
                <c:pt idx="10">
                  <c:v>31.771944999999999</c:v>
                </c:pt>
                <c:pt idx="11">
                  <c:v>26.614720999999999</c:v>
                </c:pt>
              </c:numCache>
            </c:numRef>
          </c:val>
          <c:extLst>
            <c:ext xmlns:c16="http://schemas.microsoft.com/office/drawing/2014/chart" uri="{C3380CC4-5D6E-409C-BE32-E72D297353CC}">
              <c16:uniqueId val="{00000007-1CD6-4B2A-9094-E970C7D48315}"/>
            </c:ext>
          </c:extLst>
        </c:ser>
        <c:dLbls>
          <c:showLegendKey val="0"/>
          <c:showVal val="0"/>
          <c:showCatName val="0"/>
          <c:showSerName val="0"/>
          <c:showPercent val="0"/>
          <c:showBubbleSize val="0"/>
        </c:dLbls>
        <c:gapWidth val="50"/>
        <c:overlap val="100"/>
        <c:axId val="289430528"/>
        <c:axId val="289436416"/>
      </c:barChart>
      <c:catAx>
        <c:axId val="289430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436416"/>
        <c:crosses val="autoZero"/>
        <c:auto val="1"/>
        <c:lblAlgn val="ctr"/>
        <c:lblOffset val="100"/>
        <c:noMultiLvlLbl val="0"/>
      </c:catAx>
      <c:valAx>
        <c:axId val="289436416"/>
        <c:scaling>
          <c:orientation val="minMax"/>
          <c:max val="2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4305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'8.13'!$M$39</c:f>
              <c:strCache>
                <c:ptCount val="1"/>
                <c:pt idx="0">
                  <c:v>Instalovaný výkon</c:v>
                </c:pt>
              </c:strCache>
            </c:strRef>
          </c:tx>
          <c:invertIfNegative val="0"/>
          <c:val>
            <c:numRef>
              <c:f>'8.13'!$N$39</c:f>
              <c:numCache>
                <c:formatCode>0.0%</c:formatCode>
                <c:ptCount val="1"/>
                <c:pt idx="0">
                  <c:v>0.25439454750577234</c:v>
                </c:pt>
              </c:numCache>
            </c:numRef>
          </c:val>
          <c:extLst>
            <c:ext xmlns:c16="http://schemas.microsoft.com/office/drawing/2014/chart" uri="{C3380CC4-5D6E-409C-BE32-E72D297353CC}">
              <c16:uniqueId val="{00000000-46E4-4F37-874A-FF5326A516FF}"/>
            </c:ext>
          </c:extLst>
        </c:ser>
        <c:ser>
          <c:idx val="1"/>
          <c:order val="1"/>
          <c:tx>
            <c:strRef>
              <c:f>'8.13'!$M$40</c:f>
              <c:strCache>
                <c:ptCount val="1"/>
                <c:pt idx="0">
                  <c:v>Výroba tepla brutto</c:v>
                </c:pt>
              </c:strCache>
            </c:strRef>
          </c:tx>
          <c:invertIfNegative val="0"/>
          <c:val>
            <c:numRef>
              <c:f>'8.13'!$N$40</c:f>
              <c:numCache>
                <c:formatCode>0.0%</c:formatCode>
                <c:ptCount val="1"/>
                <c:pt idx="0">
                  <c:v>0.20097588570958552</c:v>
                </c:pt>
              </c:numCache>
            </c:numRef>
          </c:val>
          <c:extLst>
            <c:ext xmlns:c16="http://schemas.microsoft.com/office/drawing/2014/chart" uri="{C3380CC4-5D6E-409C-BE32-E72D297353CC}">
              <c16:uniqueId val="{00000001-46E4-4F37-874A-FF5326A516FF}"/>
            </c:ext>
          </c:extLst>
        </c:ser>
        <c:ser>
          <c:idx val="2"/>
          <c:order val="2"/>
          <c:tx>
            <c:strRef>
              <c:f>'8.13'!$M$41</c:f>
              <c:strCache>
                <c:ptCount val="1"/>
                <c:pt idx="0">
                  <c:v>Dodávky tepla</c:v>
                </c:pt>
              </c:strCache>
            </c:strRef>
          </c:tx>
          <c:invertIfNegative val="0"/>
          <c:val>
            <c:numRef>
              <c:f>'8.13'!$N$41</c:f>
              <c:numCache>
                <c:formatCode>0.0%</c:formatCode>
                <c:ptCount val="1"/>
                <c:pt idx="0">
                  <c:v>0.13793834679653333</c:v>
                </c:pt>
              </c:numCache>
            </c:numRef>
          </c:val>
          <c:extLst>
            <c:ext xmlns:c16="http://schemas.microsoft.com/office/drawing/2014/chart" uri="{C3380CC4-5D6E-409C-BE32-E72D297353CC}">
              <c16:uniqueId val="{00000002-46E4-4F37-874A-FF5326A516FF}"/>
            </c:ext>
          </c:extLst>
        </c:ser>
        <c:dLbls>
          <c:showLegendKey val="0"/>
          <c:showVal val="0"/>
          <c:showCatName val="0"/>
          <c:showSerName val="0"/>
          <c:showPercent val="0"/>
          <c:showBubbleSize val="0"/>
        </c:dLbls>
        <c:gapWidth val="150"/>
        <c:axId val="289471488"/>
        <c:axId val="294978304"/>
      </c:barChart>
      <c:catAx>
        <c:axId val="289471488"/>
        <c:scaling>
          <c:orientation val="maxMin"/>
        </c:scaling>
        <c:delete val="0"/>
        <c:axPos val="l"/>
        <c:numFmt formatCode="General" sourceLinked="1"/>
        <c:majorTickMark val="none"/>
        <c:minorTickMark val="none"/>
        <c:tickLblPos val="none"/>
        <c:crossAx val="294978304"/>
        <c:crosses val="autoZero"/>
        <c:auto val="1"/>
        <c:lblAlgn val="ctr"/>
        <c:lblOffset val="100"/>
        <c:noMultiLvlLbl val="0"/>
      </c:catAx>
      <c:valAx>
        <c:axId val="29497830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471488"/>
        <c:crosses val="max"/>
        <c:crossBetween val="between"/>
      </c:valAx>
    </c:plotArea>
    <c:legend>
      <c:legendPos val="b"/>
      <c:layout>
        <c:manualLayout>
          <c:xMode val="edge"/>
          <c:yMode val="edge"/>
          <c:x val="3.5170029179910689E-2"/>
          <c:y val="0.68656067189358461"/>
          <c:w val="0.53322080054623455"/>
          <c:h val="0.257107340344028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3.8962443294197343E-4"/>
          <c:y val="2.7113986074206831E-2"/>
        </c:manualLayout>
      </c:layout>
      <c:overlay val="0"/>
    </c:title>
    <c:autoTitleDeleted val="0"/>
    <c:plotArea>
      <c:layout/>
      <c:barChart>
        <c:barDir val="col"/>
        <c:grouping val="stacked"/>
        <c:varyColors val="0"/>
        <c:ser>
          <c:idx val="0"/>
          <c:order val="0"/>
          <c:tx>
            <c:strRef>
              <c:f>'8.13'!$A$10</c:f>
              <c:strCache>
                <c:ptCount val="1"/>
                <c:pt idx="0">
                  <c:v>Biomasa</c:v>
                </c:pt>
              </c:strCache>
            </c:strRef>
          </c:tx>
          <c:spPr>
            <a:solidFill>
              <a:srgbClr val="23315F"/>
            </a:solidFill>
          </c:spPr>
          <c:invertIfNegative val="0"/>
          <c:val>
            <c:numRef>
              <c:f>'8.13'!$B$10:$M$10</c:f>
              <c:numCache>
                <c:formatCode>#\ ##0.0</c:formatCode>
                <c:ptCount val="12"/>
                <c:pt idx="0">
                  <c:v>146.57115999999999</c:v>
                </c:pt>
                <c:pt idx="1">
                  <c:v>129.09003000000001</c:v>
                </c:pt>
                <c:pt idx="2">
                  <c:v>137.98249999999999</c:v>
                </c:pt>
                <c:pt idx="3">
                  <c:v>107.15264000000001</c:v>
                </c:pt>
                <c:pt idx="4">
                  <c:v>119.95654999999999</c:v>
                </c:pt>
                <c:pt idx="5">
                  <c:v>85.247376000000003</c:v>
                </c:pt>
                <c:pt idx="6">
                  <c:v>95.228873000000007</c:v>
                </c:pt>
                <c:pt idx="7">
                  <c:v>97.911450000000002</c:v>
                </c:pt>
                <c:pt idx="8">
                  <c:v>95.506869999999992</c:v>
                </c:pt>
                <c:pt idx="9">
                  <c:v>105.399709</c:v>
                </c:pt>
                <c:pt idx="10">
                  <c:v>136.453847</c:v>
                </c:pt>
                <c:pt idx="11">
                  <c:v>136.995484</c:v>
                </c:pt>
              </c:numCache>
            </c:numRef>
          </c:val>
          <c:extLst>
            <c:ext xmlns:c16="http://schemas.microsoft.com/office/drawing/2014/chart" uri="{C3380CC4-5D6E-409C-BE32-E72D297353CC}">
              <c16:uniqueId val="{00000000-FB1D-4903-B777-01BAE80F00BB}"/>
            </c:ext>
          </c:extLst>
        </c:ser>
        <c:ser>
          <c:idx val="1"/>
          <c:order val="1"/>
          <c:tx>
            <c:strRef>
              <c:f>'8.13'!$A$11</c:f>
              <c:strCache>
                <c:ptCount val="1"/>
                <c:pt idx="0">
                  <c:v>Bioplyn</c:v>
                </c:pt>
              </c:strCache>
            </c:strRef>
          </c:tx>
          <c:spPr>
            <a:solidFill>
              <a:srgbClr val="5A6588"/>
            </a:solidFill>
          </c:spPr>
          <c:invertIfNegative val="0"/>
          <c:val>
            <c:numRef>
              <c:f>'8.13'!$B$11:$M$11</c:f>
              <c:numCache>
                <c:formatCode>#\ ##0.0</c:formatCode>
                <c:ptCount val="12"/>
                <c:pt idx="0">
                  <c:v>3.2797430000000003</c:v>
                </c:pt>
                <c:pt idx="1">
                  <c:v>2.9540889999999997</c:v>
                </c:pt>
                <c:pt idx="2">
                  <c:v>3.116269</c:v>
                </c:pt>
                <c:pt idx="3">
                  <c:v>3.0233600000000003</c:v>
                </c:pt>
                <c:pt idx="4">
                  <c:v>1.874787</c:v>
                </c:pt>
                <c:pt idx="5">
                  <c:v>1.4027639999999999</c:v>
                </c:pt>
                <c:pt idx="6">
                  <c:v>1.1205019999999999</c:v>
                </c:pt>
                <c:pt idx="7">
                  <c:v>1.636161</c:v>
                </c:pt>
                <c:pt idx="8">
                  <c:v>1.668248</c:v>
                </c:pt>
                <c:pt idx="9">
                  <c:v>2.6159590000000001</c:v>
                </c:pt>
                <c:pt idx="10">
                  <c:v>3.0906210000000001</c:v>
                </c:pt>
                <c:pt idx="11">
                  <c:v>3.1985950000000001</c:v>
                </c:pt>
              </c:numCache>
            </c:numRef>
          </c:val>
          <c:extLst>
            <c:ext xmlns:c16="http://schemas.microsoft.com/office/drawing/2014/chart" uri="{C3380CC4-5D6E-409C-BE32-E72D297353CC}">
              <c16:uniqueId val="{00000001-FB1D-4903-B777-01BAE80F00BB}"/>
            </c:ext>
          </c:extLst>
        </c:ser>
        <c:ser>
          <c:idx val="2"/>
          <c:order val="2"/>
          <c:tx>
            <c:strRef>
              <c:f>'8.13'!$A$12</c:f>
              <c:strCache>
                <c:ptCount val="1"/>
                <c:pt idx="0">
                  <c:v>Černé uhlí</c:v>
                </c:pt>
              </c:strCache>
            </c:strRef>
          </c:tx>
          <c:spPr>
            <a:solidFill>
              <a:srgbClr val="9198B0"/>
            </a:solidFill>
          </c:spPr>
          <c:invertIfNegative val="0"/>
          <c:val>
            <c:numRef>
              <c:f>'8.13'!$B$12:$M$12</c:f>
              <c:numCache>
                <c:formatCode>#\ ##0.0</c:formatCode>
                <c:ptCount val="12"/>
                <c:pt idx="0">
                  <c:v>0</c:v>
                </c:pt>
                <c:pt idx="1">
                  <c:v>0</c:v>
                </c:pt>
                <c:pt idx="2">
                  <c:v>0</c:v>
                </c:pt>
                <c:pt idx="3">
                  <c:v>0</c:v>
                </c:pt>
                <c:pt idx="4">
                  <c:v>0</c:v>
                </c:pt>
                <c:pt idx="5">
                  <c:v>0</c:v>
                </c:pt>
                <c:pt idx="6">
                  <c:v>0</c:v>
                </c:pt>
                <c:pt idx="7">
                  <c:v>0.19027000000000002</c:v>
                </c:pt>
                <c:pt idx="8">
                  <c:v>0.41285000000000005</c:v>
                </c:pt>
                <c:pt idx="9">
                  <c:v>0.63333000000000006</c:v>
                </c:pt>
                <c:pt idx="10">
                  <c:v>1.47061</c:v>
                </c:pt>
                <c:pt idx="11">
                  <c:v>1.02311</c:v>
                </c:pt>
              </c:numCache>
            </c:numRef>
          </c:val>
          <c:extLst>
            <c:ext xmlns:c16="http://schemas.microsoft.com/office/drawing/2014/chart" uri="{C3380CC4-5D6E-409C-BE32-E72D297353CC}">
              <c16:uniqueId val="{00000002-FB1D-4903-B777-01BAE80F00BB}"/>
            </c:ext>
          </c:extLst>
        </c:ser>
        <c:ser>
          <c:idx val="3"/>
          <c:order val="3"/>
          <c:tx>
            <c:strRef>
              <c:f>'8.13'!$A$13</c:f>
              <c:strCache>
                <c:ptCount val="1"/>
                <c:pt idx="0">
                  <c:v>Elektrická energie</c:v>
                </c:pt>
              </c:strCache>
            </c:strRef>
          </c:tx>
          <c:spPr>
            <a:solidFill>
              <a:srgbClr val="C8CBD7"/>
            </a:solidFill>
          </c:spPr>
          <c:invertIfNegative val="0"/>
          <c:val>
            <c:numRef>
              <c:f>'8.13'!$B$13:$M$13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FB1D-4903-B777-01BAE80F00BB}"/>
            </c:ext>
          </c:extLst>
        </c:ser>
        <c:ser>
          <c:idx val="4"/>
          <c:order val="4"/>
          <c:tx>
            <c:strRef>
              <c:f>'8.13'!$A$14</c:f>
              <c:strCache>
                <c:ptCount val="1"/>
                <c:pt idx="0">
                  <c:v>Energie prostředí (tepelné čerpadlo)</c:v>
                </c:pt>
              </c:strCache>
            </c:strRef>
          </c:tx>
          <c:spPr>
            <a:solidFill>
              <a:srgbClr val="E02C1F"/>
            </a:solidFill>
          </c:spPr>
          <c:invertIfNegative val="0"/>
          <c:val>
            <c:numRef>
              <c:f>'8.13'!$B$14:$M$14</c:f>
              <c:numCache>
                <c:formatCode>#\ ##0.0</c:formatCode>
                <c:ptCount val="12"/>
                <c:pt idx="0">
                  <c:v>13.068267303656199</c:v>
                </c:pt>
                <c:pt idx="1">
                  <c:v>11.982037786244412</c:v>
                </c:pt>
                <c:pt idx="2">
                  <c:v>10.216617737050102</c:v>
                </c:pt>
                <c:pt idx="3">
                  <c:v>8.2106136134619838</c:v>
                </c:pt>
                <c:pt idx="4">
                  <c:v>5.4949434721097159</c:v>
                </c:pt>
                <c:pt idx="5">
                  <c:v>2.152060640236019</c:v>
                </c:pt>
                <c:pt idx="6">
                  <c:v>1.9486031166255331</c:v>
                </c:pt>
                <c:pt idx="7">
                  <c:v>2.1057246669147882</c:v>
                </c:pt>
                <c:pt idx="8">
                  <c:v>2.9046576936663362</c:v>
                </c:pt>
                <c:pt idx="9">
                  <c:v>6.8509050935691773</c:v>
                </c:pt>
                <c:pt idx="10">
                  <c:v>9.0240760304680432</c:v>
                </c:pt>
                <c:pt idx="11">
                  <c:v>11.359492845997682</c:v>
                </c:pt>
              </c:numCache>
            </c:numRef>
          </c:val>
          <c:extLst>
            <c:ext xmlns:c16="http://schemas.microsoft.com/office/drawing/2014/chart" uri="{C3380CC4-5D6E-409C-BE32-E72D297353CC}">
              <c16:uniqueId val="{00000004-FB1D-4903-B777-01BAE80F00BB}"/>
            </c:ext>
          </c:extLst>
        </c:ser>
        <c:ser>
          <c:idx val="5"/>
          <c:order val="5"/>
          <c:tx>
            <c:strRef>
              <c:f>'8.13'!$A$15</c:f>
              <c:strCache>
                <c:ptCount val="1"/>
                <c:pt idx="0">
                  <c:v>Energie Slunce (solární kolektor)</c:v>
                </c:pt>
              </c:strCache>
            </c:strRef>
          </c:tx>
          <c:spPr>
            <a:solidFill>
              <a:srgbClr val="E86158"/>
            </a:solidFill>
          </c:spPr>
          <c:invertIfNegative val="0"/>
          <c:val>
            <c:numRef>
              <c:f>'8.13'!$B$15:$M$15</c:f>
              <c:numCache>
                <c:formatCode>#\ ##0.0</c:formatCode>
                <c:ptCount val="12"/>
                <c:pt idx="0">
                  <c:v>1E-3</c:v>
                </c:pt>
                <c:pt idx="1">
                  <c:v>3.0000000000000001E-3</c:v>
                </c:pt>
                <c:pt idx="2">
                  <c:v>6.0000000000000001E-3</c:v>
                </c:pt>
                <c:pt idx="3">
                  <c:v>8.9999999999999993E-3</c:v>
                </c:pt>
                <c:pt idx="4">
                  <c:v>0.01</c:v>
                </c:pt>
                <c:pt idx="5">
                  <c:v>1.4E-2</c:v>
                </c:pt>
                <c:pt idx="6">
                  <c:v>1.2999999999999999E-2</c:v>
                </c:pt>
                <c:pt idx="7">
                  <c:v>0.01</c:v>
                </c:pt>
                <c:pt idx="8">
                  <c:v>8.9999999999999993E-3</c:v>
                </c:pt>
                <c:pt idx="9">
                  <c:v>7.0000000000000001E-3</c:v>
                </c:pt>
                <c:pt idx="10">
                  <c:v>1E-3</c:v>
                </c:pt>
                <c:pt idx="11">
                  <c:v>2E-3</c:v>
                </c:pt>
              </c:numCache>
            </c:numRef>
          </c:val>
          <c:extLst>
            <c:ext xmlns:c16="http://schemas.microsoft.com/office/drawing/2014/chart" uri="{C3380CC4-5D6E-409C-BE32-E72D297353CC}">
              <c16:uniqueId val="{00000005-FB1D-4903-B777-01BAE80F00BB}"/>
            </c:ext>
          </c:extLst>
        </c:ser>
        <c:ser>
          <c:idx val="6"/>
          <c:order val="6"/>
          <c:tx>
            <c:strRef>
              <c:f>'8.13'!$A$16</c:f>
              <c:strCache>
                <c:ptCount val="1"/>
                <c:pt idx="0">
                  <c:v>Hnědé uhlí</c:v>
                </c:pt>
              </c:strCache>
            </c:strRef>
          </c:tx>
          <c:spPr>
            <a:solidFill>
              <a:srgbClr val="F0948F"/>
            </a:solidFill>
          </c:spPr>
          <c:invertIfNegative val="0"/>
          <c:val>
            <c:numRef>
              <c:f>'8.13'!$B$16:$M$16</c:f>
              <c:numCache>
                <c:formatCode>#\ ##0.0</c:formatCode>
                <c:ptCount val="12"/>
                <c:pt idx="0">
                  <c:v>1358.0480889999999</c:v>
                </c:pt>
                <c:pt idx="1">
                  <c:v>1273.4982849999999</c:v>
                </c:pt>
                <c:pt idx="2">
                  <c:v>1171.398185</c:v>
                </c:pt>
                <c:pt idx="3">
                  <c:v>906.17887699999994</c:v>
                </c:pt>
                <c:pt idx="4">
                  <c:v>679.36976800000002</c:v>
                </c:pt>
                <c:pt idx="5">
                  <c:v>390.96704</c:v>
                </c:pt>
                <c:pt idx="6">
                  <c:v>294.31274700000006</c:v>
                </c:pt>
                <c:pt idx="7">
                  <c:v>334.14808299999999</c:v>
                </c:pt>
                <c:pt idx="8">
                  <c:v>418.60024700000008</c:v>
                </c:pt>
                <c:pt idx="9">
                  <c:v>763.03583700000001</c:v>
                </c:pt>
                <c:pt idx="10">
                  <c:v>1003.988838</c:v>
                </c:pt>
                <c:pt idx="11">
                  <c:v>1216.9949570000001</c:v>
                </c:pt>
              </c:numCache>
            </c:numRef>
          </c:val>
          <c:extLst>
            <c:ext xmlns:c16="http://schemas.microsoft.com/office/drawing/2014/chart" uri="{C3380CC4-5D6E-409C-BE32-E72D297353CC}">
              <c16:uniqueId val="{00000006-FB1D-4903-B777-01BAE80F00BB}"/>
            </c:ext>
          </c:extLst>
        </c:ser>
        <c:ser>
          <c:idx val="7"/>
          <c:order val="7"/>
          <c:tx>
            <c:strRef>
              <c:f>'8.13'!$A$17</c:f>
              <c:strCache>
                <c:ptCount val="1"/>
                <c:pt idx="0">
                  <c:v>Jaderné palivo</c:v>
                </c:pt>
              </c:strCache>
            </c:strRef>
          </c:tx>
          <c:spPr>
            <a:solidFill>
              <a:srgbClr val="F7C9C7"/>
            </a:solidFill>
          </c:spPr>
          <c:invertIfNegative val="0"/>
          <c:val>
            <c:numRef>
              <c:f>'8.13'!$B$17:$M$17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FB1D-4903-B777-01BAE80F00BB}"/>
            </c:ext>
          </c:extLst>
        </c:ser>
        <c:ser>
          <c:idx val="8"/>
          <c:order val="8"/>
          <c:tx>
            <c:strRef>
              <c:f>'8.13'!$A$18</c:f>
              <c:strCache>
                <c:ptCount val="1"/>
                <c:pt idx="0">
                  <c:v>Koks</c:v>
                </c:pt>
              </c:strCache>
            </c:strRef>
          </c:tx>
          <c:spPr>
            <a:solidFill>
              <a:srgbClr val="262626"/>
            </a:solidFill>
          </c:spPr>
          <c:invertIfNegative val="0"/>
          <c:val>
            <c:numRef>
              <c:f>'8.13'!$B$18:$M$18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FB1D-4903-B777-01BAE80F00BB}"/>
            </c:ext>
          </c:extLst>
        </c:ser>
        <c:ser>
          <c:idx val="9"/>
          <c:order val="9"/>
          <c:tx>
            <c:strRef>
              <c:f>'8.13'!$A$19</c:f>
              <c:strCache>
                <c:ptCount val="1"/>
                <c:pt idx="0">
                  <c:v>Odpadní teplo</c:v>
                </c:pt>
              </c:strCache>
            </c:strRef>
          </c:tx>
          <c:spPr>
            <a:solidFill>
              <a:srgbClr val="646363"/>
            </a:solidFill>
          </c:spPr>
          <c:invertIfNegative val="0"/>
          <c:val>
            <c:numRef>
              <c:f>'8.13'!$B$19:$M$19</c:f>
              <c:numCache>
                <c:formatCode>#\ ##0.0</c:formatCode>
                <c:ptCount val="12"/>
                <c:pt idx="0">
                  <c:v>0.995</c:v>
                </c:pt>
                <c:pt idx="1">
                  <c:v>0.621</c:v>
                </c:pt>
                <c:pt idx="2">
                  <c:v>0.68799999999999994</c:v>
                </c:pt>
                <c:pt idx="3">
                  <c:v>0.77400000000000002</c:v>
                </c:pt>
                <c:pt idx="4">
                  <c:v>0.19800000000000001</c:v>
                </c:pt>
                <c:pt idx="5">
                  <c:v>1.2999999999999999E-2</c:v>
                </c:pt>
                <c:pt idx="6">
                  <c:v>2.9000000000000001E-2</c:v>
                </c:pt>
                <c:pt idx="7">
                  <c:v>5.0000000000000001E-3</c:v>
                </c:pt>
                <c:pt idx="8">
                  <c:v>0</c:v>
                </c:pt>
                <c:pt idx="9">
                  <c:v>0.51100000000000001</c:v>
                </c:pt>
                <c:pt idx="10">
                  <c:v>0.63500000000000001</c:v>
                </c:pt>
                <c:pt idx="11">
                  <c:v>0.84199999999999997</c:v>
                </c:pt>
              </c:numCache>
            </c:numRef>
          </c:val>
          <c:extLst>
            <c:ext xmlns:c16="http://schemas.microsoft.com/office/drawing/2014/chart" uri="{C3380CC4-5D6E-409C-BE32-E72D297353CC}">
              <c16:uniqueId val="{00000009-FB1D-4903-B777-01BAE80F00BB}"/>
            </c:ext>
          </c:extLst>
        </c:ser>
        <c:ser>
          <c:idx val="10"/>
          <c:order val="10"/>
          <c:tx>
            <c:strRef>
              <c:f>'8.13'!$A$20</c:f>
              <c:strCache>
                <c:ptCount val="1"/>
                <c:pt idx="0">
                  <c:v>Ostatní kapalná paliva</c:v>
                </c:pt>
              </c:strCache>
            </c:strRef>
          </c:tx>
          <c:spPr>
            <a:solidFill>
              <a:srgbClr val="9D9D9C"/>
            </a:solidFill>
          </c:spPr>
          <c:invertIfNegative val="0"/>
          <c:val>
            <c:numRef>
              <c:f>'8.13'!$B$20:$M$20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FB1D-4903-B777-01BAE80F00BB}"/>
            </c:ext>
          </c:extLst>
        </c:ser>
        <c:ser>
          <c:idx val="11"/>
          <c:order val="11"/>
          <c:tx>
            <c:strRef>
              <c:f>'8.13'!$A$21</c:f>
              <c:strCache>
                <c:ptCount val="1"/>
                <c:pt idx="0">
                  <c:v>Ostatní pevná paliva</c:v>
                </c:pt>
              </c:strCache>
            </c:strRef>
          </c:tx>
          <c:spPr>
            <a:solidFill>
              <a:srgbClr val="D0D0D0"/>
            </a:solidFill>
          </c:spPr>
          <c:invertIfNegative val="0"/>
          <c:val>
            <c:numRef>
              <c:f>'8.13'!$B$21:$M$21</c:f>
              <c:numCache>
                <c:formatCode>#\ ##0.0</c:formatCode>
                <c:ptCount val="12"/>
                <c:pt idx="0">
                  <c:v>1.38086</c:v>
                </c:pt>
                <c:pt idx="1">
                  <c:v>0.41208</c:v>
                </c:pt>
                <c:pt idx="2">
                  <c:v>0.84233000000000002</c:v>
                </c:pt>
                <c:pt idx="3">
                  <c:v>1.49332</c:v>
                </c:pt>
                <c:pt idx="4">
                  <c:v>3.2123499999999998</c:v>
                </c:pt>
                <c:pt idx="5">
                  <c:v>2.5486900000000001</c:v>
                </c:pt>
                <c:pt idx="6">
                  <c:v>1.4871700000000001</c:v>
                </c:pt>
                <c:pt idx="7">
                  <c:v>3.8892199999999999</c:v>
                </c:pt>
                <c:pt idx="8">
                  <c:v>2.98238</c:v>
                </c:pt>
                <c:pt idx="9">
                  <c:v>1.86778</c:v>
                </c:pt>
                <c:pt idx="10">
                  <c:v>0.98575999999999997</c:v>
                </c:pt>
                <c:pt idx="11">
                  <c:v>1.1944699999999999</c:v>
                </c:pt>
              </c:numCache>
            </c:numRef>
          </c:val>
          <c:extLst>
            <c:ext xmlns:c16="http://schemas.microsoft.com/office/drawing/2014/chart" uri="{C3380CC4-5D6E-409C-BE32-E72D297353CC}">
              <c16:uniqueId val="{0000000B-FB1D-4903-B777-01BAE80F00BB}"/>
            </c:ext>
          </c:extLst>
        </c:ser>
        <c:ser>
          <c:idx val="12"/>
          <c:order val="12"/>
          <c:tx>
            <c:strRef>
              <c:f>'8.13'!$A$22</c:f>
              <c:strCache>
                <c:ptCount val="1"/>
                <c:pt idx="0">
                  <c:v>Ostatní plyny</c:v>
                </c:pt>
              </c:strCache>
            </c:strRef>
          </c:tx>
          <c:spPr>
            <a:pattFill prst="ltUpDiag">
              <a:fgClr>
                <a:srgbClr val="23315F"/>
              </a:fgClr>
              <a:bgClr>
                <a:sysClr val="window" lastClr="FFFFFF"/>
              </a:bgClr>
            </a:pattFill>
          </c:spPr>
          <c:invertIfNegative val="0"/>
          <c:val>
            <c:numRef>
              <c:f>'8.13'!$B$22:$M$22</c:f>
              <c:numCache>
                <c:formatCode>#\ ##0.0</c:formatCode>
                <c:ptCount val="12"/>
                <c:pt idx="0">
                  <c:v>0</c:v>
                </c:pt>
                <c:pt idx="1">
                  <c:v>0</c:v>
                </c:pt>
                <c:pt idx="2">
                  <c:v>2.5659999999999998</c:v>
                </c:pt>
                <c:pt idx="3">
                  <c:v>5</c:v>
                </c:pt>
                <c:pt idx="4">
                  <c:v>17</c:v>
                </c:pt>
                <c:pt idx="5">
                  <c:v>7.52</c:v>
                </c:pt>
                <c:pt idx="6">
                  <c:v>9.5</c:v>
                </c:pt>
                <c:pt idx="7">
                  <c:v>3.5630000000000002</c:v>
                </c:pt>
                <c:pt idx="8">
                  <c:v>17.568999999999999</c:v>
                </c:pt>
                <c:pt idx="9">
                  <c:v>9.8559999999999999</c:v>
                </c:pt>
                <c:pt idx="10">
                  <c:v>0</c:v>
                </c:pt>
                <c:pt idx="11">
                  <c:v>0</c:v>
                </c:pt>
              </c:numCache>
            </c:numRef>
          </c:val>
          <c:extLst>
            <c:ext xmlns:c16="http://schemas.microsoft.com/office/drawing/2014/chart" uri="{C3380CC4-5D6E-409C-BE32-E72D297353CC}">
              <c16:uniqueId val="{0000000C-FB1D-4903-B777-01BAE80F00BB}"/>
            </c:ext>
          </c:extLst>
        </c:ser>
        <c:ser>
          <c:idx val="13"/>
          <c:order val="13"/>
          <c:tx>
            <c:strRef>
              <c:f>'8.13'!$A$23</c:f>
              <c:strCache>
                <c:ptCount val="1"/>
                <c:pt idx="0">
                  <c:v>Ostatní</c:v>
                </c:pt>
              </c:strCache>
            </c:strRef>
          </c:tx>
          <c:spPr>
            <a:pattFill prst="ltUpDiag">
              <a:fgClr>
                <a:srgbClr val="E02C1F"/>
              </a:fgClr>
              <a:bgClr>
                <a:sysClr val="window" lastClr="FFFFFF"/>
              </a:bgClr>
            </a:pattFill>
          </c:spPr>
          <c:invertIfNegative val="0"/>
          <c:val>
            <c:numRef>
              <c:f>'8.13'!$B$23:$M$23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FB1D-4903-B777-01BAE80F00BB}"/>
            </c:ext>
          </c:extLst>
        </c:ser>
        <c:ser>
          <c:idx val="14"/>
          <c:order val="14"/>
          <c:tx>
            <c:strRef>
              <c:f>'8.13'!$A$24</c:f>
              <c:strCache>
                <c:ptCount val="1"/>
                <c:pt idx="0">
                  <c:v>Topné oleje</c:v>
                </c:pt>
              </c:strCache>
            </c:strRef>
          </c:tx>
          <c:spPr>
            <a:pattFill prst="ltUpDiag">
              <a:fgClr>
                <a:srgbClr val="5A6588"/>
              </a:fgClr>
              <a:bgClr>
                <a:sysClr val="window" lastClr="FFFFFF"/>
              </a:bgClr>
            </a:pattFill>
          </c:spPr>
          <c:invertIfNegative val="0"/>
          <c:val>
            <c:numRef>
              <c:f>'8.13'!$B$24:$M$24</c:f>
              <c:numCache>
                <c:formatCode>#\ ##0.0</c:formatCode>
                <c:ptCount val="12"/>
                <c:pt idx="0">
                  <c:v>0.15272199999999997</c:v>
                </c:pt>
                <c:pt idx="1">
                  <c:v>2.2239490000000002</c:v>
                </c:pt>
                <c:pt idx="2">
                  <c:v>1.9273480000000003</c:v>
                </c:pt>
                <c:pt idx="3">
                  <c:v>0.60879699999999992</c:v>
                </c:pt>
                <c:pt idx="4">
                  <c:v>0.10283099999999999</c:v>
                </c:pt>
                <c:pt idx="5">
                  <c:v>6.1903000000000007E-2</c:v>
                </c:pt>
                <c:pt idx="6">
                  <c:v>3.2191000000000004E-2</c:v>
                </c:pt>
                <c:pt idx="7">
                  <c:v>5.5334999999999995E-2</c:v>
                </c:pt>
                <c:pt idx="8">
                  <c:v>1.259512</c:v>
                </c:pt>
                <c:pt idx="9">
                  <c:v>1.4557899999999997</c:v>
                </c:pt>
                <c:pt idx="10">
                  <c:v>0.7731380000000001</c:v>
                </c:pt>
                <c:pt idx="11">
                  <c:v>1.1924599999999999</c:v>
                </c:pt>
              </c:numCache>
            </c:numRef>
          </c:val>
          <c:extLst>
            <c:ext xmlns:c16="http://schemas.microsoft.com/office/drawing/2014/chart" uri="{C3380CC4-5D6E-409C-BE32-E72D297353CC}">
              <c16:uniqueId val="{0000000E-FB1D-4903-B777-01BAE80F00BB}"/>
            </c:ext>
          </c:extLst>
        </c:ser>
        <c:ser>
          <c:idx val="15"/>
          <c:order val="15"/>
          <c:tx>
            <c:strRef>
              <c:f>'8.13'!$A$25</c:f>
              <c:strCache>
                <c:ptCount val="1"/>
                <c:pt idx="0">
                  <c:v>Zemní plyn</c:v>
                </c:pt>
              </c:strCache>
            </c:strRef>
          </c:tx>
          <c:spPr>
            <a:pattFill prst="ltUpDiag">
              <a:fgClr>
                <a:srgbClr val="E86158"/>
              </a:fgClr>
              <a:bgClr>
                <a:sysClr val="window" lastClr="FFFFFF"/>
              </a:bgClr>
            </a:pattFill>
          </c:spPr>
          <c:invertIfNegative val="0"/>
          <c:val>
            <c:numRef>
              <c:f>'8.13'!$B$25:$M$25</c:f>
              <c:numCache>
                <c:formatCode>#\ ##0.0</c:formatCode>
                <c:ptCount val="12"/>
                <c:pt idx="0">
                  <c:v>157.3390166963438</c:v>
                </c:pt>
                <c:pt idx="1">
                  <c:v>159.57140921375557</c:v>
                </c:pt>
                <c:pt idx="2">
                  <c:v>125.90430726294991</c:v>
                </c:pt>
                <c:pt idx="3">
                  <c:v>164.38287638653804</c:v>
                </c:pt>
                <c:pt idx="4">
                  <c:v>120.67459952789029</c:v>
                </c:pt>
                <c:pt idx="5">
                  <c:v>48.17701735976398</c:v>
                </c:pt>
                <c:pt idx="6">
                  <c:v>44.723299883374466</c:v>
                </c:pt>
                <c:pt idx="7">
                  <c:v>42.911428333085205</c:v>
                </c:pt>
                <c:pt idx="8">
                  <c:v>67.633566306333663</c:v>
                </c:pt>
                <c:pt idx="9">
                  <c:v>120.47912390643081</c:v>
                </c:pt>
                <c:pt idx="10">
                  <c:v>124.21986996953197</c:v>
                </c:pt>
                <c:pt idx="11">
                  <c:v>141.36083215400231</c:v>
                </c:pt>
              </c:numCache>
            </c:numRef>
          </c:val>
          <c:extLst>
            <c:ext xmlns:c16="http://schemas.microsoft.com/office/drawing/2014/chart" uri="{C3380CC4-5D6E-409C-BE32-E72D297353CC}">
              <c16:uniqueId val="{0000000F-FB1D-4903-B777-01BAE80F00BB}"/>
            </c:ext>
          </c:extLst>
        </c:ser>
        <c:dLbls>
          <c:showLegendKey val="0"/>
          <c:showVal val="0"/>
          <c:showCatName val="0"/>
          <c:showSerName val="0"/>
          <c:showPercent val="0"/>
          <c:showBubbleSize val="0"/>
        </c:dLbls>
        <c:gapWidth val="75"/>
        <c:overlap val="100"/>
        <c:axId val="290626560"/>
        <c:axId val="290640640"/>
      </c:barChart>
      <c:catAx>
        <c:axId val="29062656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640640"/>
        <c:crosses val="autoZero"/>
        <c:auto val="1"/>
        <c:lblAlgn val="ctr"/>
        <c:lblOffset val="100"/>
        <c:noMultiLvlLbl val="0"/>
      </c:catAx>
      <c:valAx>
        <c:axId val="290640640"/>
        <c:scaling>
          <c:orientation val="minMax"/>
        </c:scaling>
        <c:delete val="0"/>
        <c:axPos val="l"/>
        <c:majorGridlines/>
        <c:numFmt formatCode="#,##0" sourceLinked="0"/>
        <c:majorTickMark val="none"/>
        <c:minorTickMark val="none"/>
        <c:tickLblPos val="nextTo"/>
        <c:spPr>
          <a:ln>
            <a:noFill/>
          </a:ln>
        </c:spPr>
        <c:txPr>
          <a:bodyPr/>
          <a:lstStyle/>
          <a:p>
            <a:pPr>
              <a:defRPr sz="900" b="0">
                <a:latin typeface="Arial" panose="020B0604020202020204" pitchFamily="34" charset="0"/>
                <a:cs typeface="Arial" panose="020B0604020202020204" pitchFamily="34" charset="0"/>
              </a:defRPr>
            </a:pPr>
            <a:endParaRPr lang="cs-CZ"/>
          </a:p>
        </c:txPr>
        <c:crossAx val="2906265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A53F-43EA-A72D-3385B610C0F9}"/>
              </c:ext>
            </c:extLst>
          </c:dPt>
          <c:dPt>
            <c:idx val="1"/>
            <c:bubble3D val="0"/>
            <c:spPr>
              <a:solidFill>
                <a:schemeClr val="accent2"/>
              </a:solidFill>
            </c:spPr>
            <c:extLst>
              <c:ext xmlns:c16="http://schemas.microsoft.com/office/drawing/2014/chart" uri="{C3380CC4-5D6E-409C-BE32-E72D297353CC}">
                <c16:uniqueId val="{00000003-A53F-43EA-A72D-3385B610C0F9}"/>
              </c:ext>
            </c:extLst>
          </c:dPt>
          <c:dPt>
            <c:idx val="2"/>
            <c:bubble3D val="0"/>
            <c:spPr>
              <a:solidFill>
                <a:schemeClr val="accent3"/>
              </a:solidFill>
            </c:spPr>
            <c:extLst>
              <c:ext xmlns:c16="http://schemas.microsoft.com/office/drawing/2014/chart" uri="{C3380CC4-5D6E-409C-BE32-E72D297353CC}">
                <c16:uniqueId val="{00000005-A53F-43EA-A72D-3385B610C0F9}"/>
              </c:ext>
            </c:extLst>
          </c:dPt>
          <c:dPt>
            <c:idx val="3"/>
            <c:bubble3D val="0"/>
            <c:spPr>
              <a:solidFill>
                <a:schemeClr val="accent4"/>
              </a:solidFill>
            </c:spPr>
            <c:extLst>
              <c:ext xmlns:c16="http://schemas.microsoft.com/office/drawing/2014/chart" uri="{C3380CC4-5D6E-409C-BE32-E72D297353CC}">
                <c16:uniqueId val="{00000007-A53F-43EA-A72D-3385B610C0F9}"/>
              </c:ext>
            </c:extLst>
          </c:dPt>
          <c:dPt>
            <c:idx val="4"/>
            <c:bubble3D val="0"/>
            <c:spPr>
              <a:solidFill>
                <a:schemeClr val="accent5"/>
              </a:solidFill>
            </c:spPr>
            <c:extLst>
              <c:ext xmlns:c16="http://schemas.microsoft.com/office/drawing/2014/chart" uri="{C3380CC4-5D6E-409C-BE32-E72D297353CC}">
                <c16:uniqueId val="{00000009-A53F-43EA-A72D-3385B610C0F9}"/>
              </c:ext>
            </c:extLst>
          </c:dPt>
          <c:dPt>
            <c:idx val="5"/>
            <c:bubble3D val="0"/>
            <c:spPr>
              <a:solidFill>
                <a:schemeClr val="accent6"/>
              </a:solidFill>
            </c:spPr>
            <c:extLst>
              <c:ext xmlns:c16="http://schemas.microsoft.com/office/drawing/2014/chart" uri="{C3380CC4-5D6E-409C-BE32-E72D297353CC}">
                <c16:uniqueId val="{0000000B-A53F-43EA-A72D-3385B610C0F9}"/>
              </c:ext>
            </c:extLst>
          </c:dPt>
          <c:dPt>
            <c:idx val="6"/>
            <c:bubble3D val="0"/>
            <c:spPr>
              <a:solidFill>
                <a:srgbClr val="F0948F"/>
              </a:solidFill>
            </c:spPr>
            <c:extLst>
              <c:ext xmlns:c16="http://schemas.microsoft.com/office/drawing/2014/chart" uri="{C3380CC4-5D6E-409C-BE32-E72D297353CC}">
                <c16:uniqueId val="{0000000D-A53F-43EA-A72D-3385B610C0F9}"/>
              </c:ext>
            </c:extLst>
          </c:dPt>
          <c:dPt>
            <c:idx val="7"/>
            <c:bubble3D val="0"/>
            <c:spPr>
              <a:solidFill>
                <a:srgbClr val="F7C9C7"/>
              </a:solidFill>
            </c:spPr>
            <c:extLst>
              <c:ext xmlns:c16="http://schemas.microsoft.com/office/drawing/2014/chart" uri="{C3380CC4-5D6E-409C-BE32-E72D297353CC}">
                <c16:uniqueId val="{0000000F-A53F-43EA-A72D-3385B610C0F9}"/>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10-A53F-43EA-A72D-3385B610C0F9}"/>
            </c:ext>
          </c:extLst>
        </c:ser>
        <c:ser>
          <c:idx val="2"/>
          <c:order val="1"/>
          <c:dPt>
            <c:idx val="0"/>
            <c:bubble3D val="0"/>
            <c:spPr>
              <a:solidFill>
                <a:schemeClr val="accent1"/>
              </a:solidFill>
            </c:spPr>
            <c:extLst>
              <c:ext xmlns:c16="http://schemas.microsoft.com/office/drawing/2014/chart" uri="{C3380CC4-5D6E-409C-BE32-E72D297353CC}">
                <c16:uniqueId val="{00000012-A53F-43EA-A72D-3385B610C0F9}"/>
              </c:ext>
            </c:extLst>
          </c:dPt>
          <c:dPt>
            <c:idx val="1"/>
            <c:bubble3D val="0"/>
            <c:spPr>
              <a:solidFill>
                <a:schemeClr val="accent2"/>
              </a:solidFill>
            </c:spPr>
            <c:extLst>
              <c:ext xmlns:c16="http://schemas.microsoft.com/office/drawing/2014/chart" uri="{C3380CC4-5D6E-409C-BE32-E72D297353CC}">
                <c16:uniqueId val="{00000014-A53F-43EA-A72D-3385B610C0F9}"/>
              </c:ext>
            </c:extLst>
          </c:dPt>
          <c:dPt>
            <c:idx val="2"/>
            <c:bubble3D val="0"/>
            <c:spPr>
              <a:solidFill>
                <a:schemeClr val="accent3"/>
              </a:solidFill>
            </c:spPr>
            <c:extLst>
              <c:ext xmlns:c16="http://schemas.microsoft.com/office/drawing/2014/chart" uri="{C3380CC4-5D6E-409C-BE32-E72D297353CC}">
                <c16:uniqueId val="{00000016-A53F-43EA-A72D-3385B610C0F9}"/>
              </c:ext>
            </c:extLst>
          </c:dPt>
          <c:dPt>
            <c:idx val="3"/>
            <c:bubble3D val="0"/>
            <c:spPr>
              <a:solidFill>
                <a:schemeClr val="accent4"/>
              </a:solidFill>
            </c:spPr>
            <c:extLst>
              <c:ext xmlns:c16="http://schemas.microsoft.com/office/drawing/2014/chart" uri="{C3380CC4-5D6E-409C-BE32-E72D297353CC}">
                <c16:uniqueId val="{00000018-A53F-43EA-A72D-3385B610C0F9}"/>
              </c:ext>
            </c:extLst>
          </c:dPt>
          <c:dPt>
            <c:idx val="4"/>
            <c:bubble3D val="0"/>
            <c:spPr>
              <a:solidFill>
                <a:schemeClr val="accent5"/>
              </a:solidFill>
            </c:spPr>
            <c:extLst>
              <c:ext xmlns:c16="http://schemas.microsoft.com/office/drawing/2014/chart" uri="{C3380CC4-5D6E-409C-BE32-E72D297353CC}">
                <c16:uniqueId val="{0000001A-A53F-43EA-A72D-3385B610C0F9}"/>
              </c:ext>
            </c:extLst>
          </c:dPt>
          <c:dPt>
            <c:idx val="5"/>
            <c:bubble3D val="0"/>
            <c:spPr>
              <a:solidFill>
                <a:schemeClr val="accent6"/>
              </a:solidFill>
            </c:spPr>
            <c:extLst>
              <c:ext xmlns:c16="http://schemas.microsoft.com/office/drawing/2014/chart" uri="{C3380CC4-5D6E-409C-BE32-E72D297353CC}">
                <c16:uniqueId val="{0000001C-A53F-43EA-A72D-3385B610C0F9}"/>
              </c:ext>
            </c:extLst>
          </c:dPt>
          <c:dPt>
            <c:idx val="6"/>
            <c:bubble3D val="0"/>
            <c:spPr>
              <a:solidFill>
                <a:srgbClr val="F0948F"/>
              </a:solidFill>
            </c:spPr>
            <c:extLst>
              <c:ext xmlns:c16="http://schemas.microsoft.com/office/drawing/2014/chart" uri="{C3380CC4-5D6E-409C-BE32-E72D297353CC}">
                <c16:uniqueId val="{0000001E-A53F-43EA-A72D-3385B610C0F9}"/>
              </c:ext>
            </c:extLst>
          </c:dPt>
          <c:dPt>
            <c:idx val="7"/>
            <c:bubble3D val="0"/>
            <c:spPr>
              <a:solidFill>
                <a:srgbClr val="F7C9C7"/>
              </a:solidFill>
            </c:spPr>
            <c:extLst>
              <c:ext xmlns:c16="http://schemas.microsoft.com/office/drawing/2014/chart" uri="{C3380CC4-5D6E-409C-BE32-E72D297353CC}">
                <c16:uniqueId val="{00000020-A53F-43EA-A72D-3385B610C0F9}"/>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21-A53F-43EA-A72D-3385B610C0F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BE9-4063-BACE-DA2BF54FD16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BE9-4063-BACE-DA2BF54FD16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BE9-4063-BACE-DA2BF54FD16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BE9-4063-BACE-DA2BF54FD16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BE9-4063-BACE-DA2BF54FD16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BE9-4063-BACE-DA2BF54FD16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BE9-4063-BACE-DA2BF54FD16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BE9-4063-BACE-DA2BF54FD16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BE9-4063-BACE-DA2BF54FD16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BE9-4063-BACE-DA2BF54FD16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BE9-4063-BACE-DA2BF54FD16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BE9-4063-BACE-DA2BF54FD16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BE9-4063-BACE-DA2BF54FD16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BE9-4063-BACE-DA2BF54FD16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BE9-4063-BACE-DA2BF54FD16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BE9-4063-BACE-DA2BF54FD16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3.8292374816874613E-3"/>
          <c:y val="0"/>
        </c:manualLayout>
      </c:layout>
      <c:overlay val="0"/>
    </c:title>
    <c:autoTitleDeleted val="0"/>
    <c:plotArea>
      <c:layout>
        <c:manualLayout>
          <c:layoutTarget val="inner"/>
          <c:xMode val="edge"/>
          <c:yMode val="edge"/>
          <c:x val="7.2909980291895035E-2"/>
          <c:y val="0.27287888761182372"/>
          <c:w val="0.62054784332341095"/>
          <c:h val="0.53671228858792597"/>
        </c:manualLayout>
      </c:layout>
      <c:barChart>
        <c:barDir val="col"/>
        <c:grouping val="stacked"/>
        <c:varyColors val="0"/>
        <c:ser>
          <c:idx val="0"/>
          <c:order val="0"/>
          <c:tx>
            <c:strRef>
              <c:f>'8.14'!$A$27</c:f>
              <c:strCache>
                <c:ptCount val="1"/>
                <c:pt idx="0">
                  <c:v>Průmysl</c:v>
                </c:pt>
              </c:strCache>
            </c:strRef>
          </c:tx>
          <c:invertIfNegative val="0"/>
          <c:val>
            <c:numRef>
              <c:f>'8.14'!$B$27:$M$27</c:f>
              <c:numCache>
                <c:formatCode>#\ ##0.0</c:formatCode>
                <c:ptCount val="12"/>
                <c:pt idx="0">
                  <c:v>240.35269700000001</c:v>
                </c:pt>
                <c:pt idx="1">
                  <c:v>240.15898300000001</c:v>
                </c:pt>
                <c:pt idx="2">
                  <c:v>223.93287799999999</c:v>
                </c:pt>
                <c:pt idx="3">
                  <c:v>174.00335099999998</c:v>
                </c:pt>
                <c:pt idx="4">
                  <c:v>136.53732399999998</c:v>
                </c:pt>
                <c:pt idx="5">
                  <c:v>112.75704899999999</c:v>
                </c:pt>
                <c:pt idx="6">
                  <c:v>87.720641999999998</c:v>
                </c:pt>
                <c:pt idx="7">
                  <c:v>111.901825</c:v>
                </c:pt>
                <c:pt idx="8">
                  <c:v>116.63446500000001</c:v>
                </c:pt>
                <c:pt idx="9">
                  <c:v>151.093895</c:v>
                </c:pt>
                <c:pt idx="10">
                  <c:v>196.16842000000003</c:v>
                </c:pt>
                <c:pt idx="11">
                  <c:v>199.160427</c:v>
                </c:pt>
              </c:numCache>
            </c:numRef>
          </c:val>
          <c:extLst>
            <c:ext xmlns:c16="http://schemas.microsoft.com/office/drawing/2014/chart" uri="{C3380CC4-5D6E-409C-BE32-E72D297353CC}">
              <c16:uniqueId val="{00000000-FA99-4B1B-BCC9-AFDE24F83B76}"/>
            </c:ext>
          </c:extLst>
        </c:ser>
        <c:ser>
          <c:idx val="1"/>
          <c:order val="1"/>
          <c:tx>
            <c:strRef>
              <c:f>'8.14'!$A$28</c:f>
              <c:strCache>
                <c:ptCount val="1"/>
                <c:pt idx="0">
                  <c:v>Energetika</c:v>
                </c:pt>
              </c:strCache>
            </c:strRef>
          </c:tx>
          <c:invertIfNegative val="0"/>
          <c:val>
            <c:numRef>
              <c:f>'8.14'!$B$28:$M$28</c:f>
              <c:numCache>
                <c:formatCode>#\ ##0.0</c:formatCode>
                <c:ptCount val="12"/>
                <c:pt idx="0">
                  <c:v>0.20986399999999999</c:v>
                </c:pt>
                <c:pt idx="1">
                  <c:v>0.19931399999999999</c:v>
                </c:pt>
                <c:pt idx="2">
                  <c:v>0.212924</c:v>
                </c:pt>
                <c:pt idx="3">
                  <c:v>0.16447100000000001</c:v>
                </c:pt>
                <c:pt idx="4">
                  <c:v>0.129327</c:v>
                </c:pt>
                <c:pt idx="5">
                  <c:v>0.42501699999999998</c:v>
                </c:pt>
                <c:pt idx="6">
                  <c:v>0.76755399999999996</c:v>
                </c:pt>
                <c:pt idx="7">
                  <c:v>0.77414699999999992</c:v>
                </c:pt>
                <c:pt idx="8">
                  <c:v>0.70585399999999998</c:v>
                </c:pt>
                <c:pt idx="9">
                  <c:v>0.54713400000000001</c:v>
                </c:pt>
                <c:pt idx="10">
                  <c:v>0.50053899999999996</c:v>
                </c:pt>
                <c:pt idx="11">
                  <c:v>0.5873529999999999</c:v>
                </c:pt>
              </c:numCache>
            </c:numRef>
          </c:val>
          <c:extLst>
            <c:ext xmlns:c16="http://schemas.microsoft.com/office/drawing/2014/chart" uri="{C3380CC4-5D6E-409C-BE32-E72D297353CC}">
              <c16:uniqueId val="{00000001-FA99-4B1B-BCC9-AFDE24F83B76}"/>
            </c:ext>
          </c:extLst>
        </c:ser>
        <c:ser>
          <c:idx val="2"/>
          <c:order val="2"/>
          <c:tx>
            <c:strRef>
              <c:f>'8.14'!$A$29</c:f>
              <c:strCache>
                <c:ptCount val="1"/>
                <c:pt idx="0">
                  <c:v>Doprava</c:v>
                </c:pt>
              </c:strCache>
            </c:strRef>
          </c:tx>
          <c:invertIfNegative val="0"/>
          <c:val>
            <c:numRef>
              <c:f>'8.14'!$B$29:$M$29</c:f>
              <c:numCache>
                <c:formatCode>#\ ##0.0</c:formatCode>
                <c:ptCount val="12"/>
                <c:pt idx="0">
                  <c:v>3.6118199999999998</c:v>
                </c:pt>
                <c:pt idx="1">
                  <c:v>3.67591</c:v>
                </c:pt>
                <c:pt idx="2">
                  <c:v>3.1856999999999998</c:v>
                </c:pt>
                <c:pt idx="3">
                  <c:v>1.86948</c:v>
                </c:pt>
                <c:pt idx="4">
                  <c:v>0.62312000000000001</c:v>
                </c:pt>
                <c:pt idx="5">
                  <c:v>0.32039000000000001</c:v>
                </c:pt>
                <c:pt idx="6">
                  <c:v>0.13149</c:v>
                </c:pt>
                <c:pt idx="7">
                  <c:v>0.125</c:v>
                </c:pt>
                <c:pt idx="8">
                  <c:v>0.24940999999999999</c:v>
                </c:pt>
                <c:pt idx="9">
                  <c:v>0.88156999999999996</c:v>
                </c:pt>
                <c:pt idx="10">
                  <c:v>1.5382499999999999</c:v>
                </c:pt>
                <c:pt idx="11">
                  <c:v>3.0688400000000002</c:v>
                </c:pt>
              </c:numCache>
            </c:numRef>
          </c:val>
          <c:extLst>
            <c:ext xmlns:c16="http://schemas.microsoft.com/office/drawing/2014/chart" uri="{C3380CC4-5D6E-409C-BE32-E72D297353CC}">
              <c16:uniqueId val="{00000002-FA99-4B1B-BCC9-AFDE24F83B76}"/>
            </c:ext>
          </c:extLst>
        </c:ser>
        <c:ser>
          <c:idx val="3"/>
          <c:order val="3"/>
          <c:tx>
            <c:strRef>
              <c:f>'8.14'!$A$30</c:f>
              <c:strCache>
                <c:ptCount val="1"/>
                <c:pt idx="0">
                  <c:v>Stavebnictví</c:v>
                </c:pt>
              </c:strCache>
            </c:strRef>
          </c:tx>
          <c:invertIfNegative val="0"/>
          <c:val>
            <c:numRef>
              <c:f>'8.14'!$B$30:$M$30</c:f>
              <c:numCache>
                <c:formatCode>#\ ##0.0</c:formatCode>
                <c:ptCount val="12"/>
                <c:pt idx="0">
                  <c:v>2.9685230000000002</c:v>
                </c:pt>
                <c:pt idx="1">
                  <c:v>2.9738880000000001</c:v>
                </c:pt>
                <c:pt idx="2">
                  <c:v>2.6029299999999997</c:v>
                </c:pt>
                <c:pt idx="3">
                  <c:v>2.0805649999999996</c:v>
                </c:pt>
                <c:pt idx="4">
                  <c:v>0.52442200000000005</c:v>
                </c:pt>
                <c:pt idx="5">
                  <c:v>0.30329400000000001</c:v>
                </c:pt>
                <c:pt idx="6">
                  <c:v>0.10038</c:v>
                </c:pt>
                <c:pt idx="7">
                  <c:v>0.14740999999999999</c:v>
                </c:pt>
                <c:pt idx="8">
                  <c:v>0.22153</c:v>
                </c:pt>
                <c:pt idx="9">
                  <c:v>0.89005899999999993</c:v>
                </c:pt>
                <c:pt idx="10">
                  <c:v>1.783326</c:v>
                </c:pt>
                <c:pt idx="11">
                  <c:v>2.7350089999999998</c:v>
                </c:pt>
              </c:numCache>
            </c:numRef>
          </c:val>
          <c:extLst>
            <c:ext xmlns:c16="http://schemas.microsoft.com/office/drawing/2014/chart" uri="{C3380CC4-5D6E-409C-BE32-E72D297353CC}">
              <c16:uniqueId val="{00000003-FA99-4B1B-BCC9-AFDE24F83B76}"/>
            </c:ext>
          </c:extLst>
        </c:ser>
        <c:ser>
          <c:idx val="4"/>
          <c:order val="4"/>
          <c:tx>
            <c:strRef>
              <c:f>'8.14'!$A$31</c:f>
              <c:strCache>
                <c:ptCount val="1"/>
                <c:pt idx="0">
                  <c:v>Zemědělství a lesnictví</c:v>
                </c:pt>
              </c:strCache>
            </c:strRef>
          </c:tx>
          <c:invertIfNegative val="0"/>
          <c:val>
            <c:numRef>
              <c:f>'8.14'!$B$31:$M$31</c:f>
              <c:numCache>
                <c:formatCode>#\ ##0.0</c:formatCode>
                <c:ptCount val="12"/>
                <c:pt idx="0">
                  <c:v>1.24624</c:v>
                </c:pt>
                <c:pt idx="1">
                  <c:v>1.4720700000000002</c:v>
                </c:pt>
                <c:pt idx="2">
                  <c:v>1.46733</c:v>
                </c:pt>
                <c:pt idx="3">
                  <c:v>1.2749699999999999</c:v>
                </c:pt>
                <c:pt idx="4">
                  <c:v>1.03945</c:v>
                </c:pt>
                <c:pt idx="5">
                  <c:v>0.69170000000000009</c:v>
                </c:pt>
                <c:pt idx="6">
                  <c:v>0.74660000000000004</c:v>
                </c:pt>
                <c:pt idx="7">
                  <c:v>0.80171999999999999</c:v>
                </c:pt>
                <c:pt idx="8">
                  <c:v>0.77273999999999998</c:v>
                </c:pt>
                <c:pt idx="9">
                  <c:v>0.89724000000000004</c:v>
                </c:pt>
                <c:pt idx="10">
                  <c:v>0.61620000000000008</c:v>
                </c:pt>
                <c:pt idx="11">
                  <c:v>1.052</c:v>
                </c:pt>
              </c:numCache>
            </c:numRef>
          </c:val>
          <c:extLst>
            <c:ext xmlns:c16="http://schemas.microsoft.com/office/drawing/2014/chart" uri="{C3380CC4-5D6E-409C-BE32-E72D297353CC}">
              <c16:uniqueId val="{00000004-FA99-4B1B-BCC9-AFDE24F83B76}"/>
            </c:ext>
          </c:extLst>
        </c:ser>
        <c:ser>
          <c:idx val="5"/>
          <c:order val="5"/>
          <c:tx>
            <c:strRef>
              <c:f>'8.14'!$A$32</c:f>
              <c:strCache>
                <c:ptCount val="1"/>
                <c:pt idx="0">
                  <c:v>Domácnosti</c:v>
                </c:pt>
              </c:strCache>
            </c:strRef>
          </c:tx>
          <c:spPr>
            <a:solidFill>
              <a:schemeClr val="accent6"/>
            </a:solidFill>
          </c:spPr>
          <c:invertIfNegative val="0"/>
          <c:val>
            <c:numRef>
              <c:f>'8.14'!$B$32:$M$32</c:f>
              <c:numCache>
                <c:formatCode>#\ ##0.0</c:formatCode>
                <c:ptCount val="12"/>
                <c:pt idx="0">
                  <c:v>206.14462999999998</c:v>
                </c:pt>
                <c:pt idx="1">
                  <c:v>196.32486800000001</c:v>
                </c:pt>
                <c:pt idx="2">
                  <c:v>172.35349500000001</c:v>
                </c:pt>
                <c:pt idx="3">
                  <c:v>126.75270199999997</c:v>
                </c:pt>
                <c:pt idx="4">
                  <c:v>73.143141</c:v>
                </c:pt>
                <c:pt idx="5">
                  <c:v>32.816803</c:v>
                </c:pt>
                <c:pt idx="6">
                  <c:v>28.973851999999997</c:v>
                </c:pt>
                <c:pt idx="7">
                  <c:v>29.093353999999998</c:v>
                </c:pt>
                <c:pt idx="8">
                  <c:v>47.033658000000003</c:v>
                </c:pt>
                <c:pt idx="9">
                  <c:v>95.793857000000017</c:v>
                </c:pt>
                <c:pt idx="10">
                  <c:v>147.29632800000002</c:v>
                </c:pt>
                <c:pt idx="11">
                  <c:v>201.81261599999999</c:v>
                </c:pt>
              </c:numCache>
            </c:numRef>
          </c:val>
          <c:extLst>
            <c:ext xmlns:c16="http://schemas.microsoft.com/office/drawing/2014/chart" uri="{C3380CC4-5D6E-409C-BE32-E72D297353CC}">
              <c16:uniqueId val="{00000005-FA99-4B1B-BCC9-AFDE24F83B76}"/>
            </c:ext>
          </c:extLst>
        </c:ser>
        <c:ser>
          <c:idx val="6"/>
          <c:order val="6"/>
          <c:tx>
            <c:strRef>
              <c:f>'8.14'!$A$33</c:f>
              <c:strCache>
                <c:ptCount val="1"/>
                <c:pt idx="0">
                  <c:v>Obchod, služby, školství, zdravotnictví</c:v>
                </c:pt>
              </c:strCache>
            </c:strRef>
          </c:tx>
          <c:spPr>
            <a:solidFill>
              <a:srgbClr val="F0948F"/>
            </a:solidFill>
          </c:spPr>
          <c:invertIfNegative val="0"/>
          <c:val>
            <c:numRef>
              <c:f>'8.14'!$B$33:$M$33</c:f>
              <c:numCache>
                <c:formatCode>#\ ##0.0</c:formatCode>
                <c:ptCount val="12"/>
                <c:pt idx="0">
                  <c:v>103.65793399999998</c:v>
                </c:pt>
                <c:pt idx="1">
                  <c:v>98.24105299999998</c:v>
                </c:pt>
                <c:pt idx="2">
                  <c:v>85.004275000000007</c:v>
                </c:pt>
                <c:pt idx="3">
                  <c:v>56.399569</c:v>
                </c:pt>
                <c:pt idx="4">
                  <c:v>25.244655999999999</c:v>
                </c:pt>
                <c:pt idx="5">
                  <c:v>13.262738000000001</c:v>
                </c:pt>
                <c:pt idx="6">
                  <c:v>9.0449069999999985</c:v>
                </c:pt>
                <c:pt idx="7">
                  <c:v>8.7068429999999992</c:v>
                </c:pt>
                <c:pt idx="8">
                  <c:v>15.348404</c:v>
                </c:pt>
                <c:pt idx="9">
                  <c:v>48.543700999999999</c:v>
                </c:pt>
                <c:pt idx="10">
                  <c:v>67.658028999999999</c:v>
                </c:pt>
                <c:pt idx="11">
                  <c:v>102.619913</c:v>
                </c:pt>
              </c:numCache>
            </c:numRef>
          </c:val>
          <c:extLst>
            <c:ext xmlns:c16="http://schemas.microsoft.com/office/drawing/2014/chart" uri="{C3380CC4-5D6E-409C-BE32-E72D297353CC}">
              <c16:uniqueId val="{00000006-FA99-4B1B-BCC9-AFDE24F83B76}"/>
            </c:ext>
          </c:extLst>
        </c:ser>
        <c:ser>
          <c:idx val="7"/>
          <c:order val="7"/>
          <c:tx>
            <c:strRef>
              <c:f>'8.14'!$A$34</c:f>
              <c:strCache>
                <c:ptCount val="1"/>
                <c:pt idx="0">
                  <c:v>Ostatní</c:v>
                </c:pt>
              </c:strCache>
            </c:strRef>
          </c:tx>
          <c:spPr>
            <a:solidFill>
              <a:srgbClr val="F7C9C7"/>
            </a:solidFill>
          </c:spPr>
          <c:invertIfNegative val="0"/>
          <c:val>
            <c:numRef>
              <c:f>'8.14'!$B$34:$M$34</c:f>
              <c:numCache>
                <c:formatCode>#\ ##0.0</c:formatCode>
                <c:ptCount val="12"/>
                <c:pt idx="0">
                  <c:v>0.75477100000000008</c:v>
                </c:pt>
                <c:pt idx="1">
                  <c:v>0.7034720000000001</c:v>
                </c:pt>
                <c:pt idx="2">
                  <c:v>0.59218699999999991</c:v>
                </c:pt>
                <c:pt idx="3">
                  <c:v>0.40809400000000007</c:v>
                </c:pt>
                <c:pt idx="4">
                  <c:v>0.134102</c:v>
                </c:pt>
                <c:pt idx="5">
                  <c:v>1E-4</c:v>
                </c:pt>
                <c:pt idx="6">
                  <c:v>0</c:v>
                </c:pt>
                <c:pt idx="7">
                  <c:v>0</c:v>
                </c:pt>
                <c:pt idx="8">
                  <c:v>1.8339999999999999E-2</c:v>
                </c:pt>
                <c:pt idx="9">
                  <c:v>0.240394</c:v>
                </c:pt>
                <c:pt idx="10">
                  <c:v>0.47014600000000001</c:v>
                </c:pt>
                <c:pt idx="11">
                  <c:v>0.64770800000000006</c:v>
                </c:pt>
              </c:numCache>
            </c:numRef>
          </c:val>
          <c:extLst>
            <c:ext xmlns:c16="http://schemas.microsoft.com/office/drawing/2014/chart" uri="{C3380CC4-5D6E-409C-BE32-E72D297353CC}">
              <c16:uniqueId val="{00000007-FA99-4B1B-BCC9-AFDE24F83B76}"/>
            </c:ext>
          </c:extLst>
        </c:ser>
        <c:dLbls>
          <c:showLegendKey val="0"/>
          <c:showVal val="0"/>
          <c:showCatName val="0"/>
          <c:showSerName val="0"/>
          <c:showPercent val="0"/>
          <c:showBubbleSize val="0"/>
        </c:dLbls>
        <c:gapWidth val="50"/>
        <c:overlap val="100"/>
        <c:axId val="284426240"/>
        <c:axId val="284427776"/>
      </c:barChart>
      <c:catAx>
        <c:axId val="2844262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427776"/>
        <c:crosses val="autoZero"/>
        <c:auto val="1"/>
        <c:lblAlgn val="ctr"/>
        <c:lblOffset val="100"/>
        <c:noMultiLvlLbl val="0"/>
      </c:catAx>
      <c:valAx>
        <c:axId val="2844277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42624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solidFill>
                  <a:schemeClr val="tx2"/>
                </a:solidFill>
              </a:defRPr>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'8.14'!$M$39</c:f>
              <c:strCache>
                <c:ptCount val="1"/>
                <c:pt idx="0">
                  <c:v>Instalovaný výkon</c:v>
                </c:pt>
              </c:strCache>
            </c:strRef>
          </c:tx>
          <c:invertIfNegative val="0"/>
          <c:val>
            <c:numRef>
              <c:f>'8.14'!$N$39</c:f>
              <c:numCache>
                <c:formatCode>0.0%</c:formatCode>
                <c:ptCount val="1"/>
                <c:pt idx="0">
                  <c:v>3.4164708310117836E-2</c:v>
                </c:pt>
              </c:numCache>
            </c:numRef>
          </c:val>
          <c:extLst>
            <c:ext xmlns:c16="http://schemas.microsoft.com/office/drawing/2014/chart" uri="{C3380CC4-5D6E-409C-BE32-E72D297353CC}">
              <c16:uniqueId val="{00000000-0A0C-4FB2-83B0-E06802AF94F6}"/>
            </c:ext>
          </c:extLst>
        </c:ser>
        <c:ser>
          <c:idx val="1"/>
          <c:order val="1"/>
          <c:tx>
            <c:strRef>
              <c:f>'8.14'!$M$40</c:f>
              <c:strCache>
                <c:ptCount val="1"/>
                <c:pt idx="0">
                  <c:v>Výroba tepla brutto</c:v>
                </c:pt>
              </c:strCache>
            </c:strRef>
          </c:tx>
          <c:invertIfNegative val="0"/>
          <c:val>
            <c:numRef>
              <c:f>'8.14'!$N$40</c:f>
              <c:numCache>
                <c:formatCode>0.0%</c:formatCode>
                <c:ptCount val="1"/>
                <c:pt idx="0">
                  <c:v>4.696399165439661E-2</c:v>
                </c:pt>
              </c:numCache>
            </c:numRef>
          </c:val>
          <c:extLst>
            <c:ext xmlns:c16="http://schemas.microsoft.com/office/drawing/2014/chart" uri="{C3380CC4-5D6E-409C-BE32-E72D297353CC}">
              <c16:uniqueId val="{00000001-0A0C-4FB2-83B0-E06802AF94F6}"/>
            </c:ext>
          </c:extLst>
        </c:ser>
        <c:ser>
          <c:idx val="2"/>
          <c:order val="2"/>
          <c:tx>
            <c:strRef>
              <c:f>'8.14'!$M$41</c:f>
              <c:strCache>
                <c:ptCount val="1"/>
                <c:pt idx="0">
                  <c:v>Dodávky tepla</c:v>
                </c:pt>
              </c:strCache>
            </c:strRef>
          </c:tx>
          <c:invertIfNegative val="0"/>
          <c:val>
            <c:numRef>
              <c:f>'8.14'!$N$41</c:f>
              <c:numCache>
                <c:formatCode>0.0%</c:formatCode>
                <c:ptCount val="1"/>
                <c:pt idx="0">
                  <c:v>4.4275867901679519E-2</c:v>
                </c:pt>
              </c:numCache>
            </c:numRef>
          </c:val>
          <c:extLst>
            <c:ext xmlns:c16="http://schemas.microsoft.com/office/drawing/2014/chart" uri="{C3380CC4-5D6E-409C-BE32-E72D297353CC}">
              <c16:uniqueId val="{00000002-0A0C-4FB2-83B0-E06802AF94F6}"/>
            </c:ext>
          </c:extLst>
        </c:ser>
        <c:dLbls>
          <c:showLegendKey val="0"/>
          <c:showVal val="0"/>
          <c:showCatName val="0"/>
          <c:showSerName val="0"/>
          <c:showPercent val="0"/>
          <c:showBubbleSize val="0"/>
        </c:dLbls>
        <c:gapWidth val="150"/>
        <c:axId val="284471296"/>
        <c:axId val="284472832"/>
      </c:barChart>
      <c:catAx>
        <c:axId val="284471296"/>
        <c:scaling>
          <c:orientation val="maxMin"/>
        </c:scaling>
        <c:delete val="0"/>
        <c:axPos val="l"/>
        <c:numFmt formatCode="General" sourceLinked="1"/>
        <c:majorTickMark val="none"/>
        <c:minorTickMark val="none"/>
        <c:tickLblPos val="none"/>
        <c:crossAx val="284472832"/>
        <c:crosses val="autoZero"/>
        <c:auto val="1"/>
        <c:lblAlgn val="ctr"/>
        <c:lblOffset val="100"/>
        <c:noMultiLvlLbl val="0"/>
      </c:catAx>
      <c:valAx>
        <c:axId val="2844728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4471296"/>
        <c:crosses val="max"/>
        <c:crossBetween val="between"/>
      </c:valAx>
    </c:plotArea>
    <c:legend>
      <c:legendPos val="b"/>
      <c:layout>
        <c:manualLayout>
          <c:xMode val="edge"/>
          <c:yMode val="edge"/>
          <c:x val="1.5162396231415507E-3"/>
          <c:y val="0.76406173692914925"/>
          <c:w val="0.48816888524113639"/>
          <c:h val="0.2359382630708507"/>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tx2"/>
                </a:solidFill>
              </a:defRPr>
            </a:pPr>
            <a:r>
              <a:rPr lang="cs-CZ" sz="1000" b="1" i="0" baseline="0">
                <a:solidFill>
                  <a:srgbClr val="233060"/>
                </a:solidFill>
                <a:effectLst/>
                <a:latin typeface="Arial" panose="020B0604020202020204" pitchFamily="34" charset="0"/>
                <a:cs typeface="Arial" panose="020B0604020202020204" pitchFamily="34" charset="0"/>
              </a:rPr>
              <a:t>Dodávky tepla podle paliv (TJ)</a:t>
            </a:r>
            <a:endParaRPr lang="cs-CZ" sz="1000">
              <a:solidFill>
                <a:srgbClr val="233060"/>
              </a:solidFill>
              <a:effectLst/>
              <a:latin typeface="Arial" panose="020B0604020202020204" pitchFamily="34" charset="0"/>
              <a:cs typeface="Arial" panose="020B0604020202020204" pitchFamily="34" charset="0"/>
            </a:endParaRPr>
          </a:p>
        </c:rich>
      </c:tx>
      <c:layout>
        <c:manualLayout>
          <c:xMode val="edge"/>
          <c:yMode val="edge"/>
          <c:x val="2.8085811307106494E-3"/>
          <c:y val="2.8891280065699226E-2"/>
        </c:manualLayout>
      </c:layout>
      <c:overlay val="0"/>
    </c:title>
    <c:autoTitleDeleted val="0"/>
    <c:plotArea>
      <c:layout/>
      <c:barChart>
        <c:barDir val="col"/>
        <c:grouping val="stacked"/>
        <c:varyColors val="0"/>
        <c:ser>
          <c:idx val="0"/>
          <c:order val="0"/>
          <c:tx>
            <c:strRef>
              <c:f>'8.14'!$A$10</c:f>
              <c:strCache>
                <c:ptCount val="1"/>
                <c:pt idx="0">
                  <c:v>Biomasa</c:v>
                </c:pt>
              </c:strCache>
            </c:strRef>
          </c:tx>
          <c:spPr>
            <a:solidFill>
              <a:srgbClr val="23315F"/>
            </a:solidFill>
          </c:spPr>
          <c:invertIfNegative val="0"/>
          <c:val>
            <c:numRef>
              <c:f>'8.14'!$B$10:$M$10</c:f>
              <c:numCache>
                <c:formatCode>#\ ##0.0</c:formatCode>
                <c:ptCount val="12"/>
                <c:pt idx="0">
                  <c:v>44.565539999999999</c:v>
                </c:pt>
                <c:pt idx="1">
                  <c:v>42.505858999999994</c:v>
                </c:pt>
                <c:pt idx="2">
                  <c:v>47.370820000000002</c:v>
                </c:pt>
                <c:pt idx="3">
                  <c:v>43.985330000000005</c:v>
                </c:pt>
                <c:pt idx="4">
                  <c:v>30.993561999999997</c:v>
                </c:pt>
                <c:pt idx="5">
                  <c:v>16.992292999999997</c:v>
                </c:pt>
                <c:pt idx="6">
                  <c:v>11.920375</c:v>
                </c:pt>
                <c:pt idx="7">
                  <c:v>12.634746999999999</c:v>
                </c:pt>
                <c:pt idx="8">
                  <c:v>18.012078999999996</c:v>
                </c:pt>
                <c:pt idx="9">
                  <c:v>33.547807999999996</c:v>
                </c:pt>
                <c:pt idx="10">
                  <c:v>44.871889000000003</c:v>
                </c:pt>
                <c:pt idx="11">
                  <c:v>52.158275000000003</c:v>
                </c:pt>
              </c:numCache>
            </c:numRef>
          </c:val>
          <c:extLst>
            <c:ext xmlns:c16="http://schemas.microsoft.com/office/drawing/2014/chart" uri="{C3380CC4-5D6E-409C-BE32-E72D297353CC}">
              <c16:uniqueId val="{00000000-CEFC-45C0-93EE-DC9598E52E86}"/>
            </c:ext>
          </c:extLst>
        </c:ser>
        <c:ser>
          <c:idx val="1"/>
          <c:order val="1"/>
          <c:tx>
            <c:strRef>
              <c:f>'8.14'!$A$11</c:f>
              <c:strCache>
                <c:ptCount val="1"/>
                <c:pt idx="0">
                  <c:v>Bioplyn</c:v>
                </c:pt>
              </c:strCache>
            </c:strRef>
          </c:tx>
          <c:spPr>
            <a:solidFill>
              <a:srgbClr val="5A6588"/>
            </a:solidFill>
          </c:spPr>
          <c:invertIfNegative val="0"/>
          <c:val>
            <c:numRef>
              <c:f>'8.14'!$B$11:$M$11</c:f>
              <c:numCache>
                <c:formatCode>#\ ##0.0</c:formatCode>
                <c:ptCount val="12"/>
                <c:pt idx="0">
                  <c:v>1.20224</c:v>
                </c:pt>
                <c:pt idx="1">
                  <c:v>1.3301500000000002</c:v>
                </c:pt>
                <c:pt idx="2">
                  <c:v>1.0273299999999999</c:v>
                </c:pt>
                <c:pt idx="3">
                  <c:v>1.2055100000000001</c:v>
                </c:pt>
                <c:pt idx="4">
                  <c:v>1.52373</c:v>
                </c:pt>
                <c:pt idx="5">
                  <c:v>0.55479000000000001</c:v>
                </c:pt>
                <c:pt idx="6">
                  <c:v>0.31118000000000001</c:v>
                </c:pt>
                <c:pt idx="7">
                  <c:v>0.41388000000000003</c:v>
                </c:pt>
                <c:pt idx="8">
                  <c:v>0.76352999999999993</c:v>
                </c:pt>
                <c:pt idx="9">
                  <c:v>1.2621199999999999</c:v>
                </c:pt>
                <c:pt idx="10">
                  <c:v>0.89872000000000007</c:v>
                </c:pt>
                <c:pt idx="11">
                  <c:v>0.70149000000000006</c:v>
                </c:pt>
              </c:numCache>
            </c:numRef>
          </c:val>
          <c:extLst>
            <c:ext xmlns:c16="http://schemas.microsoft.com/office/drawing/2014/chart" uri="{C3380CC4-5D6E-409C-BE32-E72D297353CC}">
              <c16:uniqueId val="{00000001-CEFC-45C0-93EE-DC9598E52E86}"/>
            </c:ext>
          </c:extLst>
        </c:ser>
        <c:ser>
          <c:idx val="2"/>
          <c:order val="2"/>
          <c:tx>
            <c:strRef>
              <c:f>'8.14'!$A$12</c:f>
              <c:strCache>
                <c:ptCount val="1"/>
                <c:pt idx="0">
                  <c:v>Černé uhlí</c:v>
                </c:pt>
              </c:strCache>
            </c:strRef>
          </c:tx>
          <c:spPr>
            <a:solidFill>
              <a:srgbClr val="9198B0"/>
            </a:solidFill>
          </c:spPr>
          <c:invertIfNegative val="0"/>
          <c:val>
            <c:numRef>
              <c:f>'8.14'!$B$12:$M$12</c:f>
              <c:numCache>
                <c:formatCode>#\ ##0.0</c:formatCode>
                <c:ptCount val="12"/>
                <c:pt idx="0">
                  <c:v>13.402469999999999</c:v>
                </c:pt>
                <c:pt idx="1">
                  <c:v>40.707800000000006</c:v>
                </c:pt>
                <c:pt idx="2">
                  <c:v>20.982980000000001</c:v>
                </c:pt>
                <c:pt idx="3">
                  <c:v>5.68</c:v>
                </c:pt>
                <c:pt idx="4">
                  <c:v>11.239271</c:v>
                </c:pt>
                <c:pt idx="5">
                  <c:v>18.60819</c:v>
                </c:pt>
                <c:pt idx="6">
                  <c:v>13.202459999999999</c:v>
                </c:pt>
                <c:pt idx="7">
                  <c:v>6.0868100000000007</c:v>
                </c:pt>
                <c:pt idx="8">
                  <c:v>12.55613</c:v>
                </c:pt>
                <c:pt idx="9">
                  <c:v>12.174370000000001</c:v>
                </c:pt>
                <c:pt idx="10">
                  <c:v>8.07</c:v>
                </c:pt>
                <c:pt idx="11">
                  <c:v>19.879000000000001</c:v>
                </c:pt>
              </c:numCache>
            </c:numRef>
          </c:val>
          <c:extLst>
            <c:ext xmlns:c16="http://schemas.microsoft.com/office/drawing/2014/chart" uri="{C3380CC4-5D6E-409C-BE32-E72D297353CC}">
              <c16:uniqueId val="{00000002-CEFC-45C0-93EE-DC9598E52E86}"/>
            </c:ext>
          </c:extLst>
        </c:ser>
        <c:ser>
          <c:idx val="3"/>
          <c:order val="3"/>
          <c:tx>
            <c:strRef>
              <c:f>'8.14'!$A$13</c:f>
              <c:strCache>
                <c:ptCount val="1"/>
                <c:pt idx="0">
                  <c:v>Elektrická energie</c:v>
                </c:pt>
              </c:strCache>
            </c:strRef>
          </c:tx>
          <c:spPr>
            <a:solidFill>
              <a:srgbClr val="C8CBD7"/>
            </a:solidFill>
          </c:spPr>
          <c:invertIfNegative val="0"/>
          <c:val>
            <c:numRef>
              <c:f>'8.14'!$B$13:$M$13</c:f>
              <c:numCache>
                <c:formatCode>#\ ##0.0</c:formatCode>
                <c:ptCount val="12"/>
                <c:pt idx="0">
                  <c:v>0</c:v>
                </c:pt>
                <c:pt idx="1">
                  <c:v>0</c:v>
                </c:pt>
                <c:pt idx="2">
                  <c:v>0</c:v>
                </c:pt>
                <c:pt idx="3">
                  <c:v>4.0000000000000002E-4</c:v>
                </c:pt>
                <c:pt idx="4">
                  <c:v>8.199999999999999E-3</c:v>
                </c:pt>
                <c:pt idx="5">
                  <c:v>5.8799999999999998E-2</c:v>
                </c:pt>
                <c:pt idx="6">
                  <c:v>0.1105</c:v>
                </c:pt>
                <c:pt idx="7">
                  <c:v>4.24E-2</c:v>
                </c:pt>
                <c:pt idx="8">
                  <c:v>4.8299999999999996E-2</c:v>
                </c:pt>
                <c:pt idx="9">
                  <c:v>5.4000000000000003E-3</c:v>
                </c:pt>
                <c:pt idx="10">
                  <c:v>0</c:v>
                </c:pt>
                <c:pt idx="11">
                  <c:v>0</c:v>
                </c:pt>
              </c:numCache>
            </c:numRef>
          </c:val>
          <c:extLst>
            <c:ext xmlns:c16="http://schemas.microsoft.com/office/drawing/2014/chart" uri="{C3380CC4-5D6E-409C-BE32-E72D297353CC}">
              <c16:uniqueId val="{00000003-CEFC-45C0-93EE-DC9598E52E86}"/>
            </c:ext>
          </c:extLst>
        </c:ser>
        <c:ser>
          <c:idx val="4"/>
          <c:order val="4"/>
          <c:tx>
            <c:strRef>
              <c:f>'8.14'!$A$14</c:f>
              <c:strCache>
                <c:ptCount val="1"/>
                <c:pt idx="0">
                  <c:v>Energie prostředí (tepelné čerpadlo)</c:v>
                </c:pt>
              </c:strCache>
            </c:strRef>
          </c:tx>
          <c:spPr>
            <a:solidFill>
              <a:srgbClr val="E02C1F"/>
            </a:solidFill>
          </c:spPr>
          <c:invertIfNegative val="0"/>
          <c:val>
            <c:numRef>
              <c:f>'8.14'!$B$14:$M$14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CEFC-45C0-93EE-DC9598E52E86}"/>
            </c:ext>
          </c:extLst>
        </c:ser>
        <c:ser>
          <c:idx val="5"/>
          <c:order val="5"/>
          <c:tx>
            <c:strRef>
              <c:f>'8.14'!$A$15</c:f>
              <c:strCache>
                <c:ptCount val="1"/>
                <c:pt idx="0">
                  <c:v>Energie Slunce (solární kolektor)</c:v>
                </c:pt>
              </c:strCache>
            </c:strRef>
          </c:tx>
          <c:spPr>
            <a:solidFill>
              <a:srgbClr val="E86158"/>
            </a:solidFill>
          </c:spPr>
          <c:invertIfNegative val="0"/>
          <c:val>
            <c:numRef>
              <c:f>'8.14'!$B$15:$M$15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CEFC-45C0-93EE-DC9598E52E86}"/>
            </c:ext>
          </c:extLst>
        </c:ser>
        <c:ser>
          <c:idx val="6"/>
          <c:order val="6"/>
          <c:tx>
            <c:strRef>
              <c:f>'8.14'!$A$16</c:f>
              <c:strCache>
                <c:ptCount val="1"/>
                <c:pt idx="0">
                  <c:v>Hnědé uhlí</c:v>
                </c:pt>
              </c:strCache>
            </c:strRef>
          </c:tx>
          <c:spPr>
            <a:solidFill>
              <a:srgbClr val="F0948F"/>
            </a:solidFill>
          </c:spPr>
          <c:invertIfNegative val="0"/>
          <c:val>
            <c:numRef>
              <c:f>'8.14'!$B$16:$M$16</c:f>
              <c:numCache>
                <c:formatCode>#\ ##0.0</c:formatCode>
                <c:ptCount val="12"/>
                <c:pt idx="0">
                  <c:v>335.20072100000004</c:v>
                </c:pt>
                <c:pt idx="1">
                  <c:v>299.64934700000003</c:v>
                </c:pt>
                <c:pt idx="2">
                  <c:v>245.23945499999999</c:v>
                </c:pt>
                <c:pt idx="3">
                  <c:v>192.929124</c:v>
                </c:pt>
                <c:pt idx="4">
                  <c:v>111.67549000000001</c:v>
                </c:pt>
                <c:pt idx="5">
                  <c:v>69.939173000000011</c:v>
                </c:pt>
                <c:pt idx="6">
                  <c:v>53.606292000000003</c:v>
                </c:pt>
                <c:pt idx="7">
                  <c:v>90.134258000000003</c:v>
                </c:pt>
                <c:pt idx="8">
                  <c:v>105.60095299999999</c:v>
                </c:pt>
                <c:pt idx="9">
                  <c:v>174.19530900000001</c:v>
                </c:pt>
                <c:pt idx="10">
                  <c:v>249.843874</c:v>
                </c:pt>
                <c:pt idx="11">
                  <c:v>289.83456700000005</c:v>
                </c:pt>
              </c:numCache>
            </c:numRef>
          </c:val>
          <c:extLst>
            <c:ext xmlns:c16="http://schemas.microsoft.com/office/drawing/2014/chart" uri="{C3380CC4-5D6E-409C-BE32-E72D297353CC}">
              <c16:uniqueId val="{00000006-CEFC-45C0-93EE-DC9598E52E86}"/>
            </c:ext>
          </c:extLst>
        </c:ser>
        <c:ser>
          <c:idx val="7"/>
          <c:order val="7"/>
          <c:tx>
            <c:strRef>
              <c:f>'8.14'!$A$17</c:f>
              <c:strCache>
                <c:ptCount val="1"/>
                <c:pt idx="0">
                  <c:v>Jaderné palivo</c:v>
                </c:pt>
              </c:strCache>
            </c:strRef>
          </c:tx>
          <c:spPr>
            <a:solidFill>
              <a:srgbClr val="F7C9C7"/>
            </a:solidFill>
          </c:spPr>
          <c:invertIfNegative val="0"/>
          <c:val>
            <c:numRef>
              <c:f>'8.14'!$B$17:$M$17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CEFC-45C0-93EE-DC9598E52E86}"/>
            </c:ext>
          </c:extLst>
        </c:ser>
        <c:ser>
          <c:idx val="8"/>
          <c:order val="8"/>
          <c:tx>
            <c:strRef>
              <c:f>'8.14'!$A$18</c:f>
              <c:strCache>
                <c:ptCount val="1"/>
                <c:pt idx="0">
                  <c:v>Koks</c:v>
                </c:pt>
              </c:strCache>
            </c:strRef>
          </c:tx>
          <c:spPr>
            <a:solidFill>
              <a:srgbClr val="262626"/>
            </a:solidFill>
          </c:spPr>
          <c:invertIfNegative val="0"/>
          <c:val>
            <c:numRef>
              <c:f>'8.14'!$B$18:$M$18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CEFC-45C0-93EE-DC9598E52E86}"/>
            </c:ext>
          </c:extLst>
        </c:ser>
        <c:ser>
          <c:idx val="9"/>
          <c:order val="9"/>
          <c:tx>
            <c:strRef>
              <c:f>'8.14'!$A$19</c:f>
              <c:strCache>
                <c:ptCount val="1"/>
                <c:pt idx="0">
                  <c:v>Odpadní teplo</c:v>
                </c:pt>
              </c:strCache>
            </c:strRef>
          </c:tx>
          <c:spPr>
            <a:solidFill>
              <a:srgbClr val="646363"/>
            </a:solidFill>
          </c:spPr>
          <c:invertIfNegative val="0"/>
          <c:val>
            <c:numRef>
              <c:f>'8.14'!$B$19:$M$19</c:f>
              <c:numCache>
                <c:formatCode>#\ ##0.0</c:formatCode>
                <c:ptCount val="12"/>
                <c:pt idx="0">
                  <c:v>1.57</c:v>
                </c:pt>
                <c:pt idx="1">
                  <c:v>1.238</c:v>
                </c:pt>
                <c:pt idx="2">
                  <c:v>1.627</c:v>
                </c:pt>
                <c:pt idx="3">
                  <c:v>1.482</c:v>
                </c:pt>
                <c:pt idx="4">
                  <c:v>1.768</c:v>
                </c:pt>
                <c:pt idx="5">
                  <c:v>0.82</c:v>
                </c:pt>
                <c:pt idx="6">
                  <c:v>0.95199999999999996</c:v>
                </c:pt>
                <c:pt idx="7">
                  <c:v>0.14299999999999999</c:v>
                </c:pt>
                <c:pt idx="8">
                  <c:v>1.3859999999999999</c:v>
                </c:pt>
                <c:pt idx="9">
                  <c:v>0.49399999999999999</c:v>
                </c:pt>
                <c:pt idx="10">
                  <c:v>0.63300000000000001</c:v>
                </c:pt>
                <c:pt idx="11">
                  <c:v>0</c:v>
                </c:pt>
              </c:numCache>
            </c:numRef>
          </c:val>
          <c:extLst>
            <c:ext xmlns:c16="http://schemas.microsoft.com/office/drawing/2014/chart" uri="{C3380CC4-5D6E-409C-BE32-E72D297353CC}">
              <c16:uniqueId val="{00000009-CEFC-45C0-93EE-DC9598E52E86}"/>
            </c:ext>
          </c:extLst>
        </c:ser>
        <c:ser>
          <c:idx val="10"/>
          <c:order val="10"/>
          <c:tx>
            <c:strRef>
              <c:f>'8.14'!$A$20</c:f>
              <c:strCache>
                <c:ptCount val="1"/>
                <c:pt idx="0">
                  <c:v>Ostatní kapalná paliva</c:v>
                </c:pt>
              </c:strCache>
            </c:strRef>
          </c:tx>
          <c:spPr>
            <a:solidFill>
              <a:srgbClr val="9D9D9C"/>
            </a:solidFill>
          </c:spPr>
          <c:invertIfNegative val="0"/>
          <c:val>
            <c:numRef>
              <c:f>'8.14'!$B$20:$M$20</c:f>
              <c:numCache>
                <c:formatCode>#\ ##0.0</c:formatCode>
                <c:ptCount val="12"/>
                <c:pt idx="0">
                  <c:v>10.914</c:v>
                </c:pt>
                <c:pt idx="1">
                  <c:v>9.3789999999999996</c:v>
                </c:pt>
                <c:pt idx="2">
                  <c:v>3.665</c:v>
                </c:pt>
                <c:pt idx="3">
                  <c:v>0.91200000000000003</c:v>
                </c:pt>
                <c:pt idx="4">
                  <c:v>5.3999999999999999E-2</c:v>
                </c:pt>
                <c:pt idx="5">
                  <c:v>0.61599999999999999</c:v>
                </c:pt>
                <c:pt idx="6">
                  <c:v>0</c:v>
                </c:pt>
                <c:pt idx="7">
                  <c:v>0</c:v>
                </c:pt>
                <c:pt idx="8">
                  <c:v>0.43</c:v>
                </c:pt>
                <c:pt idx="9">
                  <c:v>1.337</c:v>
                </c:pt>
                <c:pt idx="10">
                  <c:v>3.371</c:v>
                </c:pt>
                <c:pt idx="11">
                  <c:v>3.4950000000000001</c:v>
                </c:pt>
              </c:numCache>
            </c:numRef>
          </c:val>
          <c:extLst>
            <c:ext xmlns:c16="http://schemas.microsoft.com/office/drawing/2014/chart" uri="{C3380CC4-5D6E-409C-BE32-E72D297353CC}">
              <c16:uniqueId val="{0000000A-CEFC-45C0-93EE-DC9598E52E86}"/>
            </c:ext>
          </c:extLst>
        </c:ser>
        <c:ser>
          <c:idx val="11"/>
          <c:order val="11"/>
          <c:tx>
            <c:strRef>
              <c:f>'8.14'!$A$21</c:f>
              <c:strCache>
                <c:ptCount val="1"/>
                <c:pt idx="0">
                  <c:v>Ostatní pevná paliva</c:v>
                </c:pt>
              </c:strCache>
            </c:strRef>
          </c:tx>
          <c:spPr>
            <a:solidFill>
              <a:srgbClr val="D0D0D0"/>
            </a:solidFill>
          </c:spPr>
          <c:invertIfNegative val="0"/>
          <c:val>
            <c:numRef>
              <c:f>'8.14'!$B$21:$M$21</c:f>
              <c:numCache>
                <c:formatCode>#\ ##0.0</c:formatCode>
                <c:ptCount val="12"/>
                <c:pt idx="0">
                  <c:v>2.4540000000000002</c:v>
                </c:pt>
                <c:pt idx="1">
                  <c:v>2.2440000000000002</c:v>
                </c:pt>
                <c:pt idx="2">
                  <c:v>1.948</c:v>
                </c:pt>
                <c:pt idx="3">
                  <c:v>2.3254000000000001</c:v>
                </c:pt>
                <c:pt idx="4">
                  <c:v>2.6629999999999998</c:v>
                </c:pt>
                <c:pt idx="5">
                  <c:v>1.9805999999999999</c:v>
                </c:pt>
                <c:pt idx="6">
                  <c:v>2.1718999999999999</c:v>
                </c:pt>
                <c:pt idx="7">
                  <c:v>1.6878</c:v>
                </c:pt>
                <c:pt idx="8">
                  <c:v>1.4965999999999999</c:v>
                </c:pt>
                <c:pt idx="9">
                  <c:v>2.0508000000000002</c:v>
                </c:pt>
                <c:pt idx="10">
                  <c:v>2.6886000000000001</c:v>
                </c:pt>
                <c:pt idx="11">
                  <c:v>2.6518000000000002</c:v>
                </c:pt>
              </c:numCache>
            </c:numRef>
          </c:val>
          <c:extLst>
            <c:ext xmlns:c16="http://schemas.microsoft.com/office/drawing/2014/chart" uri="{C3380CC4-5D6E-409C-BE32-E72D297353CC}">
              <c16:uniqueId val="{0000000B-CEFC-45C0-93EE-DC9598E52E86}"/>
            </c:ext>
          </c:extLst>
        </c:ser>
        <c:ser>
          <c:idx val="12"/>
          <c:order val="12"/>
          <c:tx>
            <c:strRef>
              <c:f>'8.14'!$A$22</c:f>
              <c:strCache>
                <c:ptCount val="1"/>
                <c:pt idx="0">
                  <c:v>Ostatní plyny</c:v>
                </c:pt>
              </c:strCache>
            </c:strRef>
          </c:tx>
          <c:spPr>
            <a:pattFill prst="ltUpDiag">
              <a:fgClr>
                <a:srgbClr val="23315F"/>
              </a:fgClr>
              <a:bgClr>
                <a:sysClr val="window" lastClr="FFFFFF"/>
              </a:bgClr>
            </a:pattFill>
          </c:spPr>
          <c:invertIfNegative val="0"/>
          <c:val>
            <c:numRef>
              <c:f>'8.14'!$B$22:$M$22</c:f>
              <c:numCache>
                <c:formatCode>#\ ##0.0</c:formatCode>
                <c:ptCount val="12"/>
                <c:pt idx="0">
                  <c:v>12.824999999999999</c:v>
                </c:pt>
                <c:pt idx="1">
                  <c:v>12.304</c:v>
                </c:pt>
                <c:pt idx="2">
                  <c:v>11.513999999999999</c:v>
                </c:pt>
                <c:pt idx="3">
                  <c:v>11.967000000000001</c:v>
                </c:pt>
                <c:pt idx="4">
                  <c:v>8.5039999999999996</c:v>
                </c:pt>
                <c:pt idx="5">
                  <c:v>4.7850000000000001</c:v>
                </c:pt>
                <c:pt idx="6">
                  <c:v>5.92</c:v>
                </c:pt>
                <c:pt idx="7">
                  <c:v>5.3529999999999998</c:v>
                </c:pt>
                <c:pt idx="8">
                  <c:v>7.6619999999999999</c:v>
                </c:pt>
                <c:pt idx="9">
                  <c:v>12.726000000000001</c:v>
                </c:pt>
                <c:pt idx="10">
                  <c:v>16.231000000000002</c:v>
                </c:pt>
                <c:pt idx="11">
                  <c:v>15.086</c:v>
                </c:pt>
              </c:numCache>
            </c:numRef>
          </c:val>
          <c:extLst>
            <c:ext xmlns:c16="http://schemas.microsoft.com/office/drawing/2014/chart" uri="{C3380CC4-5D6E-409C-BE32-E72D297353CC}">
              <c16:uniqueId val="{0000000C-CEFC-45C0-93EE-DC9598E52E86}"/>
            </c:ext>
          </c:extLst>
        </c:ser>
        <c:ser>
          <c:idx val="13"/>
          <c:order val="13"/>
          <c:tx>
            <c:strRef>
              <c:f>'8.14'!$A$23</c:f>
              <c:strCache>
                <c:ptCount val="1"/>
                <c:pt idx="0">
                  <c:v>Ostatní</c:v>
                </c:pt>
              </c:strCache>
            </c:strRef>
          </c:tx>
          <c:spPr>
            <a:pattFill prst="ltUpDiag">
              <a:fgClr>
                <a:srgbClr val="E02C1F"/>
              </a:fgClr>
              <a:bgClr>
                <a:sysClr val="window" lastClr="FFFFFF"/>
              </a:bgClr>
            </a:pattFill>
          </c:spPr>
          <c:invertIfNegative val="0"/>
          <c:val>
            <c:numRef>
              <c:f>'8.14'!$B$23:$M$23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CEFC-45C0-93EE-DC9598E52E86}"/>
            </c:ext>
          </c:extLst>
        </c:ser>
        <c:ser>
          <c:idx val="14"/>
          <c:order val="14"/>
          <c:tx>
            <c:strRef>
              <c:f>'8.14'!$A$24</c:f>
              <c:strCache>
                <c:ptCount val="1"/>
                <c:pt idx="0">
                  <c:v>Topné oleje</c:v>
                </c:pt>
              </c:strCache>
            </c:strRef>
          </c:tx>
          <c:spPr>
            <a:pattFill prst="ltUpDiag">
              <a:fgClr>
                <a:srgbClr val="5A6588"/>
              </a:fgClr>
              <a:bgClr>
                <a:sysClr val="window" lastClr="FFFFFF"/>
              </a:bgClr>
            </a:pattFill>
          </c:spPr>
          <c:invertIfNegative val="0"/>
          <c:val>
            <c:numRef>
              <c:f>'8.14'!$B$24:$M$24</c:f>
              <c:numCache>
                <c:formatCode>#\ ##0.0</c:formatCode>
                <c:ptCount val="12"/>
                <c:pt idx="0">
                  <c:v>0.21309999999999998</c:v>
                </c:pt>
                <c:pt idx="1">
                  <c:v>0.55929999999999991</c:v>
                </c:pt>
                <c:pt idx="2">
                  <c:v>0.15312999999999999</c:v>
                </c:pt>
                <c:pt idx="3">
                  <c:v>8.5989999999999997E-2</c:v>
                </c:pt>
                <c:pt idx="4">
                  <c:v>5.7349999999999998E-2</c:v>
                </c:pt>
                <c:pt idx="5">
                  <c:v>3.5840000000000004E-2</c:v>
                </c:pt>
                <c:pt idx="6">
                  <c:v>5.5E-2</c:v>
                </c:pt>
                <c:pt idx="7">
                  <c:v>0.30648000000000003</c:v>
                </c:pt>
                <c:pt idx="8">
                  <c:v>0.12522</c:v>
                </c:pt>
                <c:pt idx="9">
                  <c:v>2.538E-2</c:v>
                </c:pt>
                <c:pt idx="10">
                  <c:v>8.1400000000000014E-3</c:v>
                </c:pt>
                <c:pt idx="11">
                  <c:v>8.1470000000000001E-2</c:v>
                </c:pt>
              </c:numCache>
            </c:numRef>
          </c:val>
          <c:extLst>
            <c:ext xmlns:c16="http://schemas.microsoft.com/office/drawing/2014/chart" uri="{C3380CC4-5D6E-409C-BE32-E72D297353CC}">
              <c16:uniqueId val="{0000000E-CEFC-45C0-93EE-DC9598E52E86}"/>
            </c:ext>
          </c:extLst>
        </c:ser>
        <c:ser>
          <c:idx val="15"/>
          <c:order val="15"/>
          <c:tx>
            <c:strRef>
              <c:f>'8.14'!$A$25</c:f>
              <c:strCache>
                <c:ptCount val="1"/>
                <c:pt idx="0">
                  <c:v>Zemní plyn</c:v>
                </c:pt>
              </c:strCache>
            </c:strRef>
          </c:tx>
          <c:spPr>
            <a:pattFill prst="ltUpDiag">
              <a:fgClr>
                <a:srgbClr val="E86158"/>
              </a:fgClr>
              <a:bgClr>
                <a:sysClr val="window" lastClr="FFFFFF"/>
              </a:bgClr>
            </a:pattFill>
          </c:spPr>
          <c:invertIfNegative val="0"/>
          <c:val>
            <c:numRef>
              <c:f>'8.14'!$B$25:$M$25</c:f>
              <c:numCache>
                <c:formatCode>#\ ##0.0</c:formatCode>
                <c:ptCount val="12"/>
                <c:pt idx="0">
                  <c:v>140.77624099999997</c:v>
                </c:pt>
                <c:pt idx="1">
                  <c:v>137.14975000000001</c:v>
                </c:pt>
                <c:pt idx="2">
                  <c:v>159.54607499999995</c:v>
                </c:pt>
                <c:pt idx="3">
                  <c:v>106.42897524382772</c:v>
                </c:pt>
                <c:pt idx="4">
                  <c:v>76.047035855552735</c:v>
                </c:pt>
                <c:pt idx="5">
                  <c:v>50.750944550845169</c:v>
                </c:pt>
                <c:pt idx="6">
                  <c:v>43.470593639632924</c:v>
                </c:pt>
                <c:pt idx="7">
                  <c:v>38.790549813254565</c:v>
                </c:pt>
                <c:pt idx="8">
                  <c:v>37.189266352568431</c:v>
                </c:pt>
                <c:pt idx="9">
                  <c:v>65.277027869108736</c:v>
                </c:pt>
                <c:pt idx="10">
                  <c:v>93.65134217962968</c:v>
                </c:pt>
                <c:pt idx="11">
                  <c:v>132.61620968926729</c:v>
                </c:pt>
              </c:numCache>
            </c:numRef>
          </c:val>
          <c:extLst>
            <c:ext xmlns:c16="http://schemas.microsoft.com/office/drawing/2014/chart" uri="{C3380CC4-5D6E-409C-BE32-E72D297353CC}">
              <c16:uniqueId val="{0000000F-CEFC-45C0-93EE-DC9598E52E86}"/>
            </c:ext>
          </c:extLst>
        </c:ser>
        <c:dLbls>
          <c:showLegendKey val="0"/>
          <c:showVal val="0"/>
          <c:showCatName val="0"/>
          <c:showSerName val="0"/>
          <c:showPercent val="0"/>
          <c:showBubbleSize val="0"/>
        </c:dLbls>
        <c:gapWidth val="75"/>
        <c:overlap val="100"/>
        <c:axId val="290467840"/>
        <c:axId val="290469376"/>
      </c:barChart>
      <c:catAx>
        <c:axId val="290467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469376"/>
        <c:crosses val="autoZero"/>
        <c:auto val="1"/>
        <c:lblAlgn val="ctr"/>
        <c:lblOffset val="100"/>
        <c:noMultiLvlLbl val="0"/>
      </c:catAx>
      <c:valAx>
        <c:axId val="290469376"/>
        <c:scaling>
          <c:orientation val="minMax"/>
          <c:max val="6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46784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BD0-42E5-B52B-A07C1DB43778}"/>
              </c:ext>
            </c:extLst>
          </c:dPt>
          <c:dPt>
            <c:idx val="1"/>
            <c:bubble3D val="0"/>
            <c:spPr>
              <a:solidFill>
                <a:schemeClr val="accent2"/>
              </a:solidFill>
            </c:spPr>
            <c:extLst>
              <c:ext xmlns:c16="http://schemas.microsoft.com/office/drawing/2014/chart" uri="{C3380CC4-5D6E-409C-BE32-E72D297353CC}">
                <c16:uniqueId val="{00000003-FBD0-42E5-B52B-A07C1DB43778}"/>
              </c:ext>
            </c:extLst>
          </c:dPt>
          <c:dPt>
            <c:idx val="2"/>
            <c:bubble3D val="0"/>
            <c:spPr>
              <a:solidFill>
                <a:schemeClr val="accent3"/>
              </a:solidFill>
            </c:spPr>
            <c:extLst>
              <c:ext xmlns:c16="http://schemas.microsoft.com/office/drawing/2014/chart" uri="{C3380CC4-5D6E-409C-BE32-E72D297353CC}">
                <c16:uniqueId val="{00000005-FBD0-42E5-B52B-A07C1DB43778}"/>
              </c:ext>
            </c:extLst>
          </c:dPt>
          <c:dPt>
            <c:idx val="3"/>
            <c:bubble3D val="0"/>
            <c:spPr>
              <a:solidFill>
                <a:schemeClr val="accent4"/>
              </a:solidFill>
            </c:spPr>
            <c:extLst>
              <c:ext xmlns:c16="http://schemas.microsoft.com/office/drawing/2014/chart" uri="{C3380CC4-5D6E-409C-BE32-E72D297353CC}">
                <c16:uniqueId val="{00000007-FBD0-42E5-B52B-A07C1DB43778}"/>
              </c:ext>
            </c:extLst>
          </c:dPt>
          <c:dPt>
            <c:idx val="4"/>
            <c:bubble3D val="0"/>
            <c:spPr>
              <a:solidFill>
                <a:schemeClr val="accent5"/>
              </a:solidFill>
            </c:spPr>
            <c:extLst>
              <c:ext xmlns:c16="http://schemas.microsoft.com/office/drawing/2014/chart" uri="{C3380CC4-5D6E-409C-BE32-E72D297353CC}">
                <c16:uniqueId val="{00000009-FBD0-42E5-B52B-A07C1DB43778}"/>
              </c:ext>
            </c:extLst>
          </c:dPt>
          <c:dPt>
            <c:idx val="5"/>
            <c:bubble3D val="0"/>
            <c:spPr>
              <a:solidFill>
                <a:schemeClr val="accent6"/>
              </a:solidFill>
            </c:spPr>
            <c:extLst>
              <c:ext xmlns:c16="http://schemas.microsoft.com/office/drawing/2014/chart" uri="{C3380CC4-5D6E-409C-BE32-E72D297353CC}">
                <c16:uniqueId val="{0000000B-FBD0-42E5-B52B-A07C1DB43778}"/>
              </c:ext>
            </c:extLst>
          </c:dPt>
          <c:dPt>
            <c:idx val="6"/>
            <c:bubble3D val="0"/>
            <c:spPr>
              <a:solidFill>
                <a:srgbClr val="F0948F"/>
              </a:solidFill>
            </c:spPr>
            <c:extLst>
              <c:ext xmlns:c16="http://schemas.microsoft.com/office/drawing/2014/chart" uri="{C3380CC4-5D6E-409C-BE32-E72D297353CC}">
                <c16:uniqueId val="{0000000D-FBD0-42E5-B52B-A07C1DB43778}"/>
              </c:ext>
            </c:extLst>
          </c:dPt>
          <c:dPt>
            <c:idx val="7"/>
            <c:bubble3D val="0"/>
            <c:spPr>
              <a:solidFill>
                <a:srgbClr val="F7C9C7"/>
              </a:solidFill>
            </c:spPr>
            <c:extLst>
              <c:ext xmlns:c16="http://schemas.microsoft.com/office/drawing/2014/chart" uri="{C3380CC4-5D6E-409C-BE32-E72D297353CC}">
                <c16:uniqueId val="{0000000F-FBD0-42E5-B52B-A07C1DB43778}"/>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10-FBD0-42E5-B52B-A07C1DB43778}"/>
            </c:ext>
          </c:extLst>
        </c:ser>
        <c:ser>
          <c:idx val="2"/>
          <c:order val="1"/>
          <c:dPt>
            <c:idx val="0"/>
            <c:bubble3D val="0"/>
            <c:spPr>
              <a:solidFill>
                <a:schemeClr val="accent1"/>
              </a:solidFill>
            </c:spPr>
            <c:extLst>
              <c:ext xmlns:c16="http://schemas.microsoft.com/office/drawing/2014/chart" uri="{C3380CC4-5D6E-409C-BE32-E72D297353CC}">
                <c16:uniqueId val="{00000012-FBD0-42E5-B52B-A07C1DB43778}"/>
              </c:ext>
            </c:extLst>
          </c:dPt>
          <c:dPt>
            <c:idx val="1"/>
            <c:bubble3D val="0"/>
            <c:spPr>
              <a:solidFill>
                <a:schemeClr val="accent2"/>
              </a:solidFill>
            </c:spPr>
            <c:extLst>
              <c:ext xmlns:c16="http://schemas.microsoft.com/office/drawing/2014/chart" uri="{C3380CC4-5D6E-409C-BE32-E72D297353CC}">
                <c16:uniqueId val="{00000014-FBD0-42E5-B52B-A07C1DB43778}"/>
              </c:ext>
            </c:extLst>
          </c:dPt>
          <c:dPt>
            <c:idx val="2"/>
            <c:bubble3D val="0"/>
            <c:spPr>
              <a:solidFill>
                <a:schemeClr val="accent3"/>
              </a:solidFill>
            </c:spPr>
            <c:extLst>
              <c:ext xmlns:c16="http://schemas.microsoft.com/office/drawing/2014/chart" uri="{C3380CC4-5D6E-409C-BE32-E72D297353CC}">
                <c16:uniqueId val="{00000016-FBD0-42E5-B52B-A07C1DB43778}"/>
              </c:ext>
            </c:extLst>
          </c:dPt>
          <c:dPt>
            <c:idx val="3"/>
            <c:bubble3D val="0"/>
            <c:spPr>
              <a:solidFill>
                <a:schemeClr val="accent4"/>
              </a:solidFill>
            </c:spPr>
            <c:extLst>
              <c:ext xmlns:c16="http://schemas.microsoft.com/office/drawing/2014/chart" uri="{C3380CC4-5D6E-409C-BE32-E72D297353CC}">
                <c16:uniqueId val="{00000018-FBD0-42E5-B52B-A07C1DB43778}"/>
              </c:ext>
            </c:extLst>
          </c:dPt>
          <c:dPt>
            <c:idx val="4"/>
            <c:bubble3D val="0"/>
            <c:spPr>
              <a:solidFill>
                <a:schemeClr val="accent5"/>
              </a:solidFill>
            </c:spPr>
            <c:extLst>
              <c:ext xmlns:c16="http://schemas.microsoft.com/office/drawing/2014/chart" uri="{C3380CC4-5D6E-409C-BE32-E72D297353CC}">
                <c16:uniqueId val="{0000001A-FBD0-42E5-B52B-A07C1DB43778}"/>
              </c:ext>
            </c:extLst>
          </c:dPt>
          <c:dPt>
            <c:idx val="5"/>
            <c:bubble3D val="0"/>
            <c:spPr>
              <a:solidFill>
                <a:schemeClr val="accent6"/>
              </a:solidFill>
            </c:spPr>
            <c:extLst>
              <c:ext xmlns:c16="http://schemas.microsoft.com/office/drawing/2014/chart" uri="{C3380CC4-5D6E-409C-BE32-E72D297353CC}">
                <c16:uniqueId val="{0000001C-FBD0-42E5-B52B-A07C1DB43778}"/>
              </c:ext>
            </c:extLst>
          </c:dPt>
          <c:dPt>
            <c:idx val="6"/>
            <c:bubble3D val="0"/>
            <c:spPr>
              <a:solidFill>
                <a:srgbClr val="F0948F"/>
              </a:solidFill>
            </c:spPr>
            <c:extLst>
              <c:ext xmlns:c16="http://schemas.microsoft.com/office/drawing/2014/chart" uri="{C3380CC4-5D6E-409C-BE32-E72D297353CC}">
                <c16:uniqueId val="{0000001E-FBD0-42E5-B52B-A07C1DB43778}"/>
              </c:ext>
            </c:extLst>
          </c:dPt>
          <c:dPt>
            <c:idx val="7"/>
            <c:bubble3D val="0"/>
            <c:spPr>
              <a:solidFill>
                <a:srgbClr val="F7C9C7"/>
              </a:solidFill>
            </c:spPr>
            <c:extLst>
              <c:ext xmlns:c16="http://schemas.microsoft.com/office/drawing/2014/chart" uri="{C3380CC4-5D6E-409C-BE32-E72D297353CC}">
                <c16:uniqueId val="{00000020-FBD0-42E5-B52B-A07C1DB43778}"/>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21-FBD0-42E5-B52B-A07C1DB43778}"/>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v krajích ČR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8.7522858821926803E-4"/>
          <c:y val="1.9412568542671475E-2"/>
        </c:manualLayout>
      </c:layout>
      <c:overlay val="0"/>
    </c:title>
    <c:autoTitleDeleted val="0"/>
    <c:plotArea>
      <c:layout>
        <c:manualLayout>
          <c:layoutTarget val="inner"/>
          <c:xMode val="edge"/>
          <c:yMode val="edge"/>
          <c:x val="5.2474996437257108E-2"/>
          <c:y val="0.10191598484902524"/>
          <c:w val="0.93207800450719913"/>
          <c:h val="0.82696930572298821"/>
        </c:manualLayout>
      </c:layout>
      <c:barChart>
        <c:barDir val="col"/>
        <c:grouping val="stacked"/>
        <c:varyColors val="0"/>
        <c:ser>
          <c:idx val="0"/>
          <c:order val="0"/>
          <c:tx>
            <c:strRef>
              <c:f>'5.3'!$A$5</c:f>
              <c:strCache>
                <c:ptCount val="1"/>
                <c:pt idx="0">
                  <c:v>Biomasa</c:v>
                </c:pt>
              </c:strCache>
            </c:strRef>
          </c:tx>
          <c:spPr>
            <a:solidFill>
              <a:schemeClr val="tx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 ##0.0</c:formatCode>
                <c:ptCount val="14"/>
                <c:pt idx="0">
                  <c:v>0</c:v>
                </c:pt>
                <c:pt idx="1">
                  <c:v>1424.0143500000001</c:v>
                </c:pt>
                <c:pt idx="2">
                  <c:v>487.58514000000002</c:v>
                </c:pt>
                <c:pt idx="3">
                  <c:v>349.042416</c:v>
                </c:pt>
                <c:pt idx="4">
                  <c:v>618.55195500000002</c:v>
                </c:pt>
                <c:pt idx="5">
                  <c:v>710.27583400000015</c:v>
                </c:pt>
                <c:pt idx="6">
                  <c:v>20.123057000000003</c:v>
                </c:pt>
                <c:pt idx="7">
                  <c:v>1122.9880930000002</c:v>
                </c:pt>
                <c:pt idx="8">
                  <c:v>192.521131</c:v>
                </c:pt>
                <c:pt idx="9">
                  <c:v>43.280904</c:v>
                </c:pt>
                <c:pt idx="10">
                  <c:v>714.76058399999977</c:v>
                </c:pt>
                <c:pt idx="11">
                  <c:v>1239.761078</c:v>
                </c:pt>
                <c:pt idx="12">
                  <c:v>1393.4964889999999</c:v>
                </c:pt>
                <c:pt idx="13">
                  <c:v>399.55857700000007</c:v>
                </c:pt>
              </c:numCache>
            </c:numRef>
          </c:val>
          <c:extLst>
            <c:ext xmlns:c16="http://schemas.microsoft.com/office/drawing/2014/chart" uri="{C3380CC4-5D6E-409C-BE32-E72D297353CC}">
              <c16:uniqueId val="{00000000-4CF3-4CEE-99A3-8A94D6647563}"/>
            </c:ext>
          </c:extLst>
        </c:ser>
        <c:ser>
          <c:idx val="1"/>
          <c:order val="1"/>
          <c:tx>
            <c:strRef>
              <c:f>'5.3'!$A$6</c:f>
              <c:strCache>
                <c:ptCount val="1"/>
                <c:pt idx="0">
                  <c:v>Bioplyn</c:v>
                </c:pt>
              </c:strCache>
            </c:strRef>
          </c:tx>
          <c:spPr>
            <a:solidFill>
              <a:schemeClr val="accent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 ##0.0</c:formatCode>
                <c:ptCount val="14"/>
                <c:pt idx="0">
                  <c:v>43.615000000000002</c:v>
                </c:pt>
                <c:pt idx="1">
                  <c:v>99.273470999999972</c:v>
                </c:pt>
                <c:pt idx="2">
                  <c:v>77.159591999999989</c:v>
                </c:pt>
                <c:pt idx="3">
                  <c:v>5.94</c:v>
                </c:pt>
                <c:pt idx="4">
                  <c:v>49.894231999999988</c:v>
                </c:pt>
                <c:pt idx="5">
                  <c:v>42.529409000000008</c:v>
                </c:pt>
                <c:pt idx="6">
                  <c:v>10.671209999999999</c:v>
                </c:pt>
                <c:pt idx="7">
                  <c:v>0.98278999999999994</c:v>
                </c:pt>
                <c:pt idx="8">
                  <c:v>49.381828999999996</c:v>
                </c:pt>
                <c:pt idx="9">
                  <c:v>50.99799400000002</c:v>
                </c:pt>
                <c:pt idx="10">
                  <c:v>68.945070000000001</c:v>
                </c:pt>
                <c:pt idx="11">
                  <c:v>43.742895000000004</c:v>
                </c:pt>
                <c:pt idx="12">
                  <c:v>28.981098000000003</c:v>
                </c:pt>
                <c:pt idx="13">
                  <c:v>11.19467</c:v>
                </c:pt>
              </c:numCache>
            </c:numRef>
          </c:val>
          <c:extLst>
            <c:ext xmlns:c16="http://schemas.microsoft.com/office/drawing/2014/chart" uri="{C3380CC4-5D6E-409C-BE32-E72D297353CC}">
              <c16:uniqueId val="{00000001-4CF3-4CEE-99A3-8A94D6647563}"/>
            </c:ext>
          </c:extLst>
        </c:ser>
        <c:ser>
          <c:idx val="2"/>
          <c:order val="2"/>
          <c:tx>
            <c:strRef>
              <c:f>'5.3'!$A$7</c:f>
              <c:strCache>
                <c:ptCount val="1"/>
                <c:pt idx="0">
                  <c:v>Černé uhlí</c:v>
                </c:pt>
              </c:strCache>
            </c:strRef>
          </c:tx>
          <c:spPr>
            <a:solidFill>
              <a:schemeClr val="accent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 ##0.0</c:formatCode>
                <c:ptCount val="14"/>
                <c:pt idx="0">
                  <c:v>0</c:v>
                </c:pt>
                <c:pt idx="1">
                  <c:v>13</c:v>
                </c:pt>
                <c:pt idx="2">
                  <c:v>0.95371000000000006</c:v>
                </c:pt>
                <c:pt idx="3">
                  <c:v>0</c:v>
                </c:pt>
                <c:pt idx="4">
                  <c:v>0</c:v>
                </c:pt>
                <c:pt idx="5">
                  <c:v>54.625099999999996</c:v>
                </c:pt>
                <c:pt idx="6">
                  <c:v>0</c:v>
                </c:pt>
                <c:pt idx="7">
                  <c:v>9062.3854260000007</c:v>
                </c:pt>
                <c:pt idx="8">
                  <c:v>449.11954299999996</c:v>
                </c:pt>
                <c:pt idx="9">
                  <c:v>15.798999999999999</c:v>
                </c:pt>
                <c:pt idx="10">
                  <c:v>0</c:v>
                </c:pt>
                <c:pt idx="11">
                  <c:v>0.156</c:v>
                </c:pt>
                <c:pt idx="12">
                  <c:v>3.7301700000000002</c:v>
                </c:pt>
                <c:pt idx="13">
                  <c:v>182.58948100000001</c:v>
                </c:pt>
              </c:numCache>
            </c:numRef>
          </c:val>
          <c:extLst>
            <c:ext xmlns:c16="http://schemas.microsoft.com/office/drawing/2014/chart" uri="{C3380CC4-5D6E-409C-BE32-E72D297353CC}">
              <c16:uniqueId val="{00000002-4CF3-4CEE-99A3-8A94D6647563}"/>
            </c:ext>
          </c:extLst>
        </c:ser>
        <c:ser>
          <c:idx val="3"/>
          <c:order val="3"/>
          <c:tx>
            <c:strRef>
              <c:f>'5.3'!$A$8</c:f>
              <c:strCache>
                <c:ptCount val="1"/>
                <c:pt idx="0">
                  <c:v>Elektrická energie</c:v>
                </c:pt>
              </c:strCache>
            </c:strRef>
          </c:tx>
          <c:spPr>
            <a:solidFill>
              <a:schemeClr val="accent4"/>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 ##0.0</c:formatCode>
                <c:ptCount val="14"/>
                <c:pt idx="0">
                  <c:v>2.5379999999999998</c:v>
                </c:pt>
                <c:pt idx="1">
                  <c:v>6.0376000000000006E-2</c:v>
                </c:pt>
                <c:pt idx="2">
                  <c:v>3.5640000000000001</c:v>
                </c:pt>
                <c:pt idx="3">
                  <c:v>0</c:v>
                </c:pt>
                <c:pt idx="4">
                  <c:v>5.6000000000000001E-2</c:v>
                </c:pt>
                <c:pt idx="5">
                  <c:v>0</c:v>
                </c:pt>
                <c:pt idx="6">
                  <c:v>0</c:v>
                </c:pt>
                <c:pt idx="7">
                  <c:v>1.2673460000000001</c:v>
                </c:pt>
                <c:pt idx="8">
                  <c:v>0.76184699999999994</c:v>
                </c:pt>
                <c:pt idx="9">
                  <c:v>22.282</c:v>
                </c:pt>
                <c:pt idx="10">
                  <c:v>2.73706</c:v>
                </c:pt>
                <c:pt idx="11">
                  <c:v>0</c:v>
                </c:pt>
                <c:pt idx="12">
                  <c:v>0</c:v>
                </c:pt>
                <c:pt idx="13">
                  <c:v>0.27399999999999997</c:v>
                </c:pt>
              </c:numCache>
            </c:numRef>
          </c:val>
          <c:extLst>
            <c:ext xmlns:c16="http://schemas.microsoft.com/office/drawing/2014/chart" uri="{C3380CC4-5D6E-409C-BE32-E72D297353CC}">
              <c16:uniqueId val="{00000003-4CF3-4CEE-99A3-8A94D6647563}"/>
            </c:ext>
          </c:extLst>
        </c:ser>
        <c:ser>
          <c:idx val="4"/>
          <c:order val="4"/>
          <c:tx>
            <c:strRef>
              <c:f>'5.3'!$A$9</c:f>
              <c:strCache>
                <c:ptCount val="1"/>
                <c:pt idx="0">
                  <c:v>Energie prostředí (tepelné čerpadlo)</c:v>
                </c:pt>
              </c:strCache>
            </c:strRef>
          </c:tx>
          <c:spPr>
            <a:solidFill>
              <a:schemeClr val="accent5"/>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 ##0.0</c:formatCode>
                <c:ptCount val="14"/>
                <c:pt idx="0">
                  <c:v>5.694</c:v>
                </c:pt>
                <c:pt idx="1">
                  <c:v>0</c:v>
                </c:pt>
                <c:pt idx="2">
                  <c:v>0.71199999999999997</c:v>
                </c:pt>
                <c:pt idx="3">
                  <c:v>5.1725199999999996</c:v>
                </c:pt>
                <c:pt idx="4">
                  <c:v>0</c:v>
                </c:pt>
                <c:pt idx="5">
                  <c:v>0</c:v>
                </c:pt>
                <c:pt idx="6">
                  <c:v>0</c:v>
                </c:pt>
                <c:pt idx="7">
                  <c:v>0</c:v>
                </c:pt>
                <c:pt idx="8">
                  <c:v>0</c:v>
                </c:pt>
                <c:pt idx="9">
                  <c:v>0</c:v>
                </c:pt>
                <c:pt idx="10">
                  <c:v>0</c:v>
                </c:pt>
                <c:pt idx="11">
                  <c:v>0</c:v>
                </c:pt>
                <c:pt idx="12">
                  <c:v>85.317999999999984</c:v>
                </c:pt>
                <c:pt idx="13">
                  <c:v>0</c:v>
                </c:pt>
              </c:numCache>
            </c:numRef>
          </c:val>
          <c:extLst>
            <c:ext xmlns:c16="http://schemas.microsoft.com/office/drawing/2014/chart" uri="{C3380CC4-5D6E-409C-BE32-E72D297353CC}">
              <c16:uniqueId val="{00000004-4CF3-4CEE-99A3-8A94D6647563}"/>
            </c:ext>
          </c:extLst>
        </c:ser>
        <c:ser>
          <c:idx val="5"/>
          <c:order val="5"/>
          <c:tx>
            <c:strRef>
              <c:f>'5.3'!$A$10</c:f>
              <c:strCache>
                <c:ptCount val="1"/>
                <c:pt idx="0">
                  <c:v>Energie Slunce (solární kolektor)</c:v>
                </c:pt>
              </c:strCache>
            </c:strRef>
          </c:tx>
          <c:spPr>
            <a:solidFill>
              <a:schemeClr val="accent6"/>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 ##0.0</c:formatCode>
                <c:ptCount val="14"/>
                <c:pt idx="0">
                  <c:v>0</c:v>
                </c:pt>
                <c:pt idx="1">
                  <c:v>0</c:v>
                </c:pt>
                <c:pt idx="2">
                  <c:v>0.17899999999999999</c:v>
                </c:pt>
                <c:pt idx="3">
                  <c:v>0.14462300000000003</c:v>
                </c:pt>
                <c:pt idx="4">
                  <c:v>0.16550000000000001</c:v>
                </c:pt>
                <c:pt idx="5">
                  <c:v>1.4290000000000001E-3</c:v>
                </c:pt>
                <c:pt idx="6">
                  <c:v>0</c:v>
                </c:pt>
                <c:pt idx="7">
                  <c:v>0</c:v>
                </c:pt>
                <c:pt idx="8">
                  <c:v>0</c:v>
                </c:pt>
                <c:pt idx="9">
                  <c:v>0</c:v>
                </c:pt>
                <c:pt idx="10">
                  <c:v>0</c:v>
                </c:pt>
                <c:pt idx="11">
                  <c:v>0</c:v>
                </c:pt>
                <c:pt idx="12">
                  <c:v>8.5000000000000006E-2</c:v>
                </c:pt>
                <c:pt idx="13">
                  <c:v>0</c:v>
                </c:pt>
              </c:numCache>
            </c:numRef>
          </c:val>
          <c:extLst>
            <c:ext xmlns:c16="http://schemas.microsoft.com/office/drawing/2014/chart" uri="{C3380CC4-5D6E-409C-BE32-E72D297353CC}">
              <c16:uniqueId val="{00000005-4CF3-4CEE-99A3-8A94D6647563}"/>
            </c:ext>
          </c:extLst>
        </c:ser>
        <c:ser>
          <c:idx val="6"/>
          <c:order val="6"/>
          <c:tx>
            <c:strRef>
              <c:f>'5.3'!$A$11</c:f>
              <c:strCache>
                <c:ptCount val="1"/>
                <c:pt idx="0">
                  <c:v>Hnědé uhlí</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 ##0.0</c:formatCode>
                <c:ptCount val="14"/>
                <c:pt idx="0">
                  <c:v>0</c:v>
                </c:pt>
                <c:pt idx="1">
                  <c:v>2613.058117</c:v>
                </c:pt>
                <c:pt idx="2">
                  <c:v>43.062899999999999</c:v>
                </c:pt>
                <c:pt idx="3">
                  <c:v>1960.8732730000004</c:v>
                </c:pt>
                <c:pt idx="4">
                  <c:v>263.35129799999999</c:v>
                </c:pt>
                <c:pt idx="5">
                  <c:v>1144.3735599999998</c:v>
                </c:pt>
                <c:pt idx="6">
                  <c:v>86.804192999999998</c:v>
                </c:pt>
                <c:pt idx="7">
                  <c:v>306.42963999999995</c:v>
                </c:pt>
                <c:pt idx="8">
                  <c:v>1459.267355</c:v>
                </c:pt>
                <c:pt idx="9">
                  <c:v>3753.5059590000001</c:v>
                </c:pt>
                <c:pt idx="10">
                  <c:v>2611.6272059999997</c:v>
                </c:pt>
                <c:pt idx="11">
                  <c:v>13154.737039000001</c:v>
                </c:pt>
                <c:pt idx="12">
                  <c:v>9810.5409529999979</c:v>
                </c:pt>
                <c:pt idx="13">
                  <c:v>2217.848563</c:v>
                </c:pt>
              </c:numCache>
            </c:numRef>
          </c:val>
          <c:extLst>
            <c:ext xmlns:c16="http://schemas.microsoft.com/office/drawing/2014/chart" uri="{C3380CC4-5D6E-409C-BE32-E72D297353CC}">
              <c16:uniqueId val="{00000006-4CF3-4CEE-99A3-8A94D6647563}"/>
            </c:ext>
          </c:extLst>
        </c:ser>
        <c:ser>
          <c:idx val="7"/>
          <c:order val="7"/>
          <c:tx>
            <c:strRef>
              <c:f>'5.3'!$A$12</c:f>
              <c:strCache>
                <c:ptCount val="1"/>
                <c:pt idx="0">
                  <c:v>Jaderné palivo</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 ##0.0</c:formatCode>
                <c:ptCount val="14"/>
                <c:pt idx="0">
                  <c:v>0</c:v>
                </c:pt>
                <c:pt idx="1">
                  <c:v>168.74270000000001</c:v>
                </c:pt>
                <c:pt idx="2">
                  <c:v>0</c:v>
                </c:pt>
                <c:pt idx="3">
                  <c:v>0</c:v>
                </c:pt>
                <c:pt idx="4">
                  <c:v>42.229429999999994</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4CF3-4CEE-99A3-8A94D6647563}"/>
            </c:ext>
          </c:extLst>
        </c:ser>
        <c:ser>
          <c:idx val="8"/>
          <c:order val="8"/>
          <c:tx>
            <c:strRef>
              <c:f>'5.3'!$A$13</c:f>
              <c:strCache>
                <c:ptCount val="1"/>
                <c:pt idx="0">
                  <c:v>Koks</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 ##0.0</c:formatCode>
                <c:ptCount val="14"/>
                <c:pt idx="0">
                  <c:v>0</c:v>
                </c:pt>
                <c:pt idx="1">
                  <c:v>0</c:v>
                </c:pt>
                <c:pt idx="2">
                  <c:v>0</c:v>
                </c:pt>
                <c:pt idx="3">
                  <c:v>0</c:v>
                </c:pt>
                <c:pt idx="4">
                  <c:v>0</c:v>
                </c:pt>
                <c:pt idx="5">
                  <c:v>0</c:v>
                </c:pt>
                <c:pt idx="6">
                  <c:v>0</c:v>
                </c:pt>
                <c:pt idx="7">
                  <c:v>0</c:v>
                </c:pt>
                <c:pt idx="8">
                  <c:v>0</c:v>
                </c:pt>
                <c:pt idx="9">
                  <c:v>0</c:v>
                </c:pt>
                <c:pt idx="10">
                  <c:v>0</c:v>
                </c:pt>
                <c:pt idx="11">
                  <c:v>9.0999999999999998E-2</c:v>
                </c:pt>
                <c:pt idx="12">
                  <c:v>0</c:v>
                </c:pt>
                <c:pt idx="13">
                  <c:v>0</c:v>
                </c:pt>
              </c:numCache>
            </c:numRef>
          </c:val>
          <c:extLst>
            <c:ext xmlns:c16="http://schemas.microsoft.com/office/drawing/2014/chart" uri="{C3380CC4-5D6E-409C-BE32-E72D297353CC}">
              <c16:uniqueId val="{00000008-4CF3-4CEE-99A3-8A94D6647563}"/>
            </c:ext>
          </c:extLst>
        </c:ser>
        <c:ser>
          <c:idx val="9"/>
          <c:order val="9"/>
          <c:tx>
            <c:strRef>
              <c:f>'5.3'!$A$14</c:f>
              <c:strCache>
                <c:ptCount val="1"/>
                <c:pt idx="0">
                  <c:v>Odpadní teplo</c:v>
                </c:pt>
              </c:strCache>
            </c:strRef>
          </c:tx>
          <c:spPr>
            <a:solidFill>
              <a:srgbClr val="64636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 ##0.0</c:formatCode>
                <c:ptCount val="14"/>
                <c:pt idx="0">
                  <c:v>0</c:v>
                </c:pt>
                <c:pt idx="1">
                  <c:v>0</c:v>
                </c:pt>
                <c:pt idx="2">
                  <c:v>74.990549999999999</c:v>
                </c:pt>
                <c:pt idx="3">
                  <c:v>3.6200000000000003E-2</c:v>
                </c:pt>
                <c:pt idx="4">
                  <c:v>22.527205999999996</c:v>
                </c:pt>
                <c:pt idx="5">
                  <c:v>0</c:v>
                </c:pt>
                <c:pt idx="6">
                  <c:v>3.1406000000000001</c:v>
                </c:pt>
                <c:pt idx="7">
                  <c:v>624.63275999999996</c:v>
                </c:pt>
                <c:pt idx="8">
                  <c:v>0</c:v>
                </c:pt>
                <c:pt idx="9">
                  <c:v>33.165999999999997</c:v>
                </c:pt>
                <c:pt idx="10">
                  <c:v>0</c:v>
                </c:pt>
                <c:pt idx="11">
                  <c:v>98.141494000000009</c:v>
                </c:pt>
                <c:pt idx="12">
                  <c:v>5.3109999999999999</c:v>
                </c:pt>
                <c:pt idx="13">
                  <c:v>12.113</c:v>
                </c:pt>
              </c:numCache>
            </c:numRef>
          </c:val>
          <c:extLst>
            <c:ext xmlns:c16="http://schemas.microsoft.com/office/drawing/2014/chart" uri="{C3380CC4-5D6E-409C-BE32-E72D297353CC}">
              <c16:uniqueId val="{00000009-4CF3-4CEE-99A3-8A94D6647563}"/>
            </c:ext>
          </c:extLst>
        </c:ser>
        <c:ser>
          <c:idx val="10"/>
          <c:order val="10"/>
          <c:tx>
            <c:strRef>
              <c:f>'5.3'!$A$15</c:f>
              <c:strCache>
                <c:ptCount val="1"/>
                <c:pt idx="0">
                  <c:v>Ostatní kapalná paliva</c:v>
                </c:pt>
              </c:strCache>
            </c:strRef>
          </c:tx>
          <c:spPr>
            <a:solidFill>
              <a:srgbClr val="9D9D9C"/>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 ##0.0</c:formatCode>
                <c:ptCount val="14"/>
                <c:pt idx="0">
                  <c:v>0</c:v>
                </c:pt>
                <c:pt idx="1">
                  <c:v>43.144111000000002</c:v>
                </c:pt>
                <c:pt idx="2">
                  <c:v>0</c:v>
                </c:pt>
                <c:pt idx="3">
                  <c:v>0</c:v>
                </c:pt>
                <c:pt idx="4">
                  <c:v>0</c:v>
                </c:pt>
                <c:pt idx="5">
                  <c:v>0</c:v>
                </c:pt>
                <c:pt idx="6">
                  <c:v>0</c:v>
                </c:pt>
                <c:pt idx="7">
                  <c:v>0</c:v>
                </c:pt>
                <c:pt idx="8">
                  <c:v>0</c:v>
                </c:pt>
                <c:pt idx="9">
                  <c:v>0</c:v>
                </c:pt>
                <c:pt idx="10">
                  <c:v>0</c:v>
                </c:pt>
                <c:pt idx="11">
                  <c:v>21.571288999999997</c:v>
                </c:pt>
                <c:pt idx="12">
                  <c:v>0</c:v>
                </c:pt>
                <c:pt idx="13">
                  <c:v>34.173000000000002</c:v>
                </c:pt>
              </c:numCache>
            </c:numRef>
          </c:val>
          <c:extLst>
            <c:ext xmlns:c16="http://schemas.microsoft.com/office/drawing/2014/chart" uri="{C3380CC4-5D6E-409C-BE32-E72D297353CC}">
              <c16:uniqueId val="{0000000A-4CF3-4CEE-99A3-8A94D6647563}"/>
            </c:ext>
          </c:extLst>
        </c:ser>
        <c:ser>
          <c:idx val="11"/>
          <c:order val="11"/>
          <c:tx>
            <c:strRef>
              <c:f>'5.3'!$A$16</c:f>
              <c:strCache>
                <c:ptCount val="1"/>
                <c:pt idx="0">
                  <c:v>Ostatní pevná paliva</c:v>
                </c:pt>
              </c:strCache>
            </c:strRef>
          </c:tx>
          <c:spPr>
            <a:solidFill>
              <a:srgbClr val="D0D0D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 ##0.0</c:formatCode>
                <c:ptCount val="14"/>
                <c:pt idx="0">
                  <c:v>852.63800000000003</c:v>
                </c:pt>
                <c:pt idx="1">
                  <c:v>8.7854100000000006</c:v>
                </c:pt>
                <c:pt idx="2">
                  <c:v>1057.16885</c:v>
                </c:pt>
                <c:pt idx="3">
                  <c:v>0.77208600000000005</c:v>
                </c:pt>
                <c:pt idx="4">
                  <c:v>8.8708239999999989</c:v>
                </c:pt>
                <c:pt idx="5">
                  <c:v>0</c:v>
                </c:pt>
                <c:pt idx="6">
                  <c:v>612.22</c:v>
                </c:pt>
                <c:pt idx="7">
                  <c:v>12.08</c:v>
                </c:pt>
                <c:pt idx="8">
                  <c:v>0</c:v>
                </c:pt>
                <c:pt idx="9">
                  <c:v>0</c:v>
                </c:pt>
                <c:pt idx="10">
                  <c:v>217.33328599999999</c:v>
                </c:pt>
                <c:pt idx="11">
                  <c:v>73.671405872155233</c:v>
                </c:pt>
                <c:pt idx="12">
                  <c:v>22.296410000000002</c:v>
                </c:pt>
                <c:pt idx="13">
                  <c:v>26.362499999999997</c:v>
                </c:pt>
              </c:numCache>
            </c:numRef>
          </c:val>
          <c:extLst>
            <c:ext xmlns:c16="http://schemas.microsoft.com/office/drawing/2014/chart" uri="{C3380CC4-5D6E-409C-BE32-E72D297353CC}">
              <c16:uniqueId val="{0000000B-4CF3-4CEE-99A3-8A94D6647563}"/>
            </c:ext>
          </c:extLst>
        </c:ser>
        <c:ser>
          <c:idx val="12"/>
          <c:order val="12"/>
          <c:tx>
            <c:strRef>
              <c:f>'5.3'!$A$17</c:f>
              <c:strCache>
                <c:ptCount val="1"/>
                <c:pt idx="0">
                  <c:v>Ostatní plyny</c:v>
                </c:pt>
              </c:strCache>
            </c:strRef>
          </c:tx>
          <c:spPr>
            <a:pattFill prst="ltUpDiag">
              <a:fgClr>
                <a:schemeClr val="accent1"/>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 ##0.0</c:formatCode>
                <c:ptCount val="14"/>
                <c:pt idx="0">
                  <c:v>0</c:v>
                </c:pt>
                <c:pt idx="1">
                  <c:v>0.85529900000000003</c:v>
                </c:pt>
                <c:pt idx="2">
                  <c:v>0</c:v>
                </c:pt>
                <c:pt idx="3">
                  <c:v>0</c:v>
                </c:pt>
                <c:pt idx="4">
                  <c:v>0</c:v>
                </c:pt>
                <c:pt idx="5">
                  <c:v>0</c:v>
                </c:pt>
                <c:pt idx="6">
                  <c:v>0</c:v>
                </c:pt>
                <c:pt idx="7">
                  <c:v>2961.5218740000005</c:v>
                </c:pt>
                <c:pt idx="8">
                  <c:v>0</c:v>
                </c:pt>
                <c:pt idx="9">
                  <c:v>0</c:v>
                </c:pt>
                <c:pt idx="10">
                  <c:v>0.56100000000000005</c:v>
                </c:pt>
                <c:pt idx="11">
                  <c:v>814.40014599999972</c:v>
                </c:pt>
                <c:pt idx="12">
                  <c:v>72.573999999999998</c:v>
                </c:pt>
                <c:pt idx="13">
                  <c:v>124.877</c:v>
                </c:pt>
              </c:numCache>
            </c:numRef>
          </c:val>
          <c:extLst>
            <c:ext xmlns:c16="http://schemas.microsoft.com/office/drawing/2014/chart" uri="{C3380CC4-5D6E-409C-BE32-E72D297353CC}">
              <c16:uniqueId val="{0000000C-4CF3-4CEE-99A3-8A94D6647563}"/>
            </c:ext>
          </c:extLst>
        </c:ser>
        <c:ser>
          <c:idx val="13"/>
          <c:order val="13"/>
          <c:tx>
            <c:strRef>
              <c:f>'5.3'!$A$18</c:f>
              <c:strCache>
                <c:ptCount val="1"/>
                <c:pt idx="0">
                  <c:v>Ostatní</c:v>
                </c:pt>
              </c:strCache>
            </c:strRef>
          </c:tx>
          <c:spPr>
            <a:pattFill prst="ltUpDiag">
              <a:fgClr>
                <a:schemeClr val="accent5"/>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4CF3-4CEE-99A3-8A94D6647563}"/>
            </c:ext>
          </c:extLst>
        </c:ser>
        <c:ser>
          <c:idx val="14"/>
          <c:order val="14"/>
          <c:tx>
            <c:strRef>
              <c:f>'5.3'!$A$19</c:f>
              <c:strCache>
                <c:ptCount val="1"/>
                <c:pt idx="0">
                  <c:v>Topné oleje</c:v>
                </c:pt>
              </c:strCache>
            </c:strRef>
          </c:tx>
          <c:spPr>
            <a:pattFill prst="ltUpDiag">
              <a:fgClr>
                <a:schemeClr val="accent2"/>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 ##0.0</c:formatCode>
                <c:ptCount val="14"/>
                <c:pt idx="0">
                  <c:v>4.5179999999999998</c:v>
                </c:pt>
                <c:pt idx="1">
                  <c:v>16.035043000000002</c:v>
                </c:pt>
                <c:pt idx="2">
                  <c:v>4.2151569999999996</c:v>
                </c:pt>
                <c:pt idx="3">
                  <c:v>0</c:v>
                </c:pt>
                <c:pt idx="4">
                  <c:v>0.86470199999999997</c:v>
                </c:pt>
                <c:pt idx="5">
                  <c:v>2.1588500000000002</c:v>
                </c:pt>
                <c:pt idx="6">
                  <c:v>27.483174999999999</c:v>
                </c:pt>
                <c:pt idx="7">
                  <c:v>4.0176319999999999</c:v>
                </c:pt>
                <c:pt idx="8">
                  <c:v>197.679171</c:v>
                </c:pt>
                <c:pt idx="9">
                  <c:v>0</c:v>
                </c:pt>
                <c:pt idx="10">
                  <c:v>3.7794099999999999</c:v>
                </c:pt>
                <c:pt idx="11">
                  <c:v>17.613135000000003</c:v>
                </c:pt>
                <c:pt idx="12">
                  <c:v>9.8459760000000021</c:v>
                </c:pt>
                <c:pt idx="13">
                  <c:v>1.7064000000000001</c:v>
                </c:pt>
              </c:numCache>
            </c:numRef>
          </c:val>
          <c:extLst>
            <c:ext xmlns:c16="http://schemas.microsoft.com/office/drawing/2014/chart" uri="{C3380CC4-5D6E-409C-BE32-E72D297353CC}">
              <c16:uniqueId val="{0000000E-4CF3-4CEE-99A3-8A94D6647563}"/>
            </c:ext>
          </c:extLst>
        </c:ser>
        <c:ser>
          <c:idx val="15"/>
          <c:order val="15"/>
          <c:tx>
            <c:strRef>
              <c:f>'5.3'!$A$20</c:f>
              <c:strCache>
                <c:ptCount val="1"/>
                <c:pt idx="0">
                  <c:v>Zemní plyn</c:v>
                </c:pt>
              </c:strCache>
            </c:strRef>
          </c:tx>
          <c:spPr>
            <a:pattFill prst="ltUpDiag">
              <a:fgClr>
                <a:schemeClr val="accent6"/>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 ##0.0</c:formatCode>
                <c:ptCount val="14"/>
                <c:pt idx="0">
                  <c:v>3604.4149800000005</c:v>
                </c:pt>
                <c:pt idx="1">
                  <c:v>726.29410400000017</c:v>
                </c:pt>
                <c:pt idx="2">
                  <c:v>4038.2247610020008</c:v>
                </c:pt>
                <c:pt idx="3">
                  <c:v>1181.641748</c:v>
                </c:pt>
                <c:pt idx="4">
                  <c:v>740.27215399999932</c:v>
                </c:pt>
                <c:pt idx="5">
                  <c:v>1132.3155876847816</c:v>
                </c:pt>
                <c:pt idx="6">
                  <c:v>1472.740972535018</c:v>
                </c:pt>
                <c:pt idx="7">
                  <c:v>1980.041195999999</c:v>
                </c:pt>
                <c:pt idx="8">
                  <c:v>1205.3260390000005</c:v>
                </c:pt>
                <c:pt idx="9">
                  <c:v>486.84692755819378</c:v>
                </c:pt>
                <c:pt idx="10">
                  <c:v>746.63277500000004</c:v>
                </c:pt>
                <c:pt idx="11">
                  <c:v>5736.5263951278384</c:v>
                </c:pt>
                <c:pt idx="12">
                  <c:v>1317.3773470000015</c:v>
                </c:pt>
                <c:pt idx="13">
                  <c:v>1081.6940111936879</c:v>
                </c:pt>
              </c:numCache>
            </c:numRef>
          </c:val>
          <c:extLst>
            <c:ext xmlns:c16="http://schemas.microsoft.com/office/drawing/2014/chart" uri="{C3380CC4-5D6E-409C-BE32-E72D297353CC}">
              <c16:uniqueId val="{0000000F-4CF3-4CEE-99A3-8A94D6647563}"/>
            </c:ext>
          </c:extLst>
        </c:ser>
        <c:dLbls>
          <c:showLegendKey val="0"/>
          <c:showVal val="0"/>
          <c:showCatName val="0"/>
          <c:showSerName val="0"/>
          <c:showPercent val="0"/>
          <c:showBubbleSize val="0"/>
        </c:dLbls>
        <c:gapWidth val="75"/>
        <c:overlap val="100"/>
        <c:axId val="232878848"/>
        <c:axId val="232880384"/>
      </c:barChart>
      <c:catAx>
        <c:axId val="232878848"/>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2880384"/>
        <c:crosses val="autoZero"/>
        <c:auto val="1"/>
        <c:lblAlgn val="ctr"/>
        <c:lblOffset val="100"/>
        <c:noMultiLvlLbl val="0"/>
      </c:catAx>
      <c:valAx>
        <c:axId val="232880384"/>
        <c:scaling>
          <c:orientation val="minMax"/>
          <c:max val="22000"/>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2878848"/>
        <c:crosses val="autoZero"/>
        <c:crossBetween val="between"/>
        <c:majorUnit val="2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F2A-44FE-A1F9-81F9253ED12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F2A-44FE-A1F9-81F9253ED12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F2A-44FE-A1F9-81F9253ED12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F2A-44FE-A1F9-81F9253ED12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F2A-44FE-A1F9-81F9253ED12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F2A-44FE-A1F9-81F9253ED12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F2A-44FE-A1F9-81F9253ED12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F2A-44FE-A1F9-81F9253ED12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F2A-44FE-A1F9-81F9253ED12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F2A-44FE-A1F9-81F9253ED12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F2A-44FE-A1F9-81F9253ED12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F2A-44FE-A1F9-81F9253ED12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F2A-44FE-A1F9-81F9253ED12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F2A-44FE-A1F9-81F9253ED12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F2A-44FE-A1F9-81F9253ED12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FF2A-44FE-A1F9-81F9253ED12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netto a výroba tepla z KVET podle paliv (TJ)</a:t>
            </a:r>
          </a:p>
        </c:rich>
      </c:tx>
      <c:layout>
        <c:manualLayout>
          <c:xMode val="edge"/>
          <c:yMode val="edge"/>
          <c:x val="2.5527497369253281E-5"/>
          <c:y val="2.5188916876574308E-2"/>
        </c:manualLayout>
      </c:layout>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1"/>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('9'!$B$6,'9'!$C$6,'9'!$E$6,'9'!$F$6,'9'!$H$6,'9'!$I$6,'9'!$K$6,'9'!$L$6)</c:f>
              <c:numCache>
                <c:formatCode>#\ ##0.0</c:formatCode>
                <c:ptCount val="8"/>
                <c:pt idx="0">
                  <c:v>6535.2124879999992</c:v>
                </c:pt>
                <c:pt idx="1">
                  <c:v>4516.5478010000006</c:v>
                </c:pt>
                <c:pt idx="2">
                  <c:v>5339.8575410000012</c:v>
                </c:pt>
                <c:pt idx="3">
                  <c:v>4064.7677940000003</c:v>
                </c:pt>
                <c:pt idx="4">
                  <c:v>4492.1497179999997</c:v>
                </c:pt>
                <c:pt idx="5">
                  <c:v>3370.5322800000004</c:v>
                </c:pt>
                <c:pt idx="6">
                  <c:v>5853.7406299999975</c:v>
                </c:pt>
                <c:pt idx="7">
                  <c:v>4086.3502530000001</c:v>
                </c:pt>
              </c:numCache>
            </c:numRef>
          </c:val>
          <c:extLst>
            <c:ext xmlns:c16="http://schemas.microsoft.com/office/drawing/2014/chart" uri="{C3380CC4-5D6E-409C-BE32-E72D297353CC}">
              <c16:uniqueId val="{00000000-A31E-4FD0-8E82-17407FA0E629}"/>
            </c:ext>
          </c:extLst>
        </c:ser>
        <c:ser>
          <c:idx val="1"/>
          <c:order val="1"/>
          <c:tx>
            <c:strRef>
              <c:f>'9'!$A$7</c:f>
              <c:strCache>
                <c:ptCount val="1"/>
                <c:pt idx="0">
                  <c:v>Bioplyn</c:v>
                </c:pt>
              </c:strCache>
            </c:strRef>
          </c:tx>
          <c:spPr>
            <a:solidFill>
              <a:schemeClr val="accent2"/>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('9'!$B$7,'9'!$C$7,'9'!$E$7,'9'!$F$7,'9'!$H$7,'9'!$I$7,'9'!$K$7,'9'!$L$7)</c:f>
              <c:numCache>
                <c:formatCode>#\ ##0.0</c:formatCode>
                <c:ptCount val="8"/>
                <c:pt idx="0">
                  <c:v>649.91652799999997</c:v>
                </c:pt>
                <c:pt idx="1">
                  <c:v>615.54070100000001</c:v>
                </c:pt>
                <c:pt idx="2">
                  <c:v>490.36110199999933</c:v>
                </c:pt>
                <c:pt idx="3">
                  <c:v>467.24692800000008</c:v>
                </c:pt>
                <c:pt idx="4">
                  <c:v>408.35177300000015</c:v>
                </c:pt>
                <c:pt idx="5">
                  <c:v>383.76031899999998</c:v>
                </c:pt>
                <c:pt idx="6">
                  <c:v>628.00451199999998</c:v>
                </c:pt>
                <c:pt idx="7">
                  <c:v>595.31330500000013</c:v>
                </c:pt>
              </c:numCache>
            </c:numRef>
          </c:val>
          <c:extLst>
            <c:ext xmlns:c16="http://schemas.microsoft.com/office/drawing/2014/chart" uri="{C3380CC4-5D6E-409C-BE32-E72D297353CC}">
              <c16:uniqueId val="{00000001-A31E-4FD0-8E82-17407FA0E629}"/>
            </c:ext>
          </c:extLst>
        </c:ser>
        <c:ser>
          <c:idx val="2"/>
          <c:order val="2"/>
          <c:tx>
            <c:strRef>
              <c:f>'9'!$A$8</c:f>
              <c:strCache>
                <c:ptCount val="1"/>
                <c:pt idx="0">
                  <c:v>Černé uhlí</c:v>
                </c:pt>
              </c:strCache>
            </c:strRef>
          </c:tx>
          <c:spPr>
            <a:solidFill>
              <a:schemeClr val="accent3"/>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('9'!$B$8,'9'!$C$8,'9'!$E$8,'9'!$F$8,'9'!$H$8,'9'!$I$8,'9'!$K$8,'9'!$L$8)</c:f>
              <c:numCache>
                <c:formatCode>#\ ##0.0</c:formatCode>
                <c:ptCount val="8"/>
                <c:pt idx="0">
                  <c:v>5409.0848909999986</c:v>
                </c:pt>
                <c:pt idx="1">
                  <c:v>4466.6846420000002</c:v>
                </c:pt>
                <c:pt idx="2">
                  <c:v>2419.3762520000005</c:v>
                </c:pt>
                <c:pt idx="3">
                  <c:v>1844.4018339999998</c:v>
                </c:pt>
                <c:pt idx="4">
                  <c:v>1473.8819220000003</c:v>
                </c:pt>
                <c:pt idx="5">
                  <c:v>971.28398100000004</c:v>
                </c:pt>
                <c:pt idx="6">
                  <c:v>4435.9391680000008</c:v>
                </c:pt>
                <c:pt idx="7">
                  <c:v>3899.4439390000007</c:v>
                </c:pt>
              </c:numCache>
            </c:numRef>
          </c:val>
          <c:extLst>
            <c:ext xmlns:c16="http://schemas.microsoft.com/office/drawing/2014/chart" uri="{C3380CC4-5D6E-409C-BE32-E72D297353CC}">
              <c16:uniqueId val="{00000002-A31E-4FD0-8E82-17407FA0E629}"/>
            </c:ext>
          </c:extLst>
        </c:ser>
        <c:ser>
          <c:idx val="3"/>
          <c:order val="3"/>
          <c:tx>
            <c:strRef>
              <c:f>'9'!$A$9</c:f>
              <c:strCache>
                <c:ptCount val="1"/>
                <c:pt idx="0">
                  <c:v>Elektrická energie</c:v>
                </c:pt>
              </c:strCache>
            </c:strRef>
          </c:tx>
          <c:spPr>
            <a:solidFill>
              <a:schemeClr val="accent4"/>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('9'!$B$9,'9'!$C$9,'9'!$E$9,'9'!$F$9,'9'!$H$9,'9'!$I$9,'9'!$K$9,'9'!$L$9)</c:f>
              <c:numCache>
                <c:formatCode>#\ ##0.0</c:formatCode>
                <c:ptCount val="8"/>
                <c:pt idx="0">
                  <c:v>7.3989500000000001</c:v>
                </c:pt>
                <c:pt idx="1">
                  <c:v>0</c:v>
                </c:pt>
                <c:pt idx="2">
                  <c:v>9.3800829999999991</c:v>
                </c:pt>
                <c:pt idx="3">
                  <c:v>0</c:v>
                </c:pt>
                <c:pt idx="4">
                  <c:v>12.153070000000001</c:v>
                </c:pt>
                <c:pt idx="5">
                  <c:v>0</c:v>
                </c:pt>
                <c:pt idx="6">
                  <c:v>9.1164500000000004</c:v>
                </c:pt>
                <c:pt idx="7">
                  <c:v>0</c:v>
                </c:pt>
              </c:numCache>
            </c:numRef>
          </c:val>
          <c:extLst>
            <c:ext xmlns:c16="http://schemas.microsoft.com/office/drawing/2014/chart" uri="{C3380CC4-5D6E-409C-BE32-E72D297353CC}">
              <c16:uniqueId val="{00000003-A31E-4FD0-8E82-17407FA0E629}"/>
            </c:ext>
          </c:extLst>
        </c:ser>
        <c:ser>
          <c:idx val="4"/>
          <c:order val="4"/>
          <c:tx>
            <c:strRef>
              <c:f>'9'!$A$10</c:f>
              <c:strCache>
                <c:ptCount val="1"/>
                <c:pt idx="0">
                  <c:v>Energie prostředí (tepelné čerpadlo)</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('9'!$B$10,'9'!$C$10,'9'!$E$10,'9'!$F$10,'9'!$H$10,'9'!$I$10,'9'!$K$10,'9'!$L$10)</c:f>
              <c:numCache>
                <c:formatCode>#\ ##0.0</c:formatCode>
                <c:ptCount val="8"/>
                <c:pt idx="0">
                  <c:v>38.213232826950716</c:v>
                </c:pt>
                <c:pt idx="1">
                  <c:v>0</c:v>
                </c:pt>
                <c:pt idx="2">
                  <c:v>20.132817725807719</c:v>
                </c:pt>
                <c:pt idx="3">
                  <c:v>0</c:v>
                </c:pt>
                <c:pt idx="4">
                  <c:v>10.747495477206657</c:v>
                </c:pt>
                <c:pt idx="5">
                  <c:v>0</c:v>
                </c:pt>
                <c:pt idx="6">
                  <c:v>31.5689739700349</c:v>
                </c:pt>
                <c:pt idx="7">
                  <c:v>0</c:v>
                </c:pt>
              </c:numCache>
            </c:numRef>
          </c:val>
          <c:extLst>
            <c:ext xmlns:c16="http://schemas.microsoft.com/office/drawing/2014/chart" uri="{C3380CC4-5D6E-409C-BE32-E72D297353CC}">
              <c16:uniqueId val="{00000004-A31E-4FD0-8E82-17407FA0E629}"/>
            </c:ext>
          </c:extLst>
        </c:ser>
        <c:ser>
          <c:idx val="5"/>
          <c:order val="5"/>
          <c:tx>
            <c:strRef>
              <c:f>'9'!$A$11</c:f>
              <c:strCache>
                <c:ptCount val="1"/>
                <c:pt idx="0">
                  <c:v>Energie Slunce (solární kolektor)</c:v>
                </c:pt>
              </c:strCache>
            </c:strRef>
          </c:tx>
          <c:spPr>
            <a:solidFill>
              <a:schemeClr val="accent6"/>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('9'!$B$11,'9'!$C$11,'9'!$E$11,'9'!$F$11,'9'!$H$11,'9'!$I$11,'9'!$K$11,'9'!$L$11)</c:f>
              <c:numCache>
                <c:formatCode>#\ ##0.0</c:formatCode>
                <c:ptCount val="8"/>
                <c:pt idx="0">
                  <c:v>6.8825999999999998E-2</c:v>
                </c:pt>
                <c:pt idx="1">
                  <c:v>0</c:v>
                </c:pt>
                <c:pt idx="2">
                  <c:v>0.215473</c:v>
                </c:pt>
                <c:pt idx="3">
                  <c:v>0</c:v>
                </c:pt>
                <c:pt idx="4">
                  <c:v>0.211974</c:v>
                </c:pt>
                <c:pt idx="5">
                  <c:v>0</c:v>
                </c:pt>
                <c:pt idx="6">
                  <c:v>7.9279000000000002E-2</c:v>
                </c:pt>
                <c:pt idx="7">
                  <c:v>0</c:v>
                </c:pt>
              </c:numCache>
            </c:numRef>
          </c:val>
          <c:extLst>
            <c:ext xmlns:c16="http://schemas.microsoft.com/office/drawing/2014/chart" uri="{C3380CC4-5D6E-409C-BE32-E72D297353CC}">
              <c16:uniqueId val="{00000005-A31E-4FD0-8E82-17407FA0E629}"/>
            </c:ext>
          </c:extLst>
        </c:ser>
        <c:ser>
          <c:idx val="6"/>
          <c:order val="6"/>
          <c:tx>
            <c:strRef>
              <c:f>'9'!$A$12</c:f>
              <c:strCache>
                <c:ptCount val="1"/>
                <c:pt idx="0">
                  <c:v>Hnědé uhlí</c:v>
                </c:pt>
              </c:strCache>
            </c:strRef>
          </c:tx>
          <c:spPr>
            <a:solidFill>
              <a:srgbClr val="F0948F"/>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('9'!$B$12,'9'!$C$12,'9'!$E$12,'9'!$F$12,'9'!$H$12,'9'!$I$12,'9'!$K$12,'9'!$L$12)</c:f>
              <c:numCache>
                <c:formatCode>#\ ##0.0</c:formatCode>
                <c:ptCount val="8"/>
                <c:pt idx="0">
                  <c:v>22012.707337999993</c:v>
                </c:pt>
                <c:pt idx="1">
                  <c:v>18549.135887</c:v>
                </c:pt>
                <c:pt idx="2">
                  <c:v>11516.625654000007</c:v>
                </c:pt>
                <c:pt idx="3">
                  <c:v>9391.6074200000003</c:v>
                </c:pt>
                <c:pt idx="4">
                  <c:v>6823.4683209999994</c:v>
                </c:pt>
                <c:pt idx="5">
                  <c:v>5067.9319009999999</c:v>
                </c:pt>
                <c:pt idx="6">
                  <c:v>18207.217335999998</c:v>
                </c:pt>
                <c:pt idx="7">
                  <c:v>15441.491141</c:v>
                </c:pt>
              </c:numCache>
            </c:numRef>
          </c:val>
          <c:extLst>
            <c:ext xmlns:c16="http://schemas.microsoft.com/office/drawing/2014/chart" uri="{C3380CC4-5D6E-409C-BE32-E72D297353CC}">
              <c16:uniqueId val="{00000006-A31E-4FD0-8E82-17407FA0E629}"/>
            </c:ext>
          </c:extLst>
        </c:ser>
        <c:ser>
          <c:idx val="7"/>
          <c:order val="7"/>
          <c:tx>
            <c:strRef>
              <c:f>'9'!$A$13</c:f>
              <c:strCache>
                <c:ptCount val="1"/>
                <c:pt idx="0">
                  <c:v>Jaderné palivo</c:v>
                </c:pt>
              </c:strCache>
            </c:strRef>
          </c:tx>
          <c:spPr>
            <a:solidFill>
              <a:srgbClr val="F7C9C7"/>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('9'!$B$13,'9'!$C$13,'9'!$E$13,'9'!$F$13,'9'!$H$13,'9'!$I$13,'9'!$K$13,'9'!$L$13)</c:f>
              <c:numCache>
                <c:formatCode>#\ ##0.0</c:formatCode>
                <c:ptCount val="8"/>
                <c:pt idx="0">
                  <c:v>378.16800000000001</c:v>
                </c:pt>
                <c:pt idx="1">
                  <c:v>0</c:v>
                </c:pt>
                <c:pt idx="2">
                  <c:v>96.504000000000005</c:v>
                </c:pt>
                <c:pt idx="3">
                  <c:v>0</c:v>
                </c:pt>
                <c:pt idx="4">
                  <c:v>73.415000000000006</c:v>
                </c:pt>
                <c:pt idx="5">
                  <c:v>0</c:v>
                </c:pt>
                <c:pt idx="6">
                  <c:v>315.40499999999997</c:v>
                </c:pt>
                <c:pt idx="7">
                  <c:v>0</c:v>
                </c:pt>
              </c:numCache>
            </c:numRef>
          </c:val>
          <c:extLst>
            <c:ext xmlns:c16="http://schemas.microsoft.com/office/drawing/2014/chart" uri="{C3380CC4-5D6E-409C-BE32-E72D297353CC}">
              <c16:uniqueId val="{00000007-A31E-4FD0-8E82-17407FA0E629}"/>
            </c:ext>
          </c:extLst>
        </c:ser>
        <c:ser>
          <c:idx val="8"/>
          <c:order val="8"/>
          <c:tx>
            <c:strRef>
              <c:f>'9'!$A$14</c:f>
              <c:strCache>
                <c:ptCount val="1"/>
                <c:pt idx="0">
                  <c:v>Koks</c:v>
                </c:pt>
              </c:strCache>
            </c:strRef>
          </c:tx>
          <c:spPr>
            <a:solidFill>
              <a:schemeClr val="tx1"/>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('9'!$B$14,'9'!$C$14,'9'!$E$14,'9'!$F$14,'9'!$H$14,'9'!$I$14,'9'!$K$14,'9'!$L$14)</c:f>
              <c:numCache>
                <c:formatCode>#\ ##0.0</c:formatCode>
                <c:ptCount val="8"/>
                <c:pt idx="0">
                  <c:v>9.0999999999999998E-2</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A31E-4FD0-8E82-17407FA0E629}"/>
            </c:ext>
          </c:extLst>
        </c:ser>
        <c:ser>
          <c:idx val="9"/>
          <c:order val="9"/>
          <c:tx>
            <c:strRef>
              <c:f>'9'!$A$15</c:f>
              <c:strCache>
                <c:ptCount val="1"/>
                <c:pt idx="0">
                  <c:v>Odpadní teplo</c:v>
                </c:pt>
              </c:strCache>
            </c:strRef>
          </c:tx>
          <c:spPr>
            <a:solidFill>
              <a:srgbClr val="646363"/>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('9'!$B$15,'9'!$C$15,'9'!$E$15,'9'!$F$15,'9'!$H$15,'9'!$I$15,'9'!$K$15,'9'!$L$15)</c:f>
              <c:numCache>
                <c:formatCode>#\ ##0.0</c:formatCode>
                <c:ptCount val="8"/>
                <c:pt idx="0">
                  <c:v>1953.2303950000003</c:v>
                </c:pt>
                <c:pt idx="1">
                  <c:v>234.09604000000002</c:v>
                </c:pt>
                <c:pt idx="2">
                  <c:v>2022.7120970000001</c:v>
                </c:pt>
                <c:pt idx="3">
                  <c:v>212.79409000000001</c:v>
                </c:pt>
                <c:pt idx="4">
                  <c:v>1873.2219730000002</c:v>
                </c:pt>
                <c:pt idx="5">
                  <c:v>181.27359000000001</c:v>
                </c:pt>
                <c:pt idx="6">
                  <c:v>1944.3151000000003</c:v>
                </c:pt>
                <c:pt idx="7">
                  <c:v>147.90947</c:v>
                </c:pt>
              </c:numCache>
            </c:numRef>
          </c:val>
          <c:extLst>
            <c:ext xmlns:c16="http://schemas.microsoft.com/office/drawing/2014/chart" uri="{C3380CC4-5D6E-409C-BE32-E72D297353CC}">
              <c16:uniqueId val="{00000009-A31E-4FD0-8E82-17407FA0E629}"/>
            </c:ext>
          </c:extLst>
        </c:ser>
        <c:ser>
          <c:idx val="10"/>
          <c:order val="10"/>
          <c:tx>
            <c:strRef>
              <c:f>'9'!$A$16</c:f>
              <c:strCache>
                <c:ptCount val="1"/>
                <c:pt idx="0">
                  <c:v>Ostatní kapalná paliva</c:v>
                </c:pt>
              </c:strCache>
            </c:strRef>
          </c:tx>
          <c:spPr>
            <a:solidFill>
              <a:srgbClr val="9D9D9C"/>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('9'!$B$16,'9'!$C$16,'9'!$E$16,'9'!$F$16,'9'!$H$16,'9'!$I$16,'9'!$K$16,'9'!$L$16)</c:f>
              <c:numCache>
                <c:formatCode>#\ ##0.0</c:formatCode>
                <c:ptCount val="8"/>
                <c:pt idx="0">
                  <c:v>155.08477400000001</c:v>
                </c:pt>
                <c:pt idx="1">
                  <c:v>132.918442</c:v>
                </c:pt>
                <c:pt idx="2">
                  <c:v>35.537211999999997</c:v>
                </c:pt>
                <c:pt idx="3">
                  <c:v>16.845274</c:v>
                </c:pt>
                <c:pt idx="4">
                  <c:v>32.100926000000001</c:v>
                </c:pt>
                <c:pt idx="5">
                  <c:v>4.8926860000000003</c:v>
                </c:pt>
                <c:pt idx="6">
                  <c:v>66.320793999999992</c:v>
                </c:pt>
                <c:pt idx="7">
                  <c:v>44.451968000000001</c:v>
                </c:pt>
              </c:numCache>
            </c:numRef>
          </c:val>
          <c:extLst>
            <c:ext xmlns:c16="http://schemas.microsoft.com/office/drawing/2014/chart" uri="{C3380CC4-5D6E-409C-BE32-E72D297353CC}">
              <c16:uniqueId val="{0000000A-A31E-4FD0-8E82-17407FA0E629}"/>
            </c:ext>
          </c:extLst>
        </c:ser>
        <c:ser>
          <c:idx val="11"/>
          <c:order val="11"/>
          <c:tx>
            <c:strRef>
              <c:f>'9'!$A$17</c:f>
              <c:strCache>
                <c:ptCount val="1"/>
                <c:pt idx="0">
                  <c:v>Ostatní pevná paliva</c:v>
                </c:pt>
              </c:strCache>
            </c:strRef>
          </c:tx>
          <c:spPr>
            <a:solidFill>
              <a:srgbClr val="D0D0D0"/>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('9'!$B$17,'9'!$C$17,'9'!$E$17,'9'!$F$17,'9'!$H$17,'9'!$I$17,'9'!$K$17,'9'!$L$17)</c:f>
              <c:numCache>
                <c:formatCode>#\ ##0.0</c:formatCode>
                <c:ptCount val="8"/>
                <c:pt idx="0">
                  <c:v>914.65196299999991</c:v>
                </c:pt>
                <c:pt idx="1">
                  <c:v>695.83050200000002</c:v>
                </c:pt>
                <c:pt idx="2">
                  <c:v>893.71881723894887</c:v>
                </c:pt>
                <c:pt idx="3">
                  <c:v>569.90580999999997</c:v>
                </c:pt>
                <c:pt idx="4">
                  <c:v>672.15020522133079</c:v>
                </c:pt>
                <c:pt idx="5">
                  <c:v>516.67966999999999</c:v>
                </c:pt>
                <c:pt idx="6">
                  <c:v>812.84809208115826</c:v>
                </c:pt>
                <c:pt idx="7">
                  <c:v>484.21022399999998</c:v>
                </c:pt>
              </c:numCache>
            </c:numRef>
          </c:val>
          <c:extLst>
            <c:ext xmlns:c16="http://schemas.microsoft.com/office/drawing/2014/chart" uri="{C3380CC4-5D6E-409C-BE32-E72D297353CC}">
              <c16:uniqueId val="{0000000B-A31E-4FD0-8E82-17407FA0E629}"/>
            </c:ext>
          </c:extLst>
        </c:ser>
        <c:ser>
          <c:idx val="12"/>
          <c:order val="12"/>
          <c:tx>
            <c:strRef>
              <c:f>'9'!$A$18</c:f>
              <c:strCache>
                <c:ptCount val="1"/>
                <c:pt idx="0">
                  <c:v>Ostatní plyny</c:v>
                </c:pt>
              </c:strCache>
            </c:strRef>
          </c:tx>
          <c:spPr>
            <a:pattFill prst="ltUpDiag">
              <a:fgClr>
                <a:schemeClr val="accent1"/>
              </a:fgClr>
              <a:bgClr>
                <a:schemeClr val="bg1"/>
              </a:bgClr>
            </a:patt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('9'!$B$18,'9'!$C$18,'9'!$E$18,'9'!$F$18,'9'!$H$18,'9'!$I$18,'9'!$K$18,'9'!$L$18)</c:f>
              <c:numCache>
                <c:formatCode>#\ ##0.0</c:formatCode>
                <c:ptCount val="8"/>
                <c:pt idx="0">
                  <c:v>2309.8385019999996</c:v>
                </c:pt>
                <c:pt idx="1">
                  <c:v>1478.9096499999998</c:v>
                </c:pt>
                <c:pt idx="2">
                  <c:v>2076.489791</c:v>
                </c:pt>
                <c:pt idx="3">
                  <c:v>1155.8986730000001</c:v>
                </c:pt>
                <c:pt idx="4">
                  <c:v>2076.5371570000002</c:v>
                </c:pt>
                <c:pt idx="5">
                  <c:v>864.54048499999999</c:v>
                </c:pt>
                <c:pt idx="6">
                  <c:v>2139.648666999999</c:v>
                </c:pt>
                <c:pt idx="7">
                  <c:v>1362.1172689999999</c:v>
                </c:pt>
              </c:numCache>
            </c:numRef>
          </c:val>
          <c:extLst>
            <c:ext xmlns:c16="http://schemas.microsoft.com/office/drawing/2014/chart" uri="{C3380CC4-5D6E-409C-BE32-E72D297353CC}">
              <c16:uniqueId val="{0000000C-A31E-4FD0-8E82-17407FA0E629}"/>
            </c:ext>
          </c:extLst>
        </c:ser>
        <c:ser>
          <c:idx val="13"/>
          <c:order val="13"/>
          <c:tx>
            <c:strRef>
              <c:f>'9'!$A$19</c:f>
              <c:strCache>
                <c:ptCount val="1"/>
                <c:pt idx="0">
                  <c:v>Ostatní</c:v>
                </c:pt>
              </c:strCache>
            </c:strRef>
          </c:tx>
          <c:spPr>
            <a:pattFill prst="ltUpDiag">
              <a:fgClr>
                <a:schemeClr val="accent5"/>
              </a:fgClr>
              <a:bgClr>
                <a:schemeClr val="bg1"/>
              </a:bgClr>
            </a:patt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('9'!$B$19,'9'!$C$19,'9'!$E$19,'9'!$F$19,'9'!$H$19,'9'!$I$19,'9'!$K$19,'9'!$L$19)</c:f>
              <c:numCache>
                <c:formatCode>#\ ##0.0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D-A31E-4FD0-8E82-17407FA0E629}"/>
            </c:ext>
          </c:extLst>
        </c:ser>
        <c:ser>
          <c:idx val="14"/>
          <c:order val="14"/>
          <c:tx>
            <c:strRef>
              <c:f>'9'!$A$20</c:f>
              <c:strCache>
                <c:ptCount val="1"/>
                <c:pt idx="0">
                  <c:v>Topné oleje</c:v>
                </c:pt>
              </c:strCache>
            </c:strRef>
          </c:tx>
          <c:spPr>
            <a:pattFill prst="ltUpDiag">
              <a:fgClr>
                <a:schemeClr val="accent2"/>
              </a:fgClr>
              <a:bgClr>
                <a:schemeClr val="bg1"/>
              </a:bgClr>
            </a:patt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('9'!$B$20,'9'!$C$20,'9'!$E$20,'9'!$F$20,'9'!$H$20,'9'!$I$20,'9'!$K$20,'9'!$L$20)</c:f>
              <c:numCache>
                <c:formatCode>#\ ##0.0</c:formatCode>
                <c:ptCount val="8"/>
                <c:pt idx="0">
                  <c:v>147.04139899999998</c:v>
                </c:pt>
                <c:pt idx="1">
                  <c:v>4.3112550000000009</c:v>
                </c:pt>
                <c:pt idx="2">
                  <c:v>52.24143999999999</c:v>
                </c:pt>
                <c:pt idx="3">
                  <c:v>3.4317980000000001</c:v>
                </c:pt>
                <c:pt idx="4">
                  <c:v>39.795474999999996</c:v>
                </c:pt>
                <c:pt idx="5">
                  <c:v>2.5471999999999997</c:v>
                </c:pt>
                <c:pt idx="6">
                  <c:v>111.90005599999996</c:v>
                </c:pt>
                <c:pt idx="7">
                  <c:v>5.5315919999999998</c:v>
                </c:pt>
              </c:numCache>
            </c:numRef>
          </c:val>
          <c:extLst>
            <c:ext xmlns:c16="http://schemas.microsoft.com/office/drawing/2014/chart" uri="{C3380CC4-5D6E-409C-BE32-E72D297353CC}">
              <c16:uniqueId val="{0000000E-A31E-4FD0-8E82-17407FA0E629}"/>
            </c:ext>
          </c:extLst>
        </c:ser>
        <c:ser>
          <c:idx val="15"/>
          <c:order val="15"/>
          <c:tx>
            <c:strRef>
              <c:f>'9'!$A$21</c:f>
              <c:strCache>
                <c:ptCount val="1"/>
                <c:pt idx="0">
                  <c:v>Zemní plyn</c:v>
                </c:pt>
              </c:strCache>
            </c:strRef>
          </c:tx>
          <c:spPr>
            <a:pattFill prst="ltUpDiag">
              <a:fgClr>
                <a:schemeClr val="accent6"/>
              </a:fgClr>
              <a:bgClr>
                <a:schemeClr val="bg1"/>
              </a:bgClr>
            </a:patt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('9'!$B$21,'9'!$C$21,'9'!$E$21,'9'!$F$21,'9'!$H$21,'9'!$I$21,'9'!$K$21,'9'!$L$21)</c:f>
              <c:numCache>
                <c:formatCode>#\ ##0.0</c:formatCode>
                <c:ptCount val="8"/>
                <c:pt idx="0">
                  <c:v>12285.573358901283</c:v>
                </c:pt>
                <c:pt idx="1">
                  <c:v>4488.8530056</c:v>
                </c:pt>
                <c:pt idx="2">
                  <c:v>6378.510557345232</c:v>
                </c:pt>
                <c:pt idx="3">
                  <c:v>2319.9665362000005</c:v>
                </c:pt>
                <c:pt idx="4">
                  <c:v>4123.7560073489021</c:v>
                </c:pt>
                <c:pt idx="5">
                  <c:v>1721.6421735999998</c:v>
                </c:pt>
                <c:pt idx="6">
                  <c:v>10865.826097148794</c:v>
                </c:pt>
                <c:pt idx="7">
                  <c:v>4633.3489825999986</c:v>
                </c:pt>
              </c:numCache>
            </c:numRef>
          </c:val>
          <c:extLst>
            <c:ext xmlns:c16="http://schemas.microsoft.com/office/drawing/2014/chart" uri="{C3380CC4-5D6E-409C-BE32-E72D297353CC}">
              <c16:uniqueId val="{0000000F-A31E-4FD0-8E82-17407FA0E629}"/>
            </c:ext>
          </c:extLst>
        </c:ser>
        <c:dLbls>
          <c:showLegendKey val="0"/>
          <c:showVal val="0"/>
          <c:showCatName val="0"/>
          <c:showSerName val="0"/>
          <c:showPercent val="0"/>
          <c:showBubbleSize val="0"/>
        </c:dLbls>
        <c:gapWidth val="75"/>
        <c:overlap val="100"/>
        <c:axId val="295475072"/>
        <c:axId val="295476608"/>
      </c:barChart>
      <c:catAx>
        <c:axId val="295475072"/>
        <c:scaling>
          <c:orientation val="minMax"/>
        </c:scaling>
        <c:delete val="0"/>
        <c:axPos val="b"/>
        <c:numFmt formatCode="General" sourceLinked="0"/>
        <c:majorTickMark val="none"/>
        <c:minorTickMark val="none"/>
        <c:tickLblPos val="nextTo"/>
        <c:txPr>
          <a:bodyPr/>
          <a:lstStyle/>
          <a:p>
            <a:pPr>
              <a:defRPr sz="900"/>
            </a:pPr>
            <a:endParaRPr lang="cs-CZ"/>
          </a:p>
        </c:txPr>
        <c:crossAx val="295476608"/>
        <c:crosses val="autoZero"/>
        <c:auto val="1"/>
        <c:lblAlgn val="ctr"/>
        <c:lblOffset val="100"/>
        <c:noMultiLvlLbl val="0"/>
      </c:catAx>
      <c:valAx>
        <c:axId val="29547660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4750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paliv na výrobě tepla z KVET</a:t>
            </a:r>
          </a:p>
        </c:rich>
      </c:tx>
      <c:layout>
        <c:manualLayout>
          <c:xMode val="edge"/>
          <c:yMode val="edge"/>
          <c:x val="1.2365513134387615E-2"/>
          <c:y val="1.4248370492547359E-2"/>
        </c:manualLayout>
      </c:layout>
      <c:overlay val="0"/>
    </c:title>
    <c:autoTitleDeleted val="0"/>
    <c:plotArea>
      <c:layout>
        <c:manualLayout>
          <c:layoutTarget val="inner"/>
          <c:xMode val="edge"/>
          <c:yMode val="edge"/>
          <c:x val="0.11764182991306112"/>
          <c:y val="0.11704715549773434"/>
          <c:w val="0.56024199194582802"/>
          <c:h val="0.8829528445022656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64B4-4EC7-B98F-E0BEFB0BE867}"/>
              </c:ext>
            </c:extLst>
          </c:dPt>
          <c:dPt>
            <c:idx val="1"/>
            <c:bubble3D val="0"/>
            <c:spPr>
              <a:solidFill>
                <a:schemeClr val="accent2"/>
              </a:solidFill>
            </c:spPr>
            <c:extLst>
              <c:ext xmlns:c16="http://schemas.microsoft.com/office/drawing/2014/chart" uri="{C3380CC4-5D6E-409C-BE32-E72D297353CC}">
                <c16:uniqueId val="{00000003-64B4-4EC7-B98F-E0BEFB0BE867}"/>
              </c:ext>
            </c:extLst>
          </c:dPt>
          <c:dPt>
            <c:idx val="2"/>
            <c:bubble3D val="0"/>
            <c:spPr>
              <a:solidFill>
                <a:schemeClr val="accent3"/>
              </a:solidFill>
            </c:spPr>
            <c:extLst>
              <c:ext xmlns:c16="http://schemas.microsoft.com/office/drawing/2014/chart" uri="{C3380CC4-5D6E-409C-BE32-E72D297353CC}">
                <c16:uniqueId val="{00000005-64B4-4EC7-B98F-E0BEFB0BE867}"/>
              </c:ext>
            </c:extLst>
          </c:dPt>
          <c:dPt>
            <c:idx val="3"/>
            <c:bubble3D val="0"/>
            <c:spPr>
              <a:solidFill>
                <a:schemeClr val="accent4"/>
              </a:solidFill>
            </c:spPr>
            <c:extLst>
              <c:ext xmlns:c16="http://schemas.microsoft.com/office/drawing/2014/chart" uri="{C3380CC4-5D6E-409C-BE32-E72D297353CC}">
                <c16:uniqueId val="{0000000A-64B4-4EC7-B98F-E0BEFB0BE867}"/>
              </c:ext>
            </c:extLst>
          </c:dPt>
          <c:dPt>
            <c:idx val="5"/>
            <c:bubble3D val="0"/>
            <c:spPr>
              <a:solidFill>
                <a:schemeClr val="accent6"/>
              </a:solidFill>
            </c:spPr>
            <c:extLst>
              <c:ext xmlns:c16="http://schemas.microsoft.com/office/drawing/2014/chart" uri="{C3380CC4-5D6E-409C-BE32-E72D297353CC}">
                <c16:uniqueId val="{0000000C-64B4-4EC7-B98F-E0BEFB0BE867}"/>
              </c:ext>
            </c:extLst>
          </c:dPt>
          <c:dPt>
            <c:idx val="6"/>
            <c:bubble3D val="0"/>
            <c:spPr>
              <a:solidFill>
                <a:srgbClr val="F0948F"/>
              </a:solidFill>
            </c:spPr>
            <c:extLst>
              <c:ext xmlns:c16="http://schemas.microsoft.com/office/drawing/2014/chart" uri="{C3380CC4-5D6E-409C-BE32-E72D297353CC}">
                <c16:uniqueId val="{00000007-64B4-4EC7-B98F-E0BEFB0BE867}"/>
              </c:ext>
            </c:extLst>
          </c:dPt>
          <c:dPt>
            <c:idx val="7"/>
            <c:bubble3D val="0"/>
            <c:spPr>
              <a:solidFill>
                <a:srgbClr val="F7C9C7"/>
              </a:solidFill>
            </c:spPr>
            <c:extLst>
              <c:ext xmlns:c16="http://schemas.microsoft.com/office/drawing/2014/chart" uri="{C3380CC4-5D6E-409C-BE32-E72D297353CC}">
                <c16:uniqueId val="{0000000D-64B4-4EC7-B98F-E0BEFB0BE867}"/>
              </c:ext>
            </c:extLst>
          </c:dPt>
          <c:dPt>
            <c:idx val="8"/>
            <c:bubble3D val="0"/>
            <c:spPr>
              <a:solidFill>
                <a:schemeClr val="tx1"/>
              </a:solidFill>
            </c:spPr>
            <c:extLst>
              <c:ext xmlns:c16="http://schemas.microsoft.com/office/drawing/2014/chart" uri="{C3380CC4-5D6E-409C-BE32-E72D297353CC}">
                <c16:uniqueId val="{0000000E-64B4-4EC7-B98F-E0BEFB0BE867}"/>
              </c:ext>
            </c:extLst>
          </c:dPt>
          <c:dPt>
            <c:idx val="9"/>
            <c:bubble3D val="0"/>
            <c:spPr>
              <a:solidFill>
                <a:srgbClr val="646363"/>
              </a:solidFill>
            </c:spPr>
            <c:extLst>
              <c:ext xmlns:c16="http://schemas.microsoft.com/office/drawing/2014/chart" uri="{C3380CC4-5D6E-409C-BE32-E72D297353CC}">
                <c16:uniqueId val="{0000000F-64B4-4EC7-B98F-E0BEFB0BE867}"/>
              </c:ext>
            </c:extLst>
          </c:dPt>
          <c:dPt>
            <c:idx val="10"/>
            <c:bubble3D val="0"/>
            <c:spPr>
              <a:solidFill>
                <a:srgbClr val="9D9D9C"/>
              </a:solidFill>
            </c:spPr>
            <c:extLst>
              <c:ext xmlns:c16="http://schemas.microsoft.com/office/drawing/2014/chart" uri="{C3380CC4-5D6E-409C-BE32-E72D297353CC}">
                <c16:uniqueId val="{00000010-64B4-4EC7-B98F-E0BEFB0BE867}"/>
              </c:ext>
            </c:extLst>
          </c:dPt>
          <c:dPt>
            <c:idx val="11"/>
            <c:bubble3D val="0"/>
            <c:spPr>
              <a:solidFill>
                <a:srgbClr val="D0D0D0"/>
              </a:solidFill>
            </c:spPr>
            <c:extLst>
              <c:ext xmlns:c16="http://schemas.microsoft.com/office/drawing/2014/chart" uri="{C3380CC4-5D6E-409C-BE32-E72D297353CC}">
                <c16:uniqueId val="{0000000A-8459-4506-9FF0-C9D71A85D7B8}"/>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B-8459-4506-9FF0-C9D71A85D7B8}"/>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1-64B4-4EC7-B98F-E0BEFB0BE86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2-64B4-4EC7-B98F-E0BEFB0BE86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64B4-4EC7-B98F-E0BEFB0BE867}"/>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64B4-4EC7-B98F-E0BEFB0BE867}"/>
                </c:ext>
              </c:extLst>
            </c:dLbl>
            <c:dLbl>
              <c:idx val="3"/>
              <c:delete val="1"/>
              <c:extLst>
                <c:ext xmlns:c15="http://schemas.microsoft.com/office/drawing/2012/chart" uri="{CE6537A1-D6FC-4f65-9D91-7224C49458BB}"/>
                <c:ext xmlns:c16="http://schemas.microsoft.com/office/drawing/2014/chart" uri="{C3380CC4-5D6E-409C-BE32-E72D297353CC}">
                  <c16:uniqueId val="{0000000A-64B4-4EC7-B98F-E0BEFB0BE867}"/>
                </c:ext>
              </c:extLst>
            </c:dLbl>
            <c:dLbl>
              <c:idx val="4"/>
              <c:delete val="1"/>
              <c:extLst>
                <c:ext xmlns:c15="http://schemas.microsoft.com/office/drawing/2012/chart" uri="{CE6537A1-D6FC-4f65-9D91-7224C49458BB}"/>
                <c:ext xmlns:c16="http://schemas.microsoft.com/office/drawing/2014/chart" uri="{C3380CC4-5D6E-409C-BE32-E72D297353CC}">
                  <c16:uniqueId val="{0000000B-64B4-4EC7-B98F-E0BEFB0BE867}"/>
                </c:ext>
              </c:extLst>
            </c:dLbl>
            <c:dLbl>
              <c:idx val="5"/>
              <c:delete val="1"/>
              <c:extLst>
                <c:ext xmlns:c15="http://schemas.microsoft.com/office/drawing/2012/chart" uri="{CE6537A1-D6FC-4f65-9D91-7224C49458BB}"/>
                <c:ext xmlns:c16="http://schemas.microsoft.com/office/drawing/2014/chart" uri="{C3380CC4-5D6E-409C-BE32-E72D297353CC}">
                  <c16:uniqueId val="{0000000C-64B4-4EC7-B98F-E0BEFB0BE86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64B4-4EC7-B98F-E0BEFB0BE867}"/>
                </c:ext>
              </c:extLst>
            </c:dLbl>
            <c:dLbl>
              <c:idx val="7"/>
              <c:delete val="1"/>
              <c:extLst>
                <c:ext xmlns:c15="http://schemas.microsoft.com/office/drawing/2012/chart" uri="{CE6537A1-D6FC-4f65-9D91-7224C49458BB}"/>
                <c:ext xmlns:c16="http://schemas.microsoft.com/office/drawing/2014/chart" uri="{C3380CC4-5D6E-409C-BE32-E72D297353CC}">
                  <c16:uniqueId val="{0000000D-64B4-4EC7-B98F-E0BEFB0BE867}"/>
                </c:ext>
              </c:extLst>
            </c:dLbl>
            <c:dLbl>
              <c:idx val="8"/>
              <c:delete val="1"/>
              <c:extLst>
                <c:ext xmlns:c15="http://schemas.microsoft.com/office/drawing/2012/chart" uri="{CE6537A1-D6FC-4f65-9D91-7224C49458BB}"/>
                <c:ext xmlns:c16="http://schemas.microsoft.com/office/drawing/2014/chart" uri="{C3380CC4-5D6E-409C-BE32-E72D297353CC}">
                  <c16:uniqueId val="{0000000E-64B4-4EC7-B98F-E0BEFB0BE867}"/>
                </c:ext>
              </c:extLst>
            </c:dLbl>
            <c:dLbl>
              <c:idx val="9"/>
              <c:layout>
                <c:manualLayout>
                  <c:x val="-0.13475308233529631"/>
                  <c:y val="6.7669253145380887E-2"/>
                </c:manualLayout>
              </c:layout>
              <c:numFmt formatCode="0.0%" sourceLinked="0"/>
              <c:spPr>
                <a:no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4B4-4EC7-B98F-E0BEFB0BE867}"/>
                </c:ext>
              </c:extLst>
            </c:dLbl>
            <c:dLbl>
              <c:idx val="10"/>
              <c:layout>
                <c:manualLayout>
                  <c:x val="-0.13237918789563069"/>
                  <c:y val="-0.1416580404013105"/>
                </c:manualLayout>
              </c:layout>
              <c:numFmt formatCode="0.0%" sourceLinked="0"/>
              <c:spPr>
                <a:no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4B4-4EC7-B98F-E0BEFB0BE867}"/>
                </c:ext>
              </c:extLst>
            </c:dLbl>
            <c:dLbl>
              <c:idx val="11"/>
              <c:numFmt formatCode="0%" sourceLinked="0"/>
              <c:spPr>
                <a:noFill/>
                <a:ln>
                  <a:noFill/>
                </a:ln>
                <a:effectLst/>
              </c:spPr>
              <c:txPr>
                <a:bodyPr wrap="square" lIns="38100" tIns="19050" rIns="38100" bIns="19050" anchor="ctr">
                  <a:spAutoFit/>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A-8459-4506-9FF0-C9D71A85D7B8}"/>
                </c:ext>
              </c:extLst>
            </c:dLbl>
            <c:dLbl>
              <c:idx val="12"/>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8459-4506-9FF0-C9D71A85D7B8}"/>
                </c:ext>
              </c:extLst>
            </c:dLbl>
            <c:dLbl>
              <c:idx val="13"/>
              <c:delete val="1"/>
              <c:extLst>
                <c:ext xmlns:c15="http://schemas.microsoft.com/office/drawing/2012/chart" uri="{CE6537A1-D6FC-4f65-9D91-7224C49458BB}"/>
                <c:ext xmlns:c16="http://schemas.microsoft.com/office/drawing/2014/chart" uri="{C3380CC4-5D6E-409C-BE32-E72D297353CC}">
                  <c16:uniqueId val="{00000011-64B4-4EC7-B98F-E0BEFB0BE867}"/>
                </c:ext>
              </c:extLst>
            </c:dLbl>
            <c:dLbl>
              <c:idx val="14"/>
              <c:delete val="1"/>
              <c:extLst>
                <c:ext xmlns:c15="http://schemas.microsoft.com/office/drawing/2012/chart" uri="{CE6537A1-D6FC-4f65-9D91-7224C49458BB}"/>
                <c:ext xmlns:c16="http://schemas.microsoft.com/office/drawing/2014/chart" uri="{C3380CC4-5D6E-409C-BE32-E72D297353CC}">
                  <c16:uniqueId val="{00000012-64B4-4EC7-B98F-E0BEFB0BE867}"/>
                </c:ext>
              </c:extLst>
            </c:dLbl>
            <c:dLbl>
              <c:idx val="15"/>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64B4-4EC7-B98F-E0BEFB0BE867}"/>
                </c:ext>
              </c:extLst>
            </c:dLbl>
            <c:numFmt formatCode="0%" sourceLinked="0"/>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'9'!$O$6:$O$21</c:f>
              <c:numCache>
                <c:formatCode>#\ ##0.0</c:formatCode>
                <c:ptCount val="16"/>
                <c:pt idx="0">
                  <c:v>16038.198128</c:v>
                </c:pt>
                <c:pt idx="1">
                  <c:v>2061.861253</c:v>
                </c:pt>
                <c:pt idx="2">
                  <c:v>11181.814396000002</c:v>
                </c:pt>
                <c:pt idx="3">
                  <c:v>0</c:v>
                </c:pt>
                <c:pt idx="4">
                  <c:v>0</c:v>
                </c:pt>
                <c:pt idx="5">
                  <c:v>0</c:v>
                </c:pt>
                <c:pt idx="6">
                  <c:v>48450.166348999999</c:v>
                </c:pt>
                <c:pt idx="7">
                  <c:v>0</c:v>
                </c:pt>
                <c:pt idx="8">
                  <c:v>0</c:v>
                </c:pt>
                <c:pt idx="9">
                  <c:v>776.07319000000007</c:v>
                </c:pt>
                <c:pt idx="10">
                  <c:v>199.10836999999998</c:v>
                </c:pt>
                <c:pt idx="11">
                  <c:v>2266.6262059999999</c:v>
                </c:pt>
                <c:pt idx="12">
                  <c:v>4861.466077</c:v>
                </c:pt>
                <c:pt idx="13">
                  <c:v>0</c:v>
                </c:pt>
                <c:pt idx="14">
                  <c:v>15.821845000000001</c:v>
                </c:pt>
                <c:pt idx="15">
                  <c:v>13163.810697999999</c:v>
                </c:pt>
              </c:numCache>
            </c:numRef>
          </c:val>
          <c:extLst>
            <c:ext xmlns:c16="http://schemas.microsoft.com/office/drawing/2014/chart" uri="{C3380CC4-5D6E-409C-BE32-E72D297353CC}">
              <c16:uniqueId val="{00000013-64B4-4EC7-B98F-E0BEFB0BE867}"/>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orientation="portrait"/>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8B3-4745-A9F7-2CB7F9482BE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8B3-4745-A9F7-2CB7F9482BE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8B3-4745-A9F7-2CB7F9482BE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8B3-4745-A9F7-2CB7F9482BE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8B3-4745-A9F7-2CB7F9482BE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8B3-4745-A9F7-2CB7F9482BE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8B3-4745-A9F7-2CB7F9482BE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8B3-4745-A9F7-2CB7F9482BE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8B3-4745-A9F7-2CB7F9482BE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8B3-4745-A9F7-2CB7F9482BE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8B3-4745-A9F7-2CB7F9482BE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8B3-4745-A9F7-2CB7F9482BE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8B3-4745-A9F7-2CB7F9482BE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8B3-4745-A9F7-2CB7F9482BE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8B3-4745-A9F7-2CB7F9482BE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8B3-4745-A9F7-2CB7F9482BE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Brutto výroba tepla (TJ)</a:t>
            </a:r>
          </a:p>
        </c:rich>
      </c:tx>
      <c:layout>
        <c:manualLayout>
          <c:xMode val="edge"/>
          <c:yMode val="edge"/>
          <c:x val="2.1835448443131076E-3"/>
          <c:y val="6.0430953590930982E-3"/>
        </c:manualLayout>
      </c:layout>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'10.1'!$B$5:$E$5</c:f>
              <c:numCache>
                <c:formatCode>#\ ##0.0</c:formatCode>
                <c:ptCount val="4"/>
                <c:pt idx="0">
                  <c:v>59492.390077321375</c:v>
                </c:pt>
                <c:pt idx="1">
                  <c:v>33647.194626035649</c:v>
                </c:pt>
                <c:pt idx="2">
                  <c:v>26175.937773657759</c:v>
                </c:pt>
                <c:pt idx="3">
                  <c:v>50852.251834295123</c:v>
                </c:pt>
              </c:numCache>
            </c:numRef>
          </c:val>
          <c:extLst>
            <c:ext xmlns:c16="http://schemas.microsoft.com/office/drawing/2014/chart" uri="{C3380CC4-5D6E-409C-BE32-E72D297353CC}">
              <c16:uniqueId val="{00000000-60D1-4FA4-8A90-31289B13B312}"/>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'10.1'!$B$6:$E$6</c:f>
              <c:numCache>
                <c:formatCode>#\ ##0.0</c:formatCode>
                <c:ptCount val="4"/>
                <c:pt idx="0">
                  <c:v>59760.704269635331</c:v>
                </c:pt>
                <c:pt idx="1">
                  <c:v>28688.566620999998</c:v>
                </c:pt>
                <c:pt idx="2">
                  <c:v>24452.443356056847</c:v>
                </c:pt>
                <c:pt idx="3">
                  <c:v>50022.549163199961</c:v>
                </c:pt>
              </c:numCache>
            </c:numRef>
          </c:val>
          <c:extLst>
            <c:ext xmlns:c16="http://schemas.microsoft.com/office/drawing/2014/chart" uri="{C3380CC4-5D6E-409C-BE32-E72D297353CC}">
              <c16:uniqueId val="{00000001-60D1-4FA4-8A90-31289B13B312}"/>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'10.1'!$B$7:$E$7</c:f>
              <c:numCache>
                <c:formatCode>#\ ##0.0</c:formatCode>
                <c:ptCount val="4"/>
                <c:pt idx="0">
                  <c:v>55809.228224338694</c:v>
                </c:pt>
                <c:pt idx="1">
                  <c:v>32753.713619923368</c:v>
                </c:pt>
                <c:pt idx="2">
                  <c:v>24978.363623037145</c:v>
                </c:pt>
                <c:pt idx="3">
                  <c:v>48372.261379309275</c:v>
                </c:pt>
              </c:numCache>
            </c:numRef>
          </c:val>
          <c:extLst>
            <c:ext xmlns:c16="http://schemas.microsoft.com/office/drawing/2014/chart" uri="{C3380CC4-5D6E-409C-BE32-E72D297353CC}">
              <c16:uniqueId val="{00000002-60D1-4FA4-8A90-31289B13B312}"/>
            </c:ext>
          </c:extLst>
        </c:ser>
        <c:ser>
          <c:idx val="3"/>
          <c:order val="3"/>
          <c:tx>
            <c:v>2020</c:v>
          </c:tx>
          <c:invertIfNegative val="0"/>
          <c:val>
            <c:numRef>
              <c:f>'10.1'!$B$8:$E$8</c:f>
              <c:numCache>
                <c:formatCode>#\ ##0.0</c:formatCode>
                <c:ptCount val="4"/>
                <c:pt idx="0">
                  <c:v>53528.76771021785</c:v>
                </c:pt>
                <c:pt idx="1">
                  <c:v>31489.553688778622</c:v>
                </c:pt>
                <c:pt idx="2">
                  <c:v>24527.664056400004</c:v>
                </c:pt>
                <c:pt idx="3">
                  <c:v>47371.722850400001</c:v>
                </c:pt>
              </c:numCache>
            </c:numRef>
          </c:val>
          <c:extLst>
            <c:ext xmlns:c16="http://schemas.microsoft.com/office/drawing/2014/chart" uri="{C3380CC4-5D6E-409C-BE32-E72D297353CC}">
              <c16:uniqueId val="{00000000-1814-4693-8A06-821683EB311A}"/>
            </c:ext>
          </c:extLst>
        </c:ser>
        <c:ser>
          <c:idx val="4"/>
          <c:order val="4"/>
          <c:tx>
            <c:v>2021</c:v>
          </c:tx>
          <c:invertIfNegative val="0"/>
          <c:val>
            <c:numRef>
              <c:f>'10.1'!$B$9:$E$9</c:f>
              <c:numCache>
                <c:formatCode>#\ ##0.0</c:formatCode>
                <c:ptCount val="4"/>
                <c:pt idx="0">
                  <c:v>55526.625049728224</c:v>
                </c:pt>
                <c:pt idx="1">
                  <c:v>33751.991298309993</c:v>
                </c:pt>
                <c:pt idx="2">
                  <c:v>24370.187993047432</c:v>
                </c:pt>
                <c:pt idx="3">
                  <c:v>48008.573355200002</c:v>
                </c:pt>
              </c:numCache>
            </c:numRef>
          </c:val>
          <c:extLst>
            <c:ext xmlns:c16="http://schemas.microsoft.com/office/drawing/2014/chart" uri="{C3380CC4-5D6E-409C-BE32-E72D297353CC}">
              <c16:uniqueId val="{00000000-4C29-41A3-A116-D17EB565C8A1}"/>
            </c:ext>
          </c:extLst>
        </c:ser>
        <c:dLbls>
          <c:showLegendKey val="0"/>
          <c:showVal val="0"/>
          <c:showCatName val="0"/>
          <c:showSerName val="0"/>
          <c:showPercent val="0"/>
          <c:showBubbleSize val="0"/>
        </c:dLbls>
        <c:gapWidth val="50"/>
        <c:overlap val="-10"/>
        <c:axId val="296082432"/>
        <c:axId val="295764736"/>
      </c:barChart>
      <c:catAx>
        <c:axId val="296082432"/>
        <c:scaling>
          <c:orientation val="minMax"/>
        </c:scaling>
        <c:delete val="0"/>
        <c:axPos val="b"/>
        <c:numFmt formatCode="General" sourceLinked="1"/>
        <c:majorTickMark val="none"/>
        <c:minorTickMark val="none"/>
        <c:tickLblPos val="low"/>
        <c:txPr>
          <a:bodyPr/>
          <a:lstStyle/>
          <a:p>
            <a:pPr>
              <a:defRPr sz="900">
                <a:latin typeface="Arial" panose="020B0604020202020204" pitchFamily="34" charset="0"/>
                <a:cs typeface="Arial" panose="020B0604020202020204" pitchFamily="34" charset="0"/>
              </a:defRPr>
            </a:pPr>
            <a:endParaRPr lang="cs-CZ"/>
          </a:p>
        </c:txPr>
        <c:crossAx val="295764736"/>
        <c:crosses val="autoZero"/>
        <c:auto val="1"/>
        <c:lblAlgn val="ctr"/>
        <c:lblOffset val="100"/>
        <c:noMultiLvlLbl val="0"/>
      </c:catAx>
      <c:valAx>
        <c:axId val="295764736"/>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6082432"/>
        <c:crosses val="autoZero"/>
        <c:crossBetween val="between"/>
      </c:valAx>
    </c:plotArea>
    <c:legend>
      <c:legendPos val="b"/>
      <c:layout>
        <c:manualLayout>
          <c:xMode val="edge"/>
          <c:yMode val="edge"/>
          <c:x val="1.9649170751703761E-3"/>
          <c:y val="0.90361548402814651"/>
          <c:w val="0.50438519480075839"/>
          <c:h val="9.6384515971853449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(TJ)</a:t>
            </a:r>
          </a:p>
        </c:rich>
      </c:tx>
      <c:layout>
        <c:manualLayout>
          <c:xMode val="edge"/>
          <c:yMode val="edge"/>
          <c:x val="1.4794263872489634E-3"/>
          <c:y val="0"/>
        </c:manualLayout>
      </c:layout>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'10.1'!$B$12:$E$12</c:f>
              <c:numCache>
                <c:formatCode>#\ ##0.0</c:formatCode>
                <c:ptCount val="4"/>
                <c:pt idx="0">
                  <c:v>37510.164870000008</c:v>
                </c:pt>
                <c:pt idx="1">
                  <c:v>16101.258852000003</c:v>
                </c:pt>
                <c:pt idx="2">
                  <c:v>10892.098497999999</c:v>
                </c:pt>
                <c:pt idx="3">
                  <c:v>29809.263052999999</c:v>
                </c:pt>
              </c:numCache>
            </c:numRef>
          </c:val>
          <c:extLst>
            <c:ext xmlns:c16="http://schemas.microsoft.com/office/drawing/2014/chart" uri="{C3380CC4-5D6E-409C-BE32-E72D297353CC}">
              <c16:uniqueId val="{00000000-3B03-45FB-A5FA-CD79BCEC54C0}"/>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'10.1'!$B$13:$E$13</c:f>
              <c:numCache>
                <c:formatCode>#\ ##0.0</c:formatCode>
                <c:ptCount val="4"/>
                <c:pt idx="0">
                  <c:v>38059.708079999997</c:v>
                </c:pt>
                <c:pt idx="1">
                  <c:v>12376.442391999999</c:v>
                </c:pt>
                <c:pt idx="2">
                  <c:v>9704.6084629999987</c:v>
                </c:pt>
                <c:pt idx="3">
                  <c:v>28893.454439000001</c:v>
                </c:pt>
              </c:numCache>
            </c:numRef>
          </c:val>
          <c:extLst>
            <c:ext xmlns:c16="http://schemas.microsoft.com/office/drawing/2014/chart" uri="{C3380CC4-5D6E-409C-BE32-E72D297353CC}">
              <c16:uniqueId val="{00000001-3B03-45FB-A5FA-CD79BCEC54C0}"/>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'10.1'!$B$14:$E$14</c:f>
              <c:numCache>
                <c:formatCode>#\ ##0.0</c:formatCode>
                <c:ptCount val="4"/>
                <c:pt idx="0">
                  <c:v>34400.185867995438</c:v>
                </c:pt>
                <c:pt idx="1">
                  <c:v>15804.078629958018</c:v>
                </c:pt>
                <c:pt idx="2">
                  <c:v>10045.79911108522</c:v>
                </c:pt>
                <c:pt idx="3">
                  <c:v>27517.002409825869</c:v>
                </c:pt>
              </c:numCache>
            </c:numRef>
          </c:val>
          <c:extLst>
            <c:ext xmlns:c16="http://schemas.microsoft.com/office/drawing/2014/chart" uri="{C3380CC4-5D6E-409C-BE32-E72D297353CC}">
              <c16:uniqueId val="{00000002-3B03-45FB-A5FA-CD79BCEC54C0}"/>
            </c:ext>
          </c:extLst>
        </c:ser>
        <c:ser>
          <c:idx val="3"/>
          <c:order val="3"/>
          <c:tx>
            <c:v>2020</c:v>
          </c:tx>
          <c:invertIfNegative val="0"/>
          <c:val>
            <c:numRef>
              <c:f>'10.1'!$B$15:$E$15</c:f>
              <c:numCache>
                <c:formatCode>#\ ##0.0</c:formatCode>
                <c:ptCount val="4"/>
                <c:pt idx="0">
                  <c:v>32870.945788518613</c:v>
                </c:pt>
                <c:pt idx="1">
                  <c:v>14818.914658930849</c:v>
                </c:pt>
                <c:pt idx="2">
                  <c:v>9700.1600115525835</c:v>
                </c:pt>
                <c:pt idx="3">
                  <c:v>28538.475790229295</c:v>
                </c:pt>
              </c:numCache>
            </c:numRef>
          </c:val>
          <c:extLst>
            <c:ext xmlns:c16="http://schemas.microsoft.com/office/drawing/2014/chart" uri="{C3380CC4-5D6E-409C-BE32-E72D297353CC}">
              <c16:uniqueId val="{00000000-73FE-49CF-90D6-9A641DF48C49}"/>
            </c:ext>
          </c:extLst>
        </c:ser>
        <c:ser>
          <c:idx val="4"/>
          <c:order val="4"/>
          <c:tx>
            <c:v>2021</c:v>
          </c:tx>
          <c:invertIfNegative val="0"/>
          <c:val>
            <c:numRef>
              <c:f>'10.1'!$B$16:$E$16</c:f>
              <c:numCache>
                <c:formatCode>#\ ##0.0</c:formatCode>
                <c:ptCount val="4"/>
                <c:pt idx="0">
                  <c:v>35864.885266227051</c:v>
                </c:pt>
                <c:pt idx="1">
                  <c:v>17756.23579868277</c:v>
                </c:pt>
                <c:pt idx="2">
                  <c:v>9766.3766637908302</c:v>
                </c:pt>
                <c:pt idx="3">
                  <c:v>29041.886406273028</c:v>
                </c:pt>
              </c:numCache>
            </c:numRef>
          </c:val>
          <c:extLst>
            <c:ext xmlns:c16="http://schemas.microsoft.com/office/drawing/2014/chart" uri="{C3380CC4-5D6E-409C-BE32-E72D297353CC}">
              <c16:uniqueId val="{00000000-DAE4-4FFC-993F-690CD845D8F9}"/>
            </c:ext>
          </c:extLst>
        </c:ser>
        <c:dLbls>
          <c:showLegendKey val="0"/>
          <c:showVal val="0"/>
          <c:showCatName val="0"/>
          <c:showSerName val="0"/>
          <c:showPercent val="0"/>
          <c:showBubbleSize val="0"/>
        </c:dLbls>
        <c:gapWidth val="50"/>
        <c:overlap val="-10"/>
        <c:axId val="295805696"/>
        <c:axId val="295807232"/>
      </c:barChart>
      <c:catAx>
        <c:axId val="295805696"/>
        <c:scaling>
          <c:orientation val="minMax"/>
        </c:scaling>
        <c:delete val="0"/>
        <c:axPos val="b"/>
        <c:numFmt formatCode="General" sourceLinked="1"/>
        <c:majorTickMark val="none"/>
        <c:minorTickMark val="none"/>
        <c:tickLblPos val="low"/>
        <c:txPr>
          <a:bodyPr/>
          <a:lstStyle/>
          <a:p>
            <a:pPr>
              <a:defRPr sz="900"/>
            </a:pPr>
            <a:endParaRPr lang="cs-CZ"/>
          </a:p>
        </c:txPr>
        <c:crossAx val="295807232"/>
        <c:crosses val="autoZero"/>
        <c:auto val="1"/>
        <c:lblAlgn val="ctr"/>
        <c:lblOffset val="100"/>
        <c:noMultiLvlLbl val="0"/>
      </c:catAx>
      <c:valAx>
        <c:axId val="295807232"/>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805696"/>
        <c:crosses val="autoZero"/>
        <c:crossBetween val="between"/>
      </c:valAx>
    </c:plotArea>
    <c:legend>
      <c:legendPos val="b"/>
      <c:layout>
        <c:manualLayout>
          <c:xMode val="edge"/>
          <c:yMode val="edge"/>
          <c:x val="2.6200841730110321E-3"/>
          <c:y val="0.90389858821888425"/>
          <c:w val="0.53477823091800736"/>
          <c:h val="9.6101411781115809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Výroba tepla </a:t>
            </a:r>
            <a:r>
              <a:rPr lang="cs-CZ" sz="1000">
                <a:solidFill>
                  <a:schemeClr val="tx2"/>
                </a:solidFill>
              </a:rPr>
              <a:t>a dodávky tepla (TJ)</a:t>
            </a:r>
            <a:endParaRPr lang="en-US" sz="1000">
              <a:solidFill>
                <a:schemeClr val="tx2"/>
              </a:solidFill>
            </a:endParaRPr>
          </a:p>
        </c:rich>
      </c:tx>
      <c:layout>
        <c:manualLayout>
          <c:xMode val="edge"/>
          <c:yMode val="edge"/>
          <c:x val="4.4080180536571157E-3"/>
          <c:y val="1.0617858787285937E-2"/>
        </c:manualLayout>
      </c:layout>
      <c:overlay val="0"/>
    </c:title>
    <c:autoTitleDeleted val="0"/>
    <c:plotArea>
      <c:layout>
        <c:manualLayout>
          <c:layoutTarget val="inner"/>
          <c:xMode val="edge"/>
          <c:yMode val="edge"/>
          <c:x val="0.1000609908875008"/>
          <c:y val="0.1068160230824818"/>
          <c:w val="0.87220324419107464"/>
          <c:h val="0.60023671661725064"/>
        </c:manualLayout>
      </c:layout>
      <c:lineChart>
        <c:grouping val="standard"/>
        <c:varyColors val="0"/>
        <c:ser>
          <c:idx val="0"/>
          <c:order val="0"/>
          <c:tx>
            <c:strRef>
              <c:f>'10.2'!$A$4</c:f>
              <c:strCache>
                <c:ptCount val="1"/>
                <c:pt idx="0">
                  <c:v>Výroba tepla brutto 2017</c:v>
                </c:pt>
              </c:strCache>
            </c:strRef>
          </c:tx>
          <c:spPr>
            <a:ln>
              <a:solidFill>
                <a:schemeClr val="accent4"/>
              </a:solidFill>
            </a:ln>
          </c:spPr>
          <c:marker>
            <c:symbol val="none"/>
          </c:marker>
          <c:val>
            <c:numRef>
              <c:f>'10.2'!$B$4:$M$4</c:f>
              <c:numCache>
                <c:formatCode>#\ ##0.0</c:formatCode>
                <c:ptCount val="12"/>
                <c:pt idx="0">
                  <c:v>24789.614332580768</c:v>
                </c:pt>
                <c:pt idx="1">
                  <c:v>18587.654647233881</c:v>
                </c:pt>
                <c:pt idx="2">
                  <c:v>16115.121097506724</c:v>
                </c:pt>
                <c:pt idx="3">
                  <c:v>14166.977929142467</c:v>
                </c:pt>
                <c:pt idx="4">
                  <c:v>11027.894622360014</c:v>
                </c:pt>
                <c:pt idx="5">
                  <c:v>8452.3220745331619</c:v>
                </c:pt>
                <c:pt idx="6">
                  <c:v>7792.7375030097019</c:v>
                </c:pt>
                <c:pt idx="7">
                  <c:v>8048.3981191524163</c:v>
                </c:pt>
                <c:pt idx="8">
                  <c:v>10334.80215149564</c:v>
                </c:pt>
                <c:pt idx="9">
                  <c:v>13440.563805667993</c:v>
                </c:pt>
                <c:pt idx="10">
                  <c:v>17328.765497294411</c:v>
                </c:pt>
                <c:pt idx="11">
                  <c:v>20082.922531332715</c:v>
                </c:pt>
              </c:numCache>
            </c:numRef>
          </c:val>
          <c:smooth val="0"/>
          <c:extLst>
            <c:ext xmlns:c16="http://schemas.microsoft.com/office/drawing/2014/chart" uri="{C3380CC4-5D6E-409C-BE32-E72D297353CC}">
              <c16:uniqueId val="{00000000-EC6C-4268-AFAA-314D6B11CB3C}"/>
            </c:ext>
          </c:extLst>
        </c:ser>
        <c:ser>
          <c:idx val="4"/>
          <c:order val="1"/>
          <c:tx>
            <c:strRef>
              <c:f>'10.2'!$A$5</c:f>
              <c:strCache>
                <c:ptCount val="1"/>
                <c:pt idx="0">
                  <c:v>Výroba tepla brutto 2018</c:v>
                </c:pt>
              </c:strCache>
            </c:strRef>
          </c:tx>
          <c:spPr>
            <a:ln>
              <a:solidFill>
                <a:srgbClr val="F0948F"/>
              </a:solidFill>
            </a:ln>
          </c:spPr>
          <c:marker>
            <c:symbol val="none"/>
          </c:marker>
          <c:val>
            <c:numRef>
              <c:f>'10.2'!$B$5:$M$5</c:f>
              <c:numCache>
                <c:formatCode>#\ ##0.0</c:formatCode>
                <c:ptCount val="12"/>
                <c:pt idx="0">
                  <c:v>20205.211442418869</c:v>
                </c:pt>
                <c:pt idx="1">
                  <c:v>19893.166386910845</c:v>
                </c:pt>
                <c:pt idx="2">
                  <c:v>19662.32644030562</c:v>
                </c:pt>
                <c:pt idx="3">
                  <c:v>11150.511061000005</c:v>
                </c:pt>
                <c:pt idx="4">
                  <c:v>9168.1220959999882</c:v>
                </c:pt>
                <c:pt idx="5">
                  <c:v>8369.933464000007</c:v>
                </c:pt>
                <c:pt idx="6">
                  <c:v>7962.9605086828433</c:v>
                </c:pt>
                <c:pt idx="7">
                  <c:v>7784.6699982328591</c:v>
                </c:pt>
                <c:pt idx="8">
                  <c:v>8704.8128491411444</c:v>
                </c:pt>
                <c:pt idx="9">
                  <c:v>13135.075856000009</c:v>
                </c:pt>
                <c:pt idx="10">
                  <c:v>16756.35448579998</c:v>
                </c:pt>
                <c:pt idx="11">
                  <c:v>20131.118821399974</c:v>
                </c:pt>
              </c:numCache>
            </c:numRef>
          </c:val>
          <c:smooth val="0"/>
          <c:extLst>
            <c:ext xmlns:c16="http://schemas.microsoft.com/office/drawing/2014/chart" uri="{C3380CC4-5D6E-409C-BE32-E72D297353CC}">
              <c16:uniqueId val="{00000000-F72C-4282-81E6-D0FBEDABB315}"/>
            </c:ext>
          </c:extLst>
        </c:ser>
        <c:ser>
          <c:idx val="1"/>
          <c:order val="2"/>
          <c:tx>
            <c:strRef>
              <c:f>'10.2'!$A$6</c:f>
              <c:strCache>
                <c:ptCount val="1"/>
                <c:pt idx="0">
                  <c:v>Výroba tepla brutto 2019</c:v>
                </c:pt>
              </c:strCache>
            </c:strRef>
          </c:tx>
          <c:spPr>
            <a:ln>
              <a:solidFill>
                <a:srgbClr val="9D9D9C"/>
              </a:solidFill>
            </a:ln>
          </c:spPr>
          <c:marker>
            <c:symbol val="none"/>
          </c:marker>
          <c:val>
            <c:numRef>
              <c:f>'10.2'!$B$6:$M$6</c:f>
              <c:numCache>
                <c:formatCode>#\ ##0.0</c:formatCode>
                <c:ptCount val="12"/>
                <c:pt idx="0">
                  <c:v>22056.231138374726</c:v>
                </c:pt>
                <c:pt idx="1">
                  <c:v>17612.441168614285</c:v>
                </c:pt>
                <c:pt idx="2">
                  <c:v>16140.55591734968</c:v>
                </c:pt>
                <c:pt idx="3">
                  <c:v>12700.30037967562</c:v>
                </c:pt>
                <c:pt idx="4">
                  <c:v>11948.6742721387</c:v>
                </c:pt>
                <c:pt idx="5">
                  <c:v>8104.7389681090472</c:v>
                </c:pt>
                <c:pt idx="6">
                  <c:v>7552.7618601204676</c:v>
                </c:pt>
                <c:pt idx="7">
                  <c:v>7913.129605862202</c:v>
                </c:pt>
                <c:pt idx="8">
                  <c:v>9512.4721570544771</c:v>
                </c:pt>
                <c:pt idx="9">
                  <c:v>13236.202923498166</c:v>
                </c:pt>
                <c:pt idx="10">
                  <c:v>16157.598374748417</c:v>
                </c:pt>
                <c:pt idx="11">
                  <c:v>18978.460081062694</c:v>
                </c:pt>
              </c:numCache>
            </c:numRef>
          </c:val>
          <c:smooth val="0"/>
          <c:extLst>
            <c:ext xmlns:c16="http://schemas.microsoft.com/office/drawing/2014/chart" uri="{C3380CC4-5D6E-409C-BE32-E72D297353CC}">
              <c16:uniqueId val="{00000001-EC6C-4268-AFAA-314D6B11CB3C}"/>
            </c:ext>
          </c:extLst>
        </c:ser>
        <c:ser>
          <c:idx val="6"/>
          <c:order val="3"/>
          <c:tx>
            <c:v>Výroba tepla brutto 2020</c:v>
          </c:tx>
          <c:spPr>
            <a:ln>
              <a:solidFill>
                <a:schemeClr val="accent3"/>
              </a:solidFill>
            </a:ln>
          </c:spPr>
          <c:marker>
            <c:symbol val="none"/>
          </c:marker>
          <c:val>
            <c:numRef>
              <c:f>'10.2'!$B$7:$M$7</c:f>
              <c:numCache>
                <c:formatCode>#\ ##0.0</c:formatCode>
                <c:ptCount val="12"/>
                <c:pt idx="0">
                  <c:v>20414.695697199997</c:v>
                </c:pt>
                <c:pt idx="1">
                  <c:v>16681.781302230935</c:v>
                </c:pt>
                <c:pt idx="2">
                  <c:v>16432.290710786918</c:v>
                </c:pt>
                <c:pt idx="3">
                  <c:v>12068.091523978623</c:v>
                </c:pt>
                <c:pt idx="4">
                  <c:v>10838.722607399999</c:v>
                </c:pt>
                <c:pt idx="5">
                  <c:v>8582.739557400002</c:v>
                </c:pt>
                <c:pt idx="6">
                  <c:v>8024.1053863999996</c:v>
                </c:pt>
                <c:pt idx="7">
                  <c:v>7694.3480824000017</c:v>
                </c:pt>
                <c:pt idx="8">
                  <c:v>8809.2105876000023</c:v>
                </c:pt>
                <c:pt idx="9">
                  <c:v>13094.066603000003</c:v>
                </c:pt>
                <c:pt idx="10">
                  <c:v>16139.0916548</c:v>
                </c:pt>
                <c:pt idx="11">
                  <c:v>18138.5645926</c:v>
                </c:pt>
              </c:numCache>
            </c:numRef>
          </c:val>
          <c:smooth val="0"/>
          <c:extLst>
            <c:ext xmlns:c16="http://schemas.microsoft.com/office/drawing/2014/chart" uri="{C3380CC4-5D6E-409C-BE32-E72D297353CC}">
              <c16:uniqueId val="{00000000-50CE-401A-ADB2-B4C91CB0B002}"/>
            </c:ext>
          </c:extLst>
        </c:ser>
        <c:ser>
          <c:idx val="8"/>
          <c:order val="4"/>
          <c:tx>
            <c:strRef>
              <c:f>'10.2'!$A$8</c:f>
              <c:strCache>
                <c:ptCount val="1"/>
                <c:pt idx="0">
                  <c:v>Výroba tepla brutto 2021</c:v>
                </c:pt>
              </c:strCache>
            </c:strRef>
          </c:tx>
          <c:spPr>
            <a:ln>
              <a:solidFill>
                <a:schemeClr val="accent6"/>
              </a:solidFill>
            </a:ln>
          </c:spPr>
          <c:marker>
            <c:symbol val="none"/>
          </c:marker>
          <c:val>
            <c:numRef>
              <c:f>'10.2'!$B$8:$M$8</c:f>
              <c:numCache>
                <c:formatCode>#\ ##0.0</c:formatCode>
                <c:ptCount val="12"/>
                <c:pt idx="0">
                  <c:v>20171.284224691452</c:v>
                </c:pt>
                <c:pt idx="1">
                  <c:v>18159.567656779116</c:v>
                </c:pt>
                <c:pt idx="2">
                  <c:v>17195.773168257656</c:v>
                </c:pt>
                <c:pt idx="3">
                  <c:v>14282.950376858931</c:v>
                </c:pt>
                <c:pt idx="4">
                  <c:v>11518.726034990021</c:v>
                </c:pt>
                <c:pt idx="5">
                  <c:v>7950.3148864610375</c:v>
                </c:pt>
                <c:pt idx="6">
                  <c:v>7516.8225920681252</c:v>
                </c:pt>
                <c:pt idx="7">
                  <c:v>7902.9028009583226</c:v>
                </c:pt>
                <c:pt idx="8">
                  <c:v>8950.4626000209846</c:v>
                </c:pt>
                <c:pt idx="9">
                  <c:v>12884.3395206</c:v>
                </c:pt>
                <c:pt idx="10">
                  <c:v>16126.588141400005</c:v>
                </c:pt>
                <c:pt idx="11">
                  <c:v>18997.6456932</c:v>
                </c:pt>
              </c:numCache>
            </c:numRef>
          </c:val>
          <c:smooth val="0"/>
          <c:extLst>
            <c:ext xmlns:c16="http://schemas.microsoft.com/office/drawing/2014/chart" uri="{C3380CC4-5D6E-409C-BE32-E72D297353CC}">
              <c16:uniqueId val="{00000000-38B6-4B3C-9F81-2EC18E12A1A5}"/>
            </c:ext>
          </c:extLst>
        </c:ser>
        <c:ser>
          <c:idx val="2"/>
          <c:order val="5"/>
          <c:tx>
            <c:strRef>
              <c:f>'10.2'!$A$11</c:f>
              <c:strCache>
                <c:ptCount val="1"/>
                <c:pt idx="0">
                  <c:v>Dodávky tepla 2017</c:v>
                </c:pt>
              </c:strCache>
            </c:strRef>
          </c:tx>
          <c:spPr>
            <a:ln>
              <a:solidFill>
                <a:srgbClr val="646363"/>
              </a:solidFill>
            </a:ln>
          </c:spPr>
          <c:marker>
            <c:symbol val="none"/>
          </c:marker>
          <c:val>
            <c:numRef>
              <c:f>'10.2'!$B$11:$M$11</c:f>
              <c:numCache>
                <c:formatCode>#\ ##0.0</c:formatCode>
                <c:ptCount val="12"/>
                <c:pt idx="0">
                  <c:v>16476.822179766976</c:v>
                </c:pt>
                <c:pt idx="1">
                  <c:v>11652.657417777558</c:v>
                </c:pt>
                <c:pt idx="2">
                  <c:v>9380.6852703481727</c:v>
                </c:pt>
                <c:pt idx="3">
                  <c:v>7846.193223997293</c:v>
                </c:pt>
                <c:pt idx="4">
                  <c:v>5061.2887705423582</c:v>
                </c:pt>
                <c:pt idx="5">
                  <c:v>3193.7768574280017</c:v>
                </c:pt>
                <c:pt idx="6">
                  <c:v>3007.0443668119965</c:v>
                </c:pt>
                <c:pt idx="7">
                  <c:v>3096.8376864329985</c:v>
                </c:pt>
                <c:pt idx="8">
                  <c:v>4788.2164451531989</c:v>
                </c:pt>
                <c:pt idx="9">
                  <c:v>7068.3588332386589</c:v>
                </c:pt>
                <c:pt idx="10">
                  <c:v>10311.59485671465</c:v>
                </c:pt>
                <c:pt idx="11">
                  <c:v>12429.309362674645</c:v>
                </c:pt>
              </c:numCache>
            </c:numRef>
          </c:val>
          <c:smooth val="0"/>
          <c:extLst>
            <c:ext xmlns:c16="http://schemas.microsoft.com/office/drawing/2014/chart" uri="{C3380CC4-5D6E-409C-BE32-E72D297353CC}">
              <c16:uniqueId val="{00000002-EC6C-4268-AFAA-314D6B11CB3C}"/>
            </c:ext>
          </c:extLst>
        </c:ser>
        <c:ser>
          <c:idx val="5"/>
          <c:order val="6"/>
          <c:tx>
            <c:strRef>
              <c:f>'10.2'!$A$12</c:f>
              <c:strCache>
                <c:ptCount val="1"/>
                <c:pt idx="0">
                  <c:v>Dodávky tepla 2018</c:v>
                </c:pt>
              </c:strCache>
            </c:strRef>
          </c:tx>
          <c:spPr>
            <a:ln>
              <a:solidFill>
                <a:schemeClr val="accent2"/>
              </a:solidFill>
            </a:ln>
          </c:spPr>
          <c:marker>
            <c:symbol val="none"/>
          </c:marker>
          <c:val>
            <c:numRef>
              <c:f>'10.2'!$B$12:$M$12</c:f>
              <c:numCache>
                <c:formatCode>#\ ##0.0</c:formatCode>
                <c:ptCount val="12"/>
                <c:pt idx="0">
                  <c:v>12397.069831099539</c:v>
                </c:pt>
                <c:pt idx="1">
                  <c:v>13087.221872299897</c:v>
                </c:pt>
                <c:pt idx="2">
                  <c:v>12575.416378406882</c:v>
                </c:pt>
                <c:pt idx="3">
                  <c:v>5467.8344289999941</c:v>
                </c:pt>
                <c:pt idx="4">
                  <c:v>3743.2424710000009</c:v>
                </c:pt>
                <c:pt idx="5">
                  <c:v>3165.3654920000004</c:v>
                </c:pt>
                <c:pt idx="6">
                  <c:v>3043.6241652031026</c:v>
                </c:pt>
                <c:pt idx="7">
                  <c:v>2999.7638298816937</c:v>
                </c:pt>
                <c:pt idx="8">
                  <c:v>3661.2204678348253</c:v>
                </c:pt>
                <c:pt idx="9">
                  <c:v>6796.5151675803781</c:v>
                </c:pt>
                <c:pt idx="10">
                  <c:v>9833.6370210698151</c:v>
                </c:pt>
                <c:pt idx="11">
                  <c:v>12263.302253070924</c:v>
                </c:pt>
              </c:numCache>
            </c:numRef>
          </c:val>
          <c:smooth val="0"/>
          <c:extLst>
            <c:ext xmlns:c16="http://schemas.microsoft.com/office/drawing/2014/chart" uri="{C3380CC4-5D6E-409C-BE32-E72D297353CC}">
              <c16:uniqueId val="{00000001-F72C-4282-81E6-D0FBEDABB315}"/>
            </c:ext>
          </c:extLst>
        </c:ser>
        <c:ser>
          <c:idx val="3"/>
          <c:order val="7"/>
          <c:tx>
            <c:strRef>
              <c:f>'10.2'!$A$13</c:f>
              <c:strCache>
                <c:ptCount val="1"/>
                <c:pt idx="0">
                  <c:v>Dodávky tepla 2019</c:v>
                </c:pt>
              </c:strCache>
            </c:strRef>
          </c:tx>
          <c:spPr>
            <a:ln>
              <a:solidFill>
                <a:schemeClr val="accent5"/>
              </a:solidFill>
            </a:ln>
          </c:spPr>
          <c:marker>
            <c:symbol val="none"/>
          </c:marker>
          <c:val>
            <c:numRef>
              <c:f>'10.2'!$B$13:$M$13</c:f>
              <c:numCache>
                <c:formatCode>#\ ##0.0</c:formatCode>
                <c:ptCount val="12"/>
                <c:pt idx="0">
                  <c:v>14046.377311420396</c:v>
                </c:pt>
                <c:pt idx="1">
                  <c:v>10951.410166529387</c:v>
                </c:pt>
                <c:pt idx="2">
                  <c:v>9402.398390045646</c:v>
                </c:pt>
                <c:pt idx="3">
                  <c:v>6672.4892621367962</c:v>
                </c:pt>
                <c:pt idx="4">
                  <c:v>6033.9070927347157</c:v>
                </c:pt>
                <c:pt idx="5">
                  <c:v>3097.6822750865113</c:v>
                </c:pt>
                <c:pt idx="6">
                  <c:v>2995.598948790941</c:v>
                </c:pt>
                <c:pt idx="7">
                  <c:v>2998.0573648818954</c:v>
                </c:pt>
                <c:pt idx="8">
                  <c:v>4052.1427974123844</c:v>
                </c:pt>
                <c:pt idx="9">
                  <c:v>6857.3032858455736</c:v>
                </c:pt>
                <c:pt idx="10">
                  <c:v>9198.7341189238541</c:v>
                </c:pt>
                <c:pt idx="11">
                  <c:v>11460.965005056431</c:v>
                </c:pt>
              </c:numCache>
            </c:numRef>
          </c:val>
          <c:smooth val="0"/>
          <c:extLst>
            <c:ext xmlns:c16="http://schemas.microsoft.com/office/drawing/2014/chart" uri="{C3380CC4-5D6E-409C-BE32-E72D297353CC}">
              <c16:uniqueId val="{00000003-EC6C-4268-AFAA-314D6B11CB3C}"/>
            </c:ext>
          </c:extLst>
        </c:ser>
        <c:ser>
          <c:idx val="7"/>
          <c:order val="8"/>
          <c:tx>
            <c:v>Dodávky tepla 2020</c:v>
          </c:tx>
          <c:spPr>
            <a:ln>
              <a:solidFill>
                <a:schemeClr val="tx1"/>
              </a:solidFill>
            </a:ln>
          </c:spPr>
          <c:marker>
            <c:symbol val="none"/>
          </c:marker>
          <c:val>
            <c:numRef>
              <c:f>'10.2'!$B$14:$M$14</c:f>
              <c:numCache>
                <c:formatCode>#\ ##0.0</c:formatCode>
                <c:ptCount val="12"/>
                <c:pt idx="0">
                  <c:v>12828.653282152001</c:v>
                </c:pt>
                <c:pt idx="1">
                  <c:v>10230.655329161164</c:v>
                </c:pt>
                <c:pt idx="2">
                  <c:v>9811.6371772054445</c:v>
                </c:pt>
                <c:pt idx="3">
                  <c:v>6347.7918524037395</c:v>
                </c:pt>
                <c:pt idx="4">
                  <c:v>5236.2863215845528</c:v>
                </c:pt>
                <c:pt idx="5">
                  <c:v>3234.8364849425575</c:v>
                </c:pt>
                <c:pt idx="6">
                  <c:v>3001.1451649450755</c:v>
                </c:pt>
                <c:pt idx="7">
                  <c:v>2961.1161144077792</c:v>
                </c:pt>
                <c:pt idx="8">
                  <c:v>3737.8987321997274</c:v>
                </c:pt>
                <c:pt idx="9">
                  <c:v>7281.3866980098837</c:v>
                </c:pt>
                <c:pt idx="10">
                  <c:v>9737.8378540964059</c:v>
                </c:pt>
                <c:pt idx="11">
                  <c:v>11519.251238123004</c:v>
                </c:pt>
              </c:numCache>
            </c:numRef>
          </c:val>
          <c:smooth val="0"/>
          <c:extLst>
            <c:ext xmlns:c16="http://schemas.microsoft.com/office/drawing/2014/chart" uri="{C3380CC4-5D6E-409C-BE32-E72D297353CC}">
              <c16:uniqueId val="{00000001-50CE-401A-ADB2-B4C91CB0B002}"/>
            </c:ext>
          </c:extLst>
        </c:ser>
        <c:ser>
          <c:idx val="9"/>
          <c:order val="9"/>
          <c:tx>
            <c:strRef>
              <c:f>'10.2'!$A$15</c:f>
              <c:strCache>
                <c:ptCount val="1"/>
                <c:pt idx="0">
                  <c:v>Dodávky tepla 2021</c:v>
                </c:pt>
              </c:strCache>
            </c:strRef>
          </c:tx>
          <c:spPr>
            <a:ln>
              <a:solidFill>
                <a:schemeClr val="accent1"/>
              </a:solidFill>
            </a:ln>
          </c:spPr>
          <c:marker>
            <c:symbol val="none"/>
          </c:marker>
          <c:val>
            <c:numRef>
              <c:f>'10.2'!$B$15:$M$15</c:f>
              <c:numCache>
                <c:formatCode>#\ ##0.0</c:formatCode>
                <c:ptCount val="12"/>
                <c:pt idx="0">
                  <c:v>13031.248077676319</c:v>
                </c:pt>
                <c:pt idx="1">
                  <c:v>11995.289081090546</c:v>
                </c:pt>
                <c:pt idx="2">
                  <c:v>10838.348107460184</c:v>
                </c:pt>
                <c:pt idx="3">
                  <c:v>8596.0324977396376</c:v>
                </c:pt>
                <c:pt idx="4">
                  <c:v>5988.6269607167633</c:v>
                </c:pt>
                <c:pt idx="5">
                  <c:v>3171.5763402263701</c:v>
                </c:pt>
                <c:pt idx="6">
                  <c:v>2784.1930241585501</c:v>
                </c:pt>
                <c:pt idx="7">
                  <c:v>3046.8894615463496</c:v>
                </c:pt>
                <c:pt idx="8">
                  <c:v>3935.2941780859301</c:v>
                </c:pt>
                <c:pt idx="9">
                  <c:v>7223.6160516536247</c:v>
                </c:pt>
                <c:pt idx="10">
                  <c:v>9685.8104448233571</c:v>
                </c:pt>
                <c:pt idx="11">
                  <c:v>12132.459909796044</c:v>
                </c:pt>
              </c:numCache>
            </c:numRef>
          </c:val>
          <c:smooth val="0"/>
          <c:extLst>
            <c:ext xmlns:c16="http://schemas.microsoft.com/office/drawing/2014/chart" uri="{C3380CC4-5D6E-409C-BE32-E72D297353CC}">
              <c16:uniqueId val="{00000001-38B6-4B3C-9F81-2EC18E12A1A5}"/>
            </c:ext>
          </c:extLst>
        </c:ser>
        <c:dLbls>
          <c:showLegendKey val="0"/>
          <c:showVal val="0"/>
          <c:showCatName val="0"/>
          <c:showSerName val="0"/>
          <c:showPercent val="0"/>
          <c:showBubbleSize val="0"/>
        </c:dLbls>
        <c:smooth val="0"/>
        <c:axId val="295915520"/>
        <c:axId val="295917056"/>
      </c:lineChart>
      <c:catAx>
        <c:axId val="295915520"/>
        <c:scaling>
          <c:orientation val="minMax"/>
        </c:scaling>
        <c:delete val="0"/>
        <c:axPos val="b"/>
        <c:numFmt formatCode="General" sourceLinked="0"/>
        <c:majorTickMark val="none"/>
        <c:minorTickMark val="none"/>
        <c:tickLblPos val="nextTo"/>
        <c:txPr>
          <a:bodyPr/>
          <a:lstStyle/>
          <a:p>
            <a:pPr>
              <a:defRPr sz="900"/>
            </a:pPr>
            <a:endParaRPr lang="cs-CZ"/>
          </a:p>
        </c:txPr>
        <c:crossAx val="295917056"/>
        <c:crosses val="autoZero"/>
        <c:auto val="1"/>
        <c:lblAlgn val="ctr"/>
        <c:lblOffset val="100"/>
        <c:noMultiLvlLbl val="0"/>
      </c:catAx>
      <c:valAx>
        <c:axId val="295917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95915520"/>
        <c:crosses val="autoZero"/>
        <c:crossBetween val="between"/>
      </c:valAx>
    </c:plotArea>
    <c:legend>
      <c:legendPos val="b"/>
      <c:layout>
        <c:manualLayout>
          <c:xMode val="edge"/>
          <c:yMode val="edge"/>
          <c:x val="0"/>
          <c:y val="0.78384001167813411"/>
          <c:w val="0.97427165580335151"/>
          <c:h val="0.21615998832186586"/>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Meziroční změna (%)</a:t>
            </a:r>
          </a:p>
        </c:rich>
      </c:tx>
      <c:layout>
        <c:manualLayout>
          <c:xMode val="edge"/>
          <c:yMode val="edge"/>
          <c:x val="1.5914139445440609E-2"/>
          <c:y val="7.941234862021045E-3"/>
        </c:manualLayout>
      </c:layout>
      <c:overlay val="0"/>
    </c:title>
    <c:autoTitleDeleted val="0"/>
    <c:plotArea>
      <c:layout>
        <c:manualLayout>
          <c:layoutTarget val="inner"/>
          <c:xMode val="edge"/>
          <c:yMode val="edge"/>
          <c:x val="9.3056417452768894E-2"/>
          <c:y val="0.11211612661320561"/>
          <c:w val="0.87790067825680207"/>
          <c:h val="0.6731007414395781"/>
        </c:manualLayout>
      </c:layout>
      <c:barChart>
        <c:barDir val="col"/>
        <c:grouping val="clustered"/>
        <c:varyColors val="0"/>
        <c:ser>
          <c:idx val="0"/>
          <c:order val="0"/>
          <c:tx>
            <c:strRef>
              <c:f>'10.2'!$A$10</c:f>
              <c:strCache>
                <c:ptCount val="1"/>
                <c:pt idx="0">
                  <c:v>Meziroční změna-výroba tepla brutto</c:v>
                </c:pt>
              </c:strCache>
            </c:strRef>
          </c:tx>
          <c:invertIfNegative val="0"/>
          <c:val>
            <c:numRef>
              <c:f>'10.2'!$B$10:$M$10</c:f>
              <c:numCache>
                <c:formatCode>0.0%</c:formatCode>
                <c:ptCount val="12"/>
                <c:pt idx="0">
                  <c:v>-1.1923345619201709E-2</c:v>
                </c:pt>
                <c:pt idx="1">
                  <c:v>8.8586843801300164E-2</c:v>
                </c:pt>
                <c:pt idx="2">
                  <c:v>4.6462326580526771E-2</c:v>
                </c:pt>
                <c:pt idx="3">
                  <c:v>0.18353016700938238</c:v>
                </c:pt>
                <c:pt idx="4">
                  <c:v>6.273833663071679E-2</c:v>
                </c:pt>
                <c:pt idx="5">
                  <c:v>-7.3685641596067136E-2</c:v>
                </c:pt>
                <c:pt idx="6">
                  <c:v>-6.3219856906623434E-2</c:v>
                </c:pt>
                <c:pt idx="7">
                  <c:v>2.7104923812241812E-2</c:v>
                </c:pt>
                <c:pt idx="8">
                  <c:v>1.6034582329069427E-2</c:v>
                </c:pt>
                <c:pt idx="9">
                  <c:v>-1.6016955523347618E-2</c:v>
                </c:pt>
                <c:pt idx="10">
                  <c:v>-7.7473464228556502E-4</c:v>
                </c:pt>
                <c:pt idx="11">
                  <c:v>4.7362132555432757E-2</c:v>
                </c:pt>
              </c:numCache>
            </c:numRef>
          </c:val>
          <c:extLst>
            <c:ext xmlns:c16="http://schemas.microsoft.com/office/drawing/2014/chart" uri="{C3380CC4-5D6E-409C-BE32-E72D297353CC}">
              <c16:uniqueId val="{00000000-DD71-4267-BCC9-0ED9F1BA0328}"/>
            </c:ext>
          </c:extLst>
        </c:ser>
        <c:ser>
          <c:idx val="1"/>
          <c:order val="1"/>
          <c:tx>
            <c:strRef>
              <c:f>'10.2'!$A$17</c:f>
              <c:strCache>
                <c:ptCount val="1"/>
                <c:pt idx="0">
                  <c:v>Meziroční změna-dodávky tepla</c:v>
                </c:pt>
              </c:strCache>
            </c:strRef>
          </c:tx>
          <c:spPr>
            <a:solidFill>
              <a:schemeClr val="accent5"/>
            </a:solidFill>
          </c:spPr>
          <c:invertIfNegative val="0"/>
          <c:val>
            <c:numRef>
              <c:f>'10.2'!$B$17:$M$17</c:f>
              <c:numCache>
                <c:formatCode>0.0%</c:formatCode>
                <c:ptCount val="12"/>
                <c:pt idx="0">
                  <c:v>1.5792366592850354E-2</c:v>
                </c:pt>
                <c:pt idx="1">
                  <c:v>0.17248491862486287</c:v>
                </c:pt>
                <c:pt idx="2">
                  <c:v>0.10464216233352078</c:v>
                </c:pt>
                <c:pt idx="3">
                  <c:v>0.35417680629911474</c:v>
                </c:pt>
                <c:pt idx="4">
                  <c:v>0.14367828512947792</c:v>
                </c:pt>
                <c:pt idx="5">
                  <c:v>-1.9555901823986848E-2</c:v>
                </c:pt>
                <c:pt idx="6">
                  <c:v>-7.2289785686023594E-2</c:v>
                </c:pt>
                <c:pt idx="7">
                  <c:v>2.8966559845872524E-2</c:v>
                </c:pt>
                <c:pt idx="8">
                  <c:v>5.2809201112314991E-2</c:v>
                </c:pt>
                <c:pt idx="9">
                  <c:v>-7.9340170701342697E-3</c:v>
                </c:pt>
                <c:pt idx="10">
                  <c:v>-5.342809158725358E-3</c:v>
                </c:pt>
                <c:pt idx="11">
                  <c:v>5.3233379409559432E-2</c:v>
                </c:pt>
              </c:numCache>
            </c:numRef>
          </c:val>
          <c:extLst>
            <c:ext xmlns:c16="http://schemas.microsoft.com/office/drawing/2014/chart" uri="{C3380CC4-5D6E-409C-BE32-E72D297353CC}">
              <c16:uniqueId val="{00000001-DD71-4267-BCC9-0ED9F1BA0328}"/>
            </c:ext>
          </c:extLst>
        </c:ser>
        <c:dLbls>
          <c:showLegendKey val="0"/>
          <c:showVal val="0"/>
          <c:showCatName val="0"/>
          <c:showSerName val="0"/>
          <c:showPercent val="0"/>
          <c:showBubbleSize val="0"/>
        </c:dLbls>
        <c:gapWidth val="50"/>
        <c:overlap val="-10"/>
        <c:axId val="295947264"/>
        <c:axId val="295949056"/>
      </c:barChart>
      <c:catAx>
        <c:axId val="295947264"/>
        <c:scaling>
          <c:orientation val="minMax"/>
        </c:scaling>
        <c:delete val="0"/>
        <c:axPos val="b"/>
        <c:numFmt formatCode="General" sourceLinked="1"/>
        <c:majorTickMark val="none"/>
        <c:minorTickMark val="none"/>
        <c:tickLblPos val="low"/>
        <c:txPr>
          <a:bodyPr/>
          <a:lstStyle/>
          <a:p>
            <a:pPr>
              <a:defRPr sz="900"/>
            </a:pPr>
            <a:endParaRPr lang="cs-CZ"/>
          </a:p>
        </c:txPr>
        <c:crossAx val="295949056"/>
        <c:crosses val="autoZero"/>
        <c:auto val="1"/>
        <c:lblAlgn val="ctr"/>
        <c:lblOffset val="100"/>
        <c:noMultiLvlLbl val="0"/>
      </c:catAx>
      <c:valAx>
        <c:axId val="29594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95947264"/>
        <c:crosses val="autoZero"/>
        <c:crossBetween val="between"/>
      </c:valAx>
    </c:plotArea>
    <c:legend>
      <c:legendPos val="b"/>
      <c:layout>
        <c:manualLayout>
          <c:xMode val="edge"/>
          <c:yMode val="edge"/>
          <c:x val="0"/>
          <c:y val="0.8782844684736989"/>
          <c:w val="0.45907580364335637"/>
          <c:h val="9.789179578359157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'10.5'!$A$5</c:f>
              <c:strCache>
                <c:ptCount val="1"/>
                <c:pt idx="0">
                  <c:v>Průmysl</c:v>
                </c:pt>
              </c:strCache>
            </c:strRef>
          </c:tx>
          <c:spPr>
            <a:solidFill>
              <a:schemeClr val="accent1"/>
            </a:solidFill>
          </c:spPr>
          <c:invertIfNegative val="0"/>
          <c:cat>
            <c:numRef>
              <c:f>'10.5'!$B$3:$D$3</c:f>
              <c:numCache>
                <c:formatCode>General</c:formatCode>
                <c:ptCount val="3"/>
                <c:pt idx="0">
                  <c:v>2019</c:v>
                </c:pt>
                <c:pt idx="1">
                  <c:v>2020</c:v>
                </c:pt>
                <c:pt idx="2">
                  <c:v>2021</c:v>
                </c:pt>
              </c:numCache>
            </c:numRef>
          </c:cat>
          <c:val>
            <c:numRef>
              <c:f>'10.5'!$B$5:$D$5</c:f>
              <c:numCache>
                <c:formatCode>#\ ##0.0</c:formatCode>
                <c:ptCount val="3"/>
                <c:pt idx="0">
                  <c:v>22188.749138399999</c:v>
                </c:pt>
                <c:pt idx="1">
                  <c:v>20738.055958999998</c:v>
                </c:pt>
                <c:pt idx="2">
                  <c:v>22024.812821684784</c:v>
                </c:pt>
              </c:numCache>
            </c:numRef>
          </c:val>
          <c:extLst>
            <c:ext xmlns:c16="http://schemas.microsoft.com/office/drawing/2014/chart" uri="{C3380CC4-5D6E-409C-BE32-E72D297353CC}">
              <c16:uniqueId val="{00000000-86ED-4744-A8E3-BCC24A7E0D32}"/>
            </c:ext>
          </c:extLst>
        </c:ser>
        <c:ser>
          <c:idx val="0"/>
          <c:order val="1"/>
          <c:tx>
            <c:strRef>
              <c:f>'10.5'!$A$10</c:f>
              <c:strCache>
                <c:ptCount val="1"/>
                <c:pt idx="0">
                  <c:v>Domácnosti</c:v>
                </c:pt>
              </c:strCache>
            </c:strRef>
          </c:tx>
          <c:spPr>
            <a:solidFill>
              <a:schemeClr val="accent6"/>
            </a:solidFill>
          </c:spPr>
          <c:invertIfNegative val="0"/>
          <c:val>
            <c:numRef>
              <c:f>'10.5'!$B$10:$D$10</c:f>
              <c:numCache>
                <c:formatCode>#\ ##0.0</c:formatCode>
                <c:ptCount val="3"/>
                <c:pt idx="0">
                  <c:v>33848.785665968295</c:v>
                </c:pt>
                <c:pt idx="1">
                  <c:v>33508.532210038909</c:v>
                </c:pt>
                <c:pt idx="2">
                  <c:v>36758.386357560179</c:v>
                </c:pt>
              </c:numCache>
            </c:numRef>
          </c:val>
          <c:extLst>
            <c:ext xmlns:c16="http://schemas.microsoft.com/office/drawing/2014/chart" uri="{C3380CC4-5D6E-409C-BE32-E72D297353CC}">
              <c16:uniqueId val="{00000004-86ED-4744-A8E3-BCC24A7E0D32}"/>
            </c:ext>
          </c:extLst>
        </c:ser>
        <c:ser>
          <c:idx val="1"/>
          <c:order val="2"/>
          <c:tx>
            <c:strRef>
              <c:f>'10.5'!$A$11</c:f>
              <c:strCache>
                <c:ptCount val="1"/>
                <c:pt idx="0">
                  <c:v>Obchod, služby, školství, zdravotnictví</c:v>
                </c:pt>
              </c:strCache>
            </c:strRef>
          </c:tx>
          <c:spPr>
            <a:solidFill>
              <a:srgbClr val="F0948F"/>
            </a:solidFill>
          </c:spPr>
          <c:invertIfNegative val="0"/>
          <c:val>
            <c:numRef>
              <c:f>'10.5'!$B$11:$D$11</c:f>
              <c:numCache>
                <c:formatCode>#\ ##0.0</c:formatCode>
                <c:ptCount val="3"/>
                <c:pt idx="0">
                  <c:v>18668.951373031665</c:v>
                </c:pt>
                <c:pt idx="1">
                  <c:v>18657.963497485754</c:v>
                </c:pt>
                <c:pt idx="2">
                  <c:v>20012.293148999997</c:v>
                </c:pt>
              </c:numCache>
            </c:numRef>
          </c:val>
          <c:extLst>
            <c:ext xmlns:c16="http://schemas.microsoft.com/office/drawing/2014/chart" uri="{C3380CC4-5D6E-409C-BE32-E72D297353CC}">
              <c16:uniqueId val="{00000005-86ED-4744-A8E3-BCC24A7E0D32}"/>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valAx>
    </c:plotArea>
    <c:legend>
      <c:legendPos val="b"/>
      <c:layout>
        <c:manualLayout>
          <c:xMode val="edge"/>
          <c:yMode val="edge"/>
          <c:x val="1.2647126071985489E-3"/>
          <c:y val="0.81651943721627063"/>
          <c:w val="0.57923837409693857"/>
          <c:h val="0.1491457988352314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2156-46E3-901C-C4E7251D05B1}"/>
              </c:ext>
            </c:extLst>
          </c:dPt>
          <c:dPt>
            <c:idx val="1"/>
            <c:bubble3D val="0"/>
            <c:spPr>
              <a:solidFill>
                <a:schemeClr val="accent2"/>
              </a:solidFill>
            </c:spPr>
            <c:extLst>
              <c:ext xmlns:c16="http://schemas.microsoft.com/office/drawing/2014/chart" uri="{C3380CC4-5D6E-409C-BE32-E72D297353CC}">
                <c16:uniqueId val="{00000003-2156-46E3-901C-C4E7251D05B1}"/>
              </c:ext>
            </c:extLst>
          </c:dPt>
          <c:dPt>
            <c:idx val="2"/>
            <c:bubble3D val="0"/>
            <c:spPr>
              <a:solidFill>
                <a:schemeClr val="accent3"/>
              </a:solidFill>
            </c:spPr>
            <c:extLst>
              <c:ext xmlns:c16="http://schemas.microsoft.com/office/drawing/2014/chart" uri="{C3380CC4-5D6E-409C-BE32-E72D297353CC}">
                <c16:uniqueId val="{00000005-2156-46E3-901C-C4E7251D05B1}"/>
              </c:ext>
            </c:extLst>
          </c:dPt>
          <c:dPt>
            <c:idx val="3"/>
            <c:bubble3D val="0"/>
            <c:spPr>
              <a:solidFill>
                <a:schemeClr val="accent4"/>
              </a:solidFill>
            </c:spPr>
            <c:extLst>
              <c:ext xmlns:c16="http://schemas.microsoft.com/office/drawing/2014/chart" uri="{C3380CC4-5D6E-409C-BE32-E72D297353CC}">
                <c16:uniqueId val="{00000007-2156-46E3-901C-C4E7251D05B1}"/>
              </c:ext>
            </c:extLst>
          </c:dPt>
          <c:dPt>
            <c:idx val="4"/>
            <c:bubble3D val="0"/>
            <c:spPr>
              <a:solidFill>
                <a:schemeClr val="accent5"/>
              </a:solidFill>
            </c:spPr>
            <c:extLst>
              <c:ext xmlns:c16="http://schemas.microsoft.com/office/drawing/2014/chart" uri="{C3380CC4-5D6E-409C-BE32-E72D297353CC}">
                <c16:uniqueId val="{00000009-2156-46E3-901C-C4E7251D05B1}"/>
              </c:ext>
            </c:extLst>
          </c:dPt>
          <c:dPt>
            <c:idx val="5"/>
            <c:bubble3D val="0"/>
            <c:spPr>
              <a:solidFill>
                <a:schemeClr val="accent6"/>
              </a:solidFill>
            </c:spPr>
            <c:extLst>
              <c:ext xmlns:c16="http://schemas.microsoft.com/office/drawing/2014/chart" uri="{C3380CC4-5D6E-409C-BE32-E72D297353CC}">
                <c16:uniqueId val="{0000000B-2156-46E3-901C-C4E7251D05B1}"/>
              </c:ext>
            </c:extLst>
          </c:dPt>
          <c:dPt>
            <c:idx val="6"/>
            <c:bubble3D val="0"/>
            <c:spPr>
              <a:solidFill>
                <a:srgbClr val="F0948F"/>
              </a:solidFill>
            </c:spPr>
            <c:extLst>
              <c:ext xmlns:c16="http://schemas.microsoft.com/office/drawing/2014/chart" uri="{C3380CC4-5D6E-409C-BE32-E72D297353CC}">
                <c16:uniqueId val="{0000000D-2156-46E3-901C-C4E7251D05B1}"/>
              </c:ext>
            </c:extLst>
          </c:dPt>
          <c:dPt>
            <c:idx val="7"/>
            <c:bubble3D val="0"/>
            <c:spPr>
              <a:solidFill>
                <a:srgbClr val="F7C9C7"/>
              </a:solidFill>
            </c:spPr>
            <c:extLst>
              <c:ext xmlns:c16="http://schemas.microsoft.com/office/drawing/2014/chart" uri="{C3380CC4-5D6E-409C-BE32-E72D297353CC}">
                <c16:uniqueId val="{0000000F-2156-46E3-901C-C4E7251D05B1}"/>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10-2156-46E3-901C-C4E7251D05B1}"/>
            </c:ext>
          </c:extLst>
        </c:ser>
        <c:ser>
          <c:idx val="2"/>
          <c:order val="1"/>
          <c:dPt>
            <c:idx val="0"/>
            <c:bubble3D val="0"/>
            <c:spPr>
              <a:solidFill>
                <a:schemeClr val="accent1"/>
              </a:solidFill>
            </c:spPr>
            <c:extLst>
              <c:ext xmlns:c16="http://schemas.microsoft.com/office/drawing/2014/chart" uri="{C3380CC4-5D6E-409C-BE32-E72D297353CC}">
                <c16:uniqueId val="{00000012-2156-46E3-901C-C4E7251D05B1}"/>
              </c:ext>
            </c:extLst>
          </c:dPt>
          <c:dPt>
            <c:idx val="1"/>
            <c:bubble3D val="0"/>
            <c:spPr>
              <a:solidFill>
                <a:schemeClr val="accent2"/>
              </a:solidFill>
            </c:spPr>
            <c:extLst>
              <c:ext xmlns:c16="http://schemas.microsoft.com/office/drawing/2014/chart" uri="{C3380CC4-5D6E-409C-BE32-E72D297353CC}">
                <c16:uniqueId val="{00000014-2156-46E3-901C-C4E7251D05B1}"/>
              </c:ext>
            </c:extLst>
          </c:dPt>
          <c:dPt>
            <c:idx val="2"/>
            <c:bubble3D val="0"/>
            <c:spPr>
              <a:solidFill>
                <a:schemeClr val="accent3"/>
              </a:solidFill>
            </c:spPr>
            <c:extLst>
              <c:ext xmlns:c16="http://schemas.microsoft.com/office/drawing/2014/chart" uri="{C3380CC4-5D6E-409C-BE32-E72D297353CC}">
                <c16:uniqueId val="{00000016-2156-46E3-901C-C4E7251D05B1}"/>
              </c:ext>
            </c:extLst>
          </c:dPt>
          <c:dPt>
            <c:idx val="3"/>
            <c:bubble3D val="0"/>
            <c:spPr>
              <a:solidFill>
                <a:schemeClr val="accent4"/>
              </a:solidFill>
            </c:spPr>
            <c:extLst>
              <c:ext xmlns:c16="http://schemas.microsoft.com/office/drawing/2014/chart" uri="{C3380CC4-5D6E-409C-BE32-E72D297353CC}">
                <c16:uniqueId val="{00000018-2156-46E3-901C-C4E7251D05B1}"/>
              </c:ext>
            </c:extLst>
          </c:dPt>
          <c:dPt>
            <c:idx val="4"/>
            <c:bubble3D val="0"/>
            <c:spPr>
              <a:solidFill>
                <a:schemeClr val="accent5"/>
              </a:solidFill>
            </c:spPr>
            <c:extLst>
              <c:ext xmlns:c16="http://schemas.microsoft.com/office/drawing/2014/chart" uri="{C3380CC4-5D6E-409C-BE32-E72D297353CC}">
                <c16:uniqueId val="{0000001A-2156-46E3-901C-C4E7251D05B1}"/>
              </c:ext>
            </c:extLst>
          </c:dPt>
          <c:dPt>
            <c:idx val="5"/>
            <c:bubble3D val="0"/>
            <c:spPr>
              <a:solidFill>
                <a:schemeClr val="accent6"/>
              </a:solidFill>
            </c:spPr>
            <c:extLst>
              <c:ext xmlns:c16="http://schemas.microsoft.com/office/drawing/2014/chart" uri="{C3380CC4-5D6E-409C-BE32-E72D297353CC}">
                <c16:uniqueId val="{0000001C-2156-46E3-901C-C4E7251D05B1}"/>
              </c:ext>
            </c:extLst>
          </c:dPt>
          <c:dPt>
            <c:idx val="6"/>
            <c:bubble3D val="0"/>
            <c:spPr>
              <a:solidFill>
                <a:srgbClr val="F0948F"/>
              </a:solidFill>
            </c:spPr>
            <c:extLst>
              <c:ext xmlns:c16="http://schemas.microsoft.com/office/drawing/2014/chart" uri="{C3380CC4-5D6E-409C-BE32-E72D297353CC}">
                <c16:uniqueId val="{0000001E-2156-46E3-901C-C4E7251D05B1}"/>
              </c:ext>
            </c:extLst>
          </c:dPt>
          <c:dPt>
            <c:idx val="7"/>
            <c:bubble3D val="0"/>
            <c:spPr>
              <a:solidFill>
                <a:srgbClr val="F7C9C7"/>
              </a:solidFill>
            </c:spPr>
            <c:extLst>
              <c:ext xmlns:c16="http://schemas.microsoft.com/office/drawing/2014/chart" uri="{C3380CC4-5D6E-409C-BE32-E72D297353CC}">
                <c16:uniqueId val="{00000020-2156-46E3-901C-C4E7251D05B1}"/>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21-2156-46E3-901C-C4E7251D05B1}"/>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F5E-443A-8638-483B753BB5E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F5E-443A-8638-483B753BB5E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F5E-443A-8638-483B753BB5E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F5E-443A-8638-483B753BB5E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F5E-443A-8638-483B753BB5E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F5E-443A-8638-483B753BB5E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F5E-443A-8638-483B753BB5E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F5E-443A-8638-483B753BB5E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F5E-443A-8638-483B753BB5E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F5E-443A-8638-483B753BB5E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F5E-443A-8638-483B753BB5E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F5E-443A-8638-483B753BB5E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F5E-443A-8638-483B753BB5E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F5E-443A-8638-483B753BB5E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F5E-443A-8638-483B753BB5E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F5E-443A-8638-483B753BB5E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187-42F8-8135-75264A0C357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187-42F8-8135-75264A0C357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187-42F8-8135-75264A0C357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187-42F8-8135-75264A0C357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187-42F8-8135-75264A0C357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187-42F8-8135-75264A0C357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187-42F8-8135-75264A0C357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187-42F8-8135-75264A0C357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187-42F8-8135-75264A0C357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187-42F8-8135-75264A0C357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187-42F8-8135-75264A0C357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187-42F8-8135-75264A0C357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187-42F8-8135-75264A0C357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187-42F8-8135-75264A0C357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187-42F8-8135-75264A0C357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B187-42F8-8135-75264A0C357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000">
                <a:solidFill>
                  <a:schemeClr val="tx2"/>
                </a:solidFill>
              </a:rPr>
              <a:t>Podíl kategori</a:t>
            </a:r>
            <a:r>
              <a:rPr lang="cs-CZ" sz="1000">
                <a:solidFill>
                  <a:schemeClr val="tx2"/>
                </a:solidFill>
              </a:rPr>
              <a:t>í</a:t>
            </a:r>
            <a:r>
              <a:rPr lang="en-US" sz="1000">
                <a:solidFill>
                  <a:schemeClr val="tx2"/>
                </a:solidFill>
              </a:rPr>
              <a:t> </a:t>
            </a:r>
            <a:r>
              <a:rPr lang="cs-CZ" sz="1000">
                <a:solidFill>
                  <a:schemeClr val="tx2"/>
                </a:solidFill>
              </a:rPr>
              <a:t>uhlí</a:t>
            </a:r>
            <a:r>
              <a:rPr lang="en-US" sz="1000">
                <a:solidFill>
                  <a:schemeClr val="tx2"/>
                </a:solidFill>
              </a:rPr>
              <a:t> na</a:t>
            </a:r>
            <a:endParaRPr lang="cs-CZ" sz="1000">
              <a:solidFill>
                <a:schemeClr val="tx2"/>
              </a:solidFill>
            </a:endParaRPr>
          </a:p>
          <a:p>
            <a:pPr algn="l">
              <a:defRPr/>
            </a:pPr>
            <a:r>
              <a:rPr lang="cs-CZ" sz="1000">
                <a:solidFill>
                  <a:schemeClr val="tx2"/>
                </a:solidFill>
              </a:rPr>
              <a:t>dodávkách tepla</a:t>
            </a:r>
            <a:endParaRPr lang="en-US" sz="1000">
              <a:solidFill>
                <a:schemeClr val="tx2"/>
              </a:solidFill>
            </a:endParaRPr>
          </a:p>
        </c:rich>
      </c:tx>
      <c:layout>
        <c:manualLayout>
          <c:xMode val="edge"/>
          <c:yMode val="edge"/>
          <c:x val="2.4691358024691384E-3"/>
          <c:y val="1.7779851834568046E-2"/>
        </c:manualLayout>
      </c:layout>
      <c:overlay val="0"/>
    </c:title>
    <c:autoTitleDeleted val="0"/>
    <c:plotArea>
      <c:layout>
        <c:manualLayout>
          <c:layoutTarget val="inner"/>
          <c:xMode val="edge"/>
          <c:yMode val="edge"/>
          <c:x val="0.40257880091377468"/>
          <c:y val="0.14956160495773718"/>
          <c:w val="0.35371099445902587"/>
          <c:h val="0.79820117499468701"/>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4-3BE2-448C-9EA2-7552889CB878}"/>
              </c:ext>
            </c:extLst>
          </c:dPt>
          <c:dPt>
            <c:idx val="1"/>
            <c:bubble3D val="0"/>
            <c:spPr>
              <a:solidFill>
                <a:schemeClr val="accent2"/>
              </a:solidFill>
            </c:spPr>
            <c:extLst>
              <c:ext xmlns:c16="http://schemas.microsoft.com/office/drawing/2014/chart" uri="{C3380CC4-5D6E-409C-BE32-E72D297353CC}">
                <c16:uniqueId val="{00000001-3BE2-448C-9EA2-7552889CB878}"/>
              </c:ext>
            </c:extLst>
          </c:dPt>
          <c:dPt>
            <c:idx val="2"/>
            <c:bubble3D val="0"/>
            <c:spPr>
              <a:solidFill>
                <a:schemeClr val="accent3"/>
              </a:solidFill>
            </c:spPr>
            <c:extLst>
              <c:ext xmlns:c16="http://schemas.microsoft.com/office/drawing/2014/chart" uri="{C3380CC4-5D6E-409C-BE32-E72D297353CC}">
                <c16:uniqueId val="{00000005-3BE2-448C-9EA2-7552889CB878}"/>
              </c:ext>
            </c:extLst>
          </c:dPt>
          <c:dPt>
            <c:idx val="3"/>
            <c:bubble3D val="0"/>
            <c:spPr>
              <a:solidFill>
                <a:schemeClr val="accent4"/>
              </a:solidFill>
            </c:spPr>
            <c:extLst>
              <c:ext xmlns:c16="http://schemas.microsoft.com/office/drawing/2014/chart" uri="{C3380CC4-5D6E-409C-BE32-E72D297353CC}">
                <c16:uniqueId val="{00000004-34EE-4F56-8A11-458BF592EEC9}"/>
              </c:ext>
            </c:extLst>
          </c:dPt>
          <c:dPt>
            <c:idx val="4"/>
            <c:bubble3D val="0"/>
            <c:spPr>
              <a:solidFill>
                <a:schemeClr val="accent5"/>
              </a:solidFill>
            </c:spPr>
            <c:extLst>
              <c:ext xmlns:c16="http://schemas.microsoft.com/office/drawing/2014/chart" uri="{C3380CC4-5D6E-409C-BE32-E72D297353CC}">
                <c16:uniqueId val="{00000003-3BE2-448C-9EA2-7552889CB878}"/>
              </c:ext>
            </c:extLst>
          </c:dPt>
          <c:dPt>
            <c:idx val="5"/>
            <c:bubble3D val="0"/>
            <c:spPr>
              <a:solidFill>
                <a:schemeClr val="accent6"/>
              </a:solidFill>
            </c:spPr>
            <c:extLst>
              <c:ext xmlns:c16="http://schemas.microsoft.com/office/drawing/2014/chart" uri="{C3380CC4-5D6E-409C-BE32-E72D297353CC}">
                <c16:uniqueId val="{00000006-3BE2-448C-9EA2-7552889CB878}"/>
              </c:ext>
            </c:extLst>
          </c:dPt>
          <c:dPt>
            <c:idx val="6"/>
            <c:bubble3D val="0"/>
            <c:spPr>
              <a:solidFill>
                <a:srgbClr val="F0948F"/>
              </a:solidFill>
            </c:spPr>
            <c:extLst>
              <c:ext xmlns:c16="http://schemas.microsoft.com/office/drawing/2014/chart" uri="{C3380CC4-5D6E-409C-BE32-E72D297353CC}">
                <c16:uniqueId val="{00000007-3BE2-448C-9EA2-7552889CB878}"/>
              </c:ext>
            </c:extLst>
          </c:dPt>
          <c:dPt>
            <c:idx val="7"/>
            <c:bubble3D val="0"/>
            <c:spPr>
              <a:solidFill>
                <a:srgbClr val="F7C9C7"/>
              </a:solidFill>
            </c:spPr>
            <c:extLst>
              <c:ext xmlns:c16="http://schemas.microsoft.com/office/drawing/2014/chart" uri="{C3380CC4-5D6E-409C-BE32-E72D297353CC}">
                <c16:uniqueId val="{00000008-3BE2-448C-9EA2-7552889CB878}"/>
              </c:ext>
            </c:extLst>
          </c:dPt>
          <c:dLbls>
            <c:dLbl>
              <c:idx val="0"/>
              <c:layout>
                <c:manualLayout>
                  <c:x val="0.17037479319824358"/>
                  <c:y val="-0.15168241233760205"/>
                </c:manualLayout>
              </c:layout>
              <c:numFmt formatCode="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E2-448C-9EA2-7552889CB878}"/>
                </c:ext>
              </c:extLst>
            </c:dLbl>
            <c:dLbl>
              <c:idx val="2"/>
              <c:layout>
                <c:manualLayout>
                  <c:x val="0.16203703703703703"/>
                  <c:y val="4.3531016706313028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E2-448C-9EA2-7552889CB878}"/>
                </c:ext>
              </c:extLst>
            </c:dLbl>
            <c:dLbl>
              <c:idx val="3"/>
              <c:tx>
                <c:rich>
                  <a:bodyPr/>
                  <a:lstStyle/>
                  <a:p>
                    <a:pPr algn="ctr" rtl="0">
                      <a:defRPr sz="900">
                        <a:solidFill>
                          <a:schemeClr val="bg1"/>
                        </a:solidFill>
                      </a:defRPr>
                    </a:pPr>
                    <a:r>
                      <a:rPr lang="en-US" sz="900">
                        <a:solidFill>
                          <a:schemeClr val="bg1"/>
                        </a:solidFill>
                      </a:rPr>
                      <a:t>7%</a:t>
                    </a:r>
                  </a:p>
                </c:rich>
              </c:tx>
              <c:spPr>
                <a:noFill/>
                <a:ln>
                  <a:noFill/>
                </a:ln>
                <a:effectLst/>
              </c:sp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4EE-4F56-8A11-458BF592EEC9}"/>
                </c:ext>
              </c:extLst>
            </c:dLbl>
            <c:dLbl>
              <c:idx val="5"/>
              <c:delete val="1"/>
              <c:extLst>
                <c:ext xmlns:c15="http://schemas.microsoft.com/office/drawing/2012/chart" uri="{CE6537A1-D6FC-4f65-9D91-7224C49458BB}"/>
                <c:ext xmlns:c16="http://schemas.microsoft.com/office/drawing/2014/chart" uri="{C3380CC4-5D6E-409C-BE32-E72D297353CC}">
                  <c16:uniqueId val="{00000006-3BE2-448C-9EA2-7552889CB878}"/>
                </c:ext>
              </c:extLst>
            </c:dLbl>
            <c:dLbl>
              <c:idx val="6"/>
              <c:delete val="1"/>
              <c:extLst>
                <c:ext xmlns:c15="http://schemas.microsoft.com/office/drawing/2012/chart" uri="{CE6537A1-D6FC-4f65-9D91-7224C49458BB}"/>
                <c:ext xmlns:c16="http://schemas.microsoft.com/office/drawing/2014/chart" uri="{C3380CC4-5D6E-409C-BE32-E72D297353CC}">
                  <c16:uniqueId val="{00000007-3BE2-448C-9EA2-7552889CB878}"/>
                </c:ext>
              </c:extLst>
            </c:dLbl>
            <c:dLbl>
              <c:idx val="7"/>
              <c:delete val="1"/>
              <c:extLst>
                <c:ext xmlns:c15="http://schemas.microsoft.com/office/drawing/2012/chart" uri="{CE6537A1-D6FC-4f65-9D91-7224C49458BB}"/>
                <c:ext xmlns:c16="http://schemas.microsoft.com/office/drawing/2014/chart" uri="{C3380CC4-5D6E-409C-BE32-E72D297353CC}">
                  <c16:uniqueId val="{00000008-3BE2-448C-9EA2-7552889CB878}"/>
                </c:ext>
              </c:extLst>
            </c:dLbl>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'5.4'!$A$6:$A$13</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'5.4'!$N$6:$N$13</c:f>
              <c:numCache>
                <c:formatCode>#\ ##0.0</c:formatCode>
                <c:ptCount val="8"/>
                <c:pt idx="0">
                  <c:v>506.37311999999997</c:v>
                </c:pt>
                <c:pt idx="1">
                  <c:v>9067.8190900000009</c:v>
                </c:pt>
                <c:pt idx="2">
                  <c:v>208.16621999999995</c:v>
                </c:pt>
                <c:pt idx="3">
                  <c:v>3443.3730960000007</c:v>
                </c:pt>
                <c:pt idx="4">
                  <c:v>35976.971959999995</c:v>
                </c:pt>
                <c:pt idx="5">
                  <c:v>5.1350000000000007</c:v>
                </c:pt>
                <c:pt idx="6">
                  <c:v>0</c:v>
                </c:pt>
                <c:pt idx="7">
                  <c:v>0</c:v>
                </c:pt>
              </c:numCache>
            </c:numRef>
          </c:val>
          <c:extLst>
            <c:ext xmlns:c16="http://schemas.microsoft.com/office/drawing/2014/chart" uri="{C3380CC4-5D6E-409C-BE32-E72D297353CC}">
              <c16:uniqueId val="{00000009-3BE2-448C-9EA2-7552889CB878}"/>
            </c:ext>
          </c:extLst>
        </c:ser>
        <c:dLbls>
          <c:showLegendKey val="0"/>
          <c:showVal val="0"/>
          <c:showCatName val="0"/>
          <c:showSerName val="0"/>
          <c:showPercent val="1"/>
          <c:showBubbleSize val="0"/>
          <c:showLeaderLines val="1"/>
        </c:dLbls>
        <c:firstSliceAng val="43"/>
        <c:holeSize val="50"/>
      </c:doughnutChart>
    </c:plotArea>
    <c:plotVisOnly val="1"/>
    <c:dispBlanksAs val="gap"/>
    <c:showDLblsOverMax val="0"/>
  </c:chart>
  <c:spPr>
    <a:ln>
      <a:noFill/>
    </a:ln>
  </c:spPr>
  <c:txPr>
    <a:bodyPr/>
    <a:lstStyle/>
    <a:p>
      <a:pPr>
        <a:defRPr sz="1050"/>
      </a:pPr>
      <a:endParaRPr lang="cs-CZ"/>
    </a:p>
  </c:tx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Bilance tepla (TJ)</a:t>
            </a:r>
          </a:p>
        </c:rich>
      </c:tx>
      <c:layout>
        <c:manualLayout>
          <c:xMode val="edge"/>
          <c:yMode val="edge"/>
          <c:x val="6.4524454768356972E-5"/>
          <c:y val="2.3691377830839831E-2"/>
        </c:manualLayout>
      </c:layout>
      <c:overlay val="0"/>
    </c:title>
    <c:autoTitleDeleted val="0"/>
    <c:plotArea>
      <c:layout>
        <c:manualLayout>
          <c:layoutTarget val="inner"/>
          <c:xMode val="edge"/>
          <c:yMode val="edge"/>
          <c:x val="5.131015127174144E-2"/>
          <c:y val="0.11527845141712992"/>
          <c:w val="0.92804202320238427"/>
          <c:h val="0.79793213446256017"/>
        </c:manualLayout>
      </c:layout>
      <c:barChart>
        <c:barDir val="col"/>
        <c:grouping val="stacked"/>
        <c:varyColors val="0"/>
        <c:ser>
          <c:idx val="0"/>
          <c:order val="0"/>
          <c:tx>
            <c:strRef>
              <c:f>'3'!$A$18</c:f>
              <c:strCache>
                <c:ptCount val="1"/>
                <c:pt idx="0">
                  <c:v>Výroba tepla brutto</c:v>
                </c:pt>
              </c:strCache>
            </c:strRef>
          </c:tx>
          <c:spPr>
            <a:solidFill>
              <a:srgbClr val="233060"/>
            </a:solidFill>
          </c:spPr>
          <c:invertIfNegative val="0"/>
          <c:val>
            <c:numRef>
              <c:f>'3'!$B$18:$M$18</c:f>
              <c:numCache>
                <c:formatCode>#\ ##0.0</c:formatCode>
                <c:ptCount val="12"/>
                <c:pt idx="0">
                  <c:v>20171.284224691452</c:v>
                </c:pt>
                <c:pt idx="1">
                  <c:v>18159.567656779116</c:v>
                </c:pt>
                <c:pt idx="2">
                  <c:v>17195.773168257656</c:v>
                </c:pt>
                <c:pt idx="3">
                  <c:v>14282.950376858931</c:v>
                </c:pt>
                <c:pt idx="4">
                  <c:v>11518.726034990021</c:v>
                </c:pt>
                <c:pt idx="5">
                  <c:v>7950.3148864610375</c:v>
                </c:pt>
                <c:pt idx="6">
                  <c:v>7516.8225920681252</c:v>
                </c:pt>
                <c:pt idx="7">
                  <c:v>7902.9028009583226</c:v>
                </c:pt>
                <c:pt idx="8">
                  <c:v>8950.4626000209846</c:v>
                </c:pt>
                <c:pt idx="9">
                  <c:v>12884.3395206</c:v>
                </c:pt>
                <c:pt idx="10">
                  <c:v>16126.588141400005</c:v>
                </c:pt>
                <c:pt idx="11">
                  <c:v>18997.6456932</c:v>
                </c:pt>
              </c:numCache>
            </c:numRef>
          </c:val>
          <c:extLst>
            <c:ext xmlns:c16="http://schemas.microsoft.com/office/drawing/2014/chart" uri="{C3380CC4-5D6E-409C-BE32-E72D297353CC}">
              <c16:uniqueId val="{00000000-17F0-43A7-BC01-5C4DC9758F47}"/>
            </c:ext>
          </c:extLst>
        </c:ser>
        <c:ser>
          <c:idx val="1"/>
          <c:order val="1"/>
          <c:tx>
            <c:strRef>
              <c:f>'3'!$A$19</c:f>
              <c:strCache>
                <c:ptCount val="1"/>
                <c:pt idx="0">
                  <c:v>Technologická vlastní spotřeba tepla </c:v>
                </c:pt>
              </c:strCache>
            </c:strRef>
          </c:tx>
          <c:spPr>
            <a:solidFill>
              <a:srgbClr val="596387"/>
            </a:solidFill>
          </c:spPr>
          <c:invertIfNegative val="0"/>
          <c:val>
            <c:numRef>
              <c:f>'3'!$B$19:$M$19</c:f>
              <c:numCache>
                <c:formatCode>#\ ##0.0</c:formatCode>
                <c:ptCount val="12"/>
                <c:pt idx="0">
                  <c:v>-995.78808600000013</c:v>
                </c:pt>
                <c:pt idx="1">
                  <c:v>-905.41571899999985</c:v>
                </c:pt>
                <c:pt idx="2">
                  <c:v>-829.13959900000032</c:v>
                </c:pt>
                <c:pt idx="3">
                  <c:v>-815.93049299999996</c:v>
                </c:pt>
                <c:pt idx="4">
                  <c:v>-815.75720899999942</c:v>
                </c:pt>
                <c:pt idx="5">
                  <c:v>-768.64075900000046</c:v>
                </c:pt>
                <c:pt idx="6">
                  <c:v>-722.35991500000023</c:v>
                </c:pt>
                <c:pt idx="7">
                  <c:v>-755.7140320000002</c:v>
                </c:pt>
                <c:pt idx="8">
                  <c:v>-780.17302900000038</c:v>
                </c:pt>
                <c:pt idx="9">
                  <c:v>-797.87348300000008</c:v>
                </c:pt>
                <c:pt idx="10">
                  <c:v>-860.3838680000008</c:v>
                </c:pt>
                <c:pt idx="11">
                  <c:v>-928.38584899999967</c:v>
                </c:pt>
              </c:numCache>
            </c:numRef>
          </c:val>
          <c:extLst>
            <c:ext xmlns:c16="http://schemas.microsoft.com/office/drawing/2014/chart" uri="{C3380CC4-5D6E-409C-BE32-E72D297353CC}">
              <c16:uniqueId val="{00000001-17F0-43A7-BC01-5C4DC9758F47}"/>
            </c:ext>
          </c:extLst>
        </c:ser>
        <c:ser>
          <c:idx val="2"/>
          <c:order val="2"/>
          <c:tx>
            <c:strRef>
              <c:f>'3'!$A$20</c:f>
              <c:strCache>
                <c:ptCount val="1"/>
                <c:pt idx="0">
                  <c:v>Ztráty</c:v>
                </c:pt>
              </c:strCache>
            </c:strRef>
          </c:tx>
          <c:spPr>
            <a:solidFill>
              <a:srgbClr val="9196B0"/>
            </a:solidFill>
          </c:spPr>
          <c:invertIfNegative val="0"/>
          <c:val>
            <c:numRef>
              <c:f>'3'!$B$20:$M$20</c:f>
              <c:numCache>
                <c:formatCode>#\ ##0.0</c:formatCode>
                <c:ptCount val="12"/>
                <c:pt idx="0">
                  <c:v>-1391.9426286151365</c:v>
                </c:pt>
                <c:pt idx="1">
                  <c:v>-1220.5785664885659</c:v>
                </c:pt>
                <c:pt idx="2">
                  <c:v>-1355.0624589974709</c:v>
                </c:pt>
                <c:pt idx="3">
                  <c:v>-1182.7606480676616</c:v>
                </c:pt>
                <c:pt idx="4">
                  <c:v>-1017.4375661310767</c:v>
                </c:pt>
                <c:pt idx="5">
                  <c:v>-776.13419358591784</c:v>
                </c:pt>
                <c:pt idx="6">
                  <c:v>-740.85484885741482</c:v>
                </c:pt>
                <c:pt idx="7">
                  <c:v>-788.39878941067354</c:v>
                </c:pt>
                <c:pt idx="8">
                  <c:v>-824.38468437175868</c:v>
                </c:pt>
                <c:pt idx="9">
                  <c:v>-1037.4760228219725</c:v>
                </c:pt>
                <c:pt idx="10">
                  <c:v>-1121.0036835861765</c:v>
                </c:pt>
                <c:pt idx="11">
                  <c:v>-1327.8766197048731</c:v>
                </c:pt>
              </c:numCache>
            </c:numRef>
          </c:val>
          <c:extLst>
            <c:ext xmlns:c16="http://schemas.microsoft.com/office/drawing/2014/chart" uri="{C3380CC4-5D6E-409C-BE32-E72D297353CC}">
              <c16:uniqueId val="{00000002-17F0-43A7-BC01-5C4DC9758F47}"/>
            </c:ext>
          </c:extLst>
        </c:ser>
        <c:ser>
          <c:idx val="3"/>
          <c:order val="3"/>
          <c:tx>
            <c:strRef>
              <c:f>'3'!$A$21</c:f>
              <c:strCache>
                <c:ptCount val="1"/>
                <c:pt idx="0">
                  <c:v>Vlastní spotřeba tepla</c:v>
                </c:pt>
              </c:strCache>
            </c:strRef>
          </c:tx>
          <c:spPr>
            <a:solidFill>
              <a:srgbClr val="C7CCD6"/>
            </a:solidFill>
          </c:spPr>
          <c:invertIfNegative val="0"/>
          <c:val>
            <c:numRef>
              <c:f>'3'!$B$21:$M$21</c:f>
              <c:numCache>
                <c:formatCode>#\ ##0.0</c:formatCode>
                <c:ptCount val="12"/>
                <c:pt idx="0">
                  <c:v>-4724.9864163999973</c:v>
                </c:pt>
                <c:pt idx="1">
                  <c:v>-4013.0937241999936</c:v>
                </c:pt>
                <c:pt idx="2">
                  <c:v>-4148.644065800002</c:v>
                </c:pt>
                <c:pt idx="3">
                  <c:v>-3662.1036800516322</c:v>
                </c:pt>
                <c:pt idx="4">
                  <c:v>-3667.3092091421822</c:v>
                </c:pt>
                <c:pt idx="5">
                  <c:v>-3213.2069866487468</c:v>
                </c:pt>
                <c:pt idx="6">
                  <c:v>-3250.3136600521634</c:v>
                </c:pt>
                <c:pt idx="7">
                  <c:v>-3290.6180820012996</c:v>
                </c:pt>
                <c:pt idx="8">
                  <c:v>-3388.5268325632969</c:v>
                </c:pt>
                <c:pt idx="9">
                  <c:v>-3810.4822501243998</c:v>
                </c:pt>
                <c:pt idx="10">
                  <c:v>-4447.6602079904642</c:v>
                </c:pt>
                <c:pt idx="11">
                  <c:v>-4573.3138286990888</c:v>
                </c:pt>
              </c:numCache>
            </c:numRef>
          </c:val>
          <c:extLst>
            <c:ext xmlns:c16="http://schemas.microsoft.com/office/drawing/2014/chart" uri="{C3380CC4-5D6E-409C-BE32-E72D297353CC}">
              <c16:uniqueId val="{00000003-17F0-43A7-BC01-5C4DC9758F47}"/>
            </c:ext>
          </c:extLst>
        </c:ser>
        <c:ser>
          <c:idx val="4"/>
          <c:order val="4"/>
          <c:tx>
            <c:strRef>
              <c:f>'3'!$A$22</c:f>
              <c:strCache>
                <c:ptCount val="1"/>
                <c:pt idx="0">
                  <c:v>Dodávky tepla</c:v>
                </c:pt>
              </c:strCache>
            </c:strRef>
          </c:tx>
          <c:spPr>
            <a:solidFill>
              <a:srgbClr val="DF2B20"/>
            </a:solidFill>
          </c:spPr>
          <c:invertIfNegative val="0"/>
          <c:val>
            <c:numRef>
              <c:f>'3'!$B$22:$M$22</c:f>
              <c:numCache>
                <c:formatCode>#\ ##0.0</c:formatCode>
                <c:ptCount val="12"/>
                <c:pt idx="0">
                  <c:v>-13031.248077676319</c:v>
                </c:pt>
                <c:pt idx="1">
                  <c:v>-11995.289081090546</c:v>
                </c:pt>
                <c:pt idx="2">
                  <c:v>-10838.348107460184</c:v>
                </c:pt>
                <c:pt idx="3">
                  <c:v>-8596.0324977396376</c:v>
                </c:pt>
                <c:pt idx="4">
                  <c:v>-5988.6269607167633</c:v>
                </c:pt>
                <c:pt idx="5">
                  <c:v>-3171.5763402263701</c:v>
                </c:pt>
                <c:pt idx="6">
                  <c:v>-2784.1930241585501</c:v>
                </c:pt>
                <c:pt idx="7">
                  <c:v>-3046.8894615463496</c:v>
                </c:pt>
                <c:pt idx="8">
                  <c:v>-3935.2941780859301</c:v>
                </c:pt>
                <c:pt idx="9">
                  <c:v>-7223.6160516536247</c:v>
                </c:pt>
                <c:pt idx="10">
                  <c:v>-9685.8104448233571</c:v>
                </c:pt>
                <c:pt idx="11">
                  <c:v>-12132.459909796044</c:v>
                </c:pt>
              </c:numCache>
            </c:numRef>
          </c:val>
          <c:extLst>
            <c:ext xmlns:c16="http://schemas.microsoft.com/office/drawing/2014/chart" uri="{C3380CC4-5D6E-409C-BE32-E72D297353CC}">
              <c16:uniqueId val="{00000004-17F0-43A7-BC01-5C4DC9758F47}"/>
            </c:ext>
          </c:extLst>
        </c:ser>
        <c:ser>
          <c:idx val="5"/>
          <c:order val="5"/>
          <c:tx>
            <c:strRef>
              <c:f>'3'!$A$23</c:f>
              <c:strCache>
                <c:ptCount val="1"/>
                <c:pt idx="0">
                  <c:v>Bilanční rozdíl</c:v>
                </c:pt>
              </c:strCache>
            </c:strRef>
          </c:tx>
          <c:invertIfNegative val="0"/>
          <c:val>
            <c:numRef>
              <c:f>'3'!$B$23:$M$23</c:f>
              <c:numCache>
                <c:formatCode>#\ ##0.0</c:formatCode>
                <c:ptCount val="12"/>
                <c:pt idx="0">
                  <c:v>-27.319015999999465</c:v>
                </c:pt>
                <c:pt idx="1">
                  <c:v>-25.190566000010222</c:v>
                </c:pt>
                <c:pt idx="2">
                  <c:v>-24.578936999998405</c:v>
                </c:pt>
                <c:pt idx="3">
                  <c:v>-26.123057999999219</c:v>
                </c:pt>
                <c:pt idx="4">
                  <c:v>-29.595089999998891</c:v>
                </c:pt>
                <c:pt idx="5">
                  <c:v>-20.756607000001623</c:v>
                </c:pt>
                <c:pt idx="6">
                  <c:v>-19.101143999996566</c:v>
                </c:pt>
                <c:pt idx="7">
                  <c:v>-21.282436000000416</c:v>
                </c:pt>
                <c:pt idx="8">
                  <c:v>-22.083875999998781</c:v>
                </c:pt>
                <c:pt idx="9">
                  <c:v>-14.89171300000362</c:v>
                </c:pt>
                <c:pt idx="10">
                  <c:v>-11.729937000005521</c:v>
                </c:pt>
                <c:pt idx="11">
                  <c:v>-35.60948599999756</c:v>
                </c:pt>
              </c:numCache>
            </c:numRef>
          </c:val>
          <c:extLst>
            <c:ext xmlns:c16="http://schemas.microsoft.com/office/drawing/2014/chart" uri="{C3380CC4-5D6E-409C-BE32-E72D297353CC}">
              <c16:uniqueId val="{00000005-17F0-43A7-BC01-5C4DC9758F47}"/>
            </c:ext>
          </c:extLst>
        </c:ser>
        <c:dLbls>
          <c:showLegendKey val="0"/>
          <c:showVal val="0"/>
          <c:showCatName val="0"/>
          <c:showSerName val="0"/>
          <c:showPercent val="0"/>
          <c:showBubbleSize val="0"/>
        </c:dLbls>
        <c:gapWidth val="50"/>
        <c:overlap val="100"/>
        <c:axId val="222155136"/>
        <c:axId val="222156672"/>
      </c:barChart>
      <c:catAx>
        <c:axId val="222155136"/>
        <c:scaling>
          <c:orientation val="minMax"/>
        </c:scaling>
        <c:delete val="0"/>
        <c:axPos val="b"/>
        <c:majorTickMark val="none"/>
        <c:minorTickMark val="none"/>
        <c:tickLblPos val="low"/>
        <c:txPr>
          <a:bodyPr/>
          <a:lstStyle/>
          <a:p>
            <a:pPr>
              <a:defRPr sz="900"/>
            </a:pPr>
            <a:endParaRPr lang="cs-CZ"/>
          </a:p>
        </c:txPr>
        <c:crossAx val="222156672"/>
        <c:crosses val="autoZero"/>
        <c:auto val="1"/>
        <c:lblAlgn val="ctr"/>
        <c:lblOffset val="100"/>
        <c:noMultiLvlLbl val="0"/>
      </c:catAx>
      <c:valAx>
        <c:axId val="222156672"/>
        <c:scaling>
          <c:orientation val="minMax"/>
          <c:max val="25000"/>
          <c:min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22215513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z uhlí (TJ)</a:t>
            </a:r>
            <a:endParaRPr lang="en-US" sz="1000">
              <a:solidFill>
                <a:schemeClr val="tx2"/>
              </a:solidFill>
            </a:endParaRPr>
          </a:p>
        </c:rich>
      </c:tx>
      <c:layout>
        <c:manualLayout>
          <c:xMode val="edge"/>
          <c:yMode val="edge"/>
          <c:x val="7.6781249999999983E-3"/>
          <c:y val="1.6919162822606405E-3"/>
        </c:manualLayout>
      </c:layout>
      <c:overlay val="0"/>
    </c:title>
    <c:autoTitleDeleted val="0"/>
    <c:plotArea>
      <c:layout/>
      <c:barChart>
        <c:barDir val="col"/>
        <c:grouping val="stacked"/>
        <c:varyColors val="0"/>
        <c:ser>
          <c:idx val="0"/>
          <c:order val="0"/>
          <c:tx>
            <c:strRef>
              <c:f>'5.4'!$A$6</c:f>
              <c:strCache>
                <c:ptCount val="1"/>
                <c:pt idx="0">
                  <c:v>Černé uhlí tříděné</c:v>
                </c:pt>
              </c:strCache>
            </c:strRef>
          </c:tx>
          <c:invertIfNegative val="0"/>
          <c:dPt>
            <c:idx val="1"/>
            <c:invertIfNegative val="0"/>
            <c:bubble3D val="0"/>
            <c:explosion val="51"/>
            <c:extLst>
              <c:ext xmlns:c16="http://schemas.microsoft.com/office/drawing/2014/chart" uri="{C3380CC4-5D6E-409C-BE32-E72D297353CC}">
                <c16:uniqueId val="{00000000-1AED-4DA8-87E2-E2B58DBE8113}"/>
              </c:ext>
            </c:extLst>
          </c:dPt>
          <c:dPt>
            <c:idx val="3"/>
            <c:invertIfNegative val="0"/>
            <c:bubble3D val="0"/>
            <c:explosion val="52"/>
            <c:extLst>
              <c:ext xmlns:c16="http://schemas.microsoft.com/office/drawing/2014/chart" uri="{C3380CC4-5D6E-409C-BE32-E72D297353CC}">
                <c16:uniqueId val="{00000001-1AED-4DA8-87E2-E2B58DBE8113}"/>
              </c:ext>
            </c:extLst>
          </c:dPt>
          <c:dPt>
            <c:idx val="4"/>
            <c:invertIfNegative val="0"/>
            <c:bubble3D val="0"/>
            <c:extLst>
              <c:ext xmlns:c16="http://schemas.microsoft.com/office/drawing/2014/chart" uri="{C3380CC4-5D6E-409C-BE32-E72D297353CC}">
                <c16:uniqueId val="{00000002-1AED-4DA8-87E2-E2B58DBE8113}"/>
              </c:ext>
            </c:extLst>
          </c:dPt>
          <c:dPt>
            <c:idx val="5"/>
            <c:invertIfNegative val="0"/>
            <c:bubble3D val="0"/>
            <c:extLst>
              <c:ext xmlns:c16="http://schemas.microsoft.com/office/drawing/2014/chart" uri="{C3380CC4-5D6E-409C-BE32-E72D297353CC}">
                <c16:uniqueId val="{00000003-1AED-4DA8-87E2-E2B58DBE8113}"/>
              </c:ext>
            </c:extLst>
          </c:dPt>
          <c:dPt>
            <c:idx val="6"/>
            <c:invertIfNegative val="0"/>
            <c:bubble3D val="0"/>
            <c:extLst>
              <c:ext xmlns:c16="http://schemas.microsoft.com/office/drawing/2014/chart" uri="{C3380CC4-5D6E-409C-BE32-E72D297353CC}">
                <c16:uniqueId val="{00000004-1AED-4DA8-87E2-E2B58DBE8113}"/>
              </c:ext>
            </c:extLst>
          </c:dPt>
          <c:dPt>
            <c:idx val="7"/>
            <c:invertIfNegative val="0"/>
            <c:bubble3D val="0"/>
            <c:spPr>
              <a:solidFill>
                <a:srgbClr val="FFC000"/>
              </a:solidFill>
            </c:spPr>
            <c:extLst>
              <c:ext xmlns:c16="http://schemas.microsoft.com/office/drawing/2014/chart" uri="{C3380CC4-5D6E-409C-BE32-E72D297353CC}">
                <c16:uniqueId val="{00000006-1AED-4DA8-87E2-E2B58DBE8113}"/>
              </c:ext>
            </c:extLst>
          </c:dPt>
          <c:val>
            <c:numRef>
              <c:f>'5.4'!$B$6:$M$6</c:f>
              <c:numCache>
                <c:formatCode>#\ ##0.0</c:formatCode>
                <c:ptCount val="12"/>
                <c:pt idx="0">
                  <c:v>98.704719999999995</c:v>
                </c:pt>
                <c:pt idx="1">
                  <c:v>101.80938999999999</c:v>
                </c:pt>
                <c:pt idx="2">
                  <c:v>60.153649999999999</c:v>
                </c:pt>
                <c:pt idx="3">
                  <c:v>41.818379999999998</c:v>
                </c:pt>
                <c:pt idx="4">
                  <c:v>17.917169999999999</c:v>
                </c:pt>
                <c:pt idx="5">
                  <c:v>6.1968399999999999</c:v>
                </c:pt>
                <c:pt idx="6">
                  <c:v>6.6650000000000001E-2</c:v>
                </c:pt>
                <c:pt idx="7">
                  <c:v>0.88185000000000002</c:v>
                </c:pt>
                <c:pt idx="8">
                  <c:v>20.877509999999997</c:v>
                </c:pt>
                <c:pt idx="9">
                  <c:v>40.207889999999999</c:v>
                </c:pt>
                <c:pt idx="10">
                  <c:v>36.644309999999997</c:v>
                </c:pt>
                <c:pt idx="11">
                  <c:v>81.094760000000008</c:v>
                </c:pt>
              </c:numCache>
            </c:numRef>
          </c:val>
          <c:extLst>
            <c:ext xmlns:c16="http://schemas.microsoft.com/office/drawing/2014/chart" uri="{C3380CC4-5D6E-409C-BE32-E72D297353CC}">
              <c16:uniqueId val="{00000007-1AED-4DA8-87E2-E2B58DBE8113}"/>
            </c:ext>
          </c:extLst>
        </c:ser>
        <c:ser>
          <c:idx val="1"/>
          <c:order val="1"/>
          <c:tx>
            <c:strRef>
              <c:f>'5.4'!$A$7</c:f>
              <c:strCache>
                <c:ptCount val="1"/>
                <c:pt idx="0">
                  <c:v>Černé uhlí průmyslové</c:v>
                </c:pt>
              </c:strCache>
            </c:strRef>
          </c:tx>
          <c:spPr>
            <a:solidFill>
              <a:schemeClr val="accent2"/>
            </a:solidFill>
          </c:spPr>
          <c:invertIfNegative val="0"/>
          <c:val>
            <c:numRef>
              <c:f>'5.4'!$B$7:$M$7</c:f>
              <c:numCache>
                <c:formatCode>#\ ##0.0</c:formatCode>
                <c:ptCount val="12"/>
                <c:pt idx="0">
                  <c:v>1371.0576210000002</c:v>
                </c:pt>
                <c:pt idx="1">
                  <c:v>1323.3104430000003</c:v>
                </c:pt>
                <c:pt idx="2">
                  <c:v>1103.466124</c:v>
                </c:pt>
                <c:pt idx="3">
                  <c:v>860.58406400000001</c:v>
                </c:pt>
                <c:pt idx="4">
                  <c:v>446.37063800000004</c:v>
                </c:pt>
                <c:pt idx="5">
                  <c:v>204.16191000000003</c:v>
                </c:pt>
                <c:pt idx="6">
                  <c:v>192.47650499999997</c:v>
                </c:pt>
                <c:pt idx="7">
                  <c:v>219.52860899999999</c:v>
                </c:pt>
                <c:pt idx="8">
                  <c:v>303.18796000000003</c:v>
                </c:pt>
                <c:pt idx="9">
                  <c:v>740.984421</c:v>
                </c:pt>
                <c:pt idx="10">
                  <c:v>951.49625500000002</c:v>
                </c:pt>
                <c:pt idx="11">
                  <c:v>1351.19454</c:v>
                </c:pt>
              </c:numCache>
            </c:numRef>
          </c:val>
          <c:extLst>
            <c:ext xmlns:c16="http://schemas.microsoft.com/office/drawing/2014/chart" uri="{C3380CC4-5D6E-409C-BE32-E72D297353CC}">
              <c16:uniqueId val="{00000008-1AED-4DA8-87E2-E2B58DBE8113}"/>
            </c:ext>
          </c:extLst>
        </c:ser>
        <c:ser>
          <c:idx val="2"/>
          <c:order val="2"/>
          <c:tx>
            <c:strRef>
              <c:f>'5.4'!$A$8</c:f>
              <c:strCache>
                <c:ptCount val="1"/>
                <c:pt idx="0">
                  <c:v>Černouhelné kaly a granulát</c:v>
                </c:pt>
              </c:strCache>
            </c:strRef>
          </c:tx>
          <c:spPr>
            <a:solidFill>
              <a:schemeClr val="accent3"/>
            </a:solidFill>
          </c:spPr>
          <c:invertIfNegative val="0"/>
          <c:val>
            <c:numRef>
              <c:f>'5.4'!$B$8:$M$8</c:f>
              <c:numCache>
                <c:formatCode>#\ ##0.0</c:formatCode>
                <c:ptCount val="12"/>
                <c:pt idx="0">
                  <c:v>40.497546</c:v>
                </c:pt>
                <c:pt idx="1">
                  <c:v>31.743773000000001</c:v>
                </c:pt>
                <c:pt idx="2">
                  <c:v>39.498854000000001</c:v>
                </c:pt>
                <c:pt idx="3">
                  <c:v>3.8064</c:v>
                </c:pt>
                <c:pt idx="4">
                  <c:v>0</c:v>
                </c:pt>
                <c:pt idx="5">
                  <c:v>11.469802</c:v>
                </c:pt>
                <c:pt idx="6">
                  <c:v>10.853621</c:v>
                </c:pt>
                <c:pt idx="7">
                  <c:v>0.31614999999999999</c:v>
                </c:pt>
                <c:pt idx="8">
                  <c:v>0</c:v>
                </c:pt>
                <c:pt idx="9">
                  <c:v>4.3102089999999995</c:v>
                </c:pt>
                <c:pt idx="10">
                  <c:v>37.682988999999999</c:v>
                </c:pt>
                <c:pt idx="11">
                  <c:v>27.986875999999999</c:v>
                </c:pt>
              </c:numCache>
            </c:numRef>
          </c:val>
          <c:extLst>
            <c:ext xmlns:c16="http://schemas.microsoft.com/office/drawing/2014/chart" uri="{C3380CC4-5D6E-409C-BE32-E72D297353CC}">
              <c16:uniqueId val="{00000009-1AED-4DA8-87E2-E2B58DBE8113}"/>
            </c:ext>
          </c:extLst>
        </c:ser>
        <c:ser>
          <c:idx val="3"/>
          <c:order val="3"/>
          <c:tx>
            <c:strRef>
              <c:f>'5.4'!$A$9</c:f>
              <c:strCache>
                <c:ptCount val="1"/>
                <c:pt idx="0">
                  <c:v>Hnědé uhlí tříděné</c:v>
                </c:pt>
              </c:strCache>
            </c:strRef>
          </c:tx>
          <c:spPr>
            <a:solidFill>
              <a:schemeClr val="accent4"/>
            </a:solidFill>
          </c:spPr>
          <c:invertIfNegative val="0"/>
          <c:val>
            <c:numRef>
              <c:f>'5.4'!$B$9:$M$9</c:f>
              <c:numCache>
                <c:formatCode>#\ ##0.0</c:formatCode>
                <c:ptCount val="12"/>
                <c:pt idx="0">
                  <c:v>547.25782200000003</c:v>
                </c:pt>
                <c:pt idx="1">
                  <c:v>480.86847999999998</c:v>
                </c:pt>
                <c:pt idx="2">
                  <c:v>474.46981700000003</c:v>
                </c:pt>
                <c:pt idx="3">
                  <c:v>333.39746000000002</c:v>
                </c:pt>
                <c:pt idx="4">
                  <c:v>226.20461</c:v>
                </c:pt>
                <c:pt idx="5">
                  <c:v>139.98467099999999</c:v>
                </c:pt>
                <c:pt idx="6">
                  <c:v>63.216983999999997</c:v>
                </c:pt>
                <c:pt idx="7">
                  <c:v>75.00215399999999</c:v>
                </c:pt>
                <c:pt idx="8">
                  <c:v>107.43863399999999</c:v>
                </c:pt>
                <c:pt idx="9">
                  <c:v>218.86868799999999</c:v>
                </c:pt>
                <c:pt idx="10">
                  <c:v>329.62681600000002</c:v>
                </c:pt>
                <c:pt idx="11">
                  <c:v>447.03696000000008</c:v>
                </c:pt>
              </c:numCache>
            </c:numRef>
          </c:val>
          <c:extLst>
            <c:ext xmlns:c16="http://schemas.microsoft.com/office/drawing/2014/chart" uri="{C3380CC4-5D6E-409C-BE32-E72D297353CC}">
              <c16:uniqueId val="{0000000A-1AED-4DA8-87E2-E2B58DBE8113}"/>
            </c:ext>
          </c:extLst>
        </c:ser>
        <c:ser>
          <c:idx val="4"/>
          <c:order val="4"/>
          <c:tx>
            <c:strRef>
              <c:f>'5.4'!$A$10</c:f>
              <c:strCache>
                <c:ptCount val="1"/>
                <c:pt idx="0">
                  <c:v>Hnědé uhlí průmyslové</c:v>
                </c:pt>
              </c:strCache>
            </c:strRef>
          </c:tx>
          <c:spPr>
            <a:solidFill>
              <a:schemeClr val="accent5"/>
            </a:solidFill>
          </c:spPr>
          <c:invertIfNegative val="0"/>
          <c:val>
            <c:numRef>
              <c:f>'5.4'!$B$10:$M$10</c:f>
              <c:numCache>
                <c:formatCode>#\ ##0.0</c:formatCode>
                <c:ptCount val="12"/>
                <c:pt idx="0">
                  <c:v>5281.7037969999983</c:v>
                </c:pt>
                <c:pt idx="1">
                  <c:v>4858.5722939999996</c:v>
                </c:pt>
                <c:pt idx="2">
                  <c:v>4402.9756599999992</c:v>
                </c:pt>
                <c:pt idx="3">
                  <c:v>3358.8964560000009</c:v>
                </c:pt>
                <c:pt idx="4">
                  <c:v>2207.1867780000002</c:v>
                </c:pt>
                <c:pt idx="5">
                  <c:v>1012.3602979999998</c:v>
                </c:pt>
                <c:pt idx="6">
                  <c:v>815.70042599999999</c:v>
                </c:pt>
                <c:pt idx="7">
                  <c:v>941.27901800000018</c:v>
                </c:pt>
                <c:pt idx="8">
                  <c:v>1341.6435739999995</c:v>
                </c:pt>
                <c:pt idx="9">
                  <c:v>2803.7010699999987</c:v>
                </c:pt>
                <c:pt idx="10">
                  <c:v>3954.6930590000002</c:v>
                </c:pt>
                <c:pt idx="11">
                  <c:v>4998.2595299999984</c:v>
                </c:pt>
              </c:numCache>
            </c:numRef>
          </c:val>
          <c:extLst>
            <c:ext xmlns:c16="http://schemas.microsoft.com/office/drawing/2014/chart" uri="{C3380CC4-5D6E-409C-BE32-E72D297353CC}">
              <c16:uniqueId val="{0000000B-1AED-4DA8-87E2-E2B58DBE8113}"/>
            </c:ext>
          </c:extLst>
        </c:ser>
        <c:ser>
          <c:idx val="5"/>
          <c:order val="5"/>
          <c:tx>
            <c:strRef>
              <c:f>'5.4'!$A$11</c:f>
              <c:strCache>
                <c:ptCount val="1"/>
                <c:pt idx="0">
                  <c:v>Hnědé uhlí - Brikety</c:v>
                </c:pt>
              </c:strCache>
            </c:strRef>
          </c:tx>
          <c:spPr>
            <a:solidFill>
              <a:schemeClr val="accent6"/>
            </a:solidFill>
          </c:spPr>
          <c:invertIfNegative val="0"/>
          <c:val>
            <c:numRef>
              <c:f>'5.4'!$B$11:$M$11</c:f>
              <c:numCache>
                <c:formatCode>#\ ##0.0</c:formatCode>
                <c:ptCount val="12"/>
                <c:pt idx="0">
                  <c:v>0.71099999999999997</c:v>
                </c:pt>
                <c:pt idx="1">
                  <c:v>0.68200000000000005</c:v>
                </c:pt>
                <c:pt idx="2">
                  <c:v>0.61299999999999999</c:v>
                </c:pt>
                <c:pt idx="3">
                  <c:v>0.39800000000000002</c:v>
                </c:pt>
                <c:pt idx="4">
                  <c:v>0.34100000000000003</c:v>
                </c:pt>
                <c:pt idx="5">
                  <c:v>0.20599999999999999</c:v>
                </c:pt>
                <c:pt idx="6">
                  <c:v>0.193</c:v>
                </c:pt>
                <c:pt idx="7">
                  <c:v>0.18</c:v>
                </c:pt>
                <c:pt idx="8">
                  <c:v>0.217</c:v>
                </c:pt>
                <c:pt idx="9">
                  <c:v>0.40300000000000002</c:v>
                </c:pt>
                <c:pt idx="10">
                  <c:v>0.52700000000000002</c:v>
                </c:pt>
                <c:pt idx="11">
                  <c:v>0.66400000000000003</c:v>
                </c:pt>
              </c:numCache>
            </c:numRef>
          </c:val>
          <c:extLst>
            <c:ext xmlns:c16="http://schemas.microsoft.com/office/drawing/2014/chart" uri="{C3380CC4-5D6E-409C-BE32-E72D297353CC}">
              <c16:uniqueId val="{0000000C-1AED-4DA8-87E2-E2B58DBE8113}"/>
            </c:ext>
          </c:extLst>
        </c:ser>
        <c:ser>
          <c:idx val="6"/>
          <c:order val="6"/>
          <c:tx>
            <c:strRef>
              <c:f>'5.4'!$A$12</c:f>
              <c:strCache>
                <c:ptCount val="1"/>
                <c:pt idx="0">
                  <c:v>Hnědé uhlí - Lignit</c:v>
                </c:pt>
              </c:strCache>
            </c:strRef>
          </c:tx>
          <c:spPr>
            <a:solidFill>
              <a:srgbClr val="F0948F"/>
            </a:solidFill>
          </c:spPr>
          <c:invertIfNegative val="0"/>
          <c:val>
            <c:numRef>
              <c:f>'5.4'!$B$12:$M$12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1AED-4DA8-87E2-E2B58DBE8113}"/>
            </c:ext>
          </c:extLst>
        </c:ser>
        <c:ser>
          <c:idx val="7"/>
          <c:order val="7"/>
          <c:tx>
            <c:strRef>
              <c:f>'5.4'!$A$13</c:f>
              <c:strCache>
                <c:ptCount val="1"/>
                <c:pt idx="0">
                  <c:v>Hnědé uhlí - Mourové kaly</c:v>
                </c:pt>
              </c:strCache>
            </c:strRef>
          </c:tx>
          <c:spPr>
            <a:solidFill>
              <a:srgbClr val="F7C9C7"/>
            </a:solidFill>
          </c:spPr>
          <c:invertIfNegative val="0"/>
          <c:val>
            <c:numRef>
              <c:f>'5.4'!$B$13:$M$13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1AED-4DA8-87E2-E2B58DBE8113}"/>
            </c:ext>
          </c:extLst>
        </c:ser>
        <c:dLbls>
          <c:showLegendKey val="0"/>
          <c:showVal val="0"/>
          <c:showCatName val="0"/>
          <c:showSerName val="0"/>
          <c:showPercent val="0"/>
          <c:showBubbleSize val="0"/>
        </c:dLbls>
        <c:gapWidth val="75"/>
        <c:overlap val="100"/>
        <c:axId val="233164800"/>
        <c:axId val="233166336"/>
      </c:barChart>
      <c:catAx>
        <c:axId val="233164800"/>
        <c:scaling>
          <c:orientation val="minMax"/>
        </c:scaling>
        <c:delete val="0"/>
        <c:axPos val="b"/>
        <c:numFmt formatCode="General" sourceLinked="1"/>
        <c:majorTickMark val="none"/>
        <c:minorTickMark val="none"/>
        <c:tickLblPos val="nextTo"/>
        <c:txPr>
          <a:bodyPr/>
          <a:lstStyle/>
          <a:p>
            <a:pPr>
              <a:defRPr sz="900"/>
            </a:pPr>
            <a:endParaRPr lang="cs-CZ"/>
          </a:p>
        </c:txPr>
        <c:crossAx val="233166336"/>
        <c:crosses val="autoZero"/>
        <c:auto val="1"/>
        <c:lblAlgn val="ctr"/>
        <c:lblOffset val="100"/>
        <c:noMultiLvlLbl val="0"/>
      </c:catAx>
      <c:valAx>
        <c:axId val="233166336"/>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33164800"/>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kategori</a:t>
            </a:r>
            <a:r>
              <a:rPr lang="cs-CZ" sz="1000">
                <a:solidFill>
                  <a:schemeClr val="tx2"/>
                </a:solidFill>
              </a:rPr>
              <a:t>í</a:t>
            </a:r>
            <a:r>
              <a:rPr lang="en-US" sz="1000">
                <a:solidFill>
                  <a:schemeClr val="tx2"/>
                </a:solidFill>
              </a:rPr>
              <a:t> biomasy na </a:t>
            </a:r>
            <a:r>
              <a:rPr lang="cs-CZ" sz="1000">
                <a:solidFill>
                  <a:schemeClr val="tx2"/>
                </a:solidFill>
              </a:rPr>
              <a:t>dodávkách tepla</a:t>
            </a:r>
          </a:p>
        </c:rich>
      </c:tx>
      <c:layout>
        <c:manualLayout>
          <c:xMode val="edge"/>
          <c:yMode val="edge"/>
          <c:x val="5.0769930354450384E-2"/>
          <c:y val="0"/>
        </c:manualLayout>
      </c:layout>
      <c:overlay val="0"/>
    </c:title>
    <c:autoTitleDeleted val="0"/>
    <c:plotArea>
      <c:layout>
        <c:manualLayout>
          <c:layoutTarget val="inner"/>
          <c:xMode val="edge"/>
          <c:yMode val="edge"/>
          <c:x val="0.56643954505686789"/>
          <c:y val="0.17234994220099997"/>
          <c:w val="0.39332843394575684"/>
          <c:h val="0.78981613242119852"/>
        </c:manualLayout>
      </c:layout>
      <c:doughnutChart>
        <c:varyColors val="1"/>
        <c:ser>
          <c:idx val="0"/>
          <c:order val="0"/>
          <c:dPt>
            <c:idx val="5"/>
            <c:bubble3D val="0"/>
            <c:spPr>
              <a:solidFill>
                <a:schemeClr val="accent6"/>
              </a:solidFill>
            </c:spPr>
            <c:extLst>
              <c:ext xmlns:c16="http://schemas.microsoft.com/office/drawing/2014/chart" uri="{C3380CC4-5D6E-409C-BE32-E72D297353CC}">
                <c16:uniqueId val="{00000000-D9EB-4D55-9B74-18198FE7428B}"/>
              </c:ext>
            </c:extLst>
          </c:dPt>
          <c:dLbls>
            <c:dLbl>
              <c:idx val="2"/>
              <c:delete val="1"/>
              <c:extLst>
                <c:ext xmlns:c15="http://schemas.microsoft.com/office/drawing/2012/chart" uri="{CE6537A1-D6FC-4f65-9D91-7224C49458BB}"/>
                <c:ext xmlns:c16="http://schemas.microsoft.com/office/drawing/2014/chart" uri="{C3380CC4-5D6E-409C-BE32-E72D297353CC}">
                  <c16:uniqueId val="{00000000-14BA-41E8-81F4-B85652C4646D}"/>
                </c:ext>
              </c:extLst>
            </c:dLbl>
            <c:dLbl>
              <c:idx val="3"/>
              <c:delete val="1"/>
              <c:extLst>
                <c:ext xmlns:c15="http://schemas.microsoft.com/office/drawing/2012/chart" uri="{CE6537A1-D6FC-4f65-9D91-7224C49458BB}"/>
                <c:ext xmlns:c16="http://schemas.microsoft.com/office/drawing/2014/chart" uri="{C3380CC4-5D6E-409C-BE32-E72D297353CC}">
                  <c16:uniqueId val="{00000001-14BA-41E8-81F4-B85652C4646D}"/>
                </c:ext>
              </c:extLst>
            </c:dLbl>
            <c:dLbl>
              <c:idx val="4"/>
              <c:delete val="1"/>
              <c:extLst>
                <c:ext xmlns:c15="http://schemas.microsoft.com/office/drawing/2012/chart" uri="{CE6537A1-D6FC-4f65-9D91-7224C49458BB}"/>
                <c:ext xmlns:c16="http://schemas.microsoft.com/office/drawing/2014/chart" uri="{C3380CC4-5D6E-409C-BE32-E72D297353CC}">
                  <c16:uniqueId val="{00000002-14BA-41E8-81F4-B85652C4646D}"/>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'5.4'!$A$15:$A$21</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'5.4'!$N$15:$N$21</c:f>
              <c:numCache>
                <c:formatCode>#\ ##0.0</c:formatCode>
                <c:ptCount val="7"/>
                <c:pt idx="0">
                  <c:v>817.34745331074942</c:v>
                </c:pt>
                <c:pt idx="1">
                  <c:v>826.26846999999998</c:v>
                </c:pt>
                <c:pt idx="2">
                  <c:v>0</c:v>
                </c:pt>
                <c:pt idx="3">
                  <c:v>0</c:v>
                </c:pt>
                <c:pt idx="4">
                  <c:v>1.4988049999999999</c:v>
                </c:pt>
                <c:pt idx="5">
                  <c:v>6671.6915816892497</c:v>
                </c:pt>
                <c:pt idx="6">
                  <c:v>399.15329800000001</c:v>
                </c:pt>
              </c:numCache>
            </c:numRef>
          </c:val>
          <c:extLst>
            <c:ext xmlns:c16="http://schemas.microsoft.com/office/drawing/2014/chart" uri="{C3380CC4-5D6E-409C-BE32-E72D297353CC}">
              <c16:uniqueId val="{00000003-14BA-41E8-81F4-B85652C4646D}"/>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z </a:t>
            </a:r>
            <a:r>
              <a:rPr lang="cs-CZ" sz="1000" b="1" i="0" u="none" strike="noStrike" baseline="0">
                <a:solidFill>
                  <a:schemeClr val="tx2"/>
                </a:solidFill>
                <a:effectLst/>
              </a:rPr>
              <a:t>biomasy</a:t>
            </a:r>
            <a:r>
              <a:rPr lang="cs-CZ" sz="1000">
                <a:solidFill>
                  <a:schemeClr val="tx2"/>
                </a:solidFill>
              </a:rPr>
              <a:t> (TJ)</a:t>
            </a:r>
            <a:endParaRPr lang="en-US" sz="1000">
              <a:solidFill>
                <a:schemeClr val="tx2"/>
              </a:solidFill>
            </a:endParaRPr>
          </a:p>
        </c:rich>
      </c:tx>
      <c:layout>
        <c:manualLayout>
          <c:xMode val="edge"/>
          <c:yMode val="edge"/>
          <c:x val="0"/>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'5.4'!$A$15</c:f>
              <c:strCache>
                <c:ptCount val="1"/>
                <c:pt idx="0">
                  <c:v>Brikety a pelety</c:v>
                </c:pt>
              </c:strCache>
            </c:strRef>
          </c:tx>
          <c:invertIfNegative val="0"/>
          <c:dPt>
            <c:idx val="1"/>
            <c:invertIfNegative val="0"/>
            <c:bubble3D val="0"/>
            <c:explosion val="51"/>
            <c:extLst>
              <c:ext xmlns:c16="http://schemas.microsoft.com/office/drawing/2014/chart" uri="{C3380CC4-5D6E-409C-BE32-E72D297353CC}">
                <c16:uniqueId val="{00000000-C6A9-4A0A-9229-85C442BD0CF3}"/>
              </c:ext>
            </c:extLst>
          </c:dPt>
          <c:dPt>
            <c:idx val="3"/>
            <c:invertIfNegative val="0"/>
            <c:bubble3D val="0"/>
            <c:explosion val="52"/>
            <c:extLst>
              <c:ext xmlns:c16="http://schemas.microsoft.com/office/drawing/2014/chart" uri="{C3380CC4-5D6E-409C-BE32-E72D297353CC}">
                <c16:uniqueId val="{00000001-C6A9-4A0A-9229-85C442BD0CF3}"/>
              </c:ext>
            </c:extLst>
          </c:dPt>
          <c:dPt>
            <c:idx val="4"/>
            <c:invertIfNegative val="0"/>
            <c:bubble3D val="0"/>
            <c:extLst>
              <c:ext xmlns:c16="http://schemas.microsoft.com/office/drawing/2014/chart" uri="{C3380CC4-5D6E-409C-BE32-E72D297353CC}">
                <c16:uniqueId val="{00000002-C6A9-4A0A-9229-85C442BD0CF3}"/>
              </c:ext>
            </c:extLst>
          </c:dPt>
          <c:dPt>
            <c:idx val="5"/>
            <c:invertIfNegative val="0"/>
            <c:bubble3D val="0"/>
            <c:extLst>
              <c:ext xmlns:c16="http://schemas.microsoft.com/office/drawing/2014/chart" uri="{C3380CC4-5D6E-409C-BE32-E72D297353CC}">
                <c16:uniqueId val="{00000003-C6A9-4A0A-9229-85C442BD0CF3}"/>
              </c:ext>
            </c:extLst>
          </c:dPt>
          <c:dPt>
            <c:idx val="6"/>
            <c:invertIfNegative val="0"/>
            <c:bubble3D val="0"/>
            <c:extLst>
              <c:ext xmlns:c16="http://schemas.microsoft.com/office/drawing/2014/chart" uri="{C3380CC4-5D6E-409C-BE32-E72D297353CC}">
                <c16:uniqueId val="{00000004-C6A9-4A0A-9229-85C442BD0CF3}"/>
              </c:ext>
            </c:extLst>
          </c:dPt>
          <c:dPt>
            <c:idx val="7"/>
            <c:invertIfNegative val="0"/>
            <c:bubble3D val="0"/>
            <c:extLst>
              <c:ext xmlns:c16="http://schemas.microsoft.com/office/drawing/2014/chart" uri="{C3380CC4-5D6E-409C-BE32-E72D297353CC}">
                <c16:uniqueId val="{00000005-C6A9-4A0A-9229-85C442BD0CF3}"/>
              </c:ext>
            </c:extLst>
          </c:dPt>
          <c:val>
            <c:numRef>
              <c:f>'5.4'!$B$15:$M$15</c:f>
              <c:numCache>
                <c:formatCode>#\ ##0.0</c:formatCode>
                <c:ptCount val="12"/>
                <c:pt idx="0">
                  <c:v>118.76089058328482</c:v>
                </c:pt>
                <c:pt idx="1">
                  <c:v>113.41745008061586</c:v>
                </c:pt>
                <c:pt idx="2">
                  <c:v>115.96113005823564</c:v>
                </c:pt>
                <c:pt idx="3">
                  <c:v>99.658559203172814</c:v>
                </c:pt>
                <c:pt idx="4">
                  <c:v>66.655889935166996</c:v>
                </c:pt>
                <c:pt idx="5">
                  <c:v>18.522897999999998</c:v>
                </c:pt>
                <c:pt idx="6">
                  <c:v>14.549278999999997</c:v>
                </c:pt>
                <c:pt idx="7">
                  <c:v>14.659108</c:v>
                </c:pt>
                <c:pt idx="8">
                  <c:v>29.477942000000002</c:v>
                </c:pt>
                <c:pt idx="9">
                  <c:v>69.611439875778501</c:v>
                </c:pt>
                <c:pt idx="10">
                  <c:v>83.736463009232111</c:v>
                </c:pt>
                <c:pt idx="11">
                  <c:v>72.336403565262799</c:v>
                </c:pt>
              </c:numCache>
            </c:numRef>
          </c:val>
          <c:extLst>
            <c:ext xmlns:c16="http://schemas.microsoft.com/office/drawing/2014/chart" uri="{C3380CC4-5D6E-409C-BE32-E72D297353CC}">
              <c16:uniqueId val="{00000006-C6A9-4A0A-9229-85C442BD0CF3}"/>
            </c:ext>
          </c:extLst>
        </c:ser>
        <c:ser>
          <c:idx val="1"/>
          <c:order val="1"/>
          <c:tx>
            <c:strRef>
              <c:f>'5.4'!$A$16</c:f>
              <c:strCache>
                <c:ptCount val="1"/>
                <c:pt idx="0">
                  <c:v>Celulózové výluhy</c:v>
                </c:pt>
              </c:strCache>
            </c:strRef>
          </c:tx>
          <c:invertIfNegative val="0"/>
          <c:val>
            <c:numRef>
              <c:f>'5.4'!$B$16:$M$16</c:f>
              <c:numCache>
                <c:formatCode>#\ ##0.0</c:formatCode>
                <c:ptCount val="12"/>
                <c:pt idx="0">
                  <c:v>82.704700000000003</c:v>
                </c:pt>
                <c:pt idx="1">
                  <c:v>78.461789999999993</c:v>
                </c:pt>
                <c:pt idx="2">
                  <c:v>80.694659999999999</c:v>
                </c:pt>
                <c:pt idx="3">
                  <c:v>60.29036</c:v>
                </c:pt>
                <c:pt idx="4">
                  <c:v>71.814729999999997</c:v>
                </c:pt>
                <c:pt idx="5">
                  <c:v>59.768380000000001</c:v>
                </c:pt>
                <c:pt idx="6">
                  <c:v>68.134889999999999</c:v>
                </c:pt>
                <c:pt idx="7">
                  <c:v>65.78801</c:v>
                </c:pt>
                <c:pt idx="8">
                  <c:v>62.724449999999997</c:v>
                </c:pt>
                <c:pt idx="9">
                  <c:v>47.951699999999995</c:v>
                </c:pt>
                <c:pt idx="10">
                  <c:v>70.089470000000006</c:v>
                </c:pt>
                <c:pt idx="11">
                  <c:v>77.845330000000004</c:v>
                </c:pt>
              </c:numCache>
            </c:numRef>
          </c:val>
          <c:extLst>
            <c:ext xmlns:c16="http://schemas.microsoft.com/office/drawing/2014/chart" uri="{C3380CC4-5D6E-409C-BE32-E72D297353CC}">
              <c16:uniqueId val="{00000007-C6A9-4A0A-9229-85C442BD0CF3}"/>
            </c:ext>
          </c:extLst>
        </c:ser>
        <c:ser>
          <c:idx val="2"/>
          <c:order val="2"/>
          <c:tx>
            <c:strRef>
              <c:f>'5.4'!$A$17</c:f>
              <c:strCache>
                <c:ptCount val="1"/>
                <c:pt idx="0">
                  <c:v>Kapalná biopaliva</c:v>
                </c:pt>
              </c:strCache>
            </c:strRef>
          </c:tx>
          <c:invertIfNegative val="0"/>
          <c:val>
            <c:numRef>
              <c:f>'5.4'!$B$17:$M$17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C6A9-4A0A-9229-85C442BD0CF3}"/>
            </c:ext>
          </c:extLst>
        </c:ser>
        <c:ser>
          <c:idx val="3"/>
          <c:order val="3"/>
          <c:tx>
            <c:strRef>
              <c:f>'5.4'!$A$18</c:f>
              <c:strCache>
                <c:ptCount val="1"/>
                <c:pt idx="0">
                  <c:v>Ostatní biomasa</c:v>
                </c:pt>
              </c:strCache>
            </c:strRef>
          </c:tx>
          <c:invertIfNegative val="0"/>
          <c:val>
            <c:numRef>
              <c:f>'5.4'!$B$18:$M$18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C6A9-4A0A-9229-85C442BD0CF3}"/>
            </c:ext>
          </c:extLst>
        </c:ser>
        <c:ser>
          <c:idx val="4"/>
          <c:order val="4"/>
          <c:tx>
            <c:strRef>
              <c:f>'5.4'!$A$19</c:f>
              <c:strCache>
                <c:ptCount val="1"/>
                <c:pt idx="0">
                  <c:v>Palivové dříví</c:v>
                </c:pt>
              </c:strCache>
            </c:strRef>
          </c:tx>
          <c:invertIfNegative val="0"/>
          <c:val>
            <c:numRef>
              <c:f>'5.4'!$B$19:$M$19</c:f>
              <c:numCache>
                <c:formatCode>#\ ##0.0</c:formatCode>
                <c:ptCount val="12"/>
                <c:pt idx="0">
                  <c:v>1E-3</c:v>
                </c:pt>
                <c:pt idx="1">
                  <c:v>0</c:v>
                </c:pt>
                <c:pt idx="2">
                  <c:v>0</c:v>
                </c:pt>
                <c:pt idx="3">
                  <c:v>0</c:v>
                </c:pt>
                <c:pt idx="4">
                  <c:v>0</c:v>
                </c:pt>
                <c:pt idx="5">
                  <c:v>0</c:v>
                </c:pt>
                <c:pt idx="6">
                  <c:v>0</c:v>
                </c:pt>
                <c:pt idx="7">
                  <c:v>0</c:v>
                </c:pt>
                <c:pt idx="8">
                  <c:v>0</c:v>
                </c:pt>
                <c:pt idx="9">
                  <c:v>0</c:v>
                </c:pt>
                <c:pt idx="10">
                  <c:v>0</c:v>
                </c:pt>
                <c:pt idx="11">
                  <c:v>1.4978050000000001</c:v>
                </c:pt>
              </c:numCache>
            </c:numRef>
          </c:val>
          <c:extLst>
            <c:ext xmlns:c16="http://schemas.microsoft.com/office/drawing/2014/chart" uri="{C3380CC4-5D6E-409C-BE32-E72D297353CC}">
              <c16:uniqueId val="{0000000A-C6A9-4A0A-9229-85C442BD0CF3}"/>
            </c:ext>
          </c:extLst>
        </c:ser>
        <c:ser>
          <c:idx val="5"/>
          <c:order val="5"/>
          <c:tx>
            <c:strRef>
              <c:f>'5.4'!$A$20</c:f>
              <c:strCache>
                <c:ptCount val="1"/>
                <c:pt idx="0">
                  <c:v>Piliny, kůra, štěpky, dřevní odpad</c:v>
                </c:pt>
              </c:strCache>
            </c:strRef>
          </c:tx>
          <c:spPr>
            <a:solidFill>
              <a:schemeClr val="accent6"/>
            </a:solidFill>
          </c:spPr>
          <c:invertIfNegative val="0"/>
          <c:val>
            <c:numRef>
              <c:f>'5.4'!$B$20:$M$20</c:f>
              <c:numCache>
                <c:formatCode>#\ ##0.0</c:formatCode>
                <c:ptCount val="12"/>
                <c:pt idx="0">
                  <c:v>833.77170041671513</c:v>
                </c:pt>
                <c:pt idx="1">
                  <c:v>685.45173891938396</c:v>
                </c:pt>
                <c:pt idx="2">
                  <c:v>743.14393794176453</c:v>
                </c:pt>
                <c:pt idx="3">
                  <c:v>660.91589579682704</c:v>
                </c:pt>
                <c:pt idx="4">
                  <c:v>525.28641906483313</c:v>
                </c:pt>
                <c:pt idx="5">
                  <c:v>254.14306400000001</c:v>
                </c:pt>
                <c:pt idx="6">
                  <c:v>237.20261400000001</c:v>
                </c:pt>
                <c:pt idx="7">
                  <c:v>260.44180499999999</c:v>
                </c:pt>
                <c:pt idx="8">
                  <c:v>355.59440599999999</c:v>
                </c:pt>
                <c:pt idx="9">
                  <c:v>588.7577041242215</c:v>
                </c:pt>
                <c:pt idx="10">
                  <c:v>751.15903899076795</c:v>
                </c:pt>
                <c:pt idx="11">
                  <c:v>775.82325743473689</c:v>
                </c:pt>
              </c:numCache>
            </c:numRef>
          </c:val>
          <c:extLst>
            <c:ext xmlns:c16="http://schemas.microsoft.com/office/drawing/2014/chart" uri="{C3380CC4-5D6E-409C-BE32-E72D297353CC}">
              <c16:uniqueId val="{0000000B-C6A9-4A0A-9229-85C442BD0CF3}"/>
            </c:ext>
          </c:extLst>
        </c:ser>
        <c:ser>
          <c:idx val="6"/>
          <c:order val="6"/>
          <c:tx>
            <c:strRef>
              <c:f>'5.4'!$A$21</c:f>
              <c:strCache>
                <c:ptCount val="1"/>
                <c:pt idx="0">
                  <c:v>Rostlinné materiály neaglomerované</c:v>
                </c:pt>
              </c:strCache>
            </c:strRef>
          </c:tx>
          <c:spPr>
            <a:solidFill>
              <a:srgbClr val="F0948F"/>
            </a:solidFill>
          </c:spPr>
          <c:invertIfNegative val="0"/>
          <c:val>
            <c:numRef>
              <c:f>'5.4'!$B$21:$M$21</c:f>
              <c:numCache>
                <c:formatCode>#\ ##0.0</c:formatCode>
                <c:ptCount val="12"/>
                <c:pt idx="0">
                  <c:v>62.899735</c:v>
                </c:pt>
                <c:pt idx="1">
                  <c:v>52.986200000000004</c:v>
                </c:pt>
                <c:pt idx="2">
                  <c:v>54.377194000000003</c:v>
                </c:pt>
                <c:pt idx="3">
                  <c:v>36.927385000000001</c:v>
                </c:pt>
                <c:pt idx="4">
                  <c:v>23.898262000000003</c:v>
                </c:pt>
                <c:pt idx="5">
                  <c:v>8.7041559999999993</c:v>
                </c:pt>
                <c:pt idx="6">
                  <c:v>8.0752939999999995</c:v>
                </c:pt>
                <c:pt idx="7">
                  <c:v>13.454943</c:v>
                </c:pt>
                <c:pt idx="8">
                  <c:v>12.475099</c:v>
                </c:pt>
                <c:pt idx="9">
                  <c:v>27.992613000000006</c:v>
                </c:pt>
                <c:pt idx="10">
                  <c:v>37.556256000000005</c:v>
                </c:pt>
                <c:pt idx="11">
                  <c:v>59.806160999999996</c:v>
                </c:pt>
              </c:numCache>
            </c:numRef>
          </c:val>
          <c:extLst>
            <c:ext xmlns:c16="http://schemas.microsoft.com/office/drawing/2014/chart" uri="{C3380CC4-5D6E-409C-BE32-E72D297353CC}">
              <c16:uniqueId val="{0000000C-C6A9-4A0A-9229-85C442BD0CF3}"/>
            </c:ext>
          </c:extLst>
        </c:ser>
        <c:dLbls>
          <c:showLegendKey val="0"/>
          <c:showVal val="0"/>
          <c:showCatName val="0"/>
          <c:showSerName val="0"/>
          <c:showPercent val="0"/>
          <c:showBubbleSize val="0"/>
        </c:dLbls>
        <c:gapWidth val="104"/>
        <c:overlap val="100"/>
        <c:axId val="233328640"/>
        <c:axId val="233330176"/>
      </c:barChart>
      <c:catAx>
        <c:axId val="233328640"/>
        <c:scaling>
          <c:orientation val="minMax"/>
        </c:scaling>
        <c:delete val="0"/>
        <c:axPos val="b"/>
        <c:numFmt formatCode="General" sourceLinked="1"/>
        <c:majorTickMark val="none"/>
        <c:minorTickMark val="none"/>
        <c:tickLblPos val="nextTo"/>
        <c:txPr>
          <a:bodyPr/>
          <a:lstStyle/>
          <a:p>
            <a:pPr>
              <a:defRPr sz="900"/>
            </a:pPr>
            <a:endParaRPr lang="cs-CZ"/>
          </a:p>
        </c:txPr>
        <c:crossAx val="233330176"/>
        <c:crosses val="autoZero"/>
        <c:auto val="1"/>
        <c:lblAlgn val="ctr"/>
        <c:lblOffset val="100"/>
        <c:noMultiLvlLbl val="0"/>
      </c:catAx>
      <c:valAx>
        <c:axId val="2333301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3328640"/>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kategori</a:t>
            </a:r>
            <a:r>
              <a:rPr lang="cs-CZ" sz="1000">
                <a:solidFill>
                  <a:schemeClr val="tx2"/>
                </a:solidFill>
              </a:rPr>
              <a:t>í</a:t>
            </a:r>
            <a:r>
              <a:rPr lang="en-US" sz="1000">
                <a:solidFill>
                  <a:schemeClr val="tx2"/>
                </a:solidFill>
              </a:rPr>
              <a:t> </a:t>
            </a:r>
            <a:r>
              <a:rPr lang="cs-CZ" sz="1000">
                <a:solidFill>
                  <a:schemeClr val="tx2"/>
                </a:solidFill>
              </a:rPr>
              <a:t>bioplynu</a:t>
            </a:r>
            <a:r>
              <a:rPr lang="en-US" sz="1000">
                <a:solidFill>
                  <a:schemeClr val="tx2"/>
                </a:solidFill>
              </a:rPr>
              <a:t> na </a:t>
            </a:r>
            <a:r>
              <a:rPr lang="cs-CZ" sz="1000">
                <a:solidFill>
                  <a:schemeClr val="tx2"/>
                </a:solidFill>
              </a:rPr>
              <a:t>dodávkách tepla</a:t>
            </a:r>
          </a:p>
        </c:rich>
      </c:tx>
      <c:layout>
        <c:manualLayout>
          <c:xMode val="edge"/>
          <c:yMode val="edge"/>
          <c:x val="4.7782213039171476E-2"/>
          <c:y val="0"/>
        </c:manualLayout>
      </c:layout>
      <c:overlay val="0"/>
    </c:title>
    <c:autoTitleDeleted val="0"/>
    <c:plotArea>
      <c:layout>
        <c:manualLayout>
          <c:layoutTarget val="inner"/>
          <c:xMode val="edge"/>
          <c:yMode val="edge"/>
          <c:x val="0.50677517336547773"/>
          <c:y val="0.17216090960517486"/>
          <c:w val="0.38131119641241989"/>
          <c:h val="0.79069805029391405"/>
        </c:manualLayout>
      </c:layout>
      <c:doughnutChart>
        <c:varyColors val="1"/>
        <c:ser>
          <c:idx val="0"/>
          <c:order val="0"/>
          <c:dLbls>
            <c:dLbl>
              <c:idx val="0"/>
              <c:numFmt formatCode="0%" sourceLinked="0"/>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C87A-4AC0-B436-9882062371ED}"/>
                </c:ext>
              </c:extLst>
            </c:dLbl>
            <c:dLbl>
              <c:idx val="1"/>
              <c:layout>
                <c:manualLayout>
                  <c:x val="0.13123616937353927"/>
                  <c:y val="0.12104118019730301"/>
                </c:manualLayout>
              </c:layout>
              <c:numFmt formatCode="0.0%" sourceLinked="0"/>
              <c:spPr>
                <a:ln w="3175"/>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CA-4385-9178-87F937D55918}"/>
                </c:ext>
              </c:extLst>
            </c:dLbl>
            <c:dLbl>
              <c:idx val="2"/>
              <c:spPr>
                <a:noFill/>
                <a:ln>
                  <a:noFill/>
                </a:ln>
                <a:effectLst/>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088D-48F6-83FC-D0F41AEA2FF1}"/>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'5.4'!$A$23:$A$25</c:f>
              <c:strCache>
                <c:ptCount val="3"/>
                <c:pt idx="0">
                  <c:v>Skládkový plyn</c:v>
                </c:pt>
                <c:pt idx="1">
                  <c:v>Kalový plyn (ČOV)</c:v>
                </c:pt>
                <c:pt idx="2">
                  <c:v>Ostatní bioplyn</c:v>
                </c:pt>
              </c:strCache>
            </c:strRef>
          </c:cat>
          <c:val>
            <c:numRef>
              <c:f>'5.4'!$N$23:$N$25</c:f>
              <c:numCache>
                <c:formatCode>#\ ##0.0</c:formatCode>
                <c:ptCount val="3"/>
                <c:pt idx="0">
                  <c:v>47.521000000000001</c:v>
                </c:pt>
                <c:pt idx="1">
                  <c:v>4.8771950000000004</c:v>
                </c:pt>
                <c:pt idx="2">
                  <c:v>530.91106500000001</c:v>
                </c:pt>
              </c:numCache>
            </c:numRef>
          </c:val>
          <c:extLst>
            <c:ext xmlns:c16="http://schemas.microsoft.com/office/drawing/2014/chart" uri="{C3380CC4-5D6E-409C-BE32-E72D297353CC}">
              <c16:uniqueId val="{00000002-89CA-4385-9178-87F937D55918}"/>
            </c:ext>
          </c:extLst>
        </c:ser>
        <c:dLbls>
          <c:showLegendKey val="0"/>
          <c:showVal val="0"/>
          <c:showCatName val="0"/>
          <c:showSerName val="0"/>
          <c:showPercent val="0"/>
          <c:showBubbleSize val="0"/>
          <c:showLeaderLines val="1"/>
        </c:dLbls>
        <c:firstSliceAng val="7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a:t>
            </a:r>
            <a:r>
              <a:rPr lang="cs-CZ" sz="1000" baseline="0">
                <a:solidFill>
                  <a:schemeClr val="tx2"/>
                </a:solidFill>
              </a:rPr>
              <a:t>z bioplynu (TJ)</a:t>
            </a:r>
            <a:endParaRPr lang="cs-CZ" sz="1000">
              <a:solidFill>
                <a:schemeClr val="tx2"/>
              </a:solidFill>
            </a:endParaRPr>
          </a:p>
        </c:rich>
      </c:tx>
      <c:layout>
        <c:manualLayout>
          <c:xMode val="edge"/>
          <c:yMode val="edge"/>
          <c:x val="0"/>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'5.4'!$A$23</c:f>
              <c:strCache>
                <c:ptCount val="1"/>
                <c:pt idx="0">
                  <c:v>Skládkový plyn</c:v>
                </c:pt>
              </c:strCache>
            </c:strRef>
          </c:tx>
          <c:invertIfNegative val="0"/>
          <c:val>
            <c:numRef>
              <c:f>'5.4'!$B$23:$M$23</c:f>
              <c:numCache>
                <c:formatCode>#\ ##0.0</c:formatCode>
                <c:ptCount val="12"/>
                <c:pt idx="0">
                  <c:v>4.5090000000000003</c:v>
                </c:pt>
                <c:pt idx="1">
                  <c:v>3.831</c:v>
                </c:pt>
                <c:pt idx="2">
                  <c:v>4.282</c:v>
                </c:pt>
                <c:pt idx="3">
                  <c:v>4.423</c:v>
                </c:pt>
                <c:pt idx="4">
                  <c:v>5.3040000000000003</c:v>
                </c:pt>
                <c:pt idx="5">
                  <c:v>3.0329999999999999</c:v>
                </c:pt>
                <c:pt idx="6">
                  <c:v>2.5299999999999998</c:v>
                </c:pt>
                <c:pt idx="7">
                  <c:v>2.4969999999999999</c:v>
                </c:pt>
                <c:pt idx="8">
                  <c:v>3.2050000000000001</c:v>
                </c:pt>
                <c:pt idx="9">
                  <c:v>5.101</c:v>
                </c:pt>
                <c:pt idx="10">
                  <c:v>4.5979999999999999</c:v>
                </c:pt>
                <c:pt idx="11">
                  <c:v>4.2080000000000002</c:v>
                </c:pt>
              </c:numCache>
            </c:numRef>
          </c:val>
          <c:extLst>
            <c:ext xmlns:c16="http://schemas.microsoft.com/office/drawing/2014/chart" uri="{C3380CC4-5D6E-409C-BE32-E72D297353CC}">
              <c16:uniqueId val="{00000000-2866-4525-B39C-E4AC50293D06}"/>
            </c:ext>
          </c:extLst>
        </c:ser>
        <c:ser>
          <c:idx val="1"/>
          <c:order val="1"/>
          <c:tx>
            <c:strRef>
              <c:f>'5.4'!$A$24</c:f>
              <c:strCache>
                <c:ptCount val="1"/>
                <c:pt idx="0">
                  <c:v>Kalový plyn (ČOV)</c:v>
                </c:pt>
              </c:strCache>
            </c:strRef>
          </c:tx>
          <c:invertIfNegative val="0"/>
          <c:val>
            <c:numRef>
              <c:f>'5.4'!$B$24:$M$24</c:f>
              <c:numCache>
                <c:formatCode>#\ ##0.0</c:formatCode>
                <c:ptCount val="12"/>
                <c:pt idx="0">
                  <c:v>0.44057200000000002</c:v>
                </c:pt>
                <c:pt idx="1">
                  <c:v>0.40347699999999997</c:v>
                </c:pt>
                <c:pt idx="2">
                  <c:v>0.449241</c:v>
                </c:pt>
                <c:pt idx="3">
                  <c:v>0.46666299999999999</c:v>
                </c:pt>
                <c:pt idx="4">
                  <c:v>0.46508999999999995</c:v>
                </c:pt>
                <c:pt idx="5">
                  <c:v>0.45188</c:v>
                </c:pt>
                <c:pt idx="6">
                  <c:v>0.38525400000000004</c:v>
                </c:pt>
                <c:pt idx="7">
                  <c:v>0.25400299999999998</c:v>
                </c:pt>
                <c:pt idx="8">
                  <c:v>0.39801199999999998</c:v>
                </c:pt>
                <c:pt idx="9">
                  <c:v>0.35824700000000004</c:v>
                </c:pt>
                <c:pt idx="10">
                  <c:v>0.39535500000000001</c:v>
                </c:pt>
                <c:pt idx="11">
                  <c:v>0.40940100000000001</c:v>
                </c:pt>
              </c:numCache>
            </c:numRef>
          </c:val>
          <c:extLst>
            <c:ext xmlns:c16="http://schemas.microsoft.com/office/drawing/2014/chart" uri="{C3380CC4-5D6E-409C-BE32-E72D297353CC}">
              <c16:uniqueId val="{00000001-2866-4525-B39C-E4AC50293D06}"/>
            </c:ext>
          </c:extLst>
        </c:ser>
        <c:ser>
          <c:idx val="2"/>
          <c:order val="2"/>
          <c:tx>
            <c:strRef>
              <c:f>'5.4'!$A$25</c:f>
              <c:strCache>
                <c:ptCount val="1"/>
                <c:pt idx="0">
                  <c:v>Ostatní bioplyn</c:v>
                </c:pt>
              </c:strCache>
            </c:strRef>
          </c:tx>
          <c:invertIfNegative val="0"/>
          <c:val>
            <c:numRef>
              <c:f>'5.4'!$B$25:$M$25</c:f>
              <c:numCache>
                <c:formatCode>#\ ##0.0</c:formatCode>
                <c:ptCount val="12"/>
                <c:pt idx="0">
                  <c:v>62.172521000000003</c:v>
                </c:pt>
                <c:pt idx="1">
                  <c:v>54.421877000000016</c:v>
                </c:pt>
                <c:pt idx="2">
                  <c:v>56.030326000000002</c:v>
                </c:pt>
                <c:pt idx="3">
                  <c:v>49.636735999999999</c:v>
                </c:pt>
                <c:pt idx="4">
                  <c:v>41.748905000000008</c:v>
                </c:pt>
                <c:pt idx="5">
                  <c:v>26.237647999999997</c:v>
                </c:pt>
                <c:pt idx="6">
                  <c:v>25.126904999999994</c:v>
                </c:pt>
                <c:pt idx="7">
                  <c:v>26.243153000000003</c:v>
                </c:pt>
                <c:pt idx="8">
                  <c:v>32.944127000000002</c:v>
                </c:pt>
                <c:pt idx="9">
                  <c:v>47.225540000000009</c:v>
                </c:pt>
                <c:pt idx="10">
                  <c:v>50.896066000000005</c:v>
                </c:pt>
                <c:pt idx="11">
                  <c:v>58.227260999999977</c:v>
                </c:pt>
              </c:numCache>
            </c:numRef>
          </c:val>
          <c:extLst>
            <c:ext xmlns:c16="http://schemas.microsoft.com/office/drawing/2014/chart" uri="{C3380CC4-5D6E-409C-BE32-E72D297353CC}">
              <c16:uniqueId val="{00000002-2866-4525-B39C-E4AC50293D06}"/>
            </c:ext>
          </c:extLst>
        </c:ser>
        <c:dLbls>
          <c:showLegendKey val="0"/>
          <c:showVal val="0"/>
          <c:showCatName val="0"/>
          <c:showSerName val="0"/>
          <c:showPercent val="0"/>
          <c:showBubbleSize val="0"/>
        </c:dLbls>
        <c:gapWidth val="104"/>
        <c:overlap val="100"/>
        <c:axId val="235041152"/>
        <c:axId val="235042688"/>
      </c:barChart>
      <c:catAx>
        <c:axId val="235041152"/>
        <c:scaling>
          <c:orientation val="minMax"/>
        </c:scaling>
        <c:delete val="0"/>
        <c:axPos val="b"/>
        <c:numFmt formatCode="General" sourceLinked="1"/>
        <c:majorTickMark val="none"/>
        <c:minorTickMark val="none"/>
        <c:tickLblPos val="nextTo"/>
        <c:txPr>
          <a:bodyPr/>
          <a:lstStyle/>
          <a:p>
            <a:pPr>
              <a:defRPr sz="900"/>
            </a:pPr>
            <a:endParaRPr lang="cs-CZ"/>
          </a:p>
        </c:txPr>
        <c:crossAx val="235042688"/>
        <c:crosses val="autoZero"/>
        <c:auto val="1"/>
        <c:lblAlgn val="ctr"/>
        <c:lblOffset val="100"/>
        <c:noMultiLvlLbl val="0"/>
      </c:catAx>
      <c:valAx>
        <c:axId val="2350426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0411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'5.4'!$P$15</c:f>
              <c:strCache>
                <c:ptCount val="1"/>
              </c:strCache>
            </c:strRef>
          </c:tx>
          <c:invertIfNegative val="0"/>
          <c:cat>
            <c:numRef>
              <c:f>'5.4'!$Q$14</c:f>
              <c:numCache>
                <c:formatCode>General</c:formatCode>
                <c:ptCount val="1"/>
              </c:numCache>
            </c:numRef>
          </c:cat>
          <c:val>
            <c:numRef>
              <c:f>'5.4'!$Q$15</c:f>
              <c:numCache>
                <c:formatCode>General</c:formatCode>
                <c:ptCount val="1"/>
              </c:numCache>
            </c:numRef>
          </c:val>
          <c:extLst>
            <c:ext xmlns:c16="http://schemas.microsoft.com/office/drawing/2014/chart" uri="{C3380CC4-5D6E-409C-BE32-E72D297353CC}">
              <c16:uniqueId val="{00000000-4BAB-4D3B-9176-13160CFDC7FE}"/>
            </c:ext>
          </c:extLst>
        </c:ser>
        <c:ser>
          <c:idx val="1"/>
          <c:order val="1"/>
          <c:tx>
            <c:strRef>
              <c:f>'5.4'!$P$16</c:f>
              <c:strCache>
                <c:ptCount val="1"/>
              </c:strCache>
            </c:strRef>
          </c:tx>
          <c:invertIfNegative val="0"/>
          <c:cat>
            <c:numRef>
              <c:f>'5.4'!$Q$14</c:f>
              <c:numCache>
                <c:formatCode>General</c:formatCode>
                <c:ptCount val="1"/>
              </c:numCache>
            </c:numRef>
          </c:cat>
          <c:val>
            <c:numRef>
              <c:f>'5.4'!$Q$16</c:f>
              <c:numCache>
                <c:formatCode>General</c:formatCode>
                <c:ptCount val="1"/>
              </c:numCache>
            </c:numRef>
          </c:val>
          <c:extLst>
            <c:ext xmlns:c16="http://schemas.microsoft.com/office/drawing/2014/chart" uri="{C3380CC4-5D6E-409C-BE32-E72D297353CC}">
              <c16:uniqueId val="{00000001-4BAB-4D3B-9176-13160CFDC7FE}"/>
            </c:ext>
          </c:extLst>
        </c:ser>
        <c:ser>
          <c:idx val="2"/>
          <c:order val="2"/>
          <c:tx>
            <c:strRef>
              <c:f>'5.4'!$P$17</c:f>
              <c:strCache>
                <c:ptCount val="1"/>
              </c:strCache>
            </c:strRef>
          </c:tx>
          <c:invertIfNegative val="0"/>
          <c:cat>
            <c:numRef>
              <c:f>'5.4'!$Q$14</c:f>
              <c:numCache>
                <c:formatCode>General</c:formatCode>
                <c:ptCount val="1"/>
              </c:numCache>
            </c:numRef>
          </c:cat>
          <c:val>
            <c:numRef>
              <c:f>'5.4'!$Q$17</c:f>
              <c:numCache>
                <c:formatCode>General</c:formatCode>
                <c:ptCount val="1"/>
              </c:numCache>
            </c:numRef>
          </c:val>
          <c:extLst>
            <c:ext xmlns:c16="http://schemas.microsoft.com/office/drawing/2014/chart" uri="{C3380CC4-5D6E-409C-BE32-E72D297353CC}">
              <c16:uniqueId val="{00000002-4BAB-4D3B-9176-13160CFDC7FE}"/>
            </c:ext>
          </c:extLst>
        </c:ser>
        <c:ser>
          <c:idx val="3"/>
          <c:order val="3"/>
          <c:tx>
            <c:strRef>
              <c:f>'5.4'!$P$18</c:f>
              <c:strCache>
                <c:ptCount val="1"/>
              </c:strCache>
            </c:strRef>
          </c:tx>
          <c:invertIfNegative val="0"/>
          <c:cat>
            <c:numRef>
              <c:f>'5.4'!$Q$14</c:f>
              <c:numCache>
                <c:formatCode>General</c:formatCode>
                <c:ptCount val="1"/>
              </c:numCache>
            </c:numRef>
          </c:cat>
          <c:val>
            <c:numRef>
              <c:f>'5.4'!$Q$18</c:f>
              <c:numCache>
                <c:formatCode>General</c:formatCode>
                <c:ptCount val="1"/>
              </c:numCache>
            </c:numRef>
          </c:val>
          <c:extLst>
            <c:ext xmlns:c16="http://schemas.microsoft.com/office/drawing/2014/chart" uri="{C3380CC4-5D6E-409C-BE32-E72D297353CC}">
              <c16:uniqueId val="{00000003-4BAB-4D3B-9176-13160CFDC7FE}"/>
            </c:ext>
          </c:extLst>
        </c:ser>
        <c:ser>
          <c:idx val="4"/>
          <c:order val="4"/>
          <c:tx>
            <c:strRef>
              <c:f>'5.4'!$P$19</c:f>
              <c:strCache>
                <c:ptCount val="1"/>
              </c:strCache>
            </c:strRef>
          </c:tx>
          <c:invertIfNegative val="0"/>
          <c:cat>
            <c:numRef>
              <c:f>'5.4'!$Q$14</c:f>
              <c:numCache>
                <c:formatCode>General</c:formatCode>
                <c:ptCount val="1"/>
              </c:numCache>
            </c:numRef>
          </c:cat>
          <c:val>
            <c:numRef>
              <c:f>'5.4'!$Q$19</c:f>
              <c:numCache>
                <c:formatCode>General</c:formatCode>
                <c:ptCount val="1"/>
              </c:numCache>
            </c:numRef>
          </c:val>
          <c:extLst>
            <c:ext xmlns:c16="http://schemas.microsoft.com/office/drawing/2014/chart" uri="{C3380CC4-5D6E-409C-BE32-E72D297353CC}">
              <c16:uniqueId val="{00000004-4BAB-4D3B-9176-13160CFDC7FE}"/>
            </c:ext>
          </c:extLst>
        </c:ser>
        <c:ser>
          <c:idx val="5"/>
          <c:order val="5"/>
          <c:tx>
            <c:strRef>
              <c:f>'5.4'!$P$20</c:f>
              <c:strCache>
                <c:ptCount val="1"/>
              </c:strCache>
            </c:strRef>
          </c:tx>
          <c:spPr>
            <a:solidFill>
              <a:schemeClr val="accent6"/>
            </a:solidFill>
          </c:spPr>
          <c:invertIfNegative val="0"/>
          <c:cat>
            <c:numRef>
              <c:f>'5.4'!$Q$14</c:f>
              <c:numCache>
                <c:formatCode>General</c:formatCode>
                <c:ptCount val="1"/>
              </c:numCache>
            </c:numRef>
          </c:cat>
          <c:val>
            <c:numRef>
              <c:f>'5.4'!$Q$20</c:f>
              <c:numCache>
                <c:formatCode>General</c:formatCode>
                <c:ptCount val="1"/>
              </c:numCache>
            </c:numRef>
          </c:val>
          <c:extLst>
            <c:ext xmlns:c16="http://schemas.microsoft.com/office/drawing/2014/chart" uri="{C3380CC4-5D6E-409C-BE32-E72D297353CC}">
              <c16:uniqueId val="{00000005-4BAB-4D3B-9176-13160CFDC7FE}"/>
            </c:ext>
          </c:extLst>
        </c:ser>
        <c:ser>
          <c:idx val="6"/>
          <c:order val="6"/>
          <c:tx>
            <c:strRef>
              <c:f>'5.4'!$P$21</c:f>
              <c:strCache>
                <c:ptCount val="1"/>
              </c:strCache>
            </c:strRef>
          </c:tx>
          <c:spPr>
            <a:solidFill>
              <a:srgbClr val="F0948F"/>
            </a:solidFill>
          </c:spPr>
          <c:invertIfNegative val="0"/>
          <c:cat>
            <c:numRef>
              <c:f>'5.4'!$Q$14</c:f>
              <c:numCache>
                <c:formatCode>General</c:formatCode>
                <c:ptCount val="1"/>
              </c:numCache>
            </c:numRef>
          </c:cat>
          <c:val>
            <c:numRef>
              <c:f>'5.4'!$Q$21</c:f>
              <c:numCache>
                <c:formatCode>General</c:formatCode>
                <c:ptCount val="1"/>
              </c:numCache>
            </c:numRef>
          </c:val>
          <c:extLst>
            <c:ext xmlns:c16="http://schemas.microsoft.com/office/drawing/2014/chart" uri="{C3380CC4-5D6E-409C-BE32-E72D297353CC}">
              <c16:uniqueId val="{00000006-4BAB-4D3B-9176-13160CFDC7FE}"/>
            </c:ext>
          </c:extLst>
        </c:ser>
        <c:dLbls>
          <c:showLegendKey val="0"/>
          <c:showVal val="0"/>
          <c:showCatName val="0"/>
          <c:showSerName val="0"/>
          <c:showPercent val="0"/>
          <c:showBubbleSize val="0"/>
        </c:dLbls>
        <c:gapWidth val="150"/>
        <c:axId val="235095168"/>
        <c:axId val="235096704"/>
      </c:barChart>
      <c:catAx>
        <c:axId val="235095168"/>
        <c:scaling>
          <c:orientation val="minMax"/>
        </c:scaling>
        <c:delete val="1"/>
        <c:axPos val="b"/>
        <c:numFmt formatCode="General" sourceLinked="1"/>
        <c:majorTickMark val="out"/>
        <c:minorTickMark val="none"/>
        <c:tickLblPos val="nextTo"/>
        <c:crossAx val="235096704"/>
        <c:crosses val="autoZero"/>
        <c:auto val="1"/>
        <c:lblAlgn val="ctr"/>
        <c:lblOffset val="100"/>
        <c:noMultiLvlLbl val="0"/>
      </c:catAx>
      <c:valAx>
        <c:axId val="235096704"/>
        <c:scaling>
          <c:orientation val="minMax"/>
        </c:scaling>
        <c:delete val="1"/>
        <c:axPos val="l"/>
        <c:numFmt formatCode="General" sourceLinked="1"/>
        <c:majorTickMark val="out"/>
        <c:minorTickMark val="none"/>
        <c:tickLblPos val="nextTo"/>
        <c:crossAx val="2350951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'5.4'!$P$23</c:f>
              <c:strCache>
                <c:ptCount val="1"/>
              </c:strCache>
            </c:strRef>
          </c:tx>
          <c:invertIfNegative val="0"/>
          <c:cat>
            <c:numRef>
              <c:f>'5.4'!$Q$22</c:f>
              <c:numCache>
                <c:formatCode>General</c:formatCode>
                <c:ptCount val="1"/>
              </c:numCache>
            </c:numRef>
          </c:cat>
          <c:val>
            <c:numRef>
              <c:f>'5.4'!$Q$23</c:f>
              <c:numCache>
                <c:formatCode>General</c:formatCode>
                <c:ptCount val="1"/>
              </c:numCache>
            </c:numRef>
          </c:val>
          <c:extLst>
            <c:ext xmlns:c16="http://schemas.microsoft.com/office/drawing/2014/chart" uri="{C3380CC4-5D6E-409C-BE32-E72D297353CC}">
              <c16:uniqueId val="{00000000-BDDA-418B-8F7D-C9525CDB7C14}"/>
            </c:ext>
          </c:extLst>
        </c:ser>
        <c:ser>
          <c:idx val="1"/>
          <c:order val="1"/>
          <c:tx>
            <c:strRef>
              <c:f>'5.4'!$P$24</c:f>
              <c:strCache>
                <c:ptCount val="1"/>
              </c:strCache>
            </c:strRef>
          </c:tx>
          <c:invertIfNegative val="0"/>
          <c:cat>
            <c:numRef>
              <c:f>'5.4'!$Q$22</c:f>
              <c:numCache>
                <c:formatCode>General</c:formatCode>
                <c:ptCount val="1"/>
              </c:numCache>
            </c:numRef>
          </c:cat>
          <c:val>
            <c:numRef>
              <c:f>'5.4'!$Q$24</c:f>
              <c:numCache>
                <c:formatCode>General</c:formatCode>
                <c:ptCount val="1"/>
              </c:numCache>
            </c:numRef>
          </c:val>
          <c:extLst>
            <c:ext xmlns:c16="http://schemas.microsoft.com/office/drawing/2014/chart" uri="{C3380CC4-5D6E-409C-BE32-E72D297353CC}">
              <c16:uniqueId val="{00000001-BDDA-418B-8F7D-C9525CDB7C14}"/>
            </c:ext>
          </c:extLst>
        </c:ser>
        <c:ser>
          <c:idx val="2"/>
          <c:order val="2"/>
          <c:tx>
            <c:strRef>
              <c:f>'5.4'!$P$25</c:f>
              <c:strCache>
                <c:ptCount val="1"/>
              </c:strCache>
            </c:strRef>
          </c:tx>
          <c:invertIfNegative val="0"/>
          <c:cat>
            <c:numRef>
              <c:f>'5.4'!$Q$22</c:f>
              <c:numCache>
                <c:formatCode>General</c:formatCode>
                <c:ptCount val="1"/>
              </c:numCache>
            </c:numRef>
          </c:cat>
          <c:val>
            <c:numRef>
              <c:f>'5.4'!$Q$25</c:f>
              <c:numCache>
                <c:formatCode>General</c:formatCode>
                <c:ptCount val="1"/>
              </c:numCache>
            </c:numRef>
          </c:val>
          <c:extLst>
            <c:ext xmlns:c16="http://schemas.microsoft.com/office/drawing/2014/chart" uri="{C3380CC4-5D6E-409C-BE32-E72D297353CC}">
              <c16:uniqueId val="{00000002-BDDA-418B-8F7D-C9525CDB7C14}"/>
            </c:ext>
          </c:extLst>
        </c:ser>
        <c:dLbls>
          <c:showLegendKey val="0"/>
          <c:showVal val="0"/>
          <c:showCatName val="0"/>
          <c:showSerName val="0"/>
          <c:showPercent val="0"/>
          <c:showBubbleSize val="0"/>
        </c:dLbls>
        <c:gapWidth val="150"/>
        <c:axId val="235209856"/>
        <c:axId val="235211392"/>
      </c:barChart>
      <c:catAx>
        <c:axId val="235209856"/>
        <c:scaling>
          <c:orientation val="minMax"/>
        </c:scaling>
        <c:delete val="1"/>
        <c:axPos val="b"/>
        <c:numFmt formatCode="General" sourceLinked="1"/>
        <c:majorTickMark val="out"/>
        <c:minorTickMark val="none"/>
        <c:tickLblPos val="nextTo"/>
        <c:crossAx val="235211392"/>
        <c:crosses val="autoZero"/>
        <c:auto val="1"/>
        <c:lblAlgn val="ctr"/>
        <c:lblOffset val="100"/>
        <c:noMultiLvlLbl val="0"/>
      </c:catAx>
      <c:valAx>
        <c:axId val="235211392"/>
        <c:scaling>
          <c:orientation val="minMax"/>
        </c:scaling>
        <c:delete val="1"/>
        <c:axPos val="l"/>
        <c:numFmt formatCode="General" sourceLinked="1"/>
        <c:majorTickMark val="out"/>
        <c:minorTickMark val="none"/>
        <c:tickLblPos val="nextTo"/>
        <c:crossAx val="2352098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'5.4'!$P$6</c:f>
              <c:strCache>
                <c:ptCount val="1"/>
              </c:strCache>
            </c:strRef>
          </c:tx>
          <c:spPr>
            <a:solidFill>
              <a:schemeClr val="tx2"/>
            </a:solidFill>
          </c:spPr>
          <c:invertIfNegative val="0"/>
          <c:cat>
            <c:numRef>
              <c:f>'5.4'!$Q$5</c:f>
              <c:numCache>
                <c:formatCode>General</c:formatCode>
                <c:ptCount val="1"/>
              </c:numCache>
            </c:numRef>
          </c:cat>
          <c:val>
            <c:numRef>
              <c:f>'5.4'!$Q$6</c:f>
              <c:numCache>
                <c:formatCode>General</c:formatCode>
                <c:ptCount val="1"/>
              </c:numCache>
            </c:numRef>
          </c:val>
          <c:extLst>
            <c:ext xmlns:c16="http://schemas.microsoft.com/office/drawing/2014/chart" uri="{C3380CC4-5D6E-409C-BE32-E72D297353CC}">
              <c16:uniqueId val="{00000000-FE9F-4E23-BE1A-AFA49BA024E5}"/>
            </c:ext>
          </c:extLst>
        </c:ser>
        <c:ser>
          <c:idx val="1"/>
          <c:order val="1"/>
          <c:tx>
            <c:strRef>
              <c:f>'5.4'!$P$7</c:f>
              <c:strCache>
                <c:ptCount val="1"/>
              </c:strCache>
            </c:strRef>
          </c:tx>
          <c:spPr>
            <a:solidFill>
              <a:schemeClr val="accent2"/>
            </a:solidFill>
          </c:spPr>
          <c:invertIfNegative val="0"/>
          <c:cat>
            <c:numRef>
              <c:f>'5.4'!$Q$5</c:f>
              <c:numCache>
                <c:formatCode>General</c:formatCode>
                <c:ptCount val="1"/>
              </c:numCache>
            </c:numRef>
          </c:cat>
          <c:val>
            <c:numRef>
              <c:f>'5.4'!$Q$7</c:f>
              <c:numCache>
                <c:formatCode>General</c:formatCode>
                <c:ptCount val="1"/>
              </c:numCache>
            </c:numRef>
          </c:val>
          <c:extLst>
            <c:ext xmlns:c16="http://schemas.microsoft.com/office/drawing/2014/chart" uri="{C3380CC4-5D6E-409C-BE32-E72D297353CC}">
              <c16:uniqueId val="{00000001-FE9F-4E23-BE1A-AFA49BA024E5}"/>
            </c:ext>
          </c:extLst>
        </c:ser>
        <c:ser>
          <c:idx val="2"/>
          <c:order val="2"/>
          <c:tx>
            <c:strRef>
              <c:f>'5.4'!$P$8</c:f>
              <c:strCache>
                <c:ptCount val="1"/>
              </c:strCache>
            </c:strRef>
          </c:tx>
          <c:spPr>
            <a:solidFill>
              <a:schemeClr val="accent3"/>
            </a:solidFill>
          </c:spPr>
          <c:invertIfNegative val="0"/>
          <c:cat>
            <c:numRef>
              <c:f>'5.4'!$Q$5</c:f>
              <c:numCache>
                <c:formatCode>General</c:formatCode>
                <c:ptCount val="1"/>
              </c:numCache>
            </c:numRef>
          </c:cat>
          <c:val>
            <c:numRef>
              <c:f>'5.4'!$Q$8</c:f>
              <c:numCache>
                <c:formatCode>General</c:formatCode>
                <c:ptCount val="1"/>
              </c:numCache>
            </c:numRef>
          </c:val>
          <c:extLst>
            <c:ext xmlns:c16="http://schemas.microsoft.com/office/drawing/2014/chart" uri="{C3380CC4-5D6E-409C-BE32-E72D297353CC}">
              <c16:uniqueId val="{00000002-FE9F-4E23-BE1A-AFA49BA024E5}"/>
            </c:ext>
          </c:extLst>
        </c:ser>
        <c:ser>
          <c:idx val="3"/>
          <c:order val="3"/>
          <c:tx>
            <c:strRef>
              <c:f>'5.4'!$P$9</c:f>
              <c:strCache>
                <c:ptCount val="1"/>
              </c:strCache>
            </c:strRef>
          </c:tx>
          <c:spPr>
            <a:solidFill>
              <a:schemeClr val="accent4"/>
            </a:solidFill>
          </c:spPr>
          <c:invertIfNegative val="0"/>
          <c:cat>
            <c:numRef>
              <c:f>'5.4'!$Q$5</c:f>
              <c:numCache>
                <c:formatCode>General</c:formatCode>
                <c:ptCount val="1"/>
              </c:numCache>
            </c:numRef>
          </c:cat>
          <c:val>
            <c:numRef>
              <c:f>'5.4'!$Q$9</c:f>
              <c:numCache>
                <c:formatCode>General</c:formatCode>
                <c:ptCount val="1"/>
              </c:numCache>
            </c:numRef>
          </c:val>
          <c:extLst>
            <c:ext xmlns:c16="http://schemas.microsoft.com/office/drawing/2014/chart" uri="{C3380CC4-5D6E-409C-BE32-E72D297353CC}">
              <c16:uniqueId val="{00000003-FE9F-4E23-BE1A-AFA49BA024E5}"/>
            </c:ext>
          </c:extLst>
        </c:ser>
        <c:ser>
          <c:idx val="4"/>
          <c:order val="4"/>
          <c:tx>
            <c:strRef>
              <c:f>'5.4'!$P$10</c:f>
              <c:strCache>
                <c:ptCount val="1"/>
              </c:strCache>
            </c:strRef>
          </c:tx>
          <c:spPr>
            <a:solidFill>
              <a:schemeClr val="accent5"/>
            </a:solidFill>
          </c:spPr>
          <c:invertIfNegative val="0"/>
          <c:cat>
            <c:numRef>
              <c:f>'5.4'!$Q$5</c:f>
              <c:numCache>
                <c:formatCode>General</c:formatCode>
                <c:ptCount val="1"/>
              </c:numCache>
            </c:numRef>
          </c:cat>
          <c:val>
            <c:numRef>
              <c:f>'5.4'!$Q$10</c:f>
              <c:numCache>
                <c:formatCode>General</c:formatCode>
                <c:ptCount val="1"/>
              </c:numCache>
            </c:numRef>
          </c:val>
          <c:extLst>
            <c:ext xmlns:c16="http://schemas.microsoft.com/office/drawing/2014/chart" uri="{C3380CC4-5D6E-409C-BE32-E72D297353CC}">
              <c16:uniqueId val="{00000004-FE9F-4E23-BE1A-AFA49BA024E5}"/>
            </c:ext>
          </c:extLst>
        </c:ser>
        <c:ser>
          <c:idx val="5"/>
          <c:order val="5"/>
          <c:tx>
            <c:strRef>
              <c:f>'5.4'!$P$11</c:f>
              <c:strCache>
                <c:ptCount val="1"/>
              </c:strCache>
            </c:strRef>
          </c:tx>
          <c:spPr>
            <a:solidFill>
              <a:schemeClr val="accent6"/>
            </a:solidFill>
          </c:spPr>
          <c:invertIfNegative val="0"/>
          <c:cat>
            <c:numRef>
              <c:f>'5.4'!$Q$5</c:f>
              <c:numCache>
                <c:formatCode>General</c:formatCode>
                <c:ptCount val="1"/>
              </c:numCache>
            </c:numRef>
          </c:cat>
          <c:val>
            <c:numRef>
              <c:f>'5.4'!$Q$11</c:f>
              <c:numCache>
                <c:formatCode>General</c:formatCode>
                <c:ptCount val="1"/>
              </c:numCache>
            </c:numRef>
          </c:val>
          <c:extLst>
            <c:ext xmlns:c16="http://schemas.microsoft.com/office/drawing/2014/chart" uri="{C3380CC4-5D6E-409C-BE32-E72D297353CC}">
              <c16:uniqueId val="{00000005-FE9F-4E23-BE1A-AFA49BA024E5}"/>
            </c:ext>
          </c:extLst>
        </c:ser>
        <c:ser>
          <c:idx val="6"/>
          <c:order val="6"/>
          <c:tx>
            <c:strRef>
              <c:f>'5.4'!$P$12</c:f>
              <c:strCache>
                <c:ptCount val="1"/>
              </c:strCache>
            </c:strRef>
          </c:tx>
          <c:spPr>
            <a:solidFill>
              <a:srgbClr val="F0948F"/>
            </a:solidFill>
          </c:spPr>
          <c:invertIfNegative val="0"/>
          <c:cat>
            <c:numRef>
              <c:f>'5.4'!$Q$5</c:f>
              <c:numCache>
                <c:formatCode>General</c:formatCode>
                <c:ptCount val="1"/>
              </c:numCache>
            </c:numRef>
          </c:cat>
          <c:val>
            <c:numRef>
              <c:f>'5.4'!$Q$12</c:f>
              <c:numCache>
                <c:formatCode>General</c:formatCode>
                <c:ptCount val="1"/>
              </c:numCache>
            </c:numRef>
          </c:val>
          <c:extLst>
            <c:ext xmlns:c16="http://schemas.microsoft.com/office/drawing/2014/chart" uri="{C3380CC4-5D6E-409C-BE32-E72D297353CC}">
              <c16:uniqueId val="{00000006-FE9F-4E23-BE1A-AFA49BA024E5}"/>
            </c:ext>
          </c:extLst>
        </c:ser>
        <c:ser>
          <c:idx val="7"/>
          <c:order val="7"/>
          <c:tx>
            <c:strRef>
              <c:f>'5.4'!$P$13</c:f>
              <c:strCache>
                <c:ptCount val="1"/>
              </c:strCache>
            </c:strRef>
          </c:tx>
          <c:spPr>
            <a:solidFill>
              <a:srgbClr val="F7C9C7"/>
            </a:solidFill>
          </c:spPr>
          <c:invertIfNegative val="0"/>
          <c:cat>
            <c:numRef>
              <c:f>'5.4'!$Q$5</c:f>
              <c:numCache>
                <c:formatCode>General</c:formatCode>
                <c:ptCount val="1"/>
              </c:numCache>
            </c:numRef>
          </c:cat>
          <c:val>
            <c:numRef>
              <c:f>'5.4'!$Q$13</c:f>
              <c:numCache>
                <c:formatCode>General</c:formatCode>
                <c:ptCount val="1"/>
              </c:numCache>
            </c:numRef>
          </c:val>
          <c:extLst>
            <c:ext xmlns:c16="http://schemas.microsoft.com/office/drawing/2014/chart" uri="{C3380CC4-5D6E-409C-BE32-E72D297353CC}">
              <c16:uniqueId val="{00000007-FE9F-4E23-BE1A-AFA49BA024E5}"/>
            </c:ext>
          </c:extLst>
        </c:ser>
        <c:dLbls>
          <c:showLegendKey val="0"/>
          <c:showVal val="0"/>
          <c:showCatName val="0"/>
          <c:showSerName val="0"/>
          <c:showPercent val="0"/>
          <c:showBubbleSize val="0"/>
        </c:dLbls>
        <c:gapWidth val="150"/>
        <c:axId val="235256832"/>
        <c:axId val="235279104"/>
      </c:barChart>
      <c:catAx>
        <c:axId val="235256832"/>
        <c:scaling>
          <c:orientation val="minMax"/>
        </c:scaling>
        <c:delete val="1"/>
        <c:axPos val="b"/>
        <c:numFmt formatCode="General" sourceLinked="1"/>
        <c:majorTickMark val="out"/>
        <c:minorTickMark val="none"/>
        <c:tickLblPos val="nextTo"/>
        <c:crossAx val="235279104"/>
        <c:crosses val="autoZero"/>
        <c:auto val="1"/>
        <c:lblAlgn val="ctr"/>
        <c:lblOffset val="100"/>
        <c:noMultiLvlLbl val="0"/>
      </c:catAx>
      <c:valAx>
        <c:axId val="235279104"/>
        <c:scaling>
          <c:orientation val="minMax"/>
        </c:scaling>
        <c:delete val="1"/>
        <c:axPos val="l"/>
        <c:numFmt formatCode="General" sourceLinked="1"/>
        <c:majorTickMark val="out"/>
        <c:minorTickMark val="none"/>
        <c:tickLblPos val="nextTo"/>
        <c:crossAx val="2352568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a:t>
            </a:r>
            <a:r>
              <a:rPr lang="cs-CZ" sz="1000">
                <a:solidFill>
                  <a:schemeClr val="tx2"/>
                </a:solidFill>
              </a:rPr>
              <a:t>krajů ČR na </a:t>
            </a:r>
            <a:r>
              <a:rPr lang="en-US" sz="1000">
                <a:solidFill>
                  <a:schemeClr val="tx2"/>
                </a:solidFill>
              </a:rPr>
              <a:t>instalované</a:t>
            </a:r>
            <a:r>
              <a:rPr lang="cs-CZ" sz="1000">
                <a:solidFill>
                  <a:schemeClr val="tx2"/>
                </a:solidFill>
              </a:rPr>
              <a:t>m</a:t>
            </a:r>
            <a:r>
              <a:rPr lang="en-US" sz="1000">
                <a:solidFill>
                  <a:schemeClr val="tx2"/>
                </a:solidFill>
              </a:rPr>
              <a:t> výkonu </a:t>
            </a:r>
            <a:endParaRPr lang="cs-CZ" sz="1000">
              <a:solidFill>
                <a:schemeClr val="tx2"/>
              </a:solidFill>
            </a:endParaRPr>
          </a:p>
          <a:p>
            <a:pPr algn="l">
              <a:defRPr sz="1000"/>
            </a:pPr>
            <a:r>
              <a:rPr lang="en-US" sz="1000">
                <a:solidFill>
                  <a:schemeClr val="tx2"/>
                </a:solidFill>
              </a:rPr>
              <a:t>v</a:t>
            </a:r>
            <a:r>
              <a:rPr lang="cs-CZ" sz="1000">
                <a:solidFill>
                  <a:schemeClr val="tx2"/>
                </a:solidFill>
              </a:rPr>
              <a:t>ýroben tepla</a:t>
            </a:r>
            <a:endParaRPr lang="en-US" sz="1000">
              <a:solidFill>
                <a:schemeClr val="tx2"/>
              </a:solidFill>
            </a:endParaRPr>
          </a:p>
        </c:rich>
      </c:tx>
      <c:layout>
        <c:manualLayout>
          <c:xMode val="edge"/>
          <c:yMode val="edge"/>
          <c:x val="1.5281609763550259E-2"/>
          <c:y val="1.4397734000730657E-2"/>
        </c:manualLayout>
      </c:layout>
      <c:overlay val="0"/>
      <c:spPr>
        <a:solidFill>
          <a:sysClr val="window" lastClr="FFFFFF"/>
        </a:solidFill>
      </c:spPr>
    </c:title>
    <c:autoTitleDeleted val="0"/>
    <c:plotArea>
      <c:layout>
        <c:manualLayout>
          <c:layoutTarget val="inner"/>
          <c:xMode val="edge"/>
          <c:yMode val="edge"/>
          <c:x val="0.18515824300260497"/>
          <c:y val="0.2100765432287712"/>
          <c:w val="0.69816496918077742"/>
          <c:h val="0.77061688905213876"/>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A-3674-42EF-8DF5-AEED34660903}"/>
              </c:ext>
            </c:extLst>
          </c:dPt>
          <c:dPt>
            <c:idx val="1"/>
            <c:bubble3D val="0"/>
            <c:spPr>
              <a:solidFill>
                <a:schemeClr val="accent2"/>
              </a:solidFill>
            </c:spPr>
            <c:extLst>
              <c:ext xmlns:c16="http://schemas.microsoft.com/office/drawing/2014/chart" uri="{C3380CC4-5D6E-409C-BE32-E72D297353CC}">
                <c16:uniqueId val="{00000009-3674-42EF-8DF5-AEED34660903}"/>
              </c:ext>
            </c:extLst>
          </c:dPt>
          <c:dPt>
            <c:idx val="2"/>
            <c:bubble3D val="0"/>
            <c:spPr>
              <a:solidFill>
                <a:schemeClr val="accent3"/>
              </a:solidFill>
            </c:spPr>
            <c:extLst>
              <c:ext xmlns:c16="http://schemas.microsoft.com/office/drawing/2014/chart" uri="{C3380CC4-5D6E-409C-BE32-E72D297353CC}">
                <c16:uniqueId val="{00000008-3674-42EF-8DF5-AEED34660903}"/>
              </c:ext>
            </c:extLst>
          </c:dPt>
          <c:dPt>
            <c:idx val="3"/>
            <c:bubble3D val="0"/>
            <c:spPr>
              <a:solidFill>
                <a:schemeClr val="accent4"/>
              </a:solidFill>
            </c:spPr>
            <c:extLst>
              <c:ext xmlns:c16="http://schemas.microsoft.com/office/drawing/2014/chart" uri="{C3380CC4-5D6E-409C-BE32-E72D297353CC}">
                <c16:uniqueId val="{00000007-3674-42EF-8DF5-AEED34660903}"/>
              </c:ext>
            </c:extLst>
          </c:dPt>
          <c:dPt>
            <c:idx val="4"/>
            <c:bubble3D val="0"/>
            <c:spPr>
              <a:solidFill>
                <a:schemeClr val="accent5"/>
              </a:solidFill>
            </c:spPr>
            <c:extLst>
              <c:ext xmlns:c16="http://schemas.microsoft.com/office/drawing/2014/chart" uri="{C3380CC4-5D6E-409C-BE32-E72D297353CC}">
                <c16:uniqueId val="{00000002-C1F1-4538-A25D-E7701F891F20}"/>
              </c:ext>
            </c:extLst>
          </c:dPt>
          <c:dPt>
            <c:idx val="5"/>
            <c:bubble3D val="0"/>
            <c:spPr>
              <a:solidFill>
                <a:schemeClr val="accent6"/>
              </a:solidFill>
            </c:spPr>
            <c:extLst>
              <c:ext xmlns:c16="http://schemas.microsoft.com/office/drawing/2014/chart" uri="{C3380CC4-5D6E-409C-BE32-E72D297353CC}">
                <c16:uniqueId val="{00000000-C1F1-4538-A25D-E7701F891F20}"/>
              </c:ext>
            </c:extLst>
          </c:dPt>
          <c:dPt>
            <c:idx val="6"/>
            <c:bubble3D val="0"/>
            <c:spPr>
              <a:solidFill>
                <a:srgbClr val="F0948F"/>
              </a:solidFill>
            </c:spPr>
            <c:extLst>
              <c:ext xmlns:c16="http://schemas.microsoft.com/office/drawing/2014/chart" uri="{C3380CC4-5D6E-409C-BE32-E72D297353CC}">
                <c16:uniqueId val="{00000003-C1F1-4538-A25D-E7701F891F20}"/>
              </c:ext>
            </c:extLst>
          </c:dPt>
          <c:dPt>
            <c:idx val="7"/>
            <c:bubble3D val="0"/>
            <c:spPr>
              <a:solidFill>
                <a:srgbClr val="F7C9C7"/>
              </a:solidFill>
            </c:spPr>
            <c:extLst>
              <c:ext xmlns:c16="http://schemas.microsoft.com/office/drawing/2014/chart" uri="{C3380CC4-5D6E-409C-BE32-E72D297353CC}">
                <c16:uniqueId val="{00000001-C1F1-4538-A25D-E7701F891F20}"/>
              </c:ext>
            </c:extLst>
          </c:dPt>
          <c:dPt>
            <c:idx val="8"/>
            <c:bubble3D val="0"/>
            <c:spPr>
              <a:solidFill>
                <a:schemeClr val="tx1"/>
              </a:solidFill>
            </c:spPr>
            <c:extLst>
              <c:ext xmlns:c16="http://schemas.microsoft.com/office/drawing/2014/chart" uri="{C3380CC4-5D6E-409C-BE32-E72D297353CC}">
                <c16:uniqueId val="{00000004-C1F1-4538-A25D-E7701F891F20}"/>
              </c:ext>
            </c:extLst>
          </c:dPt>
          <c:dPt>
            <c:idx val="9"/>
            <c:bubble3D val="0"/>
            <c:spPr>
              <a:solidFill>
                <a:srgbClr val="646363"/>
              </a:solidFill>
            </c:spPr>
            <c:extLst>
              <c:ext xmlns:c16="http://schemas.microsoft.com/office/drawing/2014/chart" uri="{C3380CC4-5D6E-409C-BE32-E72D297353CC}">
                <c16:uniqueId val="{00000006-3674-42EF-8DF5-AEED34660903}"/>
              </c:ext>
            </c:extLst>
          </c:dPt>
          <c:dPt>
            <c:idx val="10"/>
            <c:bubble3D val="0"/>
            <c:spPr>
              <a:solidFill>
                <a:srgbClr val="9D9D9C"/>
              </a:solidFill>
            </c:spPr>
            <c:extLst>
              <c:ext xmlns:c16="http://schemas.microsoft.com/office/drawing/2014/chart" uri="{C3380CC4-5D6E-409C-BE32-E72D297353CC}">
                <c16:uniqueId val="{00000005-C1F1-4538-A25D-E7701F891F20}"/>
              </c:ext>
            </c:extLst>
          </c:dPt>
          <c:dPt>
            <c:idx val="11"/>
            <c:bubble3D val="0"/>
            <c:spPr>
              <a:solidFill>
                <a:srgbClr val="D0D0D0"/>
              </a:solidFill>
            </c:spPr>
            <c:extLst>
              <c:ext xmlns:c16="http://schemas.microsoft.com/office/drawing/2014/chart" uri="{C3380CC4-5D6E-409C-BE32-E72D297353CC}">
                <c16:uniqueId val="{00000005-3674-42EF-8DF5-AEED34660903}"/>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4-3674-42EF-8DF5-AEED34660903}"/>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3-3674-42EF-8DF5-AEED34660903}"/>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C1F1-4538-A25D-E7701F891F20}"/>
                </c:ext>
              </c:extLst>
            </c:dLbl>
            <c:dLbl>
              <c:idx val="11"/>
              <c:spPr>
                <a:noFill/>
                <a:ln>
                  <a:noFill/>
                </a:ln>
                <a:effectLst/>
              </c:spPr>
              <c:txPr>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3674-42EF-8DF5-AEED34660903}"/>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3674-42EF-8DF5-AEED34660903}"/>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3674-42EF-8DF5-AEED34660903}"/>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2096.5108999999993</c:v>
                </c:pt>
                <c:pt idx="1">
                  <c:v>2201.7972000000009</c:v>
                </c:pt>
                <c:pt idx="2">
                  <c:v>1915.0379999999982</c:v>
                </c:pt>
                <c:pt idx="3">
                  <c:v>2834.2560000000003</c:v>
                </c:pt>
                <c:pt idx="4">
                  <c:v>608.33600000000035</c:v>
                </c:pt>
                <c:pt idx="5">
                  <c:v>1072.3224999999995</c:v>
                </c:pt>
                <c:pt idx="6">
                  <c:v>488.14099999999996</c:v>
                </c:pt>
                <c:pt idx="7">
                  <c:v>6118.5230999999976</c:v>
                </c:pt>
                <c:pt idx="8">
                  <c:v>1286.7112</c:v>
                </c:pt>
                <c:pt idx="9">
                  <c:v>3724.3075999999992</c:v>
                </c:pt>
                <c:pt idx="10">
                  <c:v>1070.9319999999998</c:v>
                </c:pt>
                <c:pt idx="11">
                  <c:v>4360.0635999999986</c:v>
                </c:pt>
                <c:pt idx="12">
                  <c:v>9932.3828599999997</c:v>
                </c:pt>
                <c:pt idx="13">
                  <c:v>1333.9002999999998</c:v>
                </c:pt>
              </c:numCache>
            </c:numRef>
          </c:val>
          <c:extLst>
            <c:ext xmlns:c16="http://schemas.microsoft.com/office/drawing/2014/chart" uri="{C3380CC4-5D6E-409C-BE32-E72D297353CC}">
              <c16:uniqueId val="{00000006-C1F1-4538-A25D-E7701F891F20}"/>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Instalovaný výkon v krajích ČR</a:t>
            </a:r>
            <a:r>
              <a:rPr lang="cs-CZ" sz="1000">
                <a:solidFill>
                  <a:schemeClr val="tx2"/>
                </a:solidFill>
              </a:rPr>
              <a:t> </a:t>
            </a:r>
            <a:r>
              <a:rPr lang="en-US" sz="1000">
                <a:solidFill>
                  <a:schemeClr val="tx2"/>
                </a:solidFill>
              </a:rPr>
              <a:t>(</a:t>
            </a:r>
            <a:r>
              <a:rPr lang="cs-CZ" sz="1000">
                <a:solidFill>
                  <a:schemeClr val="tx2"/>
                </a:solidFill>
              </a:rPr>
              <a:t>M</a:t>
            </a:r>
            <a:r>
              <a:rPr lang="en-US" sz="1000">
                <a:solidFill>
                  <a:schemeClr val="tx2"/>
                </a:solidFill>
              </a:rPr>
              <a:t>W</a:t>
            </a:r>
            <a:r>
              <a:rPr lang="cs-CZ" sz="1000" baseline="-25000">
                <a:solidFill>
                  <a:schemeClr val="tx2"/>
                </a:solidFill>
              </a:rPr>
              <a:t>t</a:t>
            </a:r>
            <a:r>
              <a:rPr lang="en-US" sz="1000">
                <a:solidFill>
                  <a:schemeClr val="tx2"/>
                </a:solidFill>
              </a:rPr>
              <a:t>)</a:t>
            </a:r>
          </a:p>
        </c:rich>
      </c:tx>
      <c:layout>
        <c:manualLayout>
          <c:xMode val="edge"/>
          <c:yMode val="edge"/>
          <c:x val="1.6921397006453595E-3"/>
          <c:y val="1.8969105371895627E-3"/>
        </c:manualLayout>
      </c:layout>
      <c:overlay val="0"/>
    </c:title>
    <c:autoTitleDeleted val="0"/>
    <c:plotArea>
      <c:layout>
        <c:manualLayout>
          <c:layoutTarget val="inner"/>
          <c:xMode val="edge"/>
          <c:yMode val="edge"/>
          <c:x val="8.092474673493838E-2"/>
          <c:y val="0.14708329244079391"/>
          <c:w val="0.90821391888190195"/>
          <c:h val="0.48846027909877604"/>
        </c:manualLayout>
      </c:layout>
      <c:barChart>
        <c:barDir val="col"/>
        <c:grouping val="clustered"/>
        <c:varyColors val="0"/>
        <c:ser>
          <c:idx val="0"/>
          <c:order val="0"/>
          <c:tx>
            <c:strRef>
              <c:f>'6'!$A$23</c:f>
              <c:strCache>
                <c:ptCount val="1"/>
                <c:pt idx="0">
                  <c:v>PHA</c:v>
                </c:pt>
              </c:strCache>
            </c:strRef>
          </c:tx>
          <c:spPr>
            <a:solidFill>
              <a:schemeClr val="accent1"/>
            </a:solidFill>
          </c:spPr>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2096.5108999999993</c:v>
                </c:pt>
              </c:numCache>
            </c:numRef>
          </c:val>
          <c:extLst>
            <c:ext xmlns:c16="http://schemas.microsoft.com/office/drawing/2014/chart" uri="{C3380CC4-5D6E-409C-BE32-E72D297353CC}">
              <c16:uniqueId val="{00000000-D35A-48F7-8E09-CF5ED967ED24}"/>
            </c:ext>
          </c:extLst>
        </c:ser>
        <c:ser>
          <c:idx val="1"/>
          <c:order val="1"/>
          <c:tx>
            <c:strRef>
              <c:f>'6'!$A$24</c:f>
              <c:strCache>
                <c:ptCount val="1"/>
                <c:pt idx="0">
                  <c:v>JHČ</c:v>
                </c:pt>
              </c:strCache>
            </c:strRef>
          </c:tx>
          <c:spPr>
            <a:solidFill>
              <a:schemeClr val="accent2"/>
            </a:solidFill>
          </c:spPr>
          <c:invertIfNegative val="0"/>
          <c:val>
            <c:numRef>
              <c:f>('6'!$B$22,'6'!$B$24)</c:f>
              <c:numCache>
                <c:formatCode>General</c:formatCode>
                <c:ptCount val="2"/>
                <c:pt idx="1">
                  <c:v>2201.7972000000009</c:v>
                </c:pt>
              </c:numCache>
            </c:numRef>
          </c:val>
          <c:extLst>
            <c:ext xmlns:c16="http://schemas.microsoft.com/office/drawing/2014/chart" uri="{C3380CC4-5D6E-409C-BE32-E72D297353CC}">
              <c16:uniqueId val="{00000001-D35A-48F7-8E09-CF5ED967ED24}"/>
            </c:ext>
          </c:extLst>
        </c:ser>
        <c:ser>
          <c:idx val="2"/>
          <c:order val="2"/>
          <c:tx>
            <c:strRef>
              <c:f>'6'!$A$25</c:f>
              <c:strCache>
                <c:ptCount val="1"/>
                <c:pt idx="0">
                  <c:v>JHM</c:v>
                </c:pt>
              </c:strCache>
            </c:strRef>
          </c:tx>
          <c:spPr>
            <a:solidFill>
              <a:schemeClr val="accent3"/>
            </a:solidFill>
          </c:spPr>
          <c:invertIfNegative val="0"/>
          <c:val>
            <c:numRef>
              <c:f>('6'!$B$22,'6'!$B$22,'6'!$B$25)</c:f>
              <c:numCache>
                <c:formatCode>General</c:formatCode>
                <c:ptCount val="3"/>
                <c:pt idx="2">
                  <c:v>1915.0379999999982</c:v>
                </c:pt>
              </c:numCache>
            </c:numRef>
          </c:val>
          <c:extLst>
            <c:ext xmlns:c16="http://schemas.microsoft.com/office/drawing/2014/chart" uri="{C3380CC4-5D6E-409C-BE32-E72D297353CC}">
              <c16:uniqueId val="{00000002-D35A-48F7-8E09-CF5ED967ED24}"/>
            </c:ext>
          </c:extLst>
        </c:ser>
        <c:ser>
          <c:idx val="3"/>
          <c:order val="3"/>
          <c:tx>
            <c:strRef>
              <c:f>'6'!$A$26</c:f>
              <c:strCache>
                <c:ptCount val="1"/>
                <c:pt idx="0">
                  <c:v>KVK</c:v>
                </c:pt>
              </c:strCache>
            </c:strRef>
          </c:tx>
          <c:spPr>
            <a:solidFill>
              <a:schemeClr val="accent4"/>
            </a:solidFill>
          </c:spPr>
          <c:invertIfNegative val="0"/>
          <c:val>
            <c:numRef>
              <c:f>('6'!$B$22,'6'!$B$22,'6'!$B$22,'6'!$B$26)</c:f>
              <c:numCache>
                <c:formatCode>General</c:formatCode>
                <c:ptCount val="4"/>
                <c:pt idx="3">
                  <c:v>2834.2560000000003</c:v>
                </c:pt>
              </c:numCache>
            </c:numRef>
          </c:val>
          <c:extLst>
            <c:ext xmlns:c16="http://schemas.microsoft.com/office/drawing/2014/chart" uri="{C3380CC4-5D6E-409C-BE32-E72D297353CC}">
              <c16:uniqueId val="{00000003-D35A-48F7-8E09-CF5ED967ED24}"/>
            </c:ext>
          </c:extLst>
        </c:ser>
        <c:ser>
          <c:idx val="4"/>
          <c:order val="4"/>
          <c:tx>
            <c:strRef>
              <c:f>'6'!$A$27</c:f>
              <c:strCache>
                <c:ptCount val="1"/>
                <c:pt idx="0">
                  <c:v>VYS</c:v>
                </c:pt>
              </c:strCache>
            </c:strRef>
          </c:tx>
          <c:spPr>
            <a:solidFill>
              <a:schemeClr val="accent5"/>
            </a:solidFill>
          </c:spPr>
          <c:invertIfNegative val="0"/>
          <c:val>
            <c:numRef>
              <c:f>('6'!$B$22,'6'!$B$22,'6'!$B$22,'6'!$B$22,'6'!$B$27)</c:f>
              <c:numCache>
                <c:formatCode>General</c:formatCode>
                <c:ptCount val="5"/>
                <c:pt idx="4">
                  <c:v>608.33600000000035</c:v>
                </c:pt>
              </c:numCache>
            </c:numRef>
          </c:val>
          <c:extLst>
            <c:ext xmlns:c16="http://schemas.microsoft.com/office/drawing/2014/chart" uri="{C3380CC4-5D6E-409C-BE32-E72D297353CC}">
              <c16:uniqueId val="{00000004-D35A-48F7-8E09-CF5ED967ED24}"/>
            </c:ext>
          </c:extLst>
        </c:ser>
        <c:ser>
          <c:idx val="5"/>
          <c:order val="5"/>
          <c:tx>
            <c:strRef>
              <c:f>'6'!$A$28</c:f>
              <c:strCache>
                <c:ptCount val="1"/>
                <c:pt idx="0">
                  <c:v>HKK</c:v>
                </c:pt>
              </c:strCache>
            </c:strRef>
          </c:tx>
          <c:spPr>
            <a:solidFill>
              <a:schemeClr val="accent6"/>
            </a:solidFill>
          </c:spPr>
          <c:invertIfNegative val="0"/>
          <c:val>
            <c:numRef>
              <c:f>('6'!$B$22,'6'!$B$22,'6'!$B$22,'6'!$B$22,'6'!$B$22,'6'!$B$28)</c:f>
              <c:numCache>
                <c:formatCode>General</c:formatCode>
                <c:ptCount val="6"/>
                <c:pt idx="5">
                  <c:v>1072.3224999999995</c:v>
                </c:pt>
              </c:numCache>
            </c:numRef>
          </c:val>
          <c:extLst>
            <c:ext xmlns:c16="http://schemas.microsoft.com/office/drawing/2014/chart" uri="{C3380CC4-5D6E-409C-BE32-E72D297353CC}">
              <c16:uniqueId val="{00000005-D35A-48F7-8E09-CF5ED967ED24}"/>
            </c:ext>
          </c:extLst>
        </c:ser>
        <c:ser>
          <c:idx val="6"/>
          <c:order val="6"/>
          <c:tx>
            <c:strRef>
              <c:f>'6'!$A$29</c:f>
              <c:strCache>
                <c:ptCount val="1"/>
                <c:pt idx="0">
                  <c:v>LBK</c:v>
                </c:pt>
              </c:strCache>
            </c:strRef>
          </c:tx>
          <c:spPr>
            <a:solidFill>
              <a:srgbClr val="F0948F"/>
            </a:solidFill>
          </c:spPr>
          <c:invertIfNegative val="0"/>
          <c:val>
            <c:numRef>
              <c:f>('6'!$B$22,'6'!$B$22,'6'!$B$22,'6'!$B$22,'6'!$B$22,'6'!$B$22,'6'!$B$29)</c:f>
              <c:numCache>
                <c:formatCode>General</c:formatCode>
                <c:ptCount val="7"/>
                <c:pt idx="6">
                  <c:v>488.14099999999996</c:v>
                </c:pt>
              </c:numCache>
            </c:numRef>
          </c:val>
          <c:extLst>
            <c:ext xmlns:c16="http://schemas.microsoft.com/office/drawing/2014/chart" uri="{C3380CC4-5D6E-409C-BE32-E72D297353CC}">
              <c16:uniqueId val="{00000006-D35A-48F7-8E09-CF5ED967ED24}"/>
            </c:ext>
          </c:extLst>
        </c:ser>
        <c:ser>
          <c:idx val="7"/>
          <c:order val="7"/>
          <c:tx>
            <c:strRef>
              <c:f>'6'!$A$30</c:f>
              <c:strCache>
                <c:ptCount val="1"/>
                <c:pt idx="0">
                  <c:v>MSK</c:v>
                </c:pt>
              </c:strCache>
            </c:strRef>
          </c:tx>
          <c:spPr>
            <a:solidFill>
              <a:srgbClr val="F7C9C7"/>
            </a:solidFill>
          </c:spPr>
          <c:invertIfNegative val="0"/>
          <c:val>
            <c:numRef>
              <c:f>('6'!$B$22,'6'!$B$22,'6'!$B$22,'6'!$B$22,'6'!$B$22,'6'!$B$22,'6'!$B$22,'6'!$B$30)</c:f>
              <c:numCache>
                <c:formatCode>General</c:formatCode>
                <c:ptCount val="8"/>
                <c:pt idx="7">
                  <c:v>6118.5230999999976</c:v>
                </c:pt>
              </c:numCache>
            </c:numRef>
          </c:val>
          <c:extLst>
            <c:ext xmlns:c16="http://schemas.microsoft.com/office/drawing/2014/chart" uri="{C3380CC4-5D6E-409C-BE32-E72D297353CC}">
              <c16:uniqueId val="{00000007-D35A-48F7-8E09-CF5ED967ED24}"/>
            </c:ext>
          </c:extLst>
        </c:ser>
        <c:ser>
          <c:idx val="8"/>
          <c:order val="8"/>
          <c:tx>
            <c:strRef>
              <c:f>'6'!$A$31</c:f>
              <c:strCache>
                <c:ptCount val="1"/>
                <c:pt idx="0">
                  <c:v>OLK</c:v>
                </c:pt>
              </c:strCache>
            </c:strRef>
          </c:tx>
          <c:spPr>
            <a:solidFill>
              <a:schemeClr val="tx1"/>
            </a:solidFill>
          </c:spPr>
          <c:invertIfNegative val="0"/>
          <c:val>
            <c:numRef>
              <c:f>('6'!$B$22,'6'!$B$22,'6'!$B$22,'6'!$B$22,'6'!$B$22,'6'!$B$22,'6'!$B$22,'6'!$B$22,'6'!$B$31)</c:f>
              <c:numCache>
                <c:formatCode>General</c:formatCode>
                <c:ptCount val="9"/>
                <c:pt idx="8">
                  <c:v>1286.7112</c:v>
                </c:pt>
              </c:numCache>
            </c:numRef>
          </c:val>
          <c:extLst>
            <c:ext xmlns:c16="http://schemas.microsoft.com/office/drawing/2014/chart" uri="{C3380CC4-5D6E-409C-BE32-E72D297353CC}">
              <c16:uniqueId val="{00000008-D35A-48F7-8E09-CF5ED967ED24}"/>
            </c:ext>
          </c:extLst>
        </c:ser>
        <c:ser>
          <c:idx val="9"/>
          <c:order val="9"/>
          <c:tx>
            <c:strRef>
              <c:f>'6'!$A$32</c:f>
              <c:strCache>
                <c:ptCount val="1"/>
                <c:pt idx="0">
                  <c:v>PAK</c:v>
                </c:pt>
              </c:strCache>
            </c:strRef>
          </c:tx>
          <c:spPr>
            <a:solidFill>
              <a:srgbClr val="646363"/>
            </a:solidFill>
          </c:spPr>
          <c:invertIfNegative val="0"/>
          <c:val>
            <c:numRef>
              <c:f>('6'!$B$22,'6'!$B$22,'6'!$B$22,'6'!$B$22,'6'!$B$22,'6'!$B$22,'6'!$B$22,'6'!$B$22,'6'!$B$22,'6'!$B$32)</c:f>
              <c:numCache>
                <c:formatCode>General</c:formatCode>
                <c:ptCount val="10"/>
                <c:pt idx="9">
                  <c:v>3724.3075999999992</c:v>
                </c:pt>
              </c:numCache>
            </c:numRef>
          </c:val>
          <c:extLst>
            <c:ext xmlns:c16="http://schemas.microsoft.com/office/drawing/2014/chart" uri="{C3380CC4-5D6E-409C-BE32-E72D297353CC}">
              <c16:uniqueId val="{00000009-D35A-48F7-8E09-CF5ED967ED24}"/>
            </c:ext>
          </c:extLst>
        </c:ser>
        <c:ser>
          <c:idx val="10"/>
          <c:order val="10"/>
          <c:tx>
            <c:strRef>
              <c:f>'6'!$A$33</c:f>
              <c:strCache>
                <c:ptCount val="1"/>
                <c:pt idx="0">
                  <c:v>PLK</c:v>
                </c:pt>
              </c:strCache>
            </c:strRef>
          </c:tx>
          <c:spPr>
            <a:solidFill>
              <a:srgbClr val="9D9D9C"/>
            </a:solidFill>
          </c:spPr>
          <c:invertIfNegative val="0"/>
          <c:val>
            <c:numRef>
              <c:f>('6'!$B$22,'6'!$B$22,'6'!$B$22,'6'!$B$22,'6'!$B$22,'6'!$B$22,'6'!$B$22,'6'!$B$22,'6'!$B$22,'6'!$B$22,'6'!$B$33)</c:f>
              <c:numCache>
                <c:formatCode>General</c:formatCode>
                <c:ptCount val="11"/>
                <c:pt idx="10">
                  <c:v>1070.9319999999998</c:v>
                </c:pt>
              </c:numCache>
            </c:numRef>
          </c:val>
          <c:extLst>
            <c:ext xmlns:c16="http://schemas.microsoft.com/office/drawing/2014/chart" uri="{C3380CC4-5D6E-409C-BE32-E72D297353CC}">
              <c16:uniqueId val="{0000000A-D35A-48F7-8E09-CF5ED967ED24}"/>
            </c:ext>
          </c:extLst>
        </c:ser>
        <c:ser>
          <c:idx val="11"/>
          <c:order val="11"/>
          <c:tx>
            <c:strRef>
              <c:f>'6'!$A$34</c:f>
              <c:strCache>
                <c:ptCount val="1"/>
                <c:pt idx="0">
                  <c:v>STČ</c:v>
                </c:pt>
              </c:strCache>
            </c:strRef>
          </c:tx>
          <c:spPr>
            <a:solidFill>
              <a:srgbClr val="D0D0D0"/>
            </a:solidFill>
          </c:spPr>
          <c:invertIfNegative val="0"/>
          <c:val>
            <c:numRef>
              <c:f>('6'!$B$22,'6'!$B$22,'6'!$B$22,'6'!$B$22,'6'!$B$22,'6'!$B$22,'6'!$B$22,'6'!$B$22,'6'!$B$22,'6'!$B$22,'6'!$B$22,'6'!$B$34)</c:f>
              <c:numCache>
                <c:formatCode>General</c:formatCode>
                <c:ptCount val="12"/>
                <c:pt idx="11">
                  <c:v>4360.0635999999986</c:v>
                </c:pt>
              </c:numCache>
            </c:numRef>
          </c:val>
          <c:extLst>
            <c:ext xmlns:c16="http://schemas.microsoft.com/office/drawing/2014/chart" uri="{C3380CC4-5D6E-409C-BE32-E72D297353CC}">
              <c16:uniqueId val="{0000000B-D35A-48F7-8E09-CF5ED967ED24}"/>
            </c:ext>
          </c:extLst>
        </c:ser>
        <c:ser>
          <c:idx val="12"/>
          <c:order val="12"/>
          <c:tx>
            <c:strRef>
              <c:f>'6'!$A$35</c:f>
              <c:strCache>
                <c:ptCount val="1"/>
                <c:pt idx="0">
                  <c:v>ULK</c:v>
                </c:pt>
              </c:strCache>
            </c:strRef>
          </c:tx>
          <c:spPr>
            <a:pattFill prst="ltUpDiag">
              <a:fgClr>
                <a:schemeClr val="accent1"/>
              </a:fgClr>
              <a:bgClr>
                <a:schemeClr val="bg1"/>
              </a:bgClr>
            </a:pattFill>
          </c:spPr>
          <c:invertIfNegative val="0"/>
          <c:val>
            <c:numRef>
              <c:f>('6'!$B$22,'6'!$B$22,'6'!$B$22,'6'!$B$22,'6'!$B$22,'6'!$B$22,'6'!$B$22,'6'!$B$22,'6'!$B$22,'6'!$B$22,'6'!$B$22,'6'!$B$22,'6'!$B$35)</c:f>
              <c:numCache>
                <c:formatCode>General</c:formatCode>
                <c:ptCount val="13"/>
                <c:pt idx="12">
                  <c:v>9932.3828599999997</c:v>
                </c:pt>
              </c:numCache>
            </c:numRef>
          </c:val>
          <c:extLst>
            <c:ext xmlns:c16="http://schemas.microsoft.com/office/drawing/2014/chart" uri="{C3380CC4-5D6E-409C-BE32-E72D297353CC}">
              <c16:uniqueId val="{0000000C-D35A-48F7-8E09-CF5ED967ED24}"/>
            </c:ext>
          </c:extLst>
        </c:ser>
        <c:ser>
          <c:idx val="13"/>
          <c:order val="13"/>
          <c:tx>
            <c:strRef>
              <c:f>'6'!$A$36</c:f>
              <c:strCache>
                <c:ptCount val="1"/>
                <c:pt idx="0">
                  <c:v>ZLK</c:v>
                </c:pt>
              </c:strCache>
            </c:strRef>
          </c:tx>
          <c:spPr>
            <a:pattFill prst="ltUpDiag">
              <a:fgClr>
                <a:schemeClr val="accent5"/>
              </a:fgClr>
              <a:bgClr>
                <a:schemeClr val="bg1"/>
              </a:bgClr>
            </a:pattFill>
          </c:spPr>
          <c:invertIfNegative val="0"/>
          <c:val>
            <c:numRef>
              <c:f>('6'!$B$22,'6'!$B$22,'6'!$B$22,'6'!$B$22,'6'!$B$22,'6'!$B$22,'6'!$B$22,'6'!$B$22,'6'!$B$22,'6'!$B$22,'6'!$B$22,'6'!$B$22,'6'!$B$22,'6'!$B$36)</c:f>
              <c:numCache>
                <c:formatCode>General</c:formatCode>
                <c:ptCount val="14"/>
                <c:pt idx="13">
                  <c:v>1333.9002999999998</c:v>
                </c:pt>
              </c:numCache>
            </c:numRef>
          </c:val>
          <c:extLst>
            <c:ext xmlns:c16="http://schemas.microsoft.com/office/drawing/2014/chart" uri="{C3380CC4-5D6E-409C-BE32-E72D297353CC}">
              <c16:uniqueId val="{0000000D-D35A-48F7-8E09-CF5ED967ED24}"/>
            </c:ext>
          </c:extLst>
        </c:ser>
        <c:dLbls>
          <c:showLegendKey val="0"/>
          <c:showVal val="0"/>
          <c:showCatName val="0"/>
          <c:showSerName val="0"/>
          <c:showPercent val="0"/>
          <c:showBubbleSize val="0"/>
        </c:dLbls>
        <c:gapWidth val="50"/>
        <c:overlap val="100"/>
        <c:axId val="235305216"/>
        <c:axId val="235307008"/>
      </c:barChart>
      <c:catAx>
        <c:axId val="235305216"/>
        <c:scaling>
          <c:orientation val="minMax"/>
        </c:scaling>
        <c:delete val="0"/>
        <c:axPos val="b"/>
        <c:numFmt formatCode="General" sourceLinked="1"/>
        <c:majorTickMark val="none"/>
        <c:minorTickMark val="none"/>
        <c:tickLblPos val="nextTo"/>
        <c:txPr>
          <a:bodyPr/>
          <a:lstStyle/>
          <a:p>
            <a:pPr>
              <a:defRPr sz="900"/>
            </a:pPr>
            <a:endParaRPr lang="cs-CZ"/>
          </a:p>
        </c:txPr>
        <c:crossAx val="235307008"/>
        <c:crosses val="autoZero"/>
        <c:auto val="1"/>
        <c:lblAlgn val="ctr"/>
        <c:lblOffset val="100"/>
        <c:noMultiLvlLbl val="0"/>
      </c:catAx>
      <c:valAx>
        <c:axId val="2353070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3052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brutto (TJ)</a:t>
            </a:r>
          </a:p>
        </c:rich>
      </c:tx>
      <c:layout>
        <c:manualLayout>
          <c:xMode val="edge"/>
          <c:yMode val="edge"/>
          <c:x val="1.1066787664470309E-3"/>
          <c:y val="2.4707650454838016E-2"/>
        </c:manualLayout>
      </c:layout>
      <c:overlay val="0"/>
    </c:title>
    <c:autoTitleDeleted val="0"/>
    <c:plotArea>
      <c:layout>
        <c:manualLayout>
          <c:layoutTarget val="inner"/>
          <c:xMode val="edge"/>
          <c:yMode val="edge"/>
          <c:x val="8.1017283830656289E-2"/>
          <c:y val="0.12971516488789958"/>
          <c:w val="0.88372446509658709"/>
          <c:h val="0.77977247561254381"/>
        </c:manualLayout>
      </c:layout>
      <c:barChart>
        <c:barDir val="col"/>
        <c:grouping val="stacked"/>
        <c:varyColors val="0"/>
        <c:ser>
          <c:idx val="0"/>
          <c:order val="0"/>
          <c:tx>
            <c:strRef>
              <c:f>'4.1'!$A$8</c:f>
              <c:strCache>
                <c:ptCount val="1"/>
                <c:pt idx="0">
                  <c:v>Biomasa</c:v>
                </c:pt>
              </c:strCache>
            </c:strRef>
          </c:tx>
          <c:spPr>
            <a:solidFill>
              <a:srgbClr val="233060"/>
            </a:solidFill>
          </c:spPr>
          <c:invertIfNegative val="0"/>
          <c:val>
            <c:numRef>
              <c:f>'4.1'!$B$8:$M$8</c:f>
              <c:numCache>
                <c:formatCode>#\ ##0.0</c:formatCode>
                <c:ptCount val="12"/>
                <c:pt idx="0">
                  <c:v>2444.4989100000003</c:v>
                </c:pt>
                <c:pt idx="1">
                  <c:v>2178.1215000000007</c:v>
                </c:pt>
                <c:pt idx="2">
                  <c:v>2339.1195859999998</c:v>
                </c:pt>
                <c:pt idx="3">
                  <c:v>2130.5873469999997</c:v>
                </c:pt>
                <c:pt idx="4">
                  <c:v>2038.162</c:v>
                </c:pt>
                <c:pt idx="5">
                  <c:v>1545.6078429999998</c:v>
                </c:pt>
                <c:pt idx="6">
                  <c:v>1510.9829240000001</c:v>
                </c:pt>
                <c:pt idx="7">
                  <c:v>1638.5476530000005</c:v>
                </c:pt>
                <c:pt idx="8">
                  <c:v>1664.7120639999998</c:v>
                </c:pt>
                <c:pt idx="9">
                  <c:v>1625.0642250000001</c:v>
                </c:pt>
                <c:pt idx="10">
                  <c:v>2265.3309679999993</c:v>
                </c:pt>
                <c:pt idx="11">
                  <c:v>2357.6056559999993</c:v>
                </c:pt>
              </c:numCache>
            </c:numRef>
          </c:val>
          <c:extLst>
            <c:ext xmlns:c16="http://schemas.microsoft.com/office/drawing/2014/chart" uri="{C3380CC4-5D6E-409C-BE32-E72D297353CC}">
              <c16:uniqueId val="{00000000-0098-4443-B1B5-C616D93B0609}"/>
            </c:ext>
          </c:extLst>
        </c:ser>
        <c:ser>
          <c:idx val="1"/>
          <c:order val="1"/>
          <c:tx>
            <c:strRef>
              <c:f>'4.1'!$A$9</c:f>
              <c:strCache>
                <c:ptCount val="1"/>
                <c:pt idx="0">
                  <c:v>Bioplyn</c:v>
                </c:pt>
              </c:strCache>
            </c:strRef>
          </c:tx>
          <c:spPr>
            <a:solidFill>
              <a:srgbClr val="596387"/>
            </a:solidFill>
          </c:spPr>
          <c:invertIfNegative val="0"/>
          <c:val>
            <c:numRef>
              <c:f>'4.1'!$B$9:$M$9</c:f>
              <c:numCache>
                <c:formatCode>#\ ##0.0</c:formatCode>
                <c:ptCount val="12"/>
                <c:pt idx="0">
                  <c:v>419.22686300000015</c:v>
                </c:pt>
                <c:pt idx="1">
                  <c:v>373.81683499999986</c:v>
                </c:pt>
                <c:pt idx="2">
                  <c:v>400.05206500000048</c:v>
                </c:pt>
                <c:pt idx="3">
                  <c:v>369.67151099999978</c:v>
                </c:pt>
                <c:pt idx="4">
                  <c:v>348.78503999999998</c:v>
                </c:pt>
                <c:pt idx="5">
                  <c:v>290.10369800000001</c:v>
                </c:pt>
                <c:pt idx="6">
                  <c:v>287.47251599999987</c:v>
                </c:pt>
                <c:pt idx="7">
                  <c:v>298.67701400000004</c:v>
                </c:pt>
                <c:pt idx="8">
                  <c:v>312.40575800000011</c:v>
                </c:pt>
                <c:pt idx="9">
                  <c:v>364.12403499999988</c:v>
                </c:pt>
                <c:pt idx="10">
                  <c:v>387.18366100000009</c:v>
                </c:pt>
                <c:pt idx="11">
                  <c:v>417.41886000000011</c:v>
                </c:pt>
              </c:numCache>
            </c:numRef>
          </c:val>
          <c:extLst>
            <c:ext xmlns:c16="http://schemas.microsoft.com/office/drawing/2014/chart" uri="{C3380CC4-5D6E-409C-BE32-E72D297353CC}">
              <c16:uniqueId val="{00000001-0098-4443-B1B5-C616D93B0609}"/>
            </c:ext>
          </c:extLst>
        </c:ser>
        <c:ser>
          <c:idx val="2"/>
          <c:order val="2"/>
          <c:tx>
            <c:strRef>
              <c:f>'4.1'!$A$10</c:f>
              <c:strCache>
                <c:ptCount val="1"/>
                <c:pt idx="0">
                  <c:v>Černé uhlí</c:v>
                </c:pt>
              </c:strCache>
            </c:strRef>
          </c:tx>
          <c:spPr>
            <a:solidFill>
              <a:srgbClr val="9196B0"/>
            </a:solidFill>
          </c:spPr>
          <c:invertIfNegative val="0"/>
          <c:val>
            <c:numRef>
              <c:f>'4.1'!$B$10:$M$10</c:f>
              <c:numCache>
                <c:formatCode>#\ ##0.0</c:formatCode>
                <c:ptCount val="12"/>
                <c:pt idx="0">
                  <c:v>2146.6621289999998</c:v>
                </c:pt>
                <c:pt idx="1">
                  <c:v>1902.2954259999997</c:v>
                </c:pt>
                <c:pt idx="2">
                  <c:v>1622.3598930000001</c:v>
                </c:pt>
                <c:pt idx="3">
                  <c:v>1294.2479320000002</c:v>
                </c:pt>
                <c:pt idx="4">
                  <c:v>829.40105299999982</c:v>
                </c:pt>
                <c:pt idx="5">
                  <c:v>502.45863300000002</c:v>
                </c:pt>
                <c:pt idx="6">
                  <c:v>534.23479500000008</c:v>
                </c:pt>
                <c:pt idx="7">
                  <c:v>478.20120099999997</c:v>
                </c:pt>
                <c:pt idx="8">
                  <c:v>630.53975400000013</c:v>
                </c:pt>
                <c:pt idx="9">
                  <c:v>1237.4683910000001</c:v>
                </c:pt>
                <c:pt idx="10">
                  <c:v>1469.092083</c:v>
                </c:pt>
                <c:pt idx="11">
                  <c:v>1946.1531480000001</c:v>
                </c:pt>
              </c:numCache>
            </c:numRef>
          </c:val>
          <c:extLst>
            <c:ext xmlns:c16="http://schemas.microsoft.com/office/drawing/2014/chart" uri="{C3380CC4-5D6E-409C-BE32-E72D297353CC}">
              <c16:uniqueId val="{00000002-0098-4443-B1B5-C616D93B0609}"/>
            </c:ext>
          </c:extLst>
        </c:ser>
        <c:ser>
          <c:idx val="3"/>
          <c:order val="3"/>
          <c:tx>
            <c:strRef>
              <c:f>'4.1'!$A$11</c:f>
              <c:strCache>
                <c:ptCount val="1"/>
                <c:pt idx="0">
                  <c:v>Elektrická energie</c:v>
                </c:pt>
              </c:strCache>
            </c:strRef>
          </c:tx>
          <c:spPr>
            <a:solidFill>
              <a:schemeClr val="accent4"/>
            </a:solidFill>
          </c:spPr>
          <c:invertIfNegative val="0"/>
          <c:val>
            <c:numRef>
              <c:f>'4.1'!$B$11:$M$11</c:f>
              <c:numCache>
                <c:formatCode>#\ ##0.0</c:formatCode>
                <c:ptCount val="12"/>
                <c:pt idx="0">
                  <c:v>2.22417</c:v>
                </c:pt>
                <c:pt idx="1">
                  <c:v>2.50345</c:v>
                </c:pt>
                <c:pt idx="2">
                  <c:v>2.6713300000000002</c:v>
                </c:pt>
                <c:pt idx="3">
                  <c:v>3.2674300000000005</c:v>
                </c:pt>
                <c:pt idx="4">
                  <c:v>2.7971709999999996</c:v>
                </c:pt>
                <c:pt idx="5">
                  <c:v>3.3154819999999998</c:v>
                </c:pt>
                <c:pt idx="6">
                  <c:v>4.3547579999999995</c:v>
                </c:pt>
                <c:pt idx="7">
                  <c:v>3.99437</c:v>
                </c:pt>
                <c:pt idx="8">
                  <c:v>3.8039420000000006</c:v>
                </c:pt>
                <c:pt idx="9">
                  <c:v>3.6593400000000003</c:v>
                </c:pt>
                <c:pt idx="10">
                  <c:v>2.56596</c:v>
                </c:pt>
                <c:pt idx="11">
                  <c:v>2.8911500000000001</c:v>
                </c:pt>
              </c:numCache>
            </c:numRef>
          </c:val>
          <c:extLst>
            <c:ext xmlns:c16="http://schemas.microsoft.com/office/drawing/2014/chart" uri="{C3380CC4-5D6E-409C-BE32-E72D297353CC}">
              <c16:uniqueId val="{00000003-0098-4443-B1B5-C616D93B0609}"/>
            </c:ext>
          </c:extLst>
        </c:ser>
        <c:ser>
          <c:idx val="4"/>
          <c:order val="4"/>
          <c:tx>
            <c:strRef>
              <c:f>'4.1'!$A$12</c:f>
              <c:strCache>
                <c:ptCount val="1"/>
                <c:pt idx="0">
                  <c:v>Energie prostředí (tepelné čerpadlo)</c:v>
                </c:pt>
              </c:strCache>
            </c:strRef>
          </c:tx>
          <c:spPr>
            <a:solidFill>
              <a:schemeClr val="accent5"/>
            </a:solidFill>
          </c:spPr>
          <c:invertIfNegative val="0"/>
          <c:val>
            <c:numRef>
              <c:f>'4.1'!$B$12:$M$12</c:f>
              <c:numCache>
                <c:formatCode>#\ ##0.0</c:formatCode>
                <c:ptCount val="12"/>
                <c:pt idx="0">
                  <c:v>14.387577303656199</c:v>
                </c:pt>
                <c:pt idx="1">
                  <c:v>13.035797786244411</c:v>
                </c:pt>
                <c:pt idx="2">
                  <c:v>10.789857737050102</c:v>
                </c:pt>
                <c:pt idx="3">
                  <c:v>9.4383836134619852</c:v>
                </c:pt>
                <c:pt idx="4">
                  <c:v>7.191943472109716</c:v>
                </c:pt>
                <c:pt idx="5">
                  <c:v>3.5024906402360187</c:v>
                </c:pt>
                <c:pt idx="6">
                  <c:v>3.0570131166255332</c:v>
                </c:pt>
                <c:pt idx="7">
                  <c:v>2.9801046669147877</c:v>
                </c:pt>
                <c:pt idx="8">
                  <c:v>4.7103776936663362</c:v>
                </c:pt>
                <c:pt idx="9">
                  <c:v>8.583945093569179</c:v>
                </c:pt>
                <c:pt idx="10">
                  <c:v>10.404916030468042</c:v>
                </c:pt>
                <c:pt idx="11">
                  <c:v>12.580112845997682</c:v>
                </c:pt>
              </c:numCache>
            </c:numRef>
          </c:val>
          <c:extLst>
            <c:ext xmlns:c16="http://schemas.microsoft.com/office/drawing/2014/chart" uri="{C3380CC4-5D6E-409C-BE32-E72D297353CC}">
              <c16:uniqueId val="{00000004-0098-4443-B1B5-C616D93B0609}"/>
            </c:ext>
          </c:extLst>
        </c:ser>
        <c:ser>
          <c:idx val="5"/>
          <c:order val="5"/>
          <c:tx>
            <c:strRef>
              <c:f>'4.1'!$A$13</c:f>
              <c:strCache>
                <c:ptCount val="1"/>
                <c:pt idx="0">
                  <c:v>Energie Slunce (solární kolektor)</c:v>
                </c:pt>
              </c:strCache>
            </c:strRef>
          </c:tx>
          <c:spPr>
            <a:solidFill>
              <a:schemeClr val="accent6"/>
            </a:solidFill>
          </c:spPr>
          <c:invertIfNegative val="0"/>
          <c:val>
            <c:numRef>
              <c:f>'4.1'!$B$13:$M$13</c:f>
              <c:numCache>
                <c:formatCode>#\ ##0.0</c:formatCode>
                <c:ptCount val="12"/>
                <c:pt idx="0">
                  <c:v>1.0129000000000001E-2</c:v>
                </c:pt>
                <c:pt idx="1">
                  <c:v>2.0753999999999998E-2</c:v>
                </c:pt>
                <c:pt idx="2">
                  <c:v>3.7942999999999998E-2</c:v>
                </c:pt>
                <c:pt idx="3">
                  <c:v>5.2948000000000002E-2</c:v>
                </c:pt>
                <c:pt idx="4">
                  <c:v>6.1956999999999998E-2</c:v>
                </c:pt>
                <c:pt idx="5">
                  <c:v>0.100568</c:v>
                </c:pt>
                <c:pt idx="6">
                  <c:v>8.5294999999999996E-2</c:v>
                </c:pt>
                <c:pt idx="7">
                  <c:v>6.8782999999999997E-2</c:v>
                </c:pt>
                <c:pt idx="8">
                  <c:v>5.7896000000000003E-2</c:v>
                </c:pt>
                <c:pt idx="9">
                  <c:v>5.5410999999999995E-2</c:v>
                </c:pt>
                <c:pt idx="10">
                  <c:v>1.4919999999999999E-2</c:v>
                </c:pt>
                <c:pt idx="11">
                  <c:v>8.9479999999999994E-3</c:v>
                </c:pt>
              </c:numCache>
            </c:numRef>
          </c:val>
          <c:extLst>
            <c:ext xmlns:c16="http://schemas.microsoft.com/office/drawing/2014/chart" uri="{C3380CC4-5D6E-409C-BE32-E72D297353CC}">
              <c16:uniqueId val="{00000005-0098-4443-B1B5-C616D93B0609}"/>
            </c:ext>
          </c:extLst>
        </c:ser>
        <c:ser>
          <c:idx val="6"/>
          <c:order val="6"/>
          <c:tx>
            <c:strRef>
              <c:f>'4.1'!$A$14</c:f>
              <c:strCache>
                <c:ptCount val="1"/>
                <c:pt idx="0">
                  <c:v>Hnědé uhlí</c:v>
                </c:pt>
              </c:strCache>
            </c:strRef>
          </c:tx>
          <c:spPr>
            <a:solidFill>
              <a:srgbClr val="F0948F"/>
            </a:solidFill>
          </c:spPr>
          <c:invertIfNegative val="0"/>
          <c:val>
            <c:numRef>
              <c:f>'4.1'!$B$14:$M$14</c:f>
              <c:numCache>
                <c:formatCode>#\ ##0.0</c:formatCode>
                <c:ptCount val="12"/>
                <c:pt idx="0">
                  <c:v>8185.3564940000024</c:v>
                </c:pt>
                <c:pt idx="1">
                  <c:v>7434.5443430000014</c:v>
                </c:pt>
                <c:pt idx="2">
                  <c:v>6983.2510879999991</c:v>
                </c:pt>
                <c:pt idx="3">
                  <c:v>5497.4912740000009</c:v>
                </c:pt>
                <c:pt idx="4">
                  <c:v>4036.8607000000006</c:v>
                </c:pt>
                <c:pt idx="5">
                  <c:v>2444.6739029999999</c:v>
                </c:pt>
                <c:pt idx="6">
                  <c:v>2071.434937</c:v>
                </c:pt>
                <c:pt idx="7">
                  <c:v>2291.8511639999997</c:v>
                </c:pt>
                <c:pt idx="8">
                  <c:v>2952.2805219999991</c:v>
                </c:pt>
                <c:pt idx="9">
                  <c:v>4794.6676789999983</c:v>
                </c:pt>
                <c:pt idx="10">
                  <c:v>6295.7762480000029</c:v>
                </c:pt>
                <c:pt idx="11">
                  <c:v>7673.7067779999979</c:v>
                </c:pt>
              </c:numCache>
            </c:numRef>
          </c:val>
          <c:extLst>
            <c:ext xmlns:c16="http://schemas.microsoft.com/office/drawing/2014/chart" uri="{C3380CC4-5D6E-409C-BE32-E72D297353CC}">
              <c16:uniqueId val="{00000006-0098-4443-B1B5-C616D93B0609}"/>
            </c:ext>
          </c:extLst>
        </c:ser>
        <c:ser>
          <c:idx val="7"/>
          <c:order val="7"/>
          <c:tx>
            <c:strRef>
              <c:f>'4.1'!$A$15</c:f>
              <c:strCache>
                <c:ptCount val="1"/>
                <c:pt idx="0">
                  <c:v>Jaderné palivo</c:v>
                </c:pt>
              </c:strCache>
            </c:strRef>
          </c:tx>
          <c:spPr>
            <a:solidFill>
              <a:srgbClr val="F7C9C7"/>
            </a:solidFill>
          </c:spPr>
          <c:invertIfNegative val="0"/>
          <c:val>
            <c:numRef>
              <c:f>'4.1'!$B$15:$M$15</c:f>
              <c:numCache>
                <c:formatCode>#\ ##0.0</c:formatCode>
                <c:ptCount val="12"/>
                <c:pt idx="0">
                  <c:v>145.821</c:v>
                </c:pt>
                <c:pt idx="1">
                  <c:v>124.426</c:v>
                </c:pt>
                <c:pt idx="2">
                  <c:v>107.92100000000001</c:v>
                </c:pt>
                <c:pt idx="3">
                  <c:v>41.33</c:v>
                </c:pt>
                <c:pt idx="4">
                  <c:v>31.606000000000002</c:v>
                </c:pt>
                <c:pt idx="5">
                  <c:v>23.568000000000001</c:v>
                </c:pt>
                <c:pt idx="6">
                  <c:v>18.123000000000001</c:v>
                </c:pt>
                <c:pt idx="7">
                  <c:v>21.844999999999999</c:v>
                </c:pt>
                <c:pt idx="8">
                  <c:v>33.447000000000003</c:v>
                </c:pt>
                <c:pt idx="9">
                  <c:v>74.795000000000002</c:v>
                </c:pt>
                <c:pt idx="10">
                  <c:v>106.02800000000001</c:v>
                </c:pt>
                <c:pt idx="11">
                  <c:v>134.58199999999999</c:v>
                </c:pt>
              </c:numCache>
            </c:numRef>
          </c:val>
          <c:extLst>
            <c:ext xmlns:c16="http://schemas.microsoft.com/office/drawing/2014/chart" uri="{C3380CC4-5D6E-409C-BE32-E72D297353CC}">
              <c16:uniqueId val="{00000007-0098-4443-B1B5-C616D93B0609}"/>
            </c:ext>
          </c:extLst>
        </c:ser>
        <c:ser>
          <c:idx val="8"/>
          <c:order val="8"/>
          <c:tx>
            <c:strRef>
              <c:f>'4.1'!$A$16</c:f>
              <c:strCache>
                <c:ptCount val="1"/>
                <c:pt idx="0">
                  <c:v>Koks</c:v>
                </c:pt>
              </c:strCache>
            </c:strRef>
          </c:tx>
          <c:spPr>
            <a:solidFill>
              <a:schemeClr val="tx1"/>
            </a:solidFill>
          </c:spPr>
          <c:invertIfNegative val="0"/>
          <c:val>
            <c:numRef>
              <c:f>'4.1'!$B$16:$M$16</c:f>
              <c:numCache>
                <c:formatCode>#\ ##0.0</c:formatCode>
                <c:ptCount val="12"/>
                <c:pt idx="0">
                  <c:v>9.0999999999999998E-2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098-4443-B1B5-C616D93B0609}"/>
            </c:ext>
          </c:extLst>
        </c:ser>
        <c:ser>
          <c:idx val="9"/>
          <c:order val="9"/>
          <c:tx>
            <c:strRef>
              <c:f>'4.1'!$A$17</c:f>
              <c:strCache>
                <c:ptCount val="1"/>
                <c:pt idx="0">
                  <c:v>Odpadní teplo</c:v>
                </c:pt>
              </c:strCache>
            </c:strRef>
          </c:tx>
          <c:spPr>
            <a:solidFill>
              <a:srgbClr val="646363"/>
            </a:solidFill>
          </c:spPr>
          <c:invertIfNegative val="0"/>
          <c:val>
            <c:numRef>
              <c:f>'4.1'!$B$17:$M$17</c:f>
              <c:numCache>
                <c:formatCode>#\ ##0.0</c:formatCode>
                <c:ptCount val="12"/>
                <c:pt idx="0">
                  <c:v>722.40689799999996</c:v>
                </c:pt>
                <c:pt idx="1">
                  <c:v>659.61819300000002</c:v>
                </c:pt>
                <c:pt idx="2">
                  <c:v>713.81485699999996</c:v>
                </c:pt>
                <c:pt idx="3">
                  <c:v>696.00254200000006</c:v>
                </c:pt>
                <c:pt idx="4">
                  <c:v>774.62432699999988</c:v>
                </c:pt>
                <c:pt idx="5">
                  <c:v>710.84160099999997</c:v>
                </c:pt>
                <c:pt idx="6">
                  <c:v>723.82544300000006</c:v>
                </c:pt>
                <c:pt idx="7">
                  <c:v>684.09874900000011</c:v>
                </c:pt>
                <c:pt idx="8">
                  <c:v>587.18746499999997</c:v>
                </c:pt>
                <c:pt idx="9">
                  <c:v>713.02282699999989</c:v>
                </c:pt>
                <c:pt idx="10">
                  <c:v>664.93484999999998</c:v>
                </c:pt>
                <c:pt idx="11">
                  <c:v>693.24413099999992</c:v>
                </c:pt>
              </c:numCache>
            </c:numRef>
          </c:val>
          <c:extLst>
            <c:ext xmlns:c16="http://schemas.microsoft.com/office/drawing/2014/chart" uri="{C3380CC4-5D6E-409C-BE32-E72D297353CC}">
              <c16:uniqueId val="{00000009-0098-4443-B1B5-C616D93B0609}"/>
            </c:ext>
          </c:extLst>
        </c:ser>
        <c:ser>
          <c:idx val="10"/>
          <c:order val="10"/>
          <c:tx>
            <c:strRef>
              <c:f>'4.1'!$A$18</c:f>
              <c:strCache>
                <c:ptCount val="1"/>
                <c:pt idx="0">
                  <c:v>Ostatní kapalná paliva</c:v>
                </c:pt>
              </c:strCache>
            </c:strRef>
          </c:tx>
          <c:spPr>
            <a:solidFill>
              <a:srgbClr val="9D9D9C"/>
            </a:solidFill>
          </c:spPr>
          <c:invertIfNegative val="0"/>
          <c:val>
            <c:numRef>
              <c:f>'4.1'!$B$18:$M$18</c:f>
              <c:numCache>
                <c:formatCode>#\ ##0.0</c:formatCode>
                <c:ptCount val="12"/>
                <c:pt idx="0">
                  <c:v>86.679901000000001</c:v>
                </c:pt>
                <c:pt idx="1">
                  <c:v>75.319725999999989</c:v>
                </c:pt>
                <c:pt idx="2">
                  <c:v>30.274146999999999</c:v>
                </c:pt>
                <c:pt idx="3">
                  <c:v>11.13574</c:v>
                </c:pt>
                <c:pt idx="4">
                  <c:v>11.456417</c:v>
                </c:pt>
                <c:pt idx="5">
                  <c:v>19.769055000000002</c:v>
                </c:pt>
                <c:pt idx="6">
                  <c:v>11.597678999999999</c:v>
                </c:pt>
                <c:pt idx="7">
                  <c:v>13.522640000000001</c:v>
                </c:pt>
                <c:pt idx="8">
                  <c:v>10.967124999999999</c:v>
                </c:pt>
                <c:pt idx="9">
                  <c:v>18.422122999999999</c:v>
                </c:pt>
                <c:pt idx="10">
                  <c:v>32.881297999999994</c:v>
                </c:pt>
                <c:pt idx="11">
                  <c:v>27.544668999999999</c:v>
                </c:pt>
              </c:numCache>
            </c:numRef>
          </c:val>
          <c:extLst>
            <c:ext xmlns:c16="http://schemas.microsoft.com/office/drawing/2014/chart" uri="{C3380CC4-5D6E-409C-BE32-E72D297353CC}">
              <c16:uniqueId val="{0000000A-0098-4443-B1B5-C616D93B0609}"/>
            </c:ext>
          </c:extLst>
        </c:ser>
        <c:ser>
          <c:idx val="11"/>
          <c:order val="11"/>
          <c:tx>
            <c:strRef>
              <c:f>'4.1'!$A$19</c:f>
              <c:strCache>
                <c:ptCount val="1"/>
                <c:pt idx="0">
                  <c:v>Ostatní pevná paliva</c:v>
                </c:pt>
              </c:strCache>
            </c:strRef>
          </c:tx>
          <c:spPr>
            <a:solidFill>
              <a:srgbClr val="D0D0D0"/>
            </a:solidFill>
          </c:spPr>
          <c:invertIfNegative val="0"/>
          <c:val>
            <c:numRef>
              <c:f>'4.1'!$B$19:$M$19</c:f>
              <c:numCache>
                <c:formatCode>#\ ##0.0</c:formatCode>
                <c:ptCount val="12"/>
                <c:pt idx="0">
                  <c:v>431.62181300000003</c:v>
                </c:pt>
                <c:pt idx="1">
                  <c:v>378.22853299999997</c:v>
                </c:pt>
                <c:pt idx="2">
                  <c:v>358.17692699999998</c:v>
                </c:pt>
                <c:pt idx="3">
                  <c:v>394.01921600000003</c:v>
                </c:pt>
                <c:pt idx="4">
                  <c:v>401.90051872553062</c:v>
                </c:pt>
                <c:pt idx="5">
                  <c:v>360.2021735134183</c:v>
                </c:pt>
                <c:pt idx="6">
                  <c:v>318.9480212778858</c:v>
                </c:pt>
                <c:pt idx="7">
                  <c:v>320.56962247550695</c:v>
                </c:pt>
                <c:pt idx="8">
                  <c:v>331.35569546793806</c:v>
                </c:pt>
                <c:pt idx="9">
                  <c:v>339.90793632295561</c:v>
                </c:pt>
                <c:pt idx="10">
                  <c:v>455.70676176174419</c:v>
                </c:pt>
                <c:pt idx="11">
                  <c:v>333.07181199645839</c:v>
                </c:pt>
              </c:numCache>
            </c:numRef>
          </c:val>
          <c:extLst>
            <c:ext xmlns:c16="http://schemas.microsoft.com/office/drawing/2014/chart" uri="{C3380CC4-5D6E-409C-BE32-E72D297353CC}">
              <c16:uniqueId val="{0000000B-0098-4443-B1B5-C616D93B0609}"/>
            </c:ext>
          </c:extLst>
        </c:ser>
        <c:ser>
          <c:idx val="12"/>
          <c:order val="12"/>
          <c:tx>
            <c:strRef>
              <c:f>'4.1'!$A$20</c:f>
              <c:strCache>
                <c:ptCount val="1"/>
                <c:pt idx="0">
                  <c:v>Ostatní plyny</c:v>
                </c:pt>
              </c:strCache>
            </c:strRef>
          </c:tx>
          <c:spPr>
            <a:pattFill prst="ltUpDiag">
              <a:fgClr>
                <a:schemeClr val="tx2"/>
              </a:fgClr>
              <a:bgClr>
                <a:schemeClr val="bg1"/>
              </a:bgClr>
            </a:pattFill>
          </c:spPr>
          <c:invertIfNegative val="0"/>
          <c:val>
            <c:numRef>
              <c:f>'4.1'!$B$20:$M$20</c:f>
              <c:numCache>
                <c:formatCode>#\ ##0.0</c:formatCode>
                <c:ptCount val="12"/>
                <c:pt idx="0">
                  <c:v>902.6514709999999</c:v>
                </c:pt>
                <c:pt idx="1">
                  <c:v>768.42518599999983</c:v>
                </c:pt>
                <c:pt idx="2">
                  <c:v>864.10889000000009</c:v>
                </c:pt>
                <c:pt idx="3">
                  <c:v>776.93415300000015</c:v>
                </c:pt>
                <c:pt idx="4">
                  <c:v>795.23396300000013</c:v>
                </c:pt>
                <c:pt idx="5">
                  <c:v>713.9596929999999</c:v>
                </c:pt>
                <c:pt idx="6">
                  <c:v>731.223705</c:v>
                </c:pt>
                <c:pt idx="7">
                  <c:v>801.32841399999984</c:v>
                </c:pt>
                <c:pt idx="8">
                  <c:v>736.41453699999988</c:v>
                </c:pt>
                <c:pt idx="9">
                  <c:v>724.23557500000004</c:v>
                </c:pt>
                <c:pt idx="10">
                  <c:v>808.9988000000003</c:v>
                </c:pt>
                <c:pt idx="11">
                  <c:v>797.63820299999986</c:v>
                </c:pt>
              </c:numCache>
            </c:numRef>
          </c:val>
          <c:extLst>
            <c:ext xmlns:c16="http://schemas.microsoft.com/office/drawing/2014/chart" uri="{C3380CC4-5D6E-409C-BE32-E72D297353CC}">
              <c16:uniqueId val="{0000000C-0098-4443-B1B5-C616D93B0609}"/>
            </c:ext>
          </c:extLst>
        </c:ser>
        <c:ser>
          <c:idx val="13"/>
          <c:order val="13"/>
          <c:tx>
            <c:strRef>
              <c:f>'4.1'!$A$21</c:f>
              <c:strCache>
                <c:ptCount val="1"/>
                <c:pt idx="0">
                  <c:v>Ostatní</c:v>
                </c:pt>
              </c:strCache>
            </c:strRef>
          </c:tx>
          <c:spPr>
            <a:pattFill prst="ltUpDiag">
              <a:fgClr>
                <a:schemeClr val="accent5"/>
              </a:fgClr>
              <a:bgClr>
                <a:schemeClr val="bg1"/>
              </a:bgClr>
            </a:pattFill>
          </c:spPr>
          <c:invertIfNegative val="0"/>
          <c:val>
            <c:numRef>
              <c:f>'4.1'!$B$21:$M$21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098-4443-B1B5-C616D93B0609}"/>
            </c:ext>
          </c:extLst>
        </c:ser>
        <c:ser>
          <c:idx val="14"/>
          <c:order val="14"/>
          <c:tx>
            <c:strRef>
              <c:f>'4.1'!$A$22</c:f>
              <c:strCache>
                <c:ptCount val="1"/>
                <c:pt idx="0">
                  <c:v>Topné oleje</c:v>
                </c:pt>
              </c:strCache>
            </c:strRef>
          </c:tx>
          <c:spPr>
            <a:pattFill prst="ltUpDiag">
              <a:fgClr>
                <a:schemeClr val="accent2"/>
              </a:fgClr>
              <a:bgClr>
                <a:schemeClr val="bg1"/>
              </a:bgClr>
            </a:pattFill>
          </c:spPr>
          <c:invertIfNegative val="0"/>
          <c:val>
            <c:numRef>
              <c:f>'4.1'!$B$22:$M$22</c:f>
              <c:numCache>
                <c:formatCode>#\ ##0.0</c:formatCode>
                <c:ptCount val="12"/>
                <c:pt idx="0">
                  <c:v>59.045684999999999</c:v>
                </c:pt>
                <c:pt idx="1">
                  <c:v>64.635511999999991</c:v>
                </c:pt>
                <c:pt idx="2">
                  <c:v>25.343363999999994</c:v>
                </c:pt>
                <c:pt idx="3">
                  <c:v>5.6423199999999989</c:v>
                </c:pt>
                <c:pt idx="4">
                  <c:v>3.4374919999999993</c:v>
                </c:pt>
                <c:pt idx="5">
                  <c:v>47.185986000000021</c:v>
                </c:pt>
                <c:pt idx="6">
                  <c:v>27.201368999999993</c:v>
                </c:pt>
                <c:pt idx="7">
                  <c:v>8.9822829999999989</c:v>
                </c:pt>
                <c:pt idx="8">
                  <c:v>6.7155569999999987</c:v>
                </c:pt>
                <c:pt idx="9">
                  <c:v>13.381261</c:v>
                </c:pt>
                <c:pt idx="10">
                  <c:v>28.751766000000003</c:v>
                </c:pt>
                <c:pt idx="11">
                  <c:v>73.502630000000039</c:v>
                </c:pt>
              </c:numCache>
            </c:numRef>
          </c:val>
          <c:extLst>
            <c:ext xmlns:c16="http://schemas.microsoft.com/office/drawing/2014/chart" uri="{C3380CC4-5D6E-409C-BE32-E72D297353CC}">
              <c16:uniqueId val="{0000000E-0098-4443-B1B5-C616D93B0609}"/>
            </c:ext>
          </c:extLst>
        </c:ser>
        <c:ser>
          <c:idx val="15"/>
          <c:order val="15"/>
          <c:tx>
            <c:strRef>
              <c:f>'4.1'!$A$23</c:f>
              <c:strCache>
                <c:ptCount val="1"/>
                <c:pt idx="0">
                  <c:v>Zemní plyn</c:v>
                </c:pt>
              </c:strCache>
            </c:strRef>
          </c:tx>
          <c:spPr>
            <a:pattFill prst="ltUpDiag">
              <a:fgClr>
                <a:srgbClr val="E86159"/>
              </a:fgClr>
              <a:bgClr>
                <a:schemeClr val="bg1"/>
              </a:bgClr>
            </a:pattFill>
          </c:spPr>
          <c:invertIfNegative val="0"/>
          <c:val>
            <c:numRef>
              <c:f>'4.1'!$B$23:$M$23</c:f>
              <c:numCache>
                <c:formatCode>#\ ##0.0</c:formatCode>
                <c:ptCount val="12"/>
                <c:pt idx="0">
                  <c:v>4610.6001843877966</c:v>
                </c:pt>
                <c:pt idx="1">
                  <c:v>4184.5764009928698</c:v>
                </c:pt>
                <c:pt idx="2">
                  <c:v>3737.852220520605</c:v>
                </c:pt>
                <c:pt idx="3">
                  <c:v>3053.1295802454679</c:v>
                </c:pt>
                <c:pt idx="4">
                  <c:v>2237.2074527923819</c:v>
                </c:pt>
                <c:pt idx="5">
                  <c:v>1285.0257603073828</c:v>
                </c:pt>
                <c:pt idx="6">
                  <c:v>1274.2811366736128</c:v>
                </c:pt>
                <c:pt idx="7">
                  <c:v>1338.2358028159006</c:v>
                </c:pt>
                <c:pt idx="8">
                  <c:v>1675.8649068593809</c:v>
                </c:pt>
                <c:pt idx="9">
                  <c:v>2966.9517721834745</c:v>
                </c:pt>
                <c:pt idx="10">
                  <c:v>3598.9179096077896</c:v>
                </c:pt>
                <c:pt idx="11">
                  <c:v>4527.6975953575438</c:v>
                </c:pt>
              </c:numCache>
            </c:numRef>
          </c:val>
          <c:extLst>
            <c:ext xmlns:c16="http://schemas.microsoft.com/office/drawing/2014/chart" uri="{C3380CC4-5D6E-409C-BE32-E72D297353CC}">
              <c16:uniqueId val="{0000000F-0098-4443-B1B5-C616D93B0609}"/>
            </c:ext>
          </c:extLst>
        </c:ser>
        <c:dLbls>
          <c:showLegendKey val="0"/>
          <c:showVal val="0"/>
          <c:showCatName val="0"/>
          <c:showSerName val="0"/>
          <c:showPercent val="0"/>
          <c:showBubbleSize val="0"/>
        </c:dLbls>
        <c:gapWidth val="50"/>
        <c:overlap val="100"/>
        <c:axId val="178610944"/>
        <c:axId val="178612480"/>
      </c:barChart>
      <c:catAx>
        <c:axId val="178610944"/>
        <c:scaling>
          <c:orientation val="minMax"/>
        </c:scaling>
        <c:delete val="0"/>
        <c:axPos val="b"/>
        <c:majorTickMark val="none"/>
        <c:minorTickMark val="none"/>
        <c:tickLblPos val="nextTo"/>
        <c:txPr>
          <a:bodyPr/>
          <a:lstStyle/>
          <a:p>
            <a:pPr>
              <a:defRPr sz="900"/>
            </a:pPr>
            <a:endParaRPr lang="cs-CZ"/>
          </a:p>
        </c:txPr>
        <c:crossAx val="178612480"/>
        <c:crosses val="autoZero"/>
        <c:auto val="1"/>
        <c:lblAlgn val="ctr"/>
        <c:lblOffset val="100"/>
        <c:noMultiLvlLbl val="0"/>
      </c:catAx>
      <c:valAx>
        <c:axId val="178612480"/>
        <c:scaling>
          <c:orientation val="minMax"/>
          <c:max val="25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178610944"/>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accent1"/>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FD4C-42A0-96FE-49730A1E4246}"/>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FD4C-42A0-96FE-49730A1E4246}"/>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FD4C-42A0-96FE-49730A1E4246}"/>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FD4C-42A0-96FE-49730A1E4246}"/>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FD4C-42A0-96FE-49730A1E4246}"/>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FD4C-42A0-96FE-49730A1E4246}"/>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FD4C-42A0-96FE-49730A1E4246}"/>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FD4C-42A0-96FE-49730A1E4246}"/>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FD4C-42A0-96FE-49730A1E4246}"/>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FD4C-42A0-96FE-49730A1E4246}"/>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FD4C-42A0-96FE-49730A1E4246}"/>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FD4C-42A0-96FE-49730A1E4246}"/>
            </c:ext>
          </c:extLst>
        </c:ser>
        <c:ser>
          <c:idx val="12"/>
          <c:order val="12"/>
          <c:tx>
            <c:strRef>
              <c:f>'4.2'!$O$19</c:f>
              <c:strCache>
                <c:ptCount val="1"/>
              </c:strCache>
            </c:strRef>
          </c:tx>
          <c:spPr>
            <a:pattFill prst="ltUpDiag">
              <a:fgClr>
                <a:schemeClr val="accent1"/>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FD4C-42A0-96FE-49730A1E4246}"/>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FD4C-42A0-96FE-49730A1E4246}"/>
            </c:ext>
          </c:extLst>
        </c:ser>
        <c:dLbls>
          <c:showLegendKey val="0"/>
          <c:showVal val="0"/>
          <c:showCatName val="0"/>
          <c:showSerName val="0"/>
          <c:showPercent val="0"/>
          <c:showBubbleSize val="0"/>
        </c:dLbls>
        <c:gapWidth val="150"/>
        <c:axId val="235479040"/>
        <c:axId val="235480576"/>
      </c:barChart>
      <c:catAx>
        <c:axId val="235479040"/>
        <c:scaling>
          <c:orientation val="minMax"/>
        </c:scaling>
        <c:delete val="1"/>
        <c:axPos val="b"/>
        <c:numFmt formatCode="General" sourceLinked="1"/>
        <c:majorTickMark val="out"/>
        <c:minorTickMark val="none"/>
        <c:tickLblPos val="nextTo"/>
        <c:crossAx val="235480576"/>
        <c:crosses val="autoZero"/>
        <c:auto val="1"/>
        <c:lblAlgn val="ctr"/>
        <c:lblOffset val="100"/>
        <c:noMultiLvlLbl val="0"/>
      </c:catAx>
      <c:valAx>
        <c:axId val="235480576"/>
        <c:scaling>
          <c:orientation val="minMax"/>
        </c:scaling>
        <c:delete val="1"/>
        <c:axPos val="l"/>
        <c:numFmt formatCode="0.0%" sourceLinked="1"/>
        <c:majorTickMark val="out"/>
        <c:minorTickMark val="none"/>
        <c:tickLblPos val="nextTo"/>
        <c:crossAx val="2354790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Instalovaný výkon v ČR (MW</a:t>
            </a:r>
            <a:r>
              <a:rPr lang="cs-CZ" sz="1000" baseline="-25000">
                <a:solidFill>
                  <a:schemeClr val="tx2"/>
                </a:solidFill>
              </a:rPr>
              <a:t>t</a:t>
            </a:r>
            <a:r>
              <a:rPr lang="cs-CZ" sz="1000">
                <a:solidFill>
                  <a:schemeClr val="tx2"/>
                </a:solidFill>
              </a:rPr>
              <a:t>)</a:t>
            </a:r>
          </a:p>
        </c:rich>
      </c:tx>
      <c:layout>
        <c:manualLayout>
          <c:xMode val="edge"/>
          <c:yMode val="edge"/>
          <c:x val="2.1198696001707E-3"/>
          <c:y val="3.4071565490064917E-2"/>
        </c:manualLayout>
      </c:layout>
      <c:overlay val="0"/>
    </c:title>
    <c:autoTitleDeleted val="0"/>
    <c:plotArea>
      <c:layout>
        <c:manualLayout>
          <c:layoutTarget val="inner"/>
          <c:xMode val="edge"/>
          <c:yMode val="edge"/>
          <c:x val="7.8332167930714694E-2"/>
          <c:y val="0.16578678264711025"/>
          <c:w val="0.88757812783102241"/>
          <c:h val="0.70939771577428523"/>
        </c:manualLayout>
      </c:layout>
      <c:barChart>
        <c:barDir val="col"/>
        <c:grouping val="stacked"/>
        <c:varyColors val="0"/>
        <c:ser>
          <c:idx val="0"/>
          <c:order val="0"/>
          <c:tx>
            <c:strRef>
              <c:f>'6'!$A$7</c:f>
              <c:strCache>
                <c:ptCount val="1"/>
                <c:pt idx="0">
                  <c:v>Hlavní město Praha (PHA)</c:v>
                </c:pt>
              </c:strCache>
            </c:strRef>
          </c:tx>
          <c:spPr>
            <a:solidFill>
              <a:schemeClr val="accent1"/>
            </a:solidFill>
          </c:spPr>
          <c:invertIfNegative val="0"/>
          <c:val>
            <c:numRef>
              <c:f>'6'!$B$7:$M$7</c:f>
              <c:numCache>
                <c:formatCode>#\ ##0.0</c:formatCode>
                <c:ptCount val="12"/>
                <c:pt idx="0">
                  <c:v>2085.3448999999991</c:v>
                </c:pt>
                <c:pt idx="1">
                  <c:v>2086.2048999999988</c:v>
                </c:pt>
                <c:pt idx="2">
                  <c:v>2086.1508999999987</c:v>
                </c:pt>
                <c:pt idx="3">
                  <c:v>2090.312899999999</c:v>
                </c:pt>
                <c:pt idx="4">
                  <c:v>2096.9138999999986</c:v>
                </c:pt>
                <c:pt idx="5">
                  <c:v>2096.9128999999989</c:v>
                </c:pt>
                <c:pt idx="6">
                  <c:v>2096.4458999999988</c:v>
                </c:pt>
                <c:pt idx="7">
                  <c:v>2096.4478999999988</c:v>
                </c:pt>
                <c:pt idx="8">
                  <c:v>2096.2778999999991</c:v>
                </c:pt>
                <c:pt idx="9">
                  <c:v>2096.3848999999991</c:v>
                </c:pt>
                <c:pt idx="10">
                  <c:v>2096.3848999999991</c:v>
                </c:pt>
                <c:pt idx="11">
                  <c:v>2096.5108999999993</c:v>
                </c:pt>
              </c:numCache>
            </c:numRef>
          </c:val>
          <c:extLst>
            <c:ext xmlns:c16="http://schemas.microsoft.com/office/drawing/2014/chart" uri="{C3380CC4-5D6E-409C-BE32-E72D297353CC}">
              <c16:uniqueId val="{00000000-A10D-4DC0-A3DF-71286D468598}"/>
            </c:ext>
          </c:extLst>
        </c:ser>
        <c:ser>
          <c:idx val="1"/>
          <c:order val="1"/>
          <c:tx>
            <c:strRef>
              <c:f>'6'!$A$8</c:f>
              <c:strCache>
                <c:ptCount val="1"/>
                <c:pt idx="0">
                  <c:v>Jihočeský kraj (JHČ)</c:v>
                </c:pt>
              </c:strCache>
            </c:strRef>
          </c:tx>
          <c:spPr>
            <a:solidFill>
              <a:schemeClr val="accent2"/>
            </a:solidFill>
          </c:spPr>
          <c:invertIfNegative val="0"/>
          <c:val>
            <c:numRef>
              <c:f>'6'!$B$8:$M$8</c:f>
              <c:numCache>
                <c:formatCode>#\ ##0.0</c:formatCode>
                <c:ptCount val="12"/>
                <c:pt idx="0">
                  <c:v>2281.1512000000007</c:v>
                </c:pt>
                <c:pt idx="1">
                  <c:v>2281.9122000000011</c:v>
                </c:pt>
                <c:pt idx="2">
                  <c:v>2282.6682000000014</c:v>
                </c:pt>
                <c:pt idx="3">
                  <c:v>2282.6682000000014</c:v>
                </c:pt>
                <c:pt idx="4">
                  <c:v>2269.9772000000012</c:v>
                </c:pt>
                <c:pt idx="5">
                  <c:v>2269.2212000000013</c:v>
                </c:pt>
                <c:pt idx="6">
                  <c:v>2234.5002000000013</c:v>
                </c:pt>
                <c:pt idx="7">
                  <c:v>2235.2572000000009</c:v>
                </c:pt>
                <c:pt idx="8">
                  <c:v>2235.2572000000009</c:v>
                </c:pt>
                <c:pt idx="9">
                  <c:v>2234.5012000000011</c:v>
                </c:pt>
                <c:pt idx="10">
                  <c:v>2234.5012000000011</c:v>
                </c:pt>
                <c:pt idx="11">
                  <c:v>2201.7972000000009</c:v>
                </c:pt>
              </c:numCache>
            </c:numRef>
          </c:val>
          <c:extLst>
            <c:ext xmlns:c16="http://schemas.microsoft.com/office/drawing/2014/chart" uri="{C3380CC4-5D6E-409C-BE32-E72D297353CC}">
              <c16:uniqueId val="{00000001-A10D-4DC0-A3DF-71286D468598}"/>
            </c:ext>
          </c:extLst>
        </c:ser>
        <c:ser>
          <c:idx val="2"/>
          <c:order val="2"/>
          <c:tx>
            <c:strRef>
              <c:f>'6'!$A$9</c:f>
              <c:strCache>
                <c:ptCount val="1"/>
                <c:pt idx="0">
                  <c:v>Jihomoravský kraj (JHM)</c:v>
                </c:pt>
              </c:strCache>
            </c:strRef>
          </c:tx>
          <c:spPr>
            <a:solidFill>
              <a:schemeClr val="accent3"/>
            </a:solidFill>
          </c:spPr>
          <c:invertIfNegative val="0"/>
          <c:val>
            <c:numRef>
              <c:f>'6'!$B$9:$M$9</c:f>
              <c:numCache>
                <c:formatCode>#\ ##0.0</c:formatCode>
                <c:ptCount val="12"/>
                <c:pt idx="0">
                  <c:v>1933.9069999999986</c:v>
                </c:pt>
                <c:pt idx="1">
                  <c:v>1934.2179999999985</c:v>
                </c:pt>
                <c:pt idx="2">
                  <c:v>1935.1559999999986</c:v>
                </c:pt>
                <c:pt idx="3">
                  <c:v>1935.1559999999986</c:v>
                </c:pt>
                <c:pt idx="4">
                  <c:v>1936.4069999999983</c:v>
                </c:pt>
                <c:pt idx="5">
                  <c:v>1918.4829999999986</c:v>
                </c:pt>
                <c:pt idx="6">
                  <c:v>1913.1389999999985</c:v>
                </c:pt>
                <c:pt idx="7">
                  <c:v>1913.1389999999985</c:v>
                </c:pt>
                <c:pt idx="8">
                  <c:v>1913.1389999999985</c:v>
                </c:pt>
                <c:pt idx="9">
                  <c:v>1914.2729999999981</c:v>
                </c:pt>
                <c:pt idx="10">
                  <c:v>1914.7489999999982</c:v>
                </c:pt>
                <c:pt idx="11">
                  <c:v>1915.0379999999982</c:v>
                </c:pt>
              </c:numCache>
            </c:numRef>
          </c:val>
          <c:extLst>
            <c:ext xmlns:c16="http://schemas.microsoft.com/office/drawing/2014/chart" uri="{C3380CC4-5D6E-409C-BE32-E72D297353CC}">
              <c16:uniqueId val="{00000002-A10D-4DC0-A3DF-71286D468598}"/>
            </c:ext>
          </c:extLst>
        </c:ser>
        <c:ser>
          <c:idx val="3"/>
          <c:order val="3"/>
          <c:tx>
            <c:strRef>
              <c:f>'6'!$A$10</c:f>
              <c:strCache>
                <c:ptCount val="1"/>
                <c:pt idx="0">
                  <c:v>Karlovarský kraj (KVK)</c:v>
                </c:pt>
              </c:strCache>
            </c:strRef>
          </c:tx>
          <c:spPr>
            <a:solidFill>
              <a:schemeClr val="accent4"/>
            </a:solidFill>
          </c:spPr>
          <c:invertIfNegative val="0"/>
          <c:val>
            <c:numRef>
              <c:f>'6'!$B$10:$M$10</c:f>
              <c:numCache>
                <c:formatCode>#\ ##0.0</c:formatCode>
                <c:ptCount val="12"/>
                <c:pt idx="0">
                  <c:v>2838.489</c:v>
                </c:pt>
                <c:pt idx="1">
                  <c:v>2825.6889999999999</c:v>
                </c:pt>
                <c:pt idx="2">
                  <c:v>2825.6889999999999</c:v>
                </c:pt>
                <c:pt idx="3">
                  <c:v>2827.5189999999998</c:v>
                </c:pt>
                <c:pt idx="4">
                  <c:v>2827.5199999999995</c:v>
                </c:pt>
                <c:pt idx="5">
                  <c:v>2827.567</c:v>
                </c:pt>
                <c:pt idx="6">
                  <c:v>2827.567</c:v>
                </c:pt>
                <c:pt idx="7">
                  <c:v>2833.567</c:v>
                </c:pt>
                <c:pt idx="8">
                  <c:v>2833.567</c:v>
                </c:pt>
                <c:pt idx="9">
                  <c:v>2834.2560000000003</c:v>
                </c:pt>
                <c:pt idx="10">
                  <c:v>2834.2560000000003</c:v>
                </c:pt>
                <c:pt idx="11">
                  <c:v>2834.2560000000003</c:v>
                </c:pt>
              </c:numCache>
            </c:numRef>
          </c:val>
          <c:extLst>
            <c:ext xmlns:c16="http://schemas.microsoft.com/office/drawing/2014/chart" uri="{C3380CC4-5D6E-409C-BE32-E72D297353CC}">
              <c16:uniqueId val="{00000003-A10D-4DC0-A3DF-71286D468598}"/>
            </c:ext>
          </c:extLst>
        </c:ser>
        <c:ser>
          <c:idx val="4"/>
          <c:order val="4"/>
          <c:tx>
            <c:strRef>
              <c:f>'6'!$A$11</c:f>
              <c:strCache>
                <c:ptCount val="1"/>
                <c:pt idx="0">
                  <c:v>Kraj Vysočina (VYS)</c:v>
                </c:pt>
              </c:strCache>
            </c:strRef>
          </c:tx>
          <c:spPr>
            <a:solidFill>
              <a:schemeClr val="accent5"/>
            </a:solidFill>
          </c:spPr>
          <c:invertIfNegative val="0"/>
          <c:val>
            <c:numRef>
              <c:f>'6'!$B$11:$M$11</c:f>
              <c:numCache>
                <c:formatCode>#\ ##0.0</c:formatCode>
                <c:ptCount val="12"/>
                <c:pt idx="0">
                  <c:v>607.6610000000004</c:v>
                </c:pt>
                <c:pt idx="1">
                  <c:v>607.6610000000004</c:v>
                </c:pt>
                <c:pt idx="2">
                  <c:v>607.6610000000004</c:v>
                </c:pt>
                <c:pt idx="3">
                  <c:v>607.6610000000004</c:v>
                </c:pt>
                <c:pt idx="4">
                  <c:v>607.6610000000004</c:v>
                </c:pt>
                <c:pt idx="5">
                  <c:v>607.6610000000004</c:v>
                </c:pt>
                <c:pt idx="6">
                  <c:v>607.6610000000004</c:v>
                </c:pt>
                <c:pt idx="7">
                  <c:v>607.6610000000004</c:v>
                </c:pt>
                <c:pt idx="8">
                  <c:v>607.77700000000038</c:v>
                </c:pt>
                <c:pt idx="9">
                  <c:v>608.3910000000003</c:v>
                </c:pt>
                <c:pt idx="10">
                  <c:v>608.33600000000035</c:v>
                </c:pt>
                <c:pt idx="11">
                  <c:v>608.33600000000035</c:v>
                </c:pt>
              </c:numCache>
            </c:numRef>
          </c:val>
          <c:extLst>
            <c:ext xmlns:c16="http://schemas.microsoft.com/office/drawing/2014/chart" uri="{C3380CC4-5D6E-409C-BE32-E72D297353CC}">
              <c16:uniqueId val="{00000004-A10D-4DC0-A3DF-71286D468598}"/>
            </c:ext>
          </c:extLst>
        </c:ser>
        <c:ser>
          <c:idx val="5"/>
          <c:order val="5"/>
          <c:tx>
            <c:strRef>
              <c:f>'6'!$A$12</c:f>
              <c:strCache>
                <c:ptCount val="1"/>
                <c:pt idx="0">
                  <c:v>Královéhradecký kraj (HKK)</c:v>
                </c:pt>
              </c:strCache>
            </c:strRef>
          </c:tx>
          <c:spPr>
            <a:solidFill>
              <a:schemeClr val="accent6"/>
            </a:solidFill>
          </c:spPr>
          <c:invertIfNegative val="0"/>
          <c:val>
            <c:numRef>
              <c:f>'6'!$B$12:$M$12</c:f>
              <c:numCache>
                <c:formatCode>#\ ##0.0</c:formatCode>
                <c:ptCount val="12"/>
                <c:pt idx="0">
                  <c:v>1069.0494999999999</c:v>
                </c:pt>
                <c:pt idx="1">
                  <c:v>1069.0494999999999</c:v>
                </c:pt>
                <c:pt idx="2">
                  <c:v>1069.3024999999998</c:v>
                </c:pt>
                <c:pt idx="3">
                  <c:v>1069.3024999999998</c:v>
                </c:pt>
                <c:pt idx="4">
                  <c:v>1069.2864999999999</c:v>
                </c:pt>
                <c:pt idx="5">
                  <c:v>1069.3024999999998</c:v>
                </c:pt>
                <c:pt idx="6">
                  <c:v>1072.5024999999996</c:v>
                </c:pt>
                <c:pt idx="7">
                  <c:v>1072.5024999999996</c:v>
                </c:pt>
                <c:pt idx="8">
                  <c:v>1072.5024999999996</c:v>
                </c:pt>
                <c:pt idx="9">
                  <c:v>1074.1434999999997</c:v>
                </c:pt>
                <c:pt idx="10">
                  <c:v>1072.3224999999995</c:v>
                </c:pt>
                <c:pt idx="11">
                  <c:v>1072.3224999999995</c:v>
                </c:pt>
              </c:numCache>
            </c:numRef>
          </c:val>
          <c:extLst>
            <c:ext xmlns:c16="http://schemas.microsoft.com/office/drawing/2014/chart" uri="{C3380CC4-5D6E-409C-BE32-E72D297353CC}">
              <c16:uniqueId val="{00000005-A10D-4DC0-A3DF-71286D468598}"/>
            </c:ext>
          </c:extLst>
        </c:ser>
        <c:ser>
          <c:idx val="6"/>
          <c:order val="6"/>
          <c:tx>
            <c:strRef>
              <c:f>'6'!$A$13</c:f>
              <c:strCache>
                <c:ptCount val="1"/>
                <c:pt idx="0">
                  <c:v>Liberecký kraj (LBK)</c:v>
                </c:pt>
              </c:strCache>
            </c:strRef>
          </c:tx>
          <c:spPr>
            <a:solidFill>
              <a:srgbClr val="F0948F"/>
            </a:solidFill>
          </c:spPr>
          <c:invertIfNegative val="0"/>
          <c:val>
            <c:numRef>
              <c:f>'6'!$B$13:$M$13</c:f>
              <c:numCache>
                <c:formatCode>#\ ##0.0</c:formatCode>
                <c:ptCount val="12"/>
                <c:pt idx="0">
                  <c:v>487.32899999999995</c:v>
                </c:pt>
                <c:pt idx="1">
                  <c:v>487.32899999999995</c:v>
                </c:pt>
                <c:pt idx="2">
                  <c:v>487.32899999999995</c:v>
                </c:pt>
                <c:pt idx="3">
                  <c:v>487.18699999999995</c:v>
                </c:pt>
                <c:pt idx="4">
                  <c:v>487.18899999999991</c:v>
                </c:pt>
                <c:pt idx="5">
                  <c:v>487.18899999999991</c:v>
                </c:pt>
                <c:pt idx="6">
                  <c:v>488.14099999999996</c:v>
                </c:pt>
                <c:pt idx="7">
                  <c:v>488.14099999999996</c:v>
                </c:pt>
                <c:pt idx="8">
                  <c:v>488.14099999999996</c:v>
                </c:pt>
                <c:pt idx="9">
                  <c:v>488.14099999999996</c:v>
                </c:pt>
                <c:pt idx="10">
                  <c:v>488.14099999999996</c:v>
                </c:pt>
                <c:pt idx="11">
                  <c:v>488.14099999999996</c:v>
                </c:pt>
              </c:numCache>
            </c:numRef>
          </c:val>
          <c:extLst>
            <c:ext xmlns:c16="http://schemas.microsoft.com/office/drawing/2014/chart" uri="{C3380CC4-5D6E-409C-BE32-E72D297353CC}">
              <c16:uniqueId val="{00000006-A10D-4DC0-A3DF-71286D468598}"/>
            </c:ext>
          </c:extLst>
        </c:ser>
        <c:ser>
          <c:idx val="7"/>
          <c:order val="7"/>
          <c:tx>
            <c:strRef>
              <c:f>'6'!$A$14</c:f>
              <c:strCache>
                <c:ptCount val="1"/>
                <c:pt idx="0">
                  <c:v>Moravskoslezský kraj (MSK)</c:v>
                </c:pt>
              </c:strCache>
            </c:strRef>
          </c:tx>
          <c:spPr>
            <a:solidFill>
              <a:srgbClr val="F7C9C7"/>
            </a:solidFill>
          </c:spPr>
          <c:invertIfNegative val="0"/>
          <c:val>
            <c:numRef>
              <c:f>'6'!$B$14:$M$14</c:f>
              <c:numCache>
                <c:formatCode>#\ ##0.0</c:formatCode>
                <c:ptCount val="12"/>
                <c:pt idx="0">
                  <c:v>6594.6120999999966</c:v>
                </c:pt>
                <c:pt idx="1">
                  <c:v>6594.6120999999966</c:v>
                </c:pt>
                <c:pt idx="2">
                  <c:v>6585.5120999999972</c:v>
                </c:pt>
                <c:pt idx="3">
                  <c:v>6585.5120999999972</c:v>
                </c:pt>
                <c:pt idx="4">
                  <c:v>6595.002099999997</c:v>
                </c:pt>
                <c:pt idx="5">
                  <c:v>6593.7920999999969</c:v>
                </c:pt>
                <c:pt idx="6">
                  <c:v>6595.0120999999981</c:v>
                </c:pt>
                <c:pt idx="7">
                  <c:v>6110.8720999999978</c:v>
                </c:pt>
                <c:pt idx="8">
                  <c:v>6111.1120999999976</c:v>
                </c:pt>
                <c:pt idx="9">
                  <c:v>6118.5660999999973</c:v>
                </c:pt>
                <c:pt idx="10">
                  <c:v>6118.5660999999973</c:v>
                </c:pt>
                <c:pt idx="11">
                  <c:v>6118.5230999999976</c:v>
                </c:pt>
              </c:numCache>
            </c:numRef>
          </c:val>
          <c:extLst>
            <c:ext xmlns:c16="http://schemas.microsoft.com/office/drawing/2014/chart" uri="{C3380CC4-5D6E-409C-BE32-E72D297353CC}">
              <c16:uniqueId val="{00000007-A10D-4DC0-A3DF-71286D468598}"/>
            </c:ext>
          </c:extLst>
        </c:ser>
        <c:ser>
          <c:idx val="8"/>
          <c:order val="8"/>
          <c:tx>
            <c:strRef>
              <c:f>'6'!$A$15</c:f>
              <c:strCache>
                <c:ptCount val="1"/>
                <c:pt idx="0">
                  <c:v>Olomoucký kraj (OLK)</c:v>
                </c:pt>
              </c:strCache>
            </c:strRef>
          </c:tx>
          <c:spPr>
            <a:solidFill>
              <a:schemeClr val="tx1"/>
            </a:solidFill>
          </c:spPr>
          <c:invertIfNegative val="0"/>
          <c:val>
            <c:numRef>
              <c:f>'6'!$B$15:$M$15</c:f>
              <c:numCache>
                <c:formatCode>#\ ##0.0</c:formatCode>
                <c:ptCount val="12"/>
                <c:pt idx="0">
                  <c:v>1292.3062</c:v>
                </c:pt>
                <c:pt idx="1">
                  <c:v>1292.3062</c:v>
                </c:pt>
                <c:pt idx="2">
                  <c:v>1292.7051999999999</c:v>
                </c:pt>
                <c:pt idx="3">
                  <c:v>1292.7051999999999</c:v>
                </c:pt>
                <c:pt idx="4">
                  <c:v>1292.7051999999999</c:v>
                </c:pt>
                <c:pt idx="5">
                  <c:v>1292.7051999999999</c:v>
                </c:pt>
                <c:pt idx="6">
                  <c:v>1294.0841999999998</c:v>
                </c:pt>
                <c:pt idx="7">
                  <c:v>1294.0841999999998</c:v>
                </c:pt>
                <c:pt idx="8">
                  <c:v>1294.3211999999999</c:v>
                </c:pt>
                <c:pt idx="9">
                  <c:v>1286.7112</c:v>
                </c:pt>
                <c:pt idx="10">
                  <c:v>1286.7112</c:v>
                </c:pt>
                <c:pt idx="11">
                  <c:v>1286.7112</c:v>
                </c:pt>
              </c:numCache>
            </c:numRef>
          </c:val>
          <c:extLst>
            <c:ext xmlns:c16="http://schemas.microsoft.com/office/drawing/2014/chart" uri="{C3380CC4-5D6E-409C-BE32-E72D297353CC}">
              <c16:uniqueId val="{00000008-A10D-4DC0-A3DF-71286D468598}"/>
            </c:ext>
          </c:extLst>
        </c:ser>
        <c:ser>
          <c:idx val="9"/>
          <c:order val="9"/>
          <c:tx>
            <c:strRef>
              <c:f>'6'!$A$16</c:f>
              <c:strCache>
                <c:ptCount val="1"/>
                <c:pt idx="0">
                  <c:v>Pardubický kraj (PAK)</c:v>
                </c:pt>
              </c:strCache>
            </c:strRef>
          </c:tx>
          <c:spPr>
            <a:solidFill>
              <a:srgbClr val="646363"/>
            </a:solidFill>
          </c:spPr>
          <c:invertIfNegative val="0"/>
          <c:val>
            <c:numRef>
              <c:f>'6'!$B$16:$M$16</c:f>
              <c:numCache>
                <c:formatCode>#\ ##0.0</c:formatCode>
                <c:ptCount val="12"/>
                <c:pt idx="0">
                  <c:v>3722.0685999999992</c:v>
                </c:pt>
                <c:pt idx="1">
                  <c:v>3722.0685999999992</c:v>
                </c:pt>
                <c:pt idx="2">
                  <c:v>3723.038599999999</c:v>
                </c:pt>
                <c:pt idx="3">
                  <c:v>3723.0375999999992</c:v>
                </c:pt>
                <c:pt idx="4">
                  <c:v>3723.123599999999</c:v>
                </c:pt>
                <c:pt idx="5">
                  <c:v>3723.8255999999992</c:v>
                </c:pt>
                <c:pt idx="6">
                  <c:v>3724.239599999999</c:v>
                </c:pt>
                <c:pt idx="7">
                  <c:v>3724.239599999999</c:v>
                </c:pt>
                <c:pt idx="8">
                  <c:v>3724.239599999999</c:v>
                </c:pt>
                <c:pt idx="9">
                  <c:v>3724.2965999999988</c:v>
                </c:pt>
                <c:pt idx="10">
                  <c:v>3724.4575999999988</c:v>
                </c:pt>
                <c:pt idx="11">
                  <c:v>3724.3075999999992</c:v>
                </c:pt>
              </c:numCache>
            </c:numRef>
          </c:val>
          <c:extLst>
            <c:ext xmlns:c16="http://schemas.microsoft.com/office/drawing/2014/chart" uri="{C3380CC4-5D6E-409C-BE32-E72D297353CC}">
              <c16:uniqueId val="{00000009-A10D-4DC0-A3DF-71286D468598}"/>
            </c:ext>
          </c:extLst>
        </c:ser>
        <c:ser>
          <c:idx val="10"/>
          <c:order val="10"/>
          <c:tx>
            <c:strRef>
              <c:f>'6'!$A$17</c:f>
              <c:strCache>
                <c:ptCount val="1"/>
                <c:pt idx="0">
                  <c:v>Plzeňský kraj (PLK)</c:v>
                </c:pt>
              </c:strCache>
            </c:strRef>
          </c:tx>
          <c:spPr>
            <a:solidFill>
              <a:srgbClr val="9D9D9C"/>
            </a:solidFill>
          </c:spPr>
          <c:invertIfNegative val="0"/>
          <c:val>
            <c:numRef>
              <c:f>'6'!$B$17:$M$17</c:f>
              <c:numCache>
                <c:formatCode>#\ ##0.0</c:formatCode>
                <c:ptCount val="12"/>
                <c:pt idx="0">
                  <c:v>1144.8549999999996</c:v>
                </c:pt>
                <c:pt idx="1">
                  <c:v>1144.5319999999995</c:v>
                </c:pt>
                <c:pt idx="2">
                  <c:v>1144.5299999999995</c:v>
                </c:pt>
                <c:pt idx="3">
                  <c:v>1144.5299999999995</c:v>
                </c:pt>
                <c:pt idx="4">
                  <c:v>1144.5299999999995</c:v>
                </c:pt>
                <c:pt idx="5">
                  <c:v>1144.5299999999995</c:v>
                </c:pt>
                <c:pt idx="6">
                  <c:v>1141.8549999999996</c:v>
                </c:pt>
                <c:pt idx="7">
                  <c:v>1141.8549999999996</c:v>
                </c:pt>
                <c:pt idx="8">
                  <c:v>1141.8559999999995</c:v>
                </c:pt>
                <c:pt idx="9">
                  <c:v>1140.9309999999996</c:v>
                </c:pt>
                <c:pt idx="10">
                  <c:v>1070.9309999999998</c:v>
                </c:pt>
                <c:pt idx="11">
                  <c:v>1070.9319999999998</c:v>
                </c:pt>
              </c:numCache>
            </c:numRef>
          </c:val>
          <c:extLst>
            <c:ext xmlns:c16="http://schemas.microsoft.com/office/drawing/2014/chart" uri="{C3380CC4-5D6E-409C-BE32-E72D297353CC}">
              <c16:uniqueId val="{0000000A-A10D-4DC0-A3DF-71286D468598}"/>
            </c:ext>
          </c:extLst>
        </c:ser>
        <c:ser>
          <c:idx val="11"/>
          <c:order val="11"/>
          <c:tx>
            <c:strRef>
              <c:f>'6'!$A$18</c:f>
              <c:strCache>
                <c:ptCount val="1"/>
                <c:pt idx="0">
                  <c:v>Středočeský kraj (STČ)</c:v>
                </c:pt>
              </c:strCache>
            </c:strRef>
          </c:tx>
          <c:spPr>
            <a:solidFill>
              <a:srgbClr val="D0D0D0"/>
            </a:solidFill>
          </c:spPr>
          <c:invertIfNegative val="0"/>
          <c:val>
            <c:numRef>
              <c:f>'6'!$B$18:$M$18</c:f>
              <c:numCache>
                <c:formatCode>#\ ##0.0</c:formatCode>
                <c:ptCount val="12"/>
                <c:pt idx="0">
                  <c:v>4377.8586000000014</c:v>
                </c:pt>
                <c:pt idx="1">
                  <c:v>4379.4606000000013</c:v>
                </c:pt>
                <c:pt idx="2">
                  <c:v>4379.4606000000013</c:v>
                </c:pt>
                <c:pt idx="3">
                  <c:v>4377.7126000000007</c:v>
                </c:pt>
                <c:pt idx="4">
                  <c:v>4378.8146000000006</c:v>
                </c:pt>
                <c:pt idx="5">
                  <c:v>4378.9435999999996</c:v>
                </c:pt>
                <c:pt idx="6">
                  <c:v>4378.9436000000005</c:v>
                </c:pt>
                <c:pt idx="7">
                  <c:v>4377.6725999999999</c:v>
                </c:pt>
                <c:pt idx="8">
                  <c:v>4377.6725999999999</c:v>
                </c:pt>
                <c:pt idx="9">
                  <c:v>4359.7285999999986</c:v>
                </c:pt>
                <c:pt idx="10">
                  <c:v>4359.8115999999982</c:v>
                </c:pt>
                <c:pt idx="11">
                  <c:v>4360.0635999999986</c:v>
                </c:pt>
              </c:numCache>
            </c:numRef>
          </c:val>
          <c:extLst>
            <c:ext xmlns:c16="http://schemas.microsoft.com/office/drawing/2014/chart" uri="{C3380CC4-5D6E-409C-BE32-E72D297353CC}">
              <c16:uniqueId val="{0000000B-A10D-4DC0-A3DF-71286D468598}"/>
            </c:ext>
          </c:extLst>
        </c:ser>
        <c:ser>
          <c:idx val="12"/>
          <c:order val="12"/>
          <c:tx>
            <c:strRef>
              <c:f>'6'!$A$19</c:f>
              <c:strCache>
                <c:ptCount val="1"/>
                <c:pt idx="0">
                  <c:v>Ústecký kraj (ULK)</c:v>
                </c:pt>
              </c:strCache>
            </c:strRef>
          </c:tx>
          <c:spPr>
            <a:pattFill prst="ltUpDiag">
              <a:fgClr>
                <a:schemeClr val="tx2"/>
              </a:fgClr>
              <a:bgClr>
                <a:schemeClr val="bg1"/>
              </a:bgClr>
            </a:pattFill>
          </c:spPr>
          <c:invertIfNegative val="0"/>
          <c:val>
            <c:numRef>
              <c:f>'6'!$B$19:$M$19</c:f>
              <c:numCache>
                <c:formatCode>#\ ##0.0</c:formatCode>
                <c:ptCount val="12"/>
                <c:pt idx="0">
                  <c:v>10191.442859999999</c:v>
                </c:pt>
                <c:pt idx="1">
                  <c:v>10191.442859999999</c:v>
                </c:pt>
                <c:pt idx="2">
                  <c:v>10191.442859999999</c:v>
                </c:pt>
                <c:pt idx="3">
                  <c:v>10098.942859999999</c:v>
                </c:pt>
                <c:pt idx="4">
                  <c:v>10098.942859999999</c:v>
                </c:pt>
                <c:pt idx="5">
                  <c:v>9934.6228599999995</c:v>
                </c:pt>
                <c:pt idx="6">
                  <c:v>9932.33986</c:v>
                </c:pt>
                <c:pt idx="7">
                  <c:v>9932.335860000001</c:v>
                </c:pt>
                <c:pt idx="8">
                  <c:v>9932.33986</c:v>
                </c:pt>
                <c:pt idx="9">
                  <c:v>9932.3828599999997</c:v>
                </c:pt>
                <c:pt idx="10">
                  <c:v>9932.3828599999997</c:v>
                </c:pt>
                <c:pt idx="11">
                  <c:v>9932.3828599999997</c:v>
                </c:pt>
              </c:numCache>
            </c:numRef>
          </c:val>
          <c:extLst>
            <c:ext xmlns:c16="http://schemas.microsoft.com/office/drawing/2014/chart" uri="{C3380CC4-5D6E-409C-BE32-E72D297353CC}">
              <c16:uniqueId val="{0000000C-A10D-4DC0-A3DF-71286D468598}"/>
            </c:ext>
          </c:extLst>
        </c:ser>
        <c:ser>
          <c:idx val="13"/>
          <c:order val="13"/>
          <c:tx>
            <c:strRef>
              <c:f>'6'!$A$20</c:f>
              <c:strCache>
                <c:ptCount val="1"/>
                <c:pt idx="0">
                  <c:v>Zlínský kraj (ZLK)</c:v>
                </c:pt>
              </c:strCache>
            </c:strRef>
          </c:tx>
          <c:spPr>
            <a:pattFill prst="ltUpDiag">
              <a:fgClr>
                <a:schemeClr val="accent5"/>
              </a:fgClr>
              <a:bgClr>
                <a:schemeClr val="bg1"/>
              </a:bgClr>
            </a:pattFill>
          </c:spPr>
          <c:invertIfNegative val="0"/>
          <c:val>
            <c:numRef>
              <c:f>'6'!$B$20:$M$20</c:f>
              <c:numCache>
                <c:formatCode>#\ ##0.0</c:formatCode>
                <c:ptCount val="12"/>
                <c:pt idx="0">
                  <c:v>1338.2302999999995</c:v>
                </c:pt>
                <c:pt idx="1">
                  <c:v>1338.2352999999996</c:v>
                </c:pt>
                <c:pt idx="2">
                  <c:v>1338.2352999999996</c:v>
                </c:pt>
                <c:pt idx="3">
                  <c:v>1338.2302999999995</c:v>
                </c:pt>
                <c:pt idx="4">
                  <c:v>1338.3402999999994</c:v>
                </c:pt>
                <c:pt idx="5">
                  <c:v>1338.3392999999994</c:v>
                </c:pt>
                <c:pt idx="6">
                  <c:v>1338.3392999999994</c:v>
                </c:pt>
                <c:pt idx="7">
                  <c:v>1338.3352999999995</c:v>
                </c:pt>
                <c:pt idx="8">
                  <c:v>1333.3952999999997</c:v>
                </c:pt>
                <c:pt idx="9">
                  <c:v>1333.3942999999995</c:v>
                </c:pt>
                <c:pt idx="10">
                  <c:v>1333.6472999999996</c:v>
                </c:pt>
                <c:pt idx="11">
                  <c:v>1333.9002999999998</c:v>
                </c:pt>
              </c:numCache>
            </c:numRef>
          </c:val>
          <c:extLst>
            <c:ext xmlns:c16="http://schemas.microsoft.com/office/drawing/2014/chart" uri="{C3380CC4-5D6E-409C-BE32-E72D297353CC}">
              <c16:uniqueId val="{0000000D-A10D-4DC0-A3DF-71286D468598}"/>
            </c:ext>
          </c:extLst>
        </c:ser>
        <c:dLbls>
          <c:showLegendKey val="0"/>
          <c:showVal val="0"/>
          <c:showCatName val="0"/>
          <c:showSerName val="0"/>
          <c:showPercent val="0"/>
          <c:showBubbleSize val="0"/>
        </c:dLbls>
        <c:gapWidth val="75"/>
        <c:overlap val="100"/>
        <c:axId val="235549440"/>
        <c:axId val="235550976"/>
      </c:barChart>
      <c:catAx>
        <c:axId val="235549440"/>
        <c:scaling>
          <c:orientation val="minMax"/>
        </c:scaling>
        <c:delete val="0"/>
        <c:axPos val="b"/>
        <c:majorTickMark val="none"/>
        <c:minorTickMark val="none"/>
        <c:tickLblPos val="nextTo"/>
        <c:txPr>
          <a:bodyPr/>
          <a:lstStyle/>
          <a:p>
            <a:pPr>
              <a:defRPr sz="900"/>
            </a:pPr>
            <a:endParaRPr lang="cs-CZ"/>
          </a:p>
        </c:txPr>
        <c:crossAx val="235550976"/>
        <c:crosses val="autoZero"/>
        <c:auto val="1"/>
        <c:lblAlgn val="ctr"/>
        <c:lblOffset val="100"/>
        <c:noMultiLvlLbl val="0"/>
      </c:catAx>
      <c:valAx>
        <c:axId val="235550976"/>
        <c:scaling>
          <c:orientation val="minMax"/>
          <c:max val="50000"/>
        </c:scaling>
        <c:delete val="0"/>
        <c:axPos val="l"/>
        <c:majorGridlines/>
        <c:numFmt formatCode="#,##0" sourceLinked="0"/>
        <c:majorTickMark val="none"/>
        <c:minorTickMark val="none"/>
        <c:tickLblPos val="nextTo"/>
        <c:spPr>
          <a:ln>
            <a:noFill/>
          </a:ln>
        </c:spPr>
        <c:txPr>
          <a:bodyPr/>
          <a:lstStyle/>
          <a:p>
            <a:pPr>
              <a:defRPr sz="900"/>
            </a:pPr>
            <a:endParaRPr lang="cs-CZ"/>
          </a:p>
        </c:txPr>
        <c:crossAx val="235549440"/>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podle sektorů národního hospodářství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9.5311695002577176E-4"/>
          <c:y val="2.22841290795017E-2"/>
        </c:manualLayout>
      </c:layout>
      <c:overlay val="0"/>
      <c:spPr>
        <a:solidFill>
          <a:sysClr val="window" lastClr="FFFFFF"/>
        </a:solidFill>
      </c:spPr>
    </c:title>
    <c:autoTitleDeleted val="0"/>
    <c:plotArea>
      <c:layout/>
      <c:barChart>
        <c:barDir val="col"/>
        <c:grouping val="stacked"/>
        <c:varyColors val="0"/>
        <c:ser>
          <c:idx val="0"/>
          <c:order val="0"/>
          <c:tx>
            <c:strRef>
              <c:f>'7.1'!$A$8</c:f>
              <c:strCache>
                <c:ptCount val="1"/>
                <c:pt idx="0">
                  <c:v>Průmysl</c:v>
                </c:pt>
              </c:strCache>
            </c:strRef>
          </c:tx>
          <c:spPr>
            <a:solidFill>
              <a:schemeClr val="accent1"/>
            </a:solidFill>
          </c:spPr>
          <c:invertIfNegative val="0"/>
          <c:val>
            <c:numRef>
              <c:f>'7.1'!$B$8:$M$8</c:f>
              <c:numCache>
                <c:formatCode>#\ ##0.0</c:formatCode>
                <c:ptCount val="12"/>
                <c:pt idx="0">
                  <c:v>2672.5474432033106</c:v>
                </c:pt>
                <c:pt idx="1">
                  <c:v>2542.8028316882878</c:v>
                </c:pt>
                <c:pt idx="2">
                  <c:v>2452.2304480748321</c:v>
                </c:pt>
                <c:pt idx="3">
                  <c:v>1947.0538792108653</c:v>
                </c:pt>
                <c:pt idx="4">
                  <c:v>1545.1932505074856</c:v>
                </c:pt>
                <c:pt idx="5">
                  <c:v>1129.717639</c:v>
                </c:pt>
                <c:pt idx="6">
                  <c:v>1011.92336</c:v>
                </c:pt>
                <c:pt idx="7">
                  <c:v>1149.068477</c:v>
                </c:pt>
                <c:pt idx="8">
                  <c:v>1295.9266579999994</c:v>
                </c:pt>
                <c:pt idx="9">
                  <c:v>1720.9534140000001</c:v>
                </c:pt>
                <c:pt idx="10">
                  <c:v>2105.8497979999997</c:v>
                </c:pt>
                <c:pt idx="11">
                  <c:v>2451.545623</c:v>
                </c:pt>
              </c:numCache>
            </c:numRef>
          </c:val>
          <c:extLst>
            <c:ext xmlns:c16="http://schemas.microsoft.com/office/drawing/2014/chart" uri="{C3380CC4-5D6E-409C-BE32-E72D297353CC}">
              <c16:uniqueId val="{00000000-F27B-49DE-A9FD-237786D95FC5}"/>
            </c:ext>
          </c:extLst>
        </c:ser>
        <c:ser>
          <c:idx val="1"/>
          <c:order val="1"/>
          <c:tx>
            <c:strRef>
              <c:f>'7.1'!$A$9</c:f>
              <c:strCache>
                <c:ptCount val="1"/>
                <c:pt idx="0">
                  <c:v>Energetika</c:v>
                </c:pt>
              </c:strCache>
            </c:strRef>
          </c:tx>
          <c:spPr>
            <a:solidFill>
              <a:schemeClr val="accent2"/>
            </a:solidFill>
          </c:spPr>
          <c:invertIfNegative val="0"/>
          <c:val>
            <c:numRef>
              <c:f>'7.1'!$B$9:$M$9</c:f>
              <c:numCache>
                <c:formatCode>#\ ##0.0</c:formatCode>
                <c:ptCount val="12"/>
                <c:pt idx="0">
                  <c:v>307.95589400000006</c:v>
                </c:pt>
                <c:pt idx="1">
                  <c:v>289.91376500000001</c:v>
                </c:pt>
                <c:pt idx="2">
                  <c:v>267.42764199999999</c:v>
                </c:pt>
                <c:pt idx="3">
                  <c:v>205.03946199999999</c:v>
                </c:pt>
                <c:pt idx="4">
                  <c:v>123.976865</c:v>
                </c:pt>
                <c:pt idx="5">
                  <c:v>72.833213999999998</c:v>
                </c:pt>
                <c:pt idx="6">
                  <c:v>73.125891999999993</c:v>
                </c:pt>
                <c:pt idx="7">
                  <c:v>71.386873999999992</c:v>
                </c:pt>
                <c:pt idx="8">
                  <c:v>115.13938200000001</c:v>
                </c:pt>
                <c:pt idx="9">
                  <c:v>154.59890200000001</c:v>
                </c:pt>
                <c:pt idx="10">
                  <c:v>221.68913900000001</c:v>
                </c:pt>
                <c:pt idx="11">
                  <c:v>301.48801400000002</c:v>
                </c:pt>
              </c:numCache>
            </c:numRef>
          </c:val>
          <c:extLst>
            <c:ext xmlns:c16="http://schemas.microsoft.com/office/drawing/2014/chart" uri="{C3380CC4-5D6E-409C-BE32-E72D297353CC}">
              <c16:uniqueId val="{00000001-F27B-49DE-A9FD-237786D95FC5}"/>
            </c:ext>
          </c:extLst>
        </c:ser>
        <c:ser>
          <c:idx val="2"/>
          <c:order val="2"/>
          <c:tx>
            <c:strRef>
              <c:f>'7.1'!$A$10</c:f>
              <c:strCache>
                <c:ptCount val="1"/>
                <c:pt idx="0">
                  <c:v>Doprava</c:v>
                </c:pt>
              </c:strCache>
            </c:strRef>
          </c:tx>
          <c:spPr>
            <a:solidFill>
              <a:schemeClr val="accent3"/>
            </a:solidFill>
          </c:spPr>
          <c:invertIfNegative val="0"/>
          <c:val>
            <c:numRef>
              <c:f>'7.1'!$B$10:$M$10</c:f>
              <c:numCache>
                <c:formatCode>#\ ##0.0</c:formatCode>
                <c:ptCount val="12"/>
                <c:pt idx="0">
                  <c:v>126.91536499999999</c:v>
                </c:pt>
                <c:pt idx="1">
                  <c:v>118.32828099999999</c:v>
                </c:pt>
                <c:pt idx="2">
                  <c:v>100.86149700000001</c:v>
                </c:pt>
                <c:pt idx="3">
                  <c:v>73.739433000000005</c:v>
                </c:pt>
                <c:pt idx="4">
                  <c:v>33.148607000000005</c:v>
                </c:pt>
                <c:pt idx="5">
                  <c:v>8.4777529999999999</c:v>
                </c:pt>
                <c:pt idx="6">
                  <c:v>5.5014719999999988</c:v>
                </c:pt>
                <c:pt idx="7">
                  <c:v>5.9992840000000012</c:v>
                </c:pt>
                <c:pt idx="8">
                  <c:v>12.502690999999997</c:v>
                </c:pt>
                <c:pt idx="9">
                  <c:v>51.730927000000008</c:v>
                </c:pt>
                <c:pt idx="10">
                  <c:v>86.440376000000001</c:v>
                </c:pt>
                <c:pt idx="11">
                  <c:v>117.73425199999997</c:v>
                </c:pt>
              </c:numCache>
            </c:numRef>
          </c:val>
          <c:extLst>
            <c:ext xmlns:c16="http://schemas.microsoft.com/office/drawing/2014/chart" uri="{C3380CC4-5D6E-409C-BE32-E72D297353CC}">
              <c16:uniqueId val="{00000002-F27B-49DE-A9FD-237786D95FC5}"/>
            </c:ext>
          </c:extLst>
        </c:ser>
        <c:ser>
          <c:idx val="3"/>
          <c:order val="3"/>
          <c:tx>
            <c:strRef>
              <c:f>'7.1'!$A$11</c:f>
              <c:strCache>
                <c:ptCount val="1"/>
                <c:pt idx="0">
                  <c:v>Stavebnictví</c:v>
                </c:pt>
              </c:strCache>
            </c:strRef>
          </c:tx>
          <c:spPr>
            <a:solidFill>
              <a:schemeClr val="accent4"/>
            </a:solidFill>
          </c:spPr>
          <c:invertIfNegative val="0"/>
          <c:val>
            <c:numRef>
              <c:f>'7.1'!$B$11:$M$11</c:f>
              <c:numCache>
                <c:formatCode>#\ ##0.0</c:formatCode>
                <c:ptCount val="12"/>
                <c:pt idx="0">
                  <c:v>35.292500000000004</c:v>
                </c:pt>
                <c:pt idx="1">
                  <c:v>33.770898999999993</c:v>
                </c:pt>
                <c:pt idx="2">
                  <c:v>30.382976999999997</c:v>
                </c:pt>
                <c:pt idx="3">
                  <c:v>22.543964999999996</c:v>
                </c:pt>
                <c:pt idx="4">
                  <c:v>10.963841999999996</c:v>
                </c:pt>
                <c:pt idx="5">
                  <c:v>3.1973619999999996</c:v>
                </c:pt>
                <c:pt idx="6">
                  <c:v>3.8196099999999999</c:v>
                </c:pt>
                <c:pt idx="7">
                  <c:v>4.4295249999999999</c:v>
                </c:pt>
                <c:pt idx="8">
                  <c:v>10.231187000000002</c:v>
                </c:pt>
                <c:pt idx="9">
                  <c:v>15.089339000000001</c:v>
                </c:pt>
                <c:pt idx="10">
                  <c:v>25.678809999999988</c:v>
                </c:pt>
                <c:pt idx="11">
                  <c:v>37.758586000000001</c:v>
                </c:pt>
              </c:numCache>
            </c:numRef>
          </c:val>
          <c:extLst>
            <c:ext xmlns:c16="http://schemas.microsoft.com/office/drawing/2014/chart" uri="{C3380CC4-5D6E-409C-BE32-E72D297353CC}">
              <c16:uniqueId val="{00000003-F27B-49DE-A9FD-237786D95FC5}"/>
            </c:ext>
          </c:extLst>
        </c:ser>
        <c:ser>
          <c:idx val="4"/>
          <c:order val="4"/>
          <c:tx>
            <c:strRef>
              <c:f>'7.1'!$A$12</c:f>
              <c:strCache>
                <c:ptCount val="1"/>
                <c:pt idx="0">
                  <c:v>Zemědělství a lesnictví</c:v>
                </c:pt>
              </c:strCache>
            </c:strRef>
          </c:tx>
          <c:spPr>
            <a:solidFill>
              <a:schemeClr val="accent5"/>
            </a:solidFill>
          </c:spPr>
          <c:invertIfNegative val="0"/>
          <c:val>
            <c:numRef>
              <c:f>'7.1'!$B$12:$M$12</c:f>
              <c:numCache>
                <c:formatCode>#\ ##0.0</c:formatCode>
                <c:ptCount val="12"/>
                <c:pt idx="0">
                  <c:v>52.58078197379578</c:v>
                </c:pt>
                <c:pt idx="1">
                  <c:v>52.21400840667188</c:v>
                </c:pt>
                <c:pt idx="2">
                  <c:v>53.236728661057612</c:v>
                </c:pt>
                <c:pt idx="3">
                  <c:v>43.630874461234562</c:v>
                </c:pt>
                <c:pt idx="4">
                  <c:v>30.425229008271955</c:v>
                </c:pt>
                <c:pt idx="5">
                  <c:v>14.976000792651067</c:v>
                </c:pt>
                <c:pt idx="6">
                  <c:v>14.307173000000002</c:v>
                </c:pt>
                <c:pt idx="7">
                  <c:v>13.813627</c:v>
                </c:pt>
                <c:pt idx="8">
                  <c:v>21.940550611449236</c:v>
                </c:pt>
                <c:pt idx="9">
                  <c:v>34.942040897625319</c:v>
                </c:pt>
                <c:pt idx="10">
                  <c:v>43.709554388134606</c:v>
                </c:pt>
                <c:pt idx="11">
                  <c:v>47.812282874355205</c:v>
                </c:pt>
              </c:numCache>
            </c:numRef>
          </c:val>
          <c:extLst>
            <c:ext xmlns:c16="http://schemas.microsoft.com/office/drawing/2014/chart" uri="{C3380CC4-5D6E-409C-BE32-E72D297353CC}">
              <c16:uniqueId val="{00000004-F27B-49DE-A9FD-237786D95FC5}"/>
            </c:ext>
          </c:extLst>
        </c:ser>
        <c:ser>
          <c:idx val="5"/>
          <c:order val="5"/>
          <c:tx>
            <c:strRef>
              <c:f>'7.1'!$A$13</c:f>
              <c:strCache>
                <c:ptCount val="1"/>
                <c:pt idx="0">
                  <c:v>Domácnosti</c:v>
                </c:pt>
              </c:strCache>
            </c:strRef>
          </c:tx>
          <c:spPr>
            <a:solidFill>
              <a:schemeClr val="accent6"/>
            </a:solidFill>
          </c:spPr>
          <c:invertIfNegative val="0"/>
          <c:val>
            <c:numRef>
              <c:f>'7.1'!$B$13:$M$13</c:f>
              <c:numCache>
                <c:formatCode>#\ ##0.0</c:formatCode>
                <c:ptCount val="12"/>
                <c:pt idx="0">
                  <c:v>5334.1037814729989</c:v>
                </c:pt>
                <c:pt idx="1">
                  <c:v>4855.9015874022634</c:v>
                </c:pt>
                <c:pt idx="2">
                  <c:v>4285.467870385356</c:v>
                </c:pt>
                <c:pt idx="3">
                  <c:v>3549.644243284944</c:v>
                </c:pt>
                <c:pt idx="4">
                  <c:v>2325.9581513537232</c:v>
                </c:pt>
                <c:pt idx="5">
                  <c:v>1011.043403675525</c:v>
                </c:pt>
                <c:pt idx="6">
                  <c:v>858.4303535189182</c:v>
                </c:pt>
                <c:pt idx="7">
                  <c:v>883.90117973309384</c:v>
                </c:pt>
                <c:pt idx="8">
                  <c:v>1368.7342537333618</c:v>
                </c:pt>
                <c:pt idx="9">
                  <c:v>2930.4299600000004</c:v>
                </c:pt>
                <c:pt idx="10">
                  <c:v>4073.9199860000012</c:v>
                </c:pt>
                <c:pt idx="11">
                  <c:v>5280.8515869999965</c:v>
                </c:pt>
              </c:numCache>
            </c:numRef>
          </c:val>
          <c:extLst>
            <c:ext xmlns:c16="http://schemas.microsoft.com/office/drawing/2014/chart" uri="{C3380CC4-5D6E-409C-BE32-E72D297353CC}">
              <c16:uniqueId val="{00000005-F27B-49DE-A9FD-237786D95FC5}"/>
            </c:ext>
          </c:extLst>
        </c:ser>
        <c:ser>
          <c:idx val="6"/>
          <c:order val="6"/>
          <c:tx>
            <c:strRef>
              <c:f>'7.1'!$A$14</c:f>
              <c:strCache>
                <c:ptCount val="1"/>
                <c:pt idx="0">
                  <c:v>Obchod, služby, školství, zdravotnictví</c:v>
                </c:pt>
              </c:strCache>
            </c:strRef>
          </c:tx>
          <c:spPr>
            <a:solidFill>
              <a:srgbClr val="F0948F"/>
            </a:solidFill>
          </c:spPr>
          <c:invertIfNegative val="0"/>
          <c:val>
            <c:numRef>
              <c:f>'7.1'!$B$14:$M$14</c:f>
              <c:numCache>
                <c:formatCode>#\ ##0.0</c:formatCode>
                <c:ptCount val="12"/>
                <c:pt idx="0">
                  <c:v>3224.1589920000006</c:v>
                </c:pt>
                <c:pt idx="1">
                  <c:v>3002.6575939999998</c:v>
                </c:pt>
                <c:pt idx="2">
                  <c:v>2665.164335999998</c:v>
                </c:pt>
                <c:pt idx="3">
                  <c:v>1796.4588889999998</c:v>
                </c:pt>
                <c:pt idx="4">
                  <c:v>1095.0669319999993</c:v>
                </c:pt>
                <c:pt idx="5">
                  <c:v>448.98764399999999</c:v>
                </c:pt>
                <c:pt idx="6">
                  <c:v>375.20097600000008</c:v>
                </c:pt>
                <c:pt idx="7">
                  <c:v>392.03710499999994</c:v>
                </c:pt>
                <c:pt idx="8">
                  <c:v>565.98368700000003</c:v>
                </c:pt>
                <c:pt idx="9">
                  <c:v>1425.6143269999993</c:v>
                </c:pt>
                <c:pt idx="10">
                  <c:v>2165.2273349999991</c:v>
                </c:pt>
                <c:pt idx="11">
                  <c:v>2855.7353319999988</c:v>
                </c:pt>
              </c:numCache>
            </c:numRef>
          </c:val>
          <c:extLst>
            <c:ext xmlns:c16="http://schemas.microsoft.com/office/drawing/2014/chart" uri="{C3380CC4-5D6E-409C-BE32-E72D297353CC}">
              <c16:uniqueId val="{00000006-F27B-49DE-A9FD-237786D95FC5}"/>
            </c:ext>
          </c:extLst>
        </c:ser>
        <c:ser>
          <c:idx val="7"/>
          <c:order val="7"/>
          <c:tx>
            <c:strRef>
              <c:f>'7.1'!$A$15</c:f>
              <c:strCache>
                <c:ptCount val="1"/>
                <c:pt idx="0">
                  <c:v>Ostatní</c:v>
                </c:pt>
              </c:strCache>
            </c:strRef>
          </c:tx>
          <c:spPr>
            <a:solidFill>
              <a:srgbClr val="F7C9C7"/>
            </a:solidFill>
          </c:spPr>
          <c:invertIfNegative val="0"/>
          <c:val>
            <c:numRef>
              <c:f>'7.1'!$B$15:$M$15</c:f>
              <c:numCache>
                <c:formatCode>#\ ##0.0</c:formatCode>
                <c:ptCount val="12"/>
                <c:pt idx="0">
                  <c:v>278.78681099999994</c:v>
                </c:pt>
                <c:pt idx="1">
                  <c:v>252.88490199999995</c:v>
                </c:pt>
                <c:pt idx="2">
                  <c:v>218.88294100000002</c:v>
                </c:pt>
                <c:pt idx="3">
                  <c:v>161.52328900000003</c:v>
                </c:pt>
                <c:pt idx="4">
                  <c:v>93.014697999999996</c:v>
                </c:pt>
                <c:pt idx="5">
                  <c:v>33.734256999999999</c:v>
                </c:pt>
                <c:pt idx="6">
                  <c:v>27.695880000000002</c:v>
                </c:pt>
                <c:pt idx="7">
                  <c:v>33.036091999999996</c:v>
                </c:pt>
                <c:pt idx="8">
                  <c:v>52.523918000000002</c:v>
                </c:pt>
                <c:pt idx="9">
                  <c:v>137.66706799999997</c:v>
                </c:pt>
                <c:pt idx="10">
                  <c:v>217.43456800000001</c:v>
                </c:pt>
                <c:pt idx="11">
                  <c:v>265.9484819999999</c:v>
                </c:pt>
              </c:numCache>
            </c:numRef>
          </c:val>
          <c:extLst>
            <c:ext xmlns:c16="http://schemas.microsoft.com/office/drawing/2014/chart" uri="{C3380CC4-5D6E-409C-BE32-E72D297353CC}">
              <c16:uniqueId val="{00000007-F27B-49DE-A9FD-237786D95FC5}"/>
            </c:ext>
          </c:extLst>
        </c:ser>
        <c:dLbls>
          <c:showLegendKey val="0"/>
          <c:showVal val="0"/>
          <c:showCatName val="0"/>
          <c:showSerName val="0"/>
          <c:showPercent val="0"/>
          <c:showBubbleSize val="0"/>
        </c:dLbls>
        <c:gapWidth val="75"/>
        <c:overlap val="100"/>
        <c:axId val="235601280"/>
        <c:axId val="234820736"/>
      </c:barChart>
      <c:catAx>
        <c:axId val="235601280"/>
        <c:scaling>
          <c:orientation val="minMax"/>
        </c:scaling>
        <c:delete val="0"/>
        <c:axPos val="b"/>
        <c:majorTickMark val="none"/>
        <c:minorTickMark val="none"/>
        <c:tickLblPos val="nextTo"/>
        <c:txPr>
          <a:bodyPr/>
          <a:lstStyle/>
          <a:p>
            <a:pPr>
              <a:defRPr sz="900"/>
            </a:pPr>
            <a:endParaRPr lang="cs-CZ"/>
          </a:p>
        </c:txPr>
        <c:crossAx val="234820736"/>
        <c:crosses val="autoZero"/>
        <c:auto val="1"/>
        <c:lblAlgn val="ctr"/>
        <c:lblOffset val="100"/>
        <c:noMultiLvlLbl val="0"/>
      </c:catAx>
      <c:valAx>
        <c:axId val="234820736"/>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35601280"/>
        <c:crosses val="autoZero"/>
        <c:crossBetween val="between"/>
        <c:majorUnit val="2000"/>
      </c:valAx>
    </c:plotArea>
    <c:legend>
      <c:legendPos val="b"/>
      <c:layout>
        <c:manualLayout>
          <c:xMode val="edge"/>
          <c:yMode val="edge"/>
          <c:x val="1.0088566815436963E-3"/>
          <c:y val="0.91434267375625611"/>
          <c:w val="0.81491002466308415"/>
          <c:h val="6.3373197164242223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'7.1'!$O$8</c:f>
              <c:strCache>
                <c:ptCount val="1"/>
              </c:strCache>
            </c:strRef>
          </c:tx>
          <c:spPr>
            <a:solidFill>
              <a:schemeClr val="tx2"/>
            </a:solidFill>
          </c:spPr>
          <c:invertIfNegative val="0"/>
          <c:cat>
            <c:numRef>
              <c:f>'7.1'!$P$7</c:f>
              <c:numCache>
                <c:formatCode>General</c:formatCode>
                <c:ptCount val="1"/>
              </c:numCache>
            </c:numRef>
          </c:cat>
          <c:val>
            <c:numRef>
              <c:f>'7.1'!$P$8</c:f>
              <c:numCache>
                <c:formatCode>0%</c:formatCode>
                <c:ptCount val="1"/>
              </c:numCache>
            </c:numRef>
          </c:val>
          <c:extLst>
            <c:ext xmlns:c16="http://schemas.microsoft.com/office/drawing/2014/chart" uri="{C3380CC4-5D6E-409C-BE32-E72D297353CC}">
              <c16:uniqueId val="{00000000-520D-42CF-BCEA-16F4CB5B3DF0}"/>
            </c:ext>
          </c:extLst>
        </c:ser>
        <c:ser>
          <c:idx val="1"/>
          <c:order val="1"/>
          <c:tx>
            <c:strRef>
              <c:f>'7.1'!$O$9</c:f>
              <c:strCache>
                <c:ptCount val="1"/>
              </c:strCache>
            </c:strRef>
          </c:tx>
          <c:spPr>
            <a:solidFill>
              <a:schemeClr val="accent2"/>
            </a:solidFill>
          </c:spPr>
          <c:invertIfNegative val="0"/>
          <c:cat>
            <c:numRef>
              <c:f>'7.1'!$P$7</c:f>
              <c:numCache>
                <c:formatCode>General</c:formatCode>
                <c:ptCount val="1"/>
              </c:numCache>
            </c:numRef>
          </c:cat>
          <c:val>
            <c:numRef>
              <c:f>'7.1'!$P$9</c:f>
              <c:numCache>
                <c:formatCode>0%</c:formatCode>
                <c:ptCount val="1"/>
              </c:numCache>
            </c:numRef>
          </c:val>
          <c:extLst>
            <c:ext xmlns:c16="http://schemas.microsoft.com/office/drawing/2014/chart" uri="{C3380CC4-5D6E-409C-BE32-E72D297353CC}">
              <c16:uniqueId val="{00000001-520D-42CF-BCEA-16F4CB5B3DF0}"/>
            </c:ext>
          </c:extLst>
        </c:ser>
        <c:ser>
          <c:idx val="2"/>
          <c:order val="2"/>
          <c:tx>
            <c:strRef>
              <c:f>'7.1'!$O$10</c:f>
              <c:strCache>
                <c:ptCount val="1"/>
              </c:strCache>
            </c:strRef>
          </c:tx>
          <c:spPr>
            <a:solidFill>
              <a:schemeClr val="accent3"/>
            </a:solidFill>
          </c:spPr>
          <c:invertIfNegative val="0"/>
          <c:cat>
            <c:numRef>
              <c:f>'7.1'!$P$7</c:f>
              <c:numCache>
                <c:formatCode>General</c:formatCode>
                <c:ptCount val="1"/>
              </c:numCache>
            </c:numRef>
          </c:cat>
          <c:val>
            <c:numRef>
              <c:f>'7.1'!$P$10</c:f>
              <c:numCache>
                <c:formatCode>0%</c:formatCode>
                <c:ptCount val="1"/>
              </c:numCache>
            </c:numRef>
          </c:val>
          <c:extLst>
            <c:ext xmlns:c16="http://schemas.microsoft.com/office/drawing/2014/chart" uri="{C3380CC4-5D6E-409C-BE32-E72D297353CC}">
              <c16:uniqueId val="{00000002-520D-42CF-BCEA-16F4CB5B3DF0}"/>
            </c:ext>
          </c:extLst>
        </c:ser>
        <c:ser>
          <c:idx val="3"/>
          <c:order val="3"/>
          <c:tx>
            <c:strRef>
              <c:f>'7.1'!$O$11</c:f>
              <c:strCache>
                <c:ptCount val="1"/>
              </c:strCache>
            </c:strRef>
          </c:tx>
          <c:spPr>
            <a:solidFill>
              <a:schemeClr val="accent4"/>
            </a:solidFill>
          </c:spPr>
          <c:invertIfNegative val="0"/>
          <c:cat>
            <c:numRef>
              <c:f>'7.1'!$P$7</c:f>
              <c:numCache>
                <c:formatCode>General</c:formatCode>
                <c:ptCount val="1"/>
              </c:numCache>
            </c:numRef>
          </c:cat>
          <c:val>
            <c:numRef>
              <c:f>'7.1'!$P$11</c:f>
              <c:numCache>
                <c:formatCode>0%</c:formatCode>
                <c:ptCount val="1"/>
              </c:numCache>
            </c:numRef>
          </c:val>
          <c:extLst>
            <c:ext xmlns:c16="http://schemas.microsoft.com/office/drawing/2014/chart" uri="{C3380CC4-5D6E-409C-BE32-E72D297353CC}">
              <c16:uniqueId val="{00000003-520D-42CF-BCEA-16F4CB5B3DF0}"/>
            </c:ext>
          </c:extLst>
        </c:ser>
        <c:ser>
          <c:idx val="4"/>
          <c:order val="4"/>
          <c:tx>
            <c:strRef>
              <c:f>'7.1'!$O$12</c:f>
              <c:strCache>
                <c:ptCount val="1"/>
              </c:strCache>
            </c:strRef>
          </c:tx>
          <c:invertIfNegative val="0"/>
          <c:cat>
            <c:numRef>
              <c:f>'7.1'!$P$7</c:f>
              <c:numCache>
                <c:formatCode>General</c:formatCode>
                <c:ptCount val="1"/>
              </c:numCache>
            </c:numRef>
          </c:cat>
          <c:val>
            <c:numRef>
              <c:f>'7.1'!$P$12</c:f>
              <c:numCache>
                <c:formatCode>0%</c:formatCode>
                <c:ptCount val="1"/>
              </c:numCache>
            </c:numRef>
          </c:val>
          <c:extLst>
            <c:ext xmlns:c16="http://schemas.microsoft.com/office/drawing/2014/chart" uri="{C3380CC4-5D6E-409C-BE32-E72D297353CC}">
              <c16:uniqueId val="{00000004-520D-42CF-BCEA-16F4CB5B3DF0}"/>
            </c:ext>
          </c:extLst>
        </c:ser>
        <c:ser>
          <c:idx val="5"/>
          <c:order val="5"/>
          <c:tx>
            <c:strRef>
              <c:f>'7.1'!$O$13</c:f>
              <c:strCache>
                <c:ptCount val="1"/>
              </c:strCache>
            </c:strRef>
          </c:tx>
          <c:spPr>
            <a:solidFill>
              <a:schemeClr val="accent6"/>
            </a:solidFill>
          </c:spPr>
          <c:invertIfNegative val="0"/>
          <c:cat>
            <c:numRef>
              <c:f>'7.1'!$P$7</c:f>
              <c:numCache>
                <c:formatCode>General</c:formatCode>
                <c:ptCount val="1"/>
              </c:numCache>
            </c:numRef>
          </c:cat>
          <c:val>
            <c:numRef>
              <c:f>'7.1'!$P$13</c:f>
              <c:numCache>
                <c:formatCode>0%</c:formatCode>
                <c:ptCount val="1"/>
              </c:numCache>
            </c:numRef>
          </c:val>
          <c:extLst>
            <c:ext xmlns:c16="http://schemas.microsoft.com/office/drawing/2014/chart" uri="{C3380CC4-5D6E-409C-BE32-E72D297353CC}">
              <c16:uniqueId val="{00000005-520D-42CF-BCEA-16F4CB5B3DF0}"/>
            </c:ext>
          </c:extLst>
        </c:ser>
        <c:ser>
          <c:idx val="6"/>
          <c:order val="6"/>
          <c:tx>
            <c:strRef>
              <c:f>'7.1'!$O$14</c:f>
              <c:strCache>
                <c:ptCount val="1"/>
              </c:strCache>
            </c:strRef>
          </c:tx>
          <c:spPr>
            <a:solidFill>
              <a:srgbClr val="F0948F"/>
            </a:solidFill>
          </c:spPr>
          <c:invertIfNegative val="0"/>
          <c:cat>
            <c:numRef>
              <c:f>'7.1'!$P$7</c:f>
              <c:numCache>
                <c:formatCode>General</c:formatCode>
                <c:ptCount val="1"/>
              </c:numCache>
            </c:numRef>
          </c:cat>
          <c:val>
            <c:numRef>
              <c:f>'7.1'!$P$14</c:f>
              <c:numCache>
                <c:formatCode>0%</c:formatCode>
                <c:ptCount val="1"/>
              </c:numCache>
            </c:numRef>
          </c:val>
          <c:extLst>
            <c:ext xmlns:c16="http://schemas.microsoft.com/office/drawing/2014/chart" uri="{C3380CC4-5D6E-409C-BE32-E72D297353CC}">
              <c16:uniqueId val="{00000006-520D-42CF-BCEA-16F4CB5B3DF0}"/>
            </c:ext>
          </c:extLst>
        </c:ser>
        <c:ser>
          <c:idx val="7"/>
          <c:order val="7"/>
          <c:tx>
            <c:strRef>
              <c:f>'7.1'!$O$15</c:f>
              <c:strCache>
                <c:ptCount val="1"/>
              </c:strCache>
            </c:strRef>
          </c:tx>
          <c:spPr>
            <a:solidFill>
              <a:srgbClr val="F7C9C7"/>
            </a:solidFill>
          </c:spPr>
          <c:invertIfNegative val="0"/>
          <c:cat>
            <c:numRef>
              <c:f>'7.1'!$P$7</c:f>
              <c:numCache>
                <c:formatCode>General</c:formatCode>
                <c:ptCount val="1"/>
              </c:numCache>
            </c:numRef>
          </c:cat>
          <c:val>
            <c:numRef>
              <c:f>'7.1'!$P$15</c:f>
              <c:numCache>
                <c:formatCode>0%</c:formatCode>
                <c:ptCount val="1"/>
              </c:numCache>
            </c:numRef>
          </c:val>
          <c:extLst>
            <c:ext xmlns:c16="http://schemas.microsoft.com/office/drawing/2014/chart" uri="{C3380CC4-5D6E-409C-BE32-E72D297353CC}">
              <c16:uniqueId val="{00000007-520D-42CF-BCEA-16F4CB5B3DF0}"/>
            </c:ext>
          </c:extLst>
        </c:ser>
        <c:dLbls>
          <c:showLegendKey val="0"/>
          <c:showVal val="0"/>
          <c:showCatName val="0"/>
          <c:showSerName val="0"/>
          <c:showPercent val="0"/>
          <c:showBubbleSize val="0"/>
        </c:dLbls>
        <c:gapWidth val="150"/>
        <c:axId val="234870272"/>
        <c:axId val="234871808"/>
      </c:barChart>
      <c:catAx>
        <c:axId val="234870272"/>
        <c:scaling>
          <c:orientation val="minMax"/>
        </c:scaling>
        <c:delete val="1"/>
        <c:axPos val="b"/>
        <c:numFmt formatCode="General" sourceLinked="1"/>
        <c:majorTickMark val="out"/>
        <c:minorTickMark val="none"/>
        <c:tickLblPos val="nextTo"/>
        <c:crossAx val="234871808"/>
        <c:crosses val="autoZero"/>
        <c:auto val="1"/>
        <c:lblAlgn val="ctr"/>
        <c:lblOffset val="100"/>
        <c:noMultiLvlLbl val="0"/>
      </c:catAx>
      <c:valAx>
        <c:axId val="234871808"/>
        <c:scaling>
          <c:orientation val="minMax"/>
        </c:scaling>
        <c:delete val="1"/>
        <c:axPos val="l"/>
        <c:numFmt formatCode="0%" sourceLinked="1"/>
        <c:majorTickMark val="out"/>
        <c:minorTickMark val="none"/>
        <c:tickLblPos val="nextTo"/>
        <c:crossAx val="2348702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Spotřeba tepla v krajích ČR podle sektorů národního hospodářství (TJ)</a:t>
            </a:r>
          </a:p>
        </c:rich>
      </c:tx>
      <c:layout>
        <c:manualLayout>
          <c:xMode val="edge"/>
          <c:yMode val="edge"/>
          <c:x val="1.1096921549336717E-4"/>
          <c:y val="2.6610081681993657E-2"/>
        </c:manualLayout>
      </c:layout>
      <c:overlay val="0"/>
    </c:title>
    <c:autoTitleDeleted val="0"/>
    <c:plotArea>
      <c:layout>
        <c:manualLayout>
          <c:layoutTarget val="inner"/>
          <c:xMode val="edge"/>
          <c:yMode val="edge"/>
          <c:x val="4.6612307810022749E-2"/>
          <c:y val="0.14640605169467286"/>
          <c:w val="0.54332795749197038"/>
          <c:h val="0.44660015416014731"/>
        </c:manualLayout>
      </c:layout>
      <c:barChart>
        <c:barDir val="col"/>
        <c:grouping val="stacked"/>
        <c:varyColors val="0"/>
        <c:ser>
          <c:idx val="0"/>
          <c:order val="0"/>
          <c:tx>
            <c:strRef>
              <c:f>'7.2'!$B$3</c:f>
              <c:strCache>
                <c:ptCount val="1"/>
                <c:pt idx="0">
                  <c:v>Průmysl</c:v>
                </c:pt>
              </c:strCache>
            </c:strRef>
          </c:tx>
          <c:spPr>
            <a:solidFill>
              <a:schemeClr val="tx2"/>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 ##0.0</c:formatCode>
                <c:ptCount val="14"/>
                <c:pt idx="0">
                  <c:v>328.74687499999999</c:v>
                </c:pt>
                <c:pt idx="1">
                  <c:v>944.45350000000019</c:v>
                </c:pt>
                <c:pt idx="2">
                  <c:v>511.80894400000017</c:v>
                </c:pt>
                <c:pt idx="3">
                  <c:v>186.58079599999999</c:v>
                </c:pt>
                <c:pt idx="4">
                  <c:v>173.45279199999999</c:v>
                </c:pt>
                <c:pt idx="5">
                  <c:v>734.81463968478135</c:v>
                </c:pt>
                <c:pt idx="6">
                  <c:v>211.56899399999995</c:v>
                </c:pt>
                <c:pt idx="7">
                  <c:v>5528.0142479999986</c:v>
                </c:pt>
                <c:pt idx="8">
                  <c:v>586.0675339999998</c:v>
                </c:pt>
                <c:pt idx="9">
                  <c:v>477.36397999999991</c:v>
                </c:pt>
                <c:pt idx="10">
                  <c:v>916.84149100000025</c:v>
                </c:pt>
                <c:pt idx="11">
                  <c:v>5492.8878599999989</c:v>
                </c:pt>
                <c:pt idx="12">
                  <c:v>3941.7892119999997</c:v>
                </c:pt>
                <c:pt idx="13">
                  <c:v>1990.4219560000001</c:v>
                </c:pt>
              </c:numCache>
            </c:numRef>
          </c:val>
          <c:extLst>
            <c:ext xmlns:c16="http://schemas.microsoft.com/office/drawing/2014/chart" uri="{C3380CC4-5D6E-409C-BE32-E72D297353CC}">
              <c16:uniqueId val="{00000000-EEF0-4BB7-8278-2B40CA1AB11C}"/>
            </c:ext>
          </c:extLst>
        </c:ser>
        <c:ser>
          <c:idx val="1"/>
          <c:order val="1"/>
          <c:tx>
            <c:strRef>
              <c:f>'7.2'!$C$3</c:f>
              <c:strCache>
                <c:ptCount val="1"/>
                <c:pt idx="0">
                  <c:v>Energetika</c:v>
                </c:pt>
              </c:strCache>
            </c:strRef>
          </c:tx>
          <c:spPr>
            <a:solidFill>
              <a:schemeClr val="accent2"/>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 ##0.0</c:formatCode>
                <c:ptCount val="14"/>
                <c:pt idx="0">
                  <c:v>26.910397999999997</c:v>
                </c:pt>
                <c:pt idx="1">
                  <c:v>40.552501999999997</c:v>
                </c:pt>
                <c:pt idx="2">
                  <c:v>5.4204599999999985</c:v>
                </c:pt>
                <c:pt idx="3">
                  <c:v>119.23885</c:v>
                </c:pt>
                <c:pt idx="4">
                  <c:v>42.229429999999994</c:v>
                </c:pt>
                <c:pt idx="5">
                  <c:v>8.2569600000000012</c:v>
                </c:pt>
                <c:pt idx="6">
                  <c:v>8.1943999999999999</c:v>
                </c:pt>
                <c:pt idx="7">
                  <c:v>630.92296699999986</c:v>
                </c:pt>
                <c:pt idx="8">
                  <c:v>78.575016000000005</c:v>
                </c:pt>
                <c:pt idx="9">
                  <c:v>21.731166999999999</c:v>
                </c:pt>
                <c:pt idx="10">
                  <c:v>3.10277</c:v>
                </c:pt>
                <c:pt idx="11">
                  <c:v>582.33814499999994</c:v>
                </c:pt>
                <c:pt idx="12">
                  <c:v>631.8784820000003</c:v>
                </c:pt>
                <c:pt idx="13">
                  <c:v>5.2234979999999993</c:v>
                </c:pt>
              </c:numCache>
            </c:numRef>
          </c:val>
          <c:extLst>
            <c:ext xmlns:c16="http://schemas.microsoft.com/office/drawing/2014/chart" uri="{C3380CC4-5D6E-409C-BE32-E72D297353CC}">
              <c16:uniqueId val="{00000001-EEF0-4BB7-8278-2B40CA1AB11C}"/>
            </c:ext>
          </c:extLst>
        </c:ser>
        <c:ser>
          <c:idx val="2"/>
          <c:order val="2"/>
          <c:tx>
            <c:strRef>
              <c:f>'7.2'!$D$3</c:f>
              <c:strCache>
                <c:ptCount val="1"/>
                <c:pt idx="0">
                  <c:v>Doprava</c:v>
                </c:pt>
              </c:strCache>
            </c:strRef>
          </c:tx>
          <c:spPr>
            <a:solidFill>
              <a:schemeClr val="accent3"/>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 ##0.0</c:formatCode>
                <c:ptCount val="14"/>
                <c:pt idx="0">
                  <c:v>281.95302600000002</c:v>
                </c:pt>
                <c:pt idx="1">
                  <c:v>53.300761000000008</c:v>
                </c:pt>
                <c:pt idx="2">
                  <c:v>0.63800000000000001</c:v>
                </c:pt>
                <c:pt idx="3">
                  <c:v>14.260458999999997</c:v>
                </c:pt>
                <c:pt idx="4">
                  <c:v>3.6124100000000001</c:v>
                </c:pt>
                <c:pt idx="5">
                  <c:v>20.025599999999997</c:v>
                </c:pt>
                <c:pt idx="6">
                  <c:v>6.6989000000000001</c:v>
                </c:pt>
                <c:pt idx="7">
                  <c:v>54.289462000000007</c:v>
                </c:pt>
                <c:pt idx="8">
                  <c:v>1.4768599999999996</c:v>
                </c:pt>
                <c:pt idx="9">
                  <c:v>67.743184000000014</c:v>
                </c:pt>
                <c:pt idx="10">
                  <c:v>32.920030000000004</c:v>
                </c:pt>
                <c:pt idx="11">
                  <c:v>27.351786000000004</c:v>
                </c:pt>
                <c:pt idx="12">
                  <c:v>157.82848000000001</c:v>
                </c:pt>
                <c:pt idx="13">
                  <c:v>19.28098</c:v>
                </c:pt>
              </c:numCache>
            </c:numRef>
          </c:val>
          <c:extLst>
            <c:ext xmlns:c16="http://schemas.microsoft.com/office/drawing/2014/chart" uri="{C3380CC4-5D6E-409C-BE32-E72D297353CC}">
              <c16:uniqueId val="{00000002-EEF0-4BB7-8278-2B40CA1AB11C}"/>
            </c:ext>
          </c:extLst>
        </c:ser>
        <c:ser>
          <c:idx val="3"/>
          <c:order val="3"/>
          <c:tx>
            <c:strRef>
              <c:f>'7.2'!$E$3</c:f>
              <c:strCache>
                <c:ptCount val="1"/>
                <c:pt idx="0">
                  <c:v>Stavebnictví</c:v>
                </c:pt>
              </c:strCache>
            </c:strRef>
          </c:tx>
          <c:spPr>
            <a:solidFill>
              <a:schemeClr val="accent4"/>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 ##0.0</c:formatCode>
                <c:ptCount val="14"/>
                <c:pt idx="0">
                  <c:v>42.904748999999995</c:v>
                </c:pt>
                <c:pt idx="1">
                  <c:v>5.5115400000000001</c:v>
                </c:pt>
                <c:pt idx="2">
                  <c:v>0.46700000000000003</c:v>
                </c:pt>
                <c:pt idx="3">
                  <c:v>14.418222999999998</c:v>
                </c:pt>
                <c:pt idx="4">
                  <c:v>3.9605799999999998</c:v>
                </c:pt>
                <c:pt idx="5">
                  <c:v>6.7758000000000003</c:v>
                </c:pt>
                <c:pt idx="6">
                  <c:v>2.0461</c:v>
                </c:pt>
                <c:pt idx="7">
                  <c:v>71.031976999999983</c:v>
                </c:pt>
                <c:pt idx="8">
                  <c:v>21.662107999999996</c:v>
                </c:pt>
                <c:pt idx="9">
                  <c:v>29.388783000000004</c:v>
                </c:pt>
                <c:pt idx="10">
                  <c:v>5.4736939999999992</c:v>
                </c:pt>
                <c:pt idx="11">
                  <c:v>1.427972</c:v>
                </c:pt>
                <c:pt idx="12">
                  <c:v>10.75874</c:v>
                </c:pt>
                <c:pt idx="13">
                  <c:v>17.331336</c:v>
                </c:pt>
              </c:numCache>
            </c:numRef>
          </c:val>
          <c:extLst>
            <c:ext xmlns:c16="http://schemas.microsoft.com/office/drawing/2014/chart" uri="{C3380CC4-5D6E-409C-BE32-E72D297353CC}">
              <c16:uniqueId val="{00000003-EEF0-4BB7-8278-2B40CA1AB11C}"/>
            </c:ext>
          </c:extLst>
        </c:ser>
        <c:ser>
          <c:idx val="4"/>
          <c:order val="4"/>
          <c:tx>
            <c:strRef>
              <c:f>'7.2'!$F$3</c:f>
              <c:strCache>
                <c:ptCount val="1"/>
                <c:pt idx="0">
                  <c:v>Zemědělství a lesnictví</c:v>
                </c:pt>
              </c:strCache>
            </c:strRef>
          </c:tx>
          <c:spPr>
            <a:solidFill>
              <a:schemeClr val="accent5"/>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 ##0.0</c:formatCode>
                <c:ptCount val="14"/>
                <c:pt idx="0">
                  <c:v>7.9129779999999981</c:v>
                </c:pt>
                <c:pt idx="1">
                  <c:v>23.246380075247224</c:v>
                </c:pt>
                <c:pt idx="2">
                  <c:v>51.869464999999998</c:v>
                </c:pt>
                <c:pt idx="3">
                  <c:v>6.5670900000000003</c:v>
                </c:pt>
                <c:pt idx="4">
                  <c:v>73.144065999999995</c:v>
                </c:pt>
                <c:pt idx="5">
                  <c:v>1.4736959999999999</c:v>
                </c:pt>
                <c:pt idx="6">
                  <c:v>10.671209999999999</c:v>
                </c:pt>
                <c:pt idx="7">
                  <c:v>0</c:v>
                </c:pt>
                <c:pt idx="8">
                  <c:v>10.361745999999998</c:v>
                </c:pt>
                <c:pt idx="9">
                  <c:v>47.284169999999989</c:v>
                </c:pt>
                <c:pt idx="10">
                  <c:v>44.991884000000006</c:v>
                </c:pt>
                <c:pt idx="11">
                  <c:v>19.766067000000003</c:v>
                </c:pt>
                <c:pt idx="12">
                  <c:v>114.22183999999999</c:v>
                </c:pt>
                <c:pt idx="13">
                  <c:v>12.07826</c:v>
                </c:pt>
              </c:numCache>
            </c:numRef>
          </c:val>
          <c:extLst>
            <c:ext xmlns:c16="http://schemas.microsoft.com/office/drawing/2014/chart" uri="{C3380CC4-5D6E-409C-BE32-E72D297353CC}">
              <c16:uniqueId val="{00000004-EEF0-4BB7-8278-2B40CA1AB11C}"/>
            </c:ext>
          </c:extLst>
        </c:ser>
        <c:ser>
          <c:idx val="5"/>
          <c:order val="5"/>
          <c:tx>
            <c:strRef>
              <c:f>'7.2'!$G$3</c:f>
              <c:strCache>
                <c:ptCount val="1"/>
                <c:pt idx="0">
                  <c:v>Domácnosti</c:v>
                </c:pt>
              </c:strCache>
            </c:strRef>
          </c:tx>
          <c:spPr>
            <a:solidFill>
              <a:schemeClr val="accent6"/>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 ##0.0</c:formatCode>
                <c:ptCount val="14"/>
                <c:pt idx="0">
                  <c:v>6994.730348000001</c:v>
                </c:pt>
                <c:pt idx="1">
                  <c:v>2264.5389039999986</c:v>
                </c:pt>
                <c:pt idx="2">
                  <c:v>3001.3800610019998</c:v>
                </c:pt>
                <c:pt idx="3">
                  <c:v>1740.7903210000002</c:v>
                </c:pt>
                <c:pt idx="4">
                  <c:v>946.60058900000047</c:v>
                </c:pt>
                <c:pt idx="5">
                  <c:v>1672.8320999999996</c:v>
                </c:pt>
                <c:pt idx="6">
                  <c:v>1118.6312789999995</c:v>
                </c:pt>
                <c:pt idx="7">
                  <c:v>5430.2242600000027</c:v>
                </c:pt>
                <c:pt idx="8">
                  <c:v>1650.4267949999999</c:v>
                </c:pt>
                <c:pt idx="9">
                  <c:v>1399.2364215581931</c:v>
                </c:pt>
                <c:pt idx="10">
                  <c:v>2111.4625109999993</c:v>
                </c:pt>
                <c:pt idx="11">
                  <c:v>2765.2971039999989</c:v>
                </c:pt>
                <c:pt idx="12">
                  <c:v>4304.6963600000008</c:v>
                </c:pt>
                <c:pt idx="13">
                  <c:v>1357.5393040000001</c:v>
                </c:pt>
              </c:numCache>
            </c:numRef>
          </c:val>
          <c:extLst>
            <c:ext xmlns:c16="http://schemas.microsoft.com/office/drawing/2014/chart" uri="{C3380CC4-5D6E-409C-BE32-E72D297353CC}">
              <c16:uniqueId val="{00000005-EEF0-4BB7-8278-2B40CA1AB11C}"/>
            </c:ext>
          </c:extLst>
        </c:ser>
        <c:ser>
          <c:idx val="6"/>
          <c:order val="6"/>
          <c:tx>
            <c:strRef>
              <c:f>'7.2'!$H$3</c:f>
              <c:strCache>
                <c:ptCount val="1"/>
                <c:pt idx="0">
                  <c:v>Obchod, služby, školství, zdravotnictví</c:v>
                </c:pt>
              </c:strCache>
            </c:strRef>
          </c:tx>
          <c:spPr>
            <a:solidFill>
              <a:srgbClr val="F0948F"/>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 ##0.0</c:formatCode>
                <c:ptCount val="14"/>
                <c:pt idx="0">
                  <c:v>4289.5385629999992</c:v>
                </c:pt>
                <c:pt idx="1">
                  <c:v>1454.5080799999992</c:v>
                </c:pt>
                <c:pt idx="2">
                  <c:v>849.88741299999981</c:v>
                </c:pt>
                <c:pt idx="3">
                  <c:v>724.74281399999995</c:v>
                </c:pt>
                <c:pt idx="4">
                  <c:v>354.42737300000022</c:v>
                </c:pt>
                <c:pt idx="5">
                  <c:v>1120.6474080000007</c:v>
                </c:pt>
                <c:pt idx="6">
                  <c:v>599.79927199999997</c:v>
                </c:pt>
                <c:pt idx="7">
                  <c:v>4000.9506150000029</c:v>
                </c:pt>
                <c:pt idx="8">
                  <c:v>848.2428440000001</c:v>
                </c:pt>
                <c:pt idx="9">
                  <c:v>851.54800499999988</c:v>
                </c:pt>
                <c:pt idx="10">
                  <c:v>1180.4177479999996</c:v>
                </c:pt>
                <c:pt idx="11">
                  <c:v>1243.8318630000012</c:v>
                </c:pt>
                <c:pt idx="12">
                  <c:v>1860.0191290000005</c:v>
                </c:pt>
                <c:pt idx="13">
                  <c:v>633.73202199999992</c:v>
                </c:pt>
              </c:numCache>
            </c:numRef>
          </c:val>
          <c:extLst>
            <c:ext xmlns:c16="http://schemas.microsoft.com/office/drawing/2014/chart" uri="{C3380CC4-5D6E-409C-BE32-E72D297353CC}">
              <c16:uniqueId val="{00000006-EEF0-4BB7-8278-2B40CA1AB11C}"/>
            </c:ext>
          </c:extLst>
        </c:ser>
        <c:ser>
          <c:idx val="7"/>
          <c:order val="7"/>
          <c:tx>
            <c:strRef>
              <c:f>'7.2'!$I$3</c:f>
              <c:strCache>
                <c:ptCount val="1"/>
                <c:pt idx="0">
                  <c:v>Ostatní</c:v>
                </c:pt>
              </c:strCache>
            </c:strRef>
          </c:tx>
          <c:spPr>
            <a:solidFill>
              <a:srgbClr val="F7C9C7"/>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 ##0.0</c:formatCode>
                <c:ptCount val="14"/>
                <c:pt idx="0">
                  <c:v>111.07543499999998</c:v>
                </c:pt>
                <c:pt idx="1">
                  <c:v>129.739519</c:v>
                </c:pt>
                <c:pt idx="2">
                  <c:v>737.58234200000015</c:v>
                </c:pt>
                <c:pt idx="3">
                  <c:v>153.75517399999998</c:v>
                </c:pt>
                <c:pt idx="4">
                  <c:v>0.45893299999999998</c:v>
                </c:pt>
                <c:pt idx="5">
                  <c:v>58.585038000000011</c:v>
                </c:pt>
                <c:pt idx="6">
                  <c:v>15.079768</c:v>
                </c:pt>
                <c:pt idx="7">
                  <c:v>60.249479999999984</c:v>
                </c:pt>
                <c:pt idx="8">
                  <c:v>17.123200000000001</c:v>
                </c:pt>
                <c:pt idx="9">
                  <c:v>216.65874100000002</c:v>
                </c:pt>
                <c:pt idx="10">
                  <c:v>59.126590000000007</c:v>
                </c:pt>
                <c:pt idx="11">
                  <c:v>19.728090000000005</c:v>
                </c:pt>
                <c:pt idx="12">
                  <c:v>190.00128200000006</c:v>
                </c:pt>
                <c:pt idx="13">
                  <c:v>3.9693139999999998</c:v>
                </c:pt>
              </c:numCache>
            </c:numRef>
          </c:val>
          <c:extLst>
            <c:ext xmlns:c16="http://schemas.microsoft.com/office/drawing/2014/chart" uri="{C3380CC4-5D6E-409C-BE32-E72D297353CC}">
              <c16:uniqueId val="{00000007-EEF0-4BB7-8278-2B40CA1AB11C}"/>
            </c:ext>
          </c:extLst>
        </c:ser>
        <c:dLbls>
          <c:showLegendKey val="0"/>
          <c:showVal val="0"/>
          <c:showCatName val="0"/>
          <c:showSerName val="0"/>
          <c:showPercent val="0"/>
          <c:showBubbleSize val="0"/>
        </c:dLbls>
        <c:gapWidth val="104"/>
        <c:overlap val="100"/>
        <c:axId val="234987904"/>
        <c:axId val="234989440"/>
      </c:barChart>
      <c:catAx>
        <c:axId val="234987904"/>
        <c:scaling>
          <c:orientation val="minMax"/>
        </c:scaling>
        <c:delete val="0"/>
        <c:axPos val="b"/>
        <c:numFmt formatCode="General" sourceLinked="0"/>
        <c:majorTickMark val="none"/>
        <c:minorTickMark val="none"/>
        <c:tickLblPos val="nextTo"/>
        <c:txPr>
          <a:bodyPr rot="-5400000" vert="horz"/>
          <a:lstStyle/>
          <a:p>
            <a:pPr>
              <a:defRPr sz="900"/>
            </a:pPr>
            <a:endParaRPr lang="cs-CZ"/>
          </a:p>
        </c:txPr>
        <c:crossAx val="234989440"/>
        <c:crosses val="autoZero"/>
        <c:auto val="1"/>
        <c:lblAlgn val="ctr"/>
        <c:lblOffset val="100"/>
        <c:tickLblSkip val="1"/>
        <c:noMultiLvlLbl val="0"/>
      </c:catAx>
      <c:valAx>
        <c:axId val="234989440"/>
        <c:scaling>
          <c:orientation val="minMax"/>
          <c:max val="16000"/>
        </c:scaling>
        <c:delete val="0"/>
        <c:axPos val="l"/>
        <c:majorGridlines/>
        <c:numFmt formatCode="#,##0" sourceLinked="0"/>
        <c:majorTickMark val="out"/>
        <c:minorTickMark val="none"/>
        <c:tickLblPos val="nextTo"/>
        <c:spPr>
          <a:ln>
            <a:noFill/>
          </a:ln>
        </c:spPr>
        <c:txPr>
          <a:bodyPr/>
          <a:lstStyle/>
          <a:p>
            <a:pPr>
              <a:defRPr sz="900"/>
            </a:pPr>
            <a:endParaRPr lang="cs-CZ"/>
          </a:p>
        </c:txPr>
        <c:crossAx val="234987904"/>
        <c:crosses val="autoZero"/>
        <c:crossBetween val="between"/>
      </c:valAx>
    </c:plotArea>
    <c:legend>
      <c:legendPos val="b"/>
      <c:layout>
        <c:manualLayout>
          <c:xMode val="edge"/>
          <c:yMode val="edge"/>
          <c:x val="3.5802607748353847E-5"/>
          <c:y val="0.96114827631810973"/>
          <c:w val="0.76038085455043547"/>
          <c:h val="3.8851835715753971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a:solidFill>
                  <a:schemeClr val="tx2"/>
                </a:solidFill>
              </a:rPr>
              <a:t>Podíl</a:t>
            </a:r>
            <a:r>
              <a:rPr lang="cs-CZ" sz="1000" baseline="0">
                <a:solidFill>
                  <a:schemeClr val="tx2"/>
                </a:solidFill>
              </a:rPr>
              <a:t> jednotlivých sektorů národního hospodářství na spotřebě tepla v ČR</a:t>
            </a:r>
            <a:endParaRPr lang="cs-CZ" sz="1000">
              <a:solidFill>
                <a:schemeClr val="tx2"/>
              </a:solidFill>
            </a:endParaRPr>
          </a:p>
        </c:rich>
      </c:tx>
      <c:layout>
        <c:manualLayout>
          <c:xMode val="edge"/>
          <c:yMode val="edge"/>
          <c:x val="7.1662715632701277E-3"/>
          <c:y val="1.4608939117821381E-2"/>
        </c:manualLayout>
      </c:layout>
      <c:overlay val="0"/>
    </c:title>
    <c:autoTitleDeleted val="0"/>
    <c:plotArea>
      <c:layout/>
      <c:doughnutChart>
        <c:varyColors val="1"/>
        <c:ser>
          <c:idx val="0"/>
          <c:order val="0"/>
          <c:dPt>
            <c:idx val="0"/>
            <c:bubble3D val="0"/>
            <c:spPr>
              <a:solidFill>
                <a:schemeClr val="tx2"/>
              </a:solidFill>
            </c:spPr>
            <c:extLst>
              <c:ext xmlns:c16="http://schemas.microsoft.com/office/drawing/2014/chart" uri="{C3380CC4-5D6E-409C-BE32-E72D297353CC}">
                <c16:uniqueId val="{00000000-30B3-4FD4-A40A-943455922E4B}"/>
              </c:ext>
            </c:extLst>
          </c:dPt>
          <c:dPt>
            <c:idx val="1"/>
            <c:bubble3D val="0"/>
            <c:spPr>
              <a:solidFill>
                <a:schemeClr val="accent2"/>
              </a:solidFill>
            </c:spPr>
            <c:extLst>
              <c:ext xmlns:c16="http://schemas.microsoft.com/office/drawing/2014/chart" uri="{C3380CC4-5D6E-409C-BE32-E72D297353CC}">
                <c16:uniqueId val="{00000000-DE1F-4E2D-ADCB-21064F22A93E}"/>
              </c:ext>
            </c:extLst>
          </c:dPt>
          <c:dPt>
            <c:idx val="2"/>
            <c:bubble3D val="0"/>
            <c:spPr>
              <a:solidFill>
                <a:schemeClr val="accent3"/>
              </a:solidFill>
            </c:spPr>
            <c:extLst>
              <c:ext xmlns:c16="http://schemas.microsoft.com/office/drawing/2014/chart" uri="{C3380CC4-5D6E-409C-BE32-E72D297353CC}">
                <c16:uniqueId val="{00000001-DE1F-4E2D-ADCB-21064F22A93E}"/>
              </c:ext>
            </c:extLst>
          </c:dPt>
          <c:dPt>
            <c:idx val="3"/>
            <c:bubble3D val="0"/>
            <c:spPr>
              <a:solidFill>
                <a:schemeClr val="accent4"/>
              </a:solidFill>
            </c:spPr>
            <c:extLst>
              <c:ext xmlns:c16="http://schemas.microsoft.com/office/drawing/2014/chart" uri="{C3380CC4-5D6E-409C-BE32-E72D297353CC}">
                <c16:uniqueId val="{00000002-DE1F-4E2D-ADCB-21064F22A93E}"/>
              </c:ext>
            </c:extLst>
          </c:dPt>
          <c:dPt>
            <c:idx val="4"/>
            <c:bubble3D val="0"/>
            <c:spPr>
              <a:solidFill>
                <a:schemeClr val="accent5"/>
              </a:solidFill>
            </c:spPr>
            <c:extLst>
              <c:ext xmlns:c16="http://schemas.microsoft.com/office/drawing/2014/chart" uri="{C3380CC4-5D6E-409C-BE32-E72D297353CC}">
                <c16:uniqueId val="{00000003-DE1F-4E2D-ADCB-21064F22A93E}"/>
              </c:ext>
            </c:extLst>
          </c:dPt>
          <c:dPt>
            <c:idx val="5"/>
            <c:bubble3D val="0"/>
            <c:spPr>
              <a:solidFill>
                <a:schemeClr val="accent6"/>
              </a:solidFill>
            </c:spPr>
            <c:extLst>
              <c:ext xmlns:c16="http://schemas.microsoft.com/office/drawing/2014/chart" uri="{C3380CC4-5D6E-409C-BE32-E72D297353CC}">
                <c16:uniqueId val="{00000001-30B3-4FD4-A40A-943455922E4B}"/>
              </c:ext>
            </c:extLst>
          </c:dPt>
          <c:dPt>
            <c:idx val="6"/>
            <c:bubble3D val="0"/>
            <c:spPr>
              <a:solidFill>
                <a:srgbClr val="F0948F"/>
              </a:solidFill>
            </c:spPr>
            <c:extLst>
              <c:ext xmlns:c16="http://schemas.microsoft.com/office/drawing/2014/chart" uri="{C3380CC4-5D6E-409C-BE32-E72D297353CC}">
                <c16:uniqueId val="{00000002-30B3-4FD4-A40A-943455922E4B}"/>
              </c:ext>
            </c:extLst>
          </c:dPt>
          <c:dPt>
            <c:idx val="7"/>
            <c:bubble3D val="0"/>
            <c:spPr>
              <a:solidFill>
                <a:srgbClr val="F7C9C7"/>
              </a:solidFill>
            </c:spPr>
            <c:extLst>
              <c:ext xmlns:c16="http://schemas.microsoft.com/office/drawing/2014/chart" uri="{C3380CC4-5D6E-409C-BE32-E72D297353CC}">
                <c16:uniqueId val="{00000004-DE1F-4E2D-ADCB-21064F22A93E}"/>
              </c:ext>
            </c:extLst>
          </c:dPt>
          <c:dLbls>
            <c:dLbl>
              <c:idx val="2"/>
              <c:layout>
                <c:manualLayout>
                  <c:x val="0.17361353190346868"/>
                  <c:y val="-7.5964934107896525E-3"/>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E1F-4E2D-ADCB-21064F22A93E}"/>
                </c:ext>
              </c:extLst>
            </c:dLbl>
            <c:dLbl>
              <c:idx val="3"/>
              <c:layout>
                <c:manualLayout>
                  <c:x val="0.1701412612653993"/>
                  <c:y val="3.4184220348553437E-2"/>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DE1F-4E2D-ADCB-21064F22A93E}"/>
                </c:ext>
              </c:extLst>
            </c:dLbl>
            <c:dLbl>
              <c:idx val="4"/>
              <c:layout>
                <c:manualLayout>
                  <c:x val="0.14236309616084433"/>
                  <c:y val="9.1157920929475833E-2"/>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DE1F-4E2D-ADCB-21064F22A93E}"/>
                </c:ext>
              </c:extLst>
            </c:dLbl>
            <c:dLbl>
              <c:idx val="7"/>
              <c:layout>
                <c:manualLayout>
                  <c:x val="-0.13880979887881037"/>
                  <c:y val="-9.6249448722683539E-2"/>
                </c:manualLayout>
              </c:layout>
              <c:numFmt formatCode="0%" sourceLinked="0"/>
              <c:spPr>
                <a:noFill/>
                <a:ln>
                  <a:noFill/>
                </a:ln>
                <a:effectLst/>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DE1F-4E2D-ADCB-21064F22A93E}"/>
                </c:ext>
              </c:extLst>
            </c:dLbl>
            <c:numFmt formatCode="0%" sourceLinked="0"/>
            <c:spPr>
              <a:noFill/>
              <a:ln>
                <a:noFill/>
              </a:ln>
              <a:effectLst/>
            </c:spPr>
            <c:txPr>
              <a:bodyPr wrap="square"/>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 ##0.0</c:formatCode>
                <c:ptCount val="8"/>
                <c:pt idx="0">
                  <c:v>22024.812821684776</c:v>
                </c:pt>
                <c:pt idx="1">
                  <c:v>2204.575045</c:v>
                </c:pt>
                <c:pt idx="2">
                  <c:v>741.37993799999992</c:v>
                </c:pt>
                <c:pt idx="3">
                  <c:v>233.15860199999992</c:v>
                </c:pt>
                <c:pt idx="4">
                  <c:v>423.58885207524725</c:v>
                </c:pt>
                <c:pt idx="5">
                  <c:v>36758.386357560186</c:v>
                </c:pt>
                <c:pt idx="6">
                  <c:v>20012.293149000005</c:v>
                </c:pt>
                <c:pt idx="7">
                  <c:v>1773.1329059999998</c:v>
                </c:pt>
              </c:numCache>
            </c:numRef>
          </c:val>
          <c:extLst>
            <c:ext xmlns:c16="http://schemas.microsoft.com/office/drawing/2014/chart" uri="{C3380CC4-5D6E-409C-BE32-E72D297353CC}">
              <c16:uniqueId val="{00000005-DE1F-4E2D-ADCB-21064F22A93E}"/>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a:solidFill>
                  <a:schemeClr val="accent1"/>
                </a:solidFill>
              </a:rPr>
              <a:t>Spotřeba tepla podle sektorů</a:t>
            </a:r>
            <a:r>
              <a:rPr lang="cs-CZ" sz="1000" baseline="0">
                <a:solidFill>
                  <a:schemeClr val="accent1"/>
                </a:solidFill>
              </a:rPr>
              <a:t> </a:t>
            </a:r>
            <a:r>
              <a:rPr lang="cs-CZ" sz="1000">
                <a:solidFill>
                  <a:schemeClr val="accent1"/>
                </a:solidFill>
              </a:rPr>
              <a:t>národního hospodářství (TJ)</a:t>
            </a:r>
          </a:p>
        </c:rich>
      </c:tx>
      <c:layout>
        <c:manualLayout>
          <c:xMode val="edge"/>
          <c:yMode val="edge"/>
          <c:x val="0"/>
          <c:y val="0"/>
        </c:manualLayout>
      </c:layout>
      <c:overlay val="0"/>
    </c:title>
    <c:autoTitleDeleted val="0"/>
    <c:plotArea>
      <c:layout>
        <c:manualLayout>
          <c:layoutTarget val="inner"/>
          <c:xMode val="edge"/>
          <c:yMode val="edge"/>
          <c:x val="9.5820074367818905E-2"/>
          <c:y val="0.29398174232186058"/>
          <c:w val="0.51041199091494682"/>
          <c:h val="0.45066335524728635"/>
        </c:manualLayout>
      </c:layout>
      <c:barChart>
        <c:barDir val="col"/>
        <c:grouping val="stacked"/>
        <c:varyColors val="0"/>
        <c:ser>
          <c:idx val="0"/>
          <c:order val="0"/>
          <c:tx>
            <c:strRef>
              <c:f>'8.1'!$A$28</c:f>
              <c:strCache>
                <c:ptCount val="1"/>
                <c:pt idx="0">
                  <c:v>Průmysl</c:v>
                </c:pt>
              </c:strCache>
            </c:strRef>
          </c:tx>
          <c:invertIfNegative val="0"/>
          <c:val>
            <c:numRef>
              <c:f>'8.1'!$B$28:$M$28</c:f>
              <c:numCache>
                <c:formatCode>#\ ##0.0</c:formatCode>
                <c:ptCount val="12"/>
                <c:pt idx="0">
                  <c:v>48.802059</c:v>
                </c:pt>
                <c:pt idx="1">
                  <c:v>46.290472000000001</c:v>
                </c:pt>
                <c:pt idx="2">
                  <c:v>44.095013000000002</c:v>
                </c:pt>
                <c:pt idx="3">
                  <c:v>33.685373999999996</c:v>
                </c:pt>
                <c:pt idx="4">
                  <c:v>18.643540999999999</c:v>
                </c:pt>
                <c:pt idx="5">
                  <c:v>7.4503349999999999</c:v>
                </c:pt>
                <c:pt idx="6">
                  <c:v>6.4176339999999996</c:v>
                </c:pt>
                <c:pt idx="7">
                  <c:v>7.2092809999999998</c:v>
                </c:pt>
                <c:pt idx="8">
                  <c:v>10.090171</c:v>
                </c:pt>
                <c:pt idx="9">
                  <c:v>22.576828999999996</c:v>
                </c:pt>
                <c:pt idx="10">
                  <c:v>36.491724000000005</c:v>
                </c:pt>
                <c:pt idx="11">
                  <c:v>46.994441999999992</c:v>
                </c:pt>
              </c:numCache>
            </c:numRef>
          </c:val>
          <c:extLst>
            <c:ext xmlns:c16="http://schemas.microsoft.com/office/drawing/2014/chart" uri="{C3380CC4-5D6E-409C-BE32-E72D297353CC}">
              <c16:uniqueId val="{00000000-07D8-41D7-B8C5-C615F4A0E720}"/>
            </c:ext>
          </c:extLst>
        </c:ser>
        <c:ser>
          <c:idx val="1"/>
          <c:order val="1"/>
          <c:tx>
            <c:strRef>
              <c:f>'8.1'!$A$29</c:f>
              <c:strCache>
                <c:ptCount val="1"/>
                <c:pt idx="0">
                  <c:v>Energetika</c:v>
                </c:pt>
              </c:strCache>
            </c:strRef>
          </c:tx>
          <c:invertIfNegative val="0"/>
          <c:val>
            <c:numRef>
              <c:f>'8.1'!$B$29:$M$29</c:f>
              <c:numCache>
                <c:formatCode>#\ ##0.0</c:formatCode>
                <c:ptCount val="12"/>
                <c:pt idx="0">
                  <c:v>4.2127059999999998</c:v>
                </c:pt>
                <c:pt idx="1">
                  <c:v>3.8252420000000003</c:v>
                </c:pt>
                <c:pt idx="2">
                  <c:v>3.5156939999999999</c:v>
                </c:pt>
                <c:pt idx="3">
                  <c:v>2.4445419999999998</c:v>
                </c:pt>
                <c:pt idx="4">
                  <c:v>1.7723610000000001</c:v>
                </c:pt>
                <c:pt idx="5">
                  <c:v>0.786219</c:v>
                </c:pt>
                <c:pt idx="6">
                  <c:v>0.37532399999999999</c:v>
                </c:pt>
                <c:pt idx="7">
                  <c:v>0.30462</c:v>
                </c:pt>
                <c:pt idx="8">
                  <c:v>0.39117200000000002</c:v>
                </c:pt>
                <c:pt idx="9">
                  <c:v>1.794227</c:v>
                </c:pt>
                <c:pt idx="10">
                  <c:v>3.3133400000000002</c:v>
                </c:pt>
                <c:pt idx="11">
                  <c:v>4.1749510000000001</c:v>
                </c:pt>
              </c:numCache>
            </c:numRef>
          </c:val>
          <c:extLst>
            <c:ext xmlns:c16="http://schemas.microsoft.com/office/drawing/2014/chart" uri="{C3380CC4-5D6E-409C-BE32-E72D297353CC}">
              <c16:uniqueId val="{00000001-07D8-41D7-B8C5-C615F4A0E720}"/>
            </c:ext>
          </c:extLst>
        </c:ser>
        <c:ser>
          <c:idx val="2"/>
          <c:order val="2"/>
          <c:tx>
            <c:strRef>
              <c:f>'8.1'!$A$30</c:f>
              <c:strCache>
                <c:ptCount val="1"/>
                <c:pt idx="0">
                  <c:v>Doprava</c:v>
                </c:pt>
              </c:strCache>
            </c:strRef>
          </c:tx>
          <c:invertIfNegative val="0"/>
          <c:val>
            <c:numRef>
              <c:f>'8.1'!$B$30:$M$30</c:f>
              <c:numCache>
                <c:formatCode>#\ ##0.0</c:formatCode>
                <c:ptCount val="12"/>
                <c:pt idx="0">
                  <c:v>49.481698000000002</c:v>
                </c:pt>
                <c:pt idx="1">
                  <c:v>44.627034000000002</c:v>
                </c:pt>
                <c:pt idx="2">
                  <c:v>38.297865999999999</c:v>
                </c:pt>
                <c:pt idx="3">
                  <c:v>28.759426999999999</c:v>
                </c:pt>
                <c:pt idx="4">
                  <c:v>13.781917999999999</c:v>
                </c:pt>
                <c:pt idx="5">
                  <c:v>3.6830250000000002</c:v>
                </c:pt>
                <c:pt idx="6">
                  <c:v>2.1553369999999998</c:v>
                </c:pt>
                <c:pt idx="7">
                  <c:v>2.4214729999999998</c:v>
                </c:pt>
                <c:pt idx="8">
                  <c:v>5.5168680000000005</c:v>
                </c:pt>
                <c:pt idx="9">
                  <c:v>17.816864999999996</c:v>
                </c:pt>
                <c:pt idx="10">
                  <c:v>32.275644</c:v>
                </c:pt>
                <c:pt idx="11">
                  <c:v>43.135871000000002</c:v>
                </c:pt>
              </c:numCache>
            </c:numRef>
          </c:val>
          <c:extLst>
            <c:ext xmlns:c16="http://schemas.microsoft.com/office/drawing/2014/chart" uri="{C3380CC4-5D6E-409C-BE32-E72D297353CC}">
              <c16:uniqueId val="{00000002-07D8-41D7-B8C5-C615F4A0E720}"/>
            </c:ext>
          </c:extLst>
        </c:ser>
        <c:ser>
          <c:idx val="3"/>
          <c:order val="3"/>
          <c:tx>
            <c:strRef>
              <c:f>'8.1'!$A$31</c:f>
              <c:strCache>
                <c:ptCount val="1"/>
                <c:pt idx="0">
                  <c:v>Stavebnictví</c:v>
                </c:pt>
              </c:strCache>
            </c:strRef>
          </c:tx>
          <c:invertIfNegative val="0"/>
          <c:val>
            <c:numRef>
              <c:f>'8.1'!$B$31:$M$31</c:f>
              <c:numCache>
                <c:formatCode>#\ ##0.0</c:formatCode>
                <c:ptCount val="12"/>
                <c:pt idx="0">
                  <c:v>6.509798</c:v>
                </c:pt>
                <c:pt idx="1">
                  <c:v>5.9818419999999994</c:v>
                </c:pt>
                <c:pt idx="2">
                  <c:v>6.0554709999999998</c:v>
                </c:pt>
                <c:pt idx="3">
                  <c:v>3.8749250000000002</c:v>
                </c:pt>
                <c:pt idx="4">
                  <c:v>2.3644579999999999</c:v>
                </c:pt>
                <c:pt idx="5">
                  <c:v>0.96082500000000004</c:v>
                </c:pt>
                <c:pt idx="6">
                  <c:v>0.42639799999999994</c:v>
                </c:pt>
                <c:pt idx="7">
                  <c:v>0.384299</c:v>
                </c:pt>
                <c:pt idx="8">
                  <c:v>5.6315749999999998</c:v>
                </c:pt>
                <c:pt idx="9">
                  <c:v>1.781933</c:v>
                </c:pt>
                <c:pt idx="10">
                  <c:v>3.7229799999999997</c:v>
                </c:pt>
                <c:pt idx="11">
                  <c:v>5.2102449999999996</c:v>
                </c:pt>
              </c:numCache>
            </c:numRef>
          </c:val>
          <c:extLst>
            <c:ext xmlns:c16="http://schemas.microsoft.com/office/drawing/2014/chart" uri="{C3380CC4-5D6E-409C-BE32-E72D297353CC}">
              <c16:uniqueId val="{00000003-07D8-41D7-B8C5-C615F4A0E720}"/>
            </c:ext>
          </c:extLst>
        </c:ser>
        <c:ser>
          <c:idx val="4"/>
          <c:order val="4"/>
          <c:tx>
            <c:strRef>
              <c:f>'8.1'!$A$32</c:f>
              <c:strCache>
                <c:ptCount val="1"/>
                <c:pt idx="0">
                  <c:v>Zemědělství a lesnictví</c:v>
                </c:pt>
              </c:strCache>
            </c:strRef>
          </c:tx>
          <c:spPr>
            <a:solidFill>
              <a:schemeClr val="accent5"/>
            </a:solidFill>
          </c:spPr>
          <c:invertIfNegative val="0"/>
          <c:val>
            <c:numRef>
              <c:f>'8.1'!$B$32:$M$32</c:f>
              <c:numCache>
                <c:formatCode>#\ ##0.0</c:formatCode>
                <c:ptCount val="12"/>
                <c:pt idx="0">
                  <c:v>0.9631320000000001</c:v>
                </c:pt>
                <c:pt idx="1">
                  <c:v>0.75120100000000001</c:v>
                </c:pt>
                <c:pt idx="2">
                  <c:v>0.82941500000000001</c:v>
                </c:pt>
                <c:pt idx="3">
                  <c:v>0.60384799999999994</c:v>
                </c:pt>
                <c:pt idx="4">
                  <c:v>2.5492140000000001</c:v>
                </c:pt>
                <c:pt idx="5">
                  <c:v>0.16187099999999999</c:v>
                </c:pt>
                <c:pt idx="6">
                  <c:v>5.5189999999999996E-2</c:v>
                </c:pt>
                <c:pt idx="7">
                  <c:v>5.2999999999999999E-2</c:v>
                </c:pt>
                <c:pt idx="8">
                  <c:v>0.105994</c:v>
                </c:pt>
                <c:pt idx="9">
                  <c:v>0.28397800000000001</c:v>
                </c:pt>
                <c:pt idx="10">
                  <c:v>0.67272100000000001</c:v>
                </c:pt>
                <c:pt idx="11">
                  <c:v>0.88341400000000003</c:v>
                </c:pt>
              </c:numCache>
            </c:numRef>
          </c:val>
          <c:extLst>
            <c:ext xmlns:c16="http://schemas.microsoft.com/office/drawing/2014/chart" uri="{C3380CC4-5D6E-409C-BE32-E72D297353CC}">
              <c16:uniqueId val="{00000004-07D8-41D7-B8C5-C615F4A0E720}"/>
            </c:ext>
          </c:extLst>
        </c:ser>
        <c:ser>
          <c:idx val="5"/>
          <c:order val="5"/>
          <c:tx>
            <c:strRef>
              <c:f>'8.1'!$A$33</c:f>
              <c:strCache>
                <c:ptCount val="1"/>
                <c:pt idx="0">
                  <c:v>Domácnosti</c:v>
                </c:pt>
              </c:strCache>
            </c:strRef>
          </c:tx>
          <c:spPr>
            <a:solidFill>
              <a:schemeClr val="accent6"/>
            </a:solidFill>
          </c:spPr>
          <c:invertIfNegative val="0"/>
          <c:val>
            <c:numRef>
              <c:f>'8.1'!$B$33:$M$33</c:f>
              <c:numCache>
                <c:formatCode>#\ ##0.0</c:formatCode>
                <c:ptCount val="12"/>
                <c:pt idx="0">
                  <c:v>1023.005915</c:v>
                </c:pt>
                <c:pt idx="1">
                  <c:v>936.65366599999993</c:v>
                </c:pt>
                <c:pt idx="2">
                  <c:v>836.31790100000012</c:v>
                </c:pt>
                <c:pt idx="3">
                  <c:v>620.22211900000013</c:v>
                </c:pt>
                <c:pt idx="4">
                  <c:v>415.22079999999994</c:v>
                </c:pt>
                <c:pt idx="5">
                  <c:v>189.56264899999996</c:v>
                </c:pt>
                <c:pt idx="6">
                  <c:v>169.21830800000001</c:v>
                </c:pt>
                <c:pt idx="7">
                  <c:v>171.064864</c:v>
                </c:pt>
                <c:pt idx="8">
                  <c:v>289.40741400000007</c:v>
                </c:pt>
                <c:pt idx="9">
                  <c:v>559.18834000000004</c:v>
                </c:pt>
                <c:pt idx="10">
                  <c:v>791.30869499999994</c:v>
                </c:pt>
                <c:pt idx="11">
                  <c:v>993.55967699999997</c:v>
                </c:pt>
              </c:numCache>
            </c:numRef>
          </c:val>
          <c:extLst>
            <c:ext xmlns:c16="http://schemas.microsoft.com/office/drawing/2014/chart" uri="{C3380CC4-5D6E-409C-BE32-E72D297353CC}">
              <c16:uniqueId val="{00000005-07D8-41D7-B8C5-C615F4A0E720}"/>
            </c:ext>
          </c:extLst>
        </c:ser>
        <c:ser>
          <c:idx val="6"/>
          <c:order val="6"/>
          <c:tx>
            <c:strRef>
              <c:f>'8.1'!$A$34</c:f>
              <c:strCache>
                <c:ptCount val="1"/>
                <c:pt idx="0">
                  <c:v>Obchod, služby, školství, zdravotnictví</c:v>
                </c:pt>
              </c:strCache>
            </c:strRef>
          </c:tx>
          <c:spPr>
            <a:solidFill>
              <a:srgbClr val="F0948F"/>
            </a:solidFill>
          </c:spPr>
          <c:invertIfNegative val="0"/>
          <c:val>
            <c:numRef>
              <c:f>'8.1'!$B$34:$M$34</c:f>
              <c:numCache>
                <c:formatCode>#\ ##0.0</c:formatCode>
                <c:ptCount val="12"/>
                <c:pt idx="0">
                  <c:v>681.57499499999994</c:v>
                </c:pt>
                <c:pt idx="1">
                  <c:v>615.95107000000019</c:v>
                </c:pt>
                <c:pt idx="2">
                  <c:v>555.64495899999997</c:v>
                </c:pt>
                <c:pt idx="3">
                  <c:v>425.14342599999992</c:v>
                </c:pt>
                <c:pt idx="4">
                  <c:v>260.97447299999999</c:v>
                </c:pt>
                <c:pt idx="5">
                  <c:v>113.13054</c:v>
                </c:pt>
                <c:pt idx="6">
                  <c:v>74.484879000000021</c:v>
                </c:pt>
                <c:pt idx="7">
                  <c:v>67.298496999999983</c:v>
                </c:pt>
                <c:pt idx="8">
                  <c:v>100.38881099999998</c:v>
                </c:pt>
                <c:pt idx="9">
                  <c:v>280.68181100000004</c:v>
                </c:pt>
                <c:pt idx="10">
                  <c:v>488.51894600000008</c:v>
                </c:pt>
                <c:pt idx="11">
                  <c:v>625.74615600000016</c:v>
                </c:pt>
              </c:numCache>
            </c:numRef>
          </c:val>
          <c:extLst>
            <c:ext xmlns:c16="http://schemas.microsoft.com/office/drawing/2014/chart" uri="{C3380CC4-5D6E-409C-BE32-E72D297353CC}">
              <c16:uniqueId val="{00000006-07D8-41D7-B8C5-C615F4A0E720}"/>
            </c:ext>
          </c:extLst>
        </c:ser>
        <c:ser>
          <c:idx val="7"/>
          <c:order val="7"/>
          <c:tx>
            <c:strRef>
              <c:f>'8.1'!$A$35</c:f>
              <c:strCache>
                <c:ptCount val="1"/>
                <c:pt idx="0">
                  <c:v>Ostatní</c:v>
                </c:pt>
              </c:strCache>
            </c:strRef>
          </c:tx>
          <c:spPr>
            <a:solidFill>
              <a:srgbClr val="F7C9C7"/>
            </a:solidFill>
          </c:spPr>
          <c:invertIfNegative val="0"/>
          <c:val>
            <c:numRef>
              <c:f>'8.1'!$B$35:$M$35</c:f>
              <c:numCache>
                <c:formatCode>#\ ##0.0</c:formatCode>
                <c:ptCount val="12"/>
                <c:pt idx="0">
                  <c:v>18.308391</c:v>
                </c:pt>
                <c:pt idx="1">
                  <c:v>15.017918999999999</c:v>
                </c:pt>
                <c:pt idx="2">
                  <c:v>13.744933</c:v>
                </c:pt>
                <c:pt idx="3">
                  <c:v>11.082808000000002</c:v>
                </c:pt>
                <c:pt idx="4">
                  <c:v>6.6921160000000013</c:v>
                </c:pt>
                <c:pt idx="5">
                  <c:v>2.1307939999999999</c:v>
                </c:pt>
                <c:pt idx="6">
                  <c:v>1.6573959999999999</c:v>
                </c:pt>
                <c:pt idx="7">
                  <c:v>1.8097970000000001</c:v>
                </c:pt>
                <c:pt idx="8">
                  <c:v>2.5947559999999998</c:v>
                </c:pt>
                <c:pt idx="9">
                  <c:v>7.4674680000000002</c:v>
                </c:pt>
                <c:pt idx="10">
                  <c:v>13.344526999999999</c:v>
                </c:pt>
                <c:pt idx="11">
                  <c:v>17.224529999999998</c:v>
                </c:pt>
              </c:numCache>
            </c:numRef>
          </c:val>
          <c:extLst>
            <c:ext xmlns:c16="http://schemas.microsoft.com/office/drawing/2014/chart" uri="{C3380CC4-5D6E-409C-BE32-E72D297353CC}">
              <c16:uniqueId val="{00000007-07D8-41D7-B8C5-C615F4A0E720}"/>
            </c:ext>
          </c:extLst>
        </c:ser>
        <c:dLbls>
          <c:showLegendKey val="0"/>
          <c:showVal val="0"/>
          <c:showCatName val="0"/>
          <c:showSerName val="0"/>
          <c:showPercent val="0"/>
          <c:showBubbleSize val="0"/>
        </c:dLbls>
        <c:gapWidth val="50"/>
        <c:overlap val="100"/>
        <c:axId val="233661952"/>
        <c:axId val="233663488"/>
      </c:barChart>
      <c:catAx>
        <c:axId val="23366195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3663488"/>
        <c:crosses val="autoZero"/>
        <c:auto val="1"/>
        <c:lblAlgn val="ctr"/>
        <c:lblOffset val="100"/>
        <c:noMultiLvlLbl val="0"/>
      </c:catAx>
      <c:valAx>
        <c:axId val="233663488"/>
        <c:scaling>
          <c:orientation val="minMax"/>
          <c:max val="2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661952"/>
        <c:crosses val="autoZero"/>
        <c:crossBetween val="between"/>
        <c:majorUnit val="500"/>
      </c:valAx>
    </c:plotArea>
    <c:plotVisOnly val="1"/>
    <c:dispBlanksAs val="gap"/>
    <c:showDLblsOverMax val="0"/>
  </c:chart>
  <c:spPr>
    <a:ln>
      <a:noFill/>
    </a:ln>
  </c:spPr>
  <c:txPr>
    <a:bodyPr/>
    <a:lstStyle/>
    <a:p>
      <a:pPr>
        <a:defRPr sz="1000"/>
      </a:pPr>
      <a:endParaRPr lang="cs-CZ"/>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894E-4"/>
          <c:y val="0"/>
        </c:manualLayout>
      </c:layout>
      <c:overlay val="0"/>
    </c:title>
    <c:autoTitleDeleted val="0"/>
    <c:plotArea>
      <c:layout>
        <c:manualLayout>
          <c:layoutTarget val="inner"/>
          <c:xMode val="edge"/>
          <c:yMode val="edge"/>
          <c:x val="6.7874699701625241E-2"/>
          <c:y val="0.17364373640247927"/>
          <c:w val="0.86679862645627792"/>
          <c:h val="0.23923655005223349"/>
        </c:manualLayout>
      </c:layout>
      <c:barChart>
        <c:barDir val="bar"/>
        <c:grouping val="clustered"/>
        <c:varyColors val="0"/>
        <c:ser>
          <c:idx val="0"/>
          <c:order val="0"/>
          <c:tx>
            <c:strRef>
              <c:f>'8.1'!$M$40</c:f>
              <c:strCache>
                <c:ptCount val="1"/>
                <c:pt idx="0">
                  <c:v>Instalovaný výkon</c:v>
                </c:pt>
              </c:strCache>
            </c:strRef>
          </c:tx>
          <c:invertIfNegative val="0"/>
          <c:val>
            <c:numRef>
              <c:f>'8.1'!$N$40</c:f>
              <c:numCache>
                <c:formatCode>0.0%</c:formatCode>
                <c:ptCount val="1"/>
                <c:pt idx="0">
                  <c:v>5.3697179142611046E-2</c:v>
                </c:pt>
              </c:numCache>
            </c:numRef>
          </c:val>
          <c:extLst>
            <c:ext xmlns:c16="http://schemas.microsoft.com/office/drawing/2014/chart" uri="{C3380CC4-5D6E-409C-BE32-E72D297353CC}">
              <c16:uniqueId val="{00000000-92D8-4483-98D6-699F0B52D202}"/>
            </c:ext>
          </c:extLst>
        </c:ser>
        <c:ser>
          <c:idx val="1"/>
          <c:order val="1"/>
          <c:tx>
            <c:strRef>
              <c:f>'8.1'!$M$41</c:f>
              <c:strCache>
                <c:ptCount val="1"/>
                <c:pt idx="0">
                  <c:v>Výroba tepla brutto</c:v>
                </c:pt>
              </c:strCache>
            </c:strRef>
          </c:tx>
          <c:invertIfNegative val="0"/>
          <c:val>
            <c:numRef>
              <c:f>'8.1'!$N$41</c:f>
              <c:numCache>
                <c:formatCode>0.0%</c:formatCode>
                <c:ptCount val="1"/>
                <c:pt idx="0">
                  <c:v>3.6342312146357358E-2</c:v>
                </c:pt>
              </c:numCache>
            </c:numRef>
          </c:val>
          <c:extLst>
            <c:ext xmlns:c16="http://schemas.microsoft.com/office/drawing/2014/chart" uri="{C3380CC4-5D6E-409C-BE32-E72D297353CC}">
              <c16:uniqueId val="{00000001-92D8-4483-98D6-699F0B52D202}"/>
            </c:ext>
          </c:extLst>
        </c:ser>
        <c:ser>
          <c:idx val="2"/>
          <c:order val="2"/>
          <c:tx>
            <c:strRef>
              <c:f>'8.1'!$M$42</c:f>
              <c:strCache>
                <c:ptCount val="1"/>
                <c:pt idx="0">
                  <c:v>Dodávky tepla</c:v>
                </c:pt>
              </c:strCache>
            </c:strRef>
          </c:tx>
          <c:invertIfNegative val="0"/>
          <c:val>
            <c:numRef>
              <c:f>'8.1'!$N$42</c:f>
              <c:numCache>
                <c:formatCode>0.0%</c:formatCode>
                <c:ptCount val="1"/>
                <c:pt idx="0">
                  <c:v>4.8830986187348192E-2</c:v>
                </c:pt>
              </c:numCache>
            </c:numRef>
          </c:val>
          <c:extLst>
            <c:ext xmlns:c16="http://schemas.microsoft.com/office/drawing/2014/chart" uri="{C3380CC4-5D6E-409C-BE32-E72D297353CC}">
              <c16:uniqueId val="{00000002-92D8-4483-98D6-699F0B52D202}"/>
            </c:ext>
          </c:extLst>
        </c:ser>
        <c:dLbls>
          <c:showLegendKey val="0"/>
          <c:showVal val="0"/>
          <c:showCatName val="0"/>
          <c:showSerName val="0"/>
          <c:showPercent val="0"/>
          <c:showBubbleSize val="0"/>
        </c:dLbls>
        <c:gapWidth val="150"/>
        <c:axId val="237438464"/>
        <c:axId val="237440000"/>
      </c:barChart>
      <c:catAx>
        <c:axId val="237438464"/>
        <c:scaling>
          <c:orientation val="maxMin"/>
        </c:scaling>
        <c:delete val="0"/>
        <c:axPos val="l"/>
        <c:numFmt formatCode="General" sourceLinked="1"/>
        <c:majorTickMark val="none"/>
        <c:minorTickMark val="none"/>
        <c:tickLblPos val="none"/>
        <c:crossAx val="237440000"/>
        <c:crosses val="autoZero"/>
        <c:auto val="1"/>
        <c:lblAlgn val="ctr"/>
        <c:lblOffset val="100"/>
        <c:noMultiLvlLbl val="0"/>
      </c:catAx>
      <c:valAx>
        <c:axId val="2374400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438464"/>
        <c:crosses val="max"/>
        <c:crossBetween val="between"/>
      </c:valAx>
    </c:plotArea>
    <c:legend>
      <c:legendPos val="b"/>
      <c:layout>
        <c:manualLayout>
          <c:xMode val="edge"/>
          <c:yMode val="edge"/>
          <c:x val="0"/>
          <c:y val="0.61791562040250336"/>
          <c:w val="0.48816888524113639"/>
          <c:h val="0.2968850877280495"/>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podle paliv (TJ)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'8.1'!$A$10</c:f>
              <c:strCache>
                <c:ptCount val="1"/>
                <c:pt idx="0">
                  <c:v>Biomasa</c:v>
                </c:pt>
              </c:strCache>
            </c:strRef>
          </c:tx>
          <c:spPr>
            <a:solidFill>
              <a:schemeClr val="accent1"/>
            </a:solidFill>
          </c:spPr>
          <c:invertIfNegative val="0"/>
          <c:val>
            <c:numRef>
              <c:f>'8.1'!$B$10:$M$10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D58-4EAE-BC86-D545F330926A}"/>
            </c:ext>
          </c:extLst>
        </c:ser>
        <c:ser>
          <c:idx val="1"/>
          <c:order val="1"/>
          <c:tx>
            <c:strRef>
              <c:f>'8.1'!$A$11</c:f>
              <c:strCache>
                <c:ptCount val="1"/>
                <c:pt idx="0">
                  <c:v>Bioplyn</c:v>
                </c:pt>
              </c:strCache>
            </c:strRef>
          </c:tx>
          <c:spPr>
            <a:solidFill>
              <a:schemeClr val="accent2"/>
            </a:solidFill>
          </c:spPr>
          <c:invertIfNegative val="0"/>
          <c:val>
            <c:numRef>
              <c:f>'8.1'!$B$11:$M$11</c:f>
              <c:numCache>
                <c:formatCode>#\ ##0.0</c:formatCode>
                <c:ptCount val="12"/>
                <c:pt idx="0">
                  <c:v>4.1950000000000003</c:v>
                </c:pt>
                <c:pt idx="1">
                  <c:v>3.5819999999999999</c:v>
                </c:pt>
                <c:pt idx="2">
                  <c:v>4.282</c:v>
                </c:pt>
                <c:pt idx="3">
                  <c:v>3.9449999999999998</c:v>
                </c:pt>
                <c:pt idx="4">
                  <c:v>4.3129999999999997</c:v>
                </c:pt>
                <c:pt idx="5">
                  <c:v>2.72</c:v>
                </c:pt>
                <c:pt idx="6">
                  <c:v>2.5299999999999998</c:v>
                </c:pt>
                <c:pt idx="7">
                  <c:v>2.415</c:v>
                </c:pt>
                <c:pt idx="8">
                  <c:v>2.8330000000000002</c:v>
                </c:pt>
                <c:pt idx="9">
                  <c:v>4.4960000000000004</c:v>
                </c:pt>
                <c:pt idx="10">
                  <c:v>4.1040000000000001</c:v>
                </c:pt>
                <c:pt idx="11">
                  <c:v>4.2</c:v>
                </c:pt>
              </c:numCache>
            </c:numRef>
          </c:val>
          <c:extLst>
            <c:ext xmlns:c16="http://schemas.microsoft.com/office/drawing/2014/chart" uri="{C3380CC4-5D6E-409C-BE32-E72D297353CC}">
              <c16:uniqueId val="{00000001-7D58-4EAE-BC86-D545F330926A}"/>
            </c:ext>
          </c:extLst>
        </c:ser>
        <c:ser>
          <c:idx val="2"/>
          <c:order val="2"/>
          <c:tx>
            <c:strRef>
              <c:f>'8.1'!$A$12</c:f>
              <c:strCache>
                <c:ptCount val="1"/>
                <c:pt idx="0">
                  <c:v>Černé uhlí</c:v>
                </c:pt>
              </c:strCache>
            </c:strRef>
          </c:tx>
          <c:spPr>
            <a:solidFill>
              <a:schemeClr val="accent3"/>
            </a:solidFill>
          </c:spPr>
          <c:invertIfNegative val="0"/>
          <c:val>
            <c:numRef>
              <c:f>'8.1'!$B$12:$M$12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7D58-4EAE-BC86-D545F330926A}"/>
            </c:ext>
          </c:extLst>
        </c:ser>
        <c:ser>
          <c:idx val="3"/>
          <c:order val="3"/>
          <c:tx>
            <c:strRef>
              <c:f>'8.1'!$A$13</c:f>
              <c:strCache>
                <c:ptCount val="1"/>
                <c:pt idx="0">
                  <c:v>Elektrická energie</c:v>
                </c:pt>
              </c:strCache>
            </c:strRef>
          </c:tx>
          <c:spPr>
            <a:solidFill>
              <a:schemeClr val="accent4"/>
            </a:solidFill>
          </c:spPr>
          <c:invertIfNegative val="0"/>
          <c:val>
            <c:numRef>
              <c:f>'8.1'!$B$13:$M$13</c:f>
              <c:numCache>
                <c:formatCode>#\ ##0.0</c:formatCode>
                <c:ptCount val="12"/>
                <c:pt idx="0">
                  <c:v>0</c:v>
                </c:pt>
                <c:pt idx="1">
                  <c:v>0</c:v>
                </c:pt>
                <c:pt idx="2">
                  <c:v>0</c:v>
                </c:pt>
                <c:pt idx="3">
                  <c:v>0</c:v>
                </c:pt>
                <c:pt idx="4">
                  <c:v>0</c:v>
                </c:pt>
                <c:pt idx="5">
                  <c:v>0.249</c:v>
                </c:pt>
                <c:pt idx="6">
                  <c:v>1.0449999999999999</c:v>
                </c:pt>
                <c:pt idx="7">
                  <c:v>0.84199999999999997</c:v>
                </c:pt>
                <c:pt idx="8">
                  <c:v>0.40200000000000002</c:v>
                </c:pt>
                <c:pt idx="9">
                  <c:v>0</c:v>
                </c:pt>
                <c:pt idx="10">
                  <c:v>0</c:v>
                </c:pt>
                <c:pt idx="11">
                  <c:v>0</c:v>
                </c:pt>
              </c:numCache>
            </c:numRef>
          </c:val>
          <c:extLst>
            <c:ext xmlns:c16="http://schemas.microsoft.com/office/drawing/2014/chart" uri="{C3380CC4-5D6E-409C-BE32-E72D297353CC}">
              <c16:uniqueId val="{00000003-7D58-4EAE-BC86-D545F330926A}"/>
            </c:ext>
          </c:extLst>
        </c:ser>
        <c:ser>
          <c:idx val="4"/>
          <c:order val="4"/>
          <c:tx>
            <c:strRef>
              <c:f>'8.1'!$A$14</c:f>
              <c:strCache>
                <c:ptCount val="1"/>
                <c:pt idx="0">
                  <c:v>Energie prostředí (tepelné čerpadlo)</c:v>
                </c:pt>
              </c:strCache>
            </c:strRef>
          </c:tx>
          <c:spPr>
            <a:solidFill>
              <a:schemeClr val="accent5"/>
            </a:solidFill>
          </c:spPr>
          <c:invertIfNegative val="0"/>
          <c:val>
            <c:numRef>
              <c:f>'8.1'!$B$14:$M$14</c:f>
              <c:numCache>
                <c:formatCode>#\ ##0.0</c:formatCode>
                <c:ptCount val="12"/>
                <c:pt idx="0">
                  <c:v>0.26900000000000002</c:v>
                </c:pt>
                <c:pt idx="1">
                  <c:v>0.224</c:v>
                </c:pt>
                <c:pt idx="2">
                  <c:v>0</c:v>
                </c:pt>
                <c:pt idx="3">
                  <c:v>0.28499999999999998</c:v>
                </c:pt>
                <c:pt idx="4">
                  <c:v>0.88800000000000001</c:v>
                </c:pt>
                <c:pt idx="5">
                  <c:v>0.95099999999999996</c:v>
                </c:pt>
                <c:pt idx="6">
                  <c:v>0.19600000000000001</c:v>
                </c:pt>
                <c:pt idx="7">
                  <c:v>0.15</c:v>
                </c:pt>
                <c:pt idx="8">
                  <c:v>0.93600000000000005</c:v>
                </c:pt>
                <c:pt idx="9">
                  <c:v>1.006</c:v>
                </c:pt>
                <c:pt idx="10">
                  <c:v>0.47</c:v>
                </c:pt>
                <c:pt idx="11">
                  <c:v>0.31900000000000001</c:v>
                </c:pt>
              </c:numCache>
            </c:numRef>
          </c:val>
          <c:extLst>
            <c:ext xmlns:c16="http://schemas.microsoft.com/office/drawing/2014/chart" uri="{C3380CC4-5D6E-409C-BE32-E72D297353CC}">
              <c16:uniqueId val="{00000004-7D58-4EAE-BC86-D545F330926A}"/>
            </c:ext>
          </c:extLst>
        </c:ser>
        <c:ser>
          <c:idx val="5"/>
          <c:order val="5"/>
          <c:tx>
            <c:strRef>
              <c:f>'8.1'!$A$15</c:f>
              <c:strCache>
                <c:ptCount val="1"/>
                <c:pt idx="0">
                  <c:v>Energie Slunce (solární kolektor)</c:v>
                </c:pt>
              </c:strCache>
            </c:strRef>
          </c:tx>
          <c:spPr>
            <a:solidFill>
              <a:schemeClr val="accent6"/>
            </a:solidFill>
          </c:spPr>
          <c:invertIfNegative val="0"/>
          <c:val>
            <c:numRef>
              <c:f>'8.1'!$B$15:$M$15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7D58-4EAE-BC86-D545F330926A}"/>
            </c:ext>
          </c:extLst>
        </c:ser>
        <c:ser>
          <c:idx val="6"/>
          <c:order val="6"/>
          <c:tx>
            <c:strRef>
              <c:f>'8.1'!$A$16</c:f>
              <c:strCache>
                <c:ptCount val="1"/>
                <c:pt idx="0">
                  <c:v>Hnědé uhlí</c:v>
                </c:pt>
              </c:strCache>
            </c:strRef>
          </c:tx>
          <c:spPr>
            <a:solidFill>
              <a:srgbClr val="F0948F"/>
            </a:solidFill>
          </c:spPr>
          <c:invertIfNegative val="0"/>
          <c:val>
            <c:numRef>
              <c:f>'8.1'!$B$16:$M$16</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7D58-4EAE-BC86-D545F330926A}"/>
            </c:ext>
          </c:extLst>
        </c:ser>
        <c:ser>
          <c:idx val="7"/>
          <c:order val="7"/>
          <c:tx>
            <c:strRef>
              <c:f>'8.1'!$A$17</c:f>
              <c:strCache>
                <c:ptCount val="1"/>
                <c:pt idx="0">
                  <c:v>Jaderné palivo</c:v>
                </c:pt>
              </c:strCache>
            </c:strRef>
          </c:tx>
          <c:spPr>
            <a:solidFill>
              <a:srgbClr val="F7C9C7"/>
            </a:solidFill>
          </c:spPr>
          <c:invertIfNegative val="0"/>
          <c:val>
            <c:numRef>
              <c:f>'8.1'!$B$17:$M$17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7D58-4EAE-BC86-D545F330926A}"/>
            </c:ext>
          </c:extLst>
        </c:ser>
        <c:ser>
          <c:idx val="8"/>
          <c:order val="8"/>
          <c:tx>
            <c:strRef>
              <c:f>'8.1'!$A$18</c:f>
              <c:strCache>
                <c:ptCount val="1"/>
                <c:pt idx="0">
                  <c:v>Koks</c:v>
                </c:pt>
              </c:strCache>
            </c:strRef>
          </c:tx>
          <c:spPr>
            <a:solidFill>
              <a:schemeClr val="tx1"/>
            </a:solidFill>
          </c:spPr>
          <c:invertIfNegative val="0"/>
          <c:val>
            <c:numRef>
              <c:f>'8.1'!$B$18:$M$18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7D58-4EAE-BC86-D545F330926A}"/>
            </c:ext>
          </c:extLst>
        </c:ser>
        <c:ser>
          <c:idx val="9"/>
          <c:order val="9"/>
          <c:tx>
            <c:strRef>
              <c:f>'8.1'!$A$19</c:f>
              <c:strCache>
                <c:ptCount val="1"/>
                <c:pt idx="0">
                  <c:v>Odpadní teplo</c:v>
                </c:pt>
              </c:strCache>
            </c:strRef>
          </c:tx>
          <c:spPr>
            <a:solidFill>
              <a:srgbClr val="646363"/>
            </a:solidFill>
          </c:spPr>
          <c:invertIfNegative val="0"/>
          <c:val>
            <c:numRef>
              <c:f>'8.1'!$B$19:$M$19</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7D58-4EAE-BC86-D545F330926A}"/>
            </c:ext>
          </c:extLst>
        </c:ser>
        <c:ser>
          <c:idx val="10"/>
          <c:order val="10"/>
          <c:tx>
            <c:strRef>
              <c:f>'8.1'!$A$20</c:f>
              <c:strCache>
                <c:ptCount val="1"/>
                <c:pt idx="0">
                  <c:v>Ostatní kapalná paliva</c:v>
                </c:pt>
              </c:strCache>
            </c:strRef>
          </c:tx>
          <c:spPr>
            <a:solidFill>
              <a:srgbClr val="9D9D9C"/>
            </a:solidFill>
          </c:spPr>
          <c:invertIfNegative val="0"/>
          <c:val>
            <c:numRef>
              <c:f>'8.1'!$B$20:$M$20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7D58-4EAE-BC86-D545F330926A}"/>
            </c:ext>
          </c:extLst>
        </c:ser>
        <c:ser>
          <c:idx val="11"/>
          <c:order val="11"/>
          <c:tx>
            <c:strRef>
              <c:f>'8.1'!$A$21</c:f>
              <c:strCache>
                <c:ptCount val="1"/>
                <c:pt idx="0">
                  <c:v>Ostatní pevná paliva</c:v>
                </c:pt>
              </c:strCache>
            </c:strRef>
          </c:tx>
          <c:spPr>
            <a:solidFill>
              <a:srgbClr val="D0D0D0"/>
            </a:solidFill>
          </c:spPr>
          <c:invertIfNegative val="0"/>
          <c:val>
            <c:numRef>
              <c:f>'8.1'!$B$21:$M$21</c:f>
              <c:numCache>
                <c:formatCode>#\ ##0.0</c:formatCode>
                <c:ptCount val="12"/>
                <c:pt idx="0">
                  <c:v>99.644999999999996</c:v>
                </c:pt>
                <c:pt idx="1">
                  <c:v>84.430999999999997</c:v>
                </c:pt>
                <c:pt idx="2">
                  <c:v>78.290999999999997</c:v>
                </c:pt>
                <c:pt idx="3">
                  <c:v>73.286000000000001</c:v>
                </c:pt>
                <c:pt idx="4">
                  <c:v>65.522999999999996</c:v>
                </c:pt>
                <c:pt idx="5">
                  <c:v>56.828000000000003</c:v>
                </c:pt>
                <c:pt idx="6">
                  <c:v>55.83</c:v>
                </c:pt>
                <c:pt idx="7">
                  <c:v>56.566000000000003</c:v>
                </c:pt>
                <c:pt idx="8">
                  <c:v>38.652999999999999</c:v>
                </c:pt>
                <c:pt idx="9">
                  <c:v>95.370999999999995</c:v>
                </c:pt>
                <c:pt idx="10">
                  <c:v>86.11</c:v>
                </c:pt>
                <c:pt idx="11">
                  <c:v>62.103999999999999</c:v>
                </c:pt>
              </c:numCache>
            </c:numRef>
          </c:val>
          <c:extLst>
            <c:ext xmlns:c16="http://schemas.microsoft.com/office/drawing/2014/chart" uri="{C3380CC4-5D6E-409C-BE32-E72D297353CC}">
              <c16:uniqueId val="{0000000B-7D58-4EAE-BC86-D545F330926A}"/>
            </c:ext>
          </c:extLst>
        </c:ser>
        <c:ser>
          <c:idx val="12"/>
          <c:order val="12"/>
          <c:tx>
            <c:strRef>
              <c:f>'8.1'!$A$22</c:f>
              <c:strCache>
                <c:ptCount val="1"/>
                <c:pt idx="0">
                  <c:v>Ostatní plyny</c:v>
                </c:pt>
              </c:strCache>
            </c:strRef>
          </c:tx>
          <c:spPr>
            <a:pattFill prst="ltUpDiag">
              <a:fgClr>
                <a:schemeClr val="tx2"/>
              </a:fgClr>
              <a:bgClr>
                <a:schemeClr val="bg1"/>
              </a:bgClr>
            </a:pattFill>
          </c:spPr>
          <c:invertIfNegative val="0"/>
          <c:val>
            <c:numRef>
              <c:f>'8.1'!$B$22:$M$22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7D58-4EAE-BC86-D545F330926A}"/>
            </c:ext>
          </c:extLst>
        </c:ser>
        <c:ser>
          <c:idx val="13"/>
          <c:order val="13"/>
          <c:tx>
            <c:strRef>
              <c:f>'8.1'!$A$23</c:f>
              <c:strCache>
                <c:ptCount val="1"/>
                <c:pt idx="0">
                  <c:v>Ostatní</c:v>
                </c:pt>
              </c:strCache>
            </c:strRef>
          </c:tx>
          <c:spPr>
            <a:pattFill prst="ltUpDiag">
              <a:fgClr>
                <a:schemeClr val="accent5"/>
              </a:fgClr>
              <a:bgClr>
                <a:schemeClr val="bg1"/>
              </a:bgClr>
            </a:pattFill>
          </c:spPr>
          <c:invertIfNegative val="0"/>
          <c:val>
            <c:numRef>
              <c:f>'8.1'!$B$23:$M$23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7D58-4EAE-BC86-D545F330926A}"/>
            </c:ext>
          </c:extLst>
        </c:ser>
        <c:ser>
          <c:idx val="14"/>
          <c:order val="14"/>
          <c:tx>
            <c:strRef>
              <c:f>'8.1'!$A$24</c:f>
              <c:strCache>
                <c:ptCount val="1"/>
                <c:pt idx="0">
                  <c:v>Topné oleje</c:v>
                </c:pt>
              </c:strCache>
            </c:strRef>
          </c:tx>
          <c:spPr>
            <a:pattFill prst="ltUpDiag">
              <a:fgClr>
                <a:schemeClr val="accent2"/>
              </a:fgClr>
              <a:bgClr>
                <a:schemeClr val="bg1"/>
              </a:bgClr>
            </a:pattFill>
          </c:spPr>
          <c:invertIfNegative val="0"/>
          <c:val>
            <c:numRef>
              <c:f>'8.1'!$B$24:$M$24</c:f>
              <c:numCache>
                <c:formatCode>#\ ##0.0</c:formatCode>
                <c:ptCount val="12"/>
                <c:pt idx="0">
                  <c:v>0.255</c:v>
                </c:pt>
                <c:pt idx="1">
                  <c:v>0.222</c:v>
                </c:pt>
                <c:pt idx="2">
                  <c:v>0.215</c:v>
                </c:pt>
                <c:pt idx="3">
                  <c:v>0.152</c:v>
                </c:pt>
                <c:pt idx="4">
                  <c:v>0.13400000000000001</c:v>
                </c:pt>
                <c:pt idx="5">
                  <c:v>0.106</c:v>
                </c:pt>
                <c:pt idx="6">
                  <c:v>2.11</c:v>
                </c:pt>
                <c:pt idx="7">
                  <c:v>0.57399999999999995</c:v>
                </c:pt>
                <c:pt idx="8">
                  <c:v>0.111</c:v>
                </c:pt>
                <c:pt idx="9">
                  <c:v>0.16900000000000001</c:v>
                </c:pt>
                <c:pt idx="10">
                  <c:v>0.23100000000000001</c:v>
                </c:pt>
                <c:pt idx="11">
                  <c:v>0.23899999999999999</c:v>
                </c:pt>
              </c:numCache>
            </c:numRef>
          </c:val>
          <c:extLst>
            <c:ext xmlns:c16="http://schemas.microsoft.com/office/drawing/2014/chart" uri="{C3380CC4-5D6E-409C-BE32-E72D297353CC}">
              <c16:uniqueId val="{0000000E-7D58-4EAE-BC86-D545F330926A}"/>
            </c:ext>
          </c:extLst>
        </c:ser>
        <c:ser>
          <c:idx val="15"/>
          <c:order val="15"/>
          <c:tx>
            <c:strRef>
              <c:f>'8.1'!$A$25</c:f>
              <c:strCache>
                <c:ptCount val="1"/>
                <c:pt idx="0">
                  <c:v>Zemní plyn</c:v>
                </c:pt>
              </c:strCache>
            </c:strRef>
          </c:tx>
          <c:spPr>
            <a:pattFill prst="ltUpDiag">
              <a:fgClr>
                <a:schemeClr val="accent6"/>
              </a:fgClr>
              <a:bgClr>
                <a:schemeClr val="bg1"/>
              </a:bgClr>
            </a:pattFill>
          </c:spPr>
          <c:invertIfNegative val="0"/>
          <c:val>
            <c:numRef>
              <c:f>'8.1'!$B$25:$M$25</c:f>
              <c:numCache>
                <c:formatCode>#\ ##0.0</c:formatCode>
                <c:ptCount val="12"/>
                <c:pt idx="0">
                  <c:v>543.51924499999996</c:v>
                </c:pt>
                <c:pt idx="1">
                  <c:v>561.18158000000017</c:v>
                </c:pt>
                <c:pt idx="2">
                  <c:v>418.79378599999995</c:v>
                </c:pt>
                <c:pt idx="3">
                  <c:v>321.14924600000001</c:v>
                </c:pt>
                <c:pt idx="4">
                  <c:v>203.81854000000001</c:v>
                </c:pt>
                <c:pt idx="5">
                  <c:v>84.542371000000017</c:v>
                </c:pt>
                <c:pt idx="6">
                  <c:v>147.17036900000002</c:v>
                </c:pt>
                <c:pt idx="7">
                  <c:v>97.995136000000002</c:v>
                </c:pt>
                <c:pt idx="8">
                  <c:v>113.15573700000002</c:v>
                </c:pt>
                <c:pt idx="9">
                  <c:v>250.19405300000003</c:v>
                </c:pt>
                <c:pt idx="10">
                  <c:v>385.68568899999997</c:v>
                </c:pt>
                <c:pt idx="11">
                  <c:v>477.209228</c:v>
                </c:pt>
              </c:numCache>
            </c:numRef>
          </c:val>
          <c:extLst>
            <c:ext xmlns:c16="http://schemas.microsoft.com/office/drawing/2014/chart" uri="{C3380CC4-5D6E-409C-BE32-E72D297353CC}">
              <c16:uniqueId val="{0000000F-7D58-4EAE-BC86-D545F330926A}"/>
            </c:ext>
          </c:extLst>
        </c:ser>
        <c:dLbls>
          <c:showLegendKey val="0"/>
          <c:showVal val="0"/>
          <c:showCatName val="0"/>
          <c:showSerName val="0"/>
          <c:showPercent val="0"/>
          <c:showBubbleSize val="0"/>
        </c:dLbls>
        <c:gapWidth val="75"/>
        <c:overlap val="100"/>
        <c:axId val="237528576"/>
        <c:axId val="237530112"/>
      </c:barChart>
      <c:catAx>
        <c:axId val="23752857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530112"/>
        <c:crosses val="autoZero"/>
        <c:auto val="1"/>
        <c:lblAlgn val="ctr"/>
        <c:lblOffset val="100"/>
        <c:noMultiLvlLbl val="0"/>
      </c:catAx>
      <c:valAx>
        <c:axId val="237530112"/>
        <c:scaling>
          <c:orientation val="minMax"/>
          <c:max val="2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528576"/>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6018-455D-B5F6-7403F9F44D1B}"/>
              </c:ext>
            </c:extLst>
          </c:dPt>
          <c:dPt>
            <c:idx val="1"/>
            <c:bubble3D val="0"/>
            <c:spPr>
              <a:solidFill>
                <a:schemeClr val="accent2"/>
              </a:solidFill>
            </c:spPr>
            <c:extLst>
              <c:ext xmlns:c16="http://schemas.microsoft.com/office/drawing/2014/chart" uri="{C3380CC4-5D6E-409C-BE32-E72D297353CC}">
                <c16:uniqueId val="{00000002-6018-455D-B5F6-7403F9F44D1B}"/>
              </c:ext>
            </c:extLst>
          </c:dPt>
          <c:dPt>
            <c:idx val="2"/>
            <c:bubble3D val="0"/>
            <c:spPr>
              <a:solidFill>
                <a:schemeClr val="accent3"/>
              </a:solidFill>
            </c:spPr>
            <c:extLst>
              <c:ext xmlns:c16="http://schemas.microsoft.com/office/drawing/2014/chart" uri="{C3380CC4-5D6E-409C-BE32-E72D297353CC}">
                <c16:uniqueId val="{00000003-6018-455D-B5F6-7403F9F44D1B}"/>
              </c:ext>
            </c:extLst>
          </c:dPt>
          <c:dPt>
            <c:idx val="3"/>
            <c:bubble3D val="0"/>
            <c:spPr>
              <a:solidFill>
                <a:schemeClr val="accent4"/>
              </a:solidFill>
            </c:spPr>
            <c:extLst>
              <c:ext xmlns:c16="http://schemas.microsoft.com/office/drawing/2014/chart" uri="{C3380CC4-5D6E-409C-BE32-E72D297353CC}">
                <c16:uniqueId val="{00000004-6018-455D-B5F6-7403F9F44D1B}"/>
              </c:ext>
            </c:extLst>
          </c:dPt>
          <c:dPt>
            <c:idx val="4"/>
            <c:bubble3D val="0"/>
            <c:spPr>
              <a:solidFill>
                <a:schemeClr val="accent5"/>
              </a:solidFill>
            </c:spPr>
            <c:extLst>
              <c:ext xmlns:c16="http://schemas.microsoft.com/office/drawing/2014/chart" uri="{C3380CC4-5D6E-409C-BE32-E72D297353CC}">
                <c16:uniqueId val="{00000005-6018-455D-B5F6-7403F9F44D1B}"/>
              </c:ext>
            </c:extLst>
          </c:dPt>
          <c:dPt>
            <c:idx val="5"/>
            <c:bubble3D val="0"/>
            <c:spPr>
              <a:solidFill>
                <a:schemeClr val="accent6"/>
              </a:solidFill>
            </c:spPr>
            <c:extLst>
              <c:ext xmlns:c16="http://schemas.microsoft.com/office/drawing/2014/chart" uri="{C3380CC4-5D6E-409C-BE32-E72D297353CC}">
                <c16:uniqueId val="{00000006-6018-455D-B5F6-7403F9F44D1B}"/>
              </c:ext>
            </c:extLst>
          </c:dPt>
          <c:dPt>
            <c:idx val="6"/>
            <c:bubble3D val="0"/>
            <c:spPr>
              <a:solidFill>
                <a:srgbClr val="F0948F"/>
              </a:solidFill>
            </c:spPr>
            <c:extLst>
              <c:ext xmlns:c16="http://schemas.microsoft.com/office/drawing/2014/chart" uri="{C3380CC4-5D6E-409C-BE32-E72D297353CC}">
                <c16:uniqueId val="{00000007-6018-455D-B5F6-7403F9F44D1B}"/>
              </c:ext>
            </c:extLst>
          </c:dPt>
          <c:dPt>
            <c:idx val="7"/>
            <c:bubble3D val="0"/>
            <c:spPr>
              <a:solidFill>
                <a:srgbClr val="F7C9C7"/>
              </a:solidFill>
            </c:spPr>
            <c:extLst>
              <c:ext xmlns:c16="http://schemas.microsoft.com/office/drawing/2014/chart" uri="{C3380CC4-5D6E-409C-BE32-E72D297353CC}">
                <c16:uniqueId val="{00000000-460E-4CF6-B3D5-472A3D958B04}"/>
              </c:ext>
            </c:extLst>
          </c:dPt>
          <c:cat>
            <c:numRef>
              <c:f>'8.1'!$U$28:$U$35</c:f>
              <c:numCache>
                <c:formatCode>#\ ##0.0</c:formatCode>
                <c:ptCount val="8"/>
              </c:numCache>
            </c:numRef>
          </c:cat>
          <c:val>
            <c:numRef>
              <c:f>'8.1'!$P$28:$P$35</c:f>
              <c:numCache>
                <c:formatCode>General</c:formatCode>
                <c:ptCount val="8"/>
              </c:numCache>
            </c:numRef>
          </c:val>
          <c:extLst>
            <c:ext xmlns:c16="http://schemas.microsoft.com/office/drawing/2014/chart" uri="{C3380CC4-5D6E-409C-BE32-E72D297353CC}">
              <c16:uniqueId val="{00000001-460E-4CF6-B3D5-472A3D958B0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rgbClr val="233060"/>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E16-49E5-91AD-8891FEFD71A2}"/>
            </c:ext>
          </c:extLst>
        </c:ser>
        <c:ser>
          <c:idx val="1"/>
          <c:order val="1"/>
          <c:tx>
            <c:strRef>
              <c:f>'4.1'!$O$9</c:f>
              <c:strCache>
                <c:ptCount val="1"/>
              </c:strCache>
            </c:strRef>
          </c:tx>
          <c:spPr>
            <a:solidFill>
              <a:srgbClr val="596387"/>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E16-49E5-91AD-8891FEFD71A2}"/>
            </c:ext>
          </c:extLst>
        </c:ser>
        <c:ser>
          <c:idx val="2"/>
          <c:order val="2"/>
          <c:tx>
            <c:strRef>
              <c:f>'4.1'!$O$10</c:f>
              <c:strCache>
                <c:ptCount val="1"/>
              </c:strCache>
            </c:strRef>
          </c:tx>
          <c:spPr>
            <a:solidFill>
              <a:srgbClr val="9196B0"/>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E16-49E5-91AD-8891FEFD71A2}"/>
            </c:ext>
          </c:extLst>
        </c:ser>
        <c:ser>
          <c:idx val="3"/>
          <c:order val="3"/>
          <c:tx>
            <c:strRef>
              <c:f>'4.1'!$O$11</c:f>
              <c:strCache>
                <c:ptCount val="1"/>
              </c:strCache>
            </c:strRef>
          </c:tx>
          <c:spPr>
            <a:solidFill>
              <a:srgbClr val="C7CCD6"/>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E16-49E5-91AD-8891FEFD71A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E16-49E5-91AD-8891FEFD71A2}"/>
            </c:ext>
          </c:extLst>
        </c:ser>
        <c:ser>
          <c:idx val="5"/>
          <c:order val="5"/>
          <c:tx>
            <c:strRef>
              <c:f>'4.1'!$O$13</c:f>
              <c:strCache>
                <c:ptCount val="1"/>
              </c:strCache>
            </c:strRef>
          </c:tx>
          <c:spPr>
            <a:solidFill>
              <a:srgbClr val="E86159"/>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E16-49E5-91AD-8891FEFD71A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E16-49E5-91AD-8891FEFD71A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E16-49E5-91AD-8891FEFD71A2}"/>
            </c:ext>
          </c:extLst>
        </c:ser>
        <c:ser>
          <c:idx val="8"/>
          <c:order val="8"/>
          <c:tx>
            <c:strRef>
              <c:f>'4.1'!$O$16</c:f>
              <c:strCache>
                <c:ptCount val="1"/>
              </c:strCache>
            </c:strRef>
          </c:tx>
          <c:spPr>
            <a:solidFill>
              <a:srgbClr val="000000"/>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E16-49E5-91AD-8891FEFD71A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E16-49E5-91AD-8891FEFD71A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E16-49E5-91AD-8891FEFD71A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E16-49E5-91AD-8891FEFD71A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E16-49E5-91AD-8891FEFD71A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E16-49E5-91AD-8891FEFD71A2}"/>
            </c:ext>
          </c:extLst>
        </c:ser>
        <c:ser>
          <c:idx val="14"/>
          <c:order val="14"/>
          <c:tx>
            <c:strRef>
              <c:f>'4.1'!$O$22</c:f>
              <c:strCache>
                <c:ptCount val="1"/>
              </c:strCache>
            </c:strRef>
          </c:tx>
          <c:spPr>
            <a:pattFill prst="ltUpDiag">
              <a:fgClr>
                <a:srgbClr val="596387"/>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E16-49E5-91AD-8891FEFD71A2}"/>
            </c:ext>
          </c:extLst>
        </c:ser>
        <c:ser>
          <c:idx val="15"/>
          <c:order val="15"/>
          <c:tx>
            <c:strRef>
              <c:f>'4.1'!$O$23</c:f>
              <c:strCache>
                <c:ptCount val="1"/>
              </c:strCache>
            </c:strRef>
          </c:tx>
          <c:spPr>
            <a:pattFill prst="ltUpDiag">
              <a:fgClr>
                <a:srgbClr val="E86159"/>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BE16-49E5-91AD-8891FEFD71A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7490589711417819"/>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165-46A2-B497-197BA76EAA1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165-46A2-B497-197BA76EAA1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165-46A2-B497-197BA76EAA1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165-46A2-B497-197BA76EAA1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165-46A2-B497-197BA76EAA1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165-46A2-B497-197BA76EAA1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165-46A2-B497-197BA76EAA1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165-46A2-B497-197BA76EAA1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165-46A2-B497-197BA76EAA1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165-46A2-B497-197BA76EAA1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165-46A2-B497-197BA76EAA1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165-46A2-B497-197BA76EAA1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165-46A2-B497-197BA76EAA1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165-46A2-B497-197BA76EAA1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165-46A2-B497-197BA76EAA1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165-46A2-B497-197BA76EAA1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635193169251170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(TJ)</a:t>
            </a:r>
          </a:p>
        </c:rich>
      </c:tx>
      <c:layout>
        <c:manualLayout>
          <c:xMode val="edge"/>
          <c:yMode val="edge"/>
          <c:x val="1.7757619224394721E-3"/>
          <c:y val="1.52075774448875E-2"/>
        </c:manualLayout>
      </c:layout>
      <c:overlay val="0"/>
    </c:title>
    <c:autoTitleDeleted val="0"/>
    <c:plotArea>
      <c:layout>
        <c:manualLayout>
          <c:layoutTarget val="inner"/>
          <c:xMode val="edge"/>
          <c:yMode val="edge"/>
          <c:x val="0.10446396915284765"/>
          <c:y val="0.24097968239140588"/>
          <c:w val="0.6700337575744868"/>
          <c:h val="0.54603135217188226"/>
        </c:manualLayout>
      </c:layout>
      <c:barChart>
        <c:barDir val="col"/>
        <c:grouping val="stacked"/>
        <c:varyColors val="0"/>
        <c:ser>
          <c:idx val="0"/>
          <c:order val="0"/>
          <c:tx>
            <c:strRef>
              <c:f>'8.2'!$A$27</c:f>
              <c:strCache>
                <c:ptCount val="1"/>
                <c:pt idx="0">
                  <c:v>Průmysl</c:v>
                </c:pt>
              </c:strCache>
            </c:strRef>
          </c:tx>
          <c:invertIfNegative val="0"/>
          <c:val>
            <c:numRef>
              <c:f>'8.2'!$B$27:$M$27</c:f>
              <c:numCache>
                <c:formatCode>#\ ##0.0</c:formatCode>
                <c:ptCount val="12"/>
                <c:pt idx="0">
                  <c:v>126.05612699999999</c:v>
                </c:pt>
                <c:pt idx="1">
                  <c:v>114.183333</c:v>
                </c:pt>
                <c:pt idx="2">
                  <c:v>109.820171</c:v>
                </c:pt>
                <c:pt idx="3">
                  <c:v>83.319004000000007</c:v>
                </c:pt>
                <c:pt idx="4">
                  <c:v>63.888343999999996</c:v>
                </c:pt>
                <c:pt idx="5">
                  <c:v>47.877622999999993</c:v>
                </c:pt>
                <c:pt idx="6">
                  <c:v>43.959222000000004</c:v>
                </c:pt>
                <c:pt idx="7">
                  <c:v>47.463681999999984</c:v>
                </c:pt>
                <c:pt idx="8">
                  <c:v>48.276896999999998</c:v>
                </c:pt>
                <c:pt idx="9">
                  <c:v>65.977907000000002</c:v>
                </c:pt>
                <c:pt idx="10">
                  <c:v>90.867353000000008</c:v>
                </c:pt>
                <c:pt idx="11">
                  <c:v>102.76383699999998</c:v>
                </c:pt>
              </c:numCache>
            </c:numRef>
          </c:val>
          <c:extLst>
            <c:ext xmlns:c16="http://schemas.microsoft.com/office/drawing/2014/chart" uri="{C3380CC4-5D6E-409C-BE32-E72D297353CC}">
              <c16:uniqueId val="{00000000-0040-4BC3-86BF-1A83C982E45A}"/>
            </c:ext>
          </c:extLst>
        </c:ser>
        <c:ser>
          <c:idx val="1"/>
          <c:order val="1"/>
          <c:tx>
            <c:strRef>
              <c:f>'8.2'!$A$28</c:f>
              <c:strCache>
                <c:ptCount val="1"/>
                <c:pt idx="0">
                  <c:v>Energetika</c:v>
                </c:pt>
              </c:strCache>
            </c:strRef>
          </c:tx>
          <c:invertIfNegative val="0"/>
          <c:val>
            <c:numRef>
              <c:f>'8.2'!$B$28:$M$28</c:f>
              <c:numCache>
                <c:formatCode>#\ ##0.0</c:formatCode>
                <c:ptCount val="12"/>
                <c:pt idx="0">
                  <c:v>6.9203999999999999</c:v>
                </c:pt>
                <c:pt idx="1">
                  <c:v>7.3736800000000002</c:v>
                </c:pt>
                <c:pt idx="2">
                  <c:v>5.3224999999999998</c:v>
                </c:pt>
                <c:pt idx="3">
                  <c:v>4.6559900000000001</c:v>
                </c:pt>
                <c:pt idx="4">
                  <c:v>3.14595</c:v>
                </c:pt>
                <c:pt idx="5">
                  <c:v>2.12609</c:v>
                </c:pt>
                <c:pt idx="6">
                  <c:v>0.29038999999999998</c:v>
                </c:pt>
                <c:pt idx="7">
                  <c:v>0.31325999999999998</c:v>
                </c:pt>
                <c:pt idx="8">
                  <c:v>1.3686430000000001</c:v>
                </c:pt>
                <c:pt idx="9">
                  <c:v>3.6569389999999999</c:v>
                </c:pt>
                <c:pt idx="10">
                  <c:v>2.2648999999999999</c:v>
                </c:pt>
                <c:pt idx="11">
                  <c:v>3.1137600000000005</c:v>
                </c:pt>
              </c:numCache>
            </c:numRef>
          </c:val>
          <c:extLst>
            <c:ext xmlns:c16="http://schemas.microsoft.com/office/drawing/2014/chart" uri="{C3380CC4-5D6E-409C-BE32-E72D297353CC}">
              <c16:uniqueId val="{00000001-0040-4BC3-86BF-1A83C982E45A}"/>
            </c:ext>
          </c:extLst>
        </c:ser>
        <c:ser>
          <c:idx val="2"/>
          <c:order val="2"/>
          <c:tx>
            <c:strRef>
              <c:f>'8.2'!$A$29</c:f>
              <c:strCache>
                <c:ptCount val="1"/>
                <c:pt idx="0">
                  <c:v>Doprava</c:v>
                </c:pt>
              </c:strCache>
            </c:strRef>
          </c:tx>
          <c:invertIfNegative val="0"/>
          <c:val>
            <c:numRef>
              <c:f>'8.2'!$B$29:$M$29</c:f>
              <c:numCache>
                <c:formatCode>#\ ##0.0</c:formatCode>
                <c:ptCount val="12"/>
                <c:pt idx="0">
                  <c:v>9.7945779999999996</c:v>
                </c:pt>
                <c:pt idx="1">
                  <c:v>8.3657749999999993</c:v>
                </c:pt>
                <c:pt idx="2">
                  <c:v>7.5388169999999999</c:v>
                </c:pt>
                <c:pt idx="3">
                  <c:v>5.5336800000000004</c:v>
                </c:pt>
                <c:pt idx="4">
                  <c:v>1.463123</c:v>
                </c:pt>
                <c:pt idx="5">
                  <c:v>0.48529500000000003</c:v>
                </c:pt>
                <c:pt idx="6">
                  <c:v>0.14759</c:v>
                </c:pt>
                <c:pt idx="7">
                  <c:v>0.20182999999999998</c:v>
                </c:pt>
                <c:pt idx="8">
                  <c:v>0.55982799999999999</c:v>
                </c:pt>
                <c:pt idx="9">
                  <c:v>3.7611669999999999</c:v>
                </c:pt>
                <c:pt idx="10">
                  <c:v>6.5062710000000008</c:v>
                </c:pt>
                <c:pt idx="11">
                  <c:v>8.9428070000000002</c:v>
                </c:pt>
              </c:numCache>
            </c:numRef>
          </c:val>
          <c:extLst>
            <c:ext xmlns:c16="http://schemas.microsoft.com/office/drawing/2014/chart" uri="{C3380CC4-5D6E-409C-BE32-E72D297353CC}">
              <c16:uniqueId val="{00000002-0040-4BC3-86BF-1A83C982E45A}"/>
            </c:ext>
          </c:extLst>
        </c:ser>
        <c:ser>
          <c:idx val="3"/>
          <c:order val="3"/>
          <c:tx>
            <c:strRef>
              <c:f>'8.2'!$A$30</c:f>
              <c:strCache>
                <c:ptCount val="1"/>
                <c:pt idx="0">
                  <c:v>Stavebnictví</c:v>
                </c:pt>
              </c:strCache>
            </c:strRef>
          </c:tx>
          <c:invertIfNegative val="0"/>
          <c:val>
            <c:numRef>
              <c:f>'8.2'!$B$30:$M$30</c:f>
              <c:numCache>
                <c:formatCode>#\ ##0.0</c:formatCode>
                <c:ptCount val="12"/>
                <c:pt idx="0">
                  <c:v>0.8200559999999999</c:v>
                </c:pt>
                <c:pt idx="1">
                  <c:v>0.71356700000000006</c:v>
                </c:pt>
                <c:pt idx="2">
                  <c:v>0.699044</c:v>
                </c:pt>
                <c:pt idx="3">
                  <c:v>0.51800400000000002</c:v>
                </c:pt>
                <c:pt idx="4">
                  <c:v>0.29652099999999998</c:v>
                </c:pt>
                <c:pt idx="5">
                  <c:v>0.16239600000000001</c:v>
                </c:pt>
                <c:pt idx="6">
                  <c:v>0.11904100000000001</c:v>
                </c:pt>
                <c:pt idx="7">
                  <c:v>0.13276999999999997</c:v>
                </c:pt>
                <c:pt idx="8">
                  <c:v>0.154749</c:v>
                </c:pt>
                <c:pt idx="9">
                  <c:v>0.45142199999999999</c:v>
                </c:pt>
                <c:pt idx="10">
                  <c:v>0.62416399999999994</c:v>
                </c:pt>
                <c:pt idx="11">
                  <c:v>0.81980600000000003</c:v>
                </c:pt>
              </c:numCache>
            </c:numRef>
          </c:val>
          <c:extLst>
            <c:ext xmlns:c16="http://schemas.microsoft.com/office/drawing/2014/chart" uri="{C3380CC4-5D6E-409C-BE32-E72D297353CC}">
              <c16:uniqueId val="{00000003-0040-4BC3-86BF-1A83C982E45A}"/>
            </c:ext>
          </c:extLst>
        </c:ser>
        <c:ser>
          <c:idx val="4"/>
          <c:order val="4"/>
          <c:tx>
            <c:strRef>
              <c:f>'8.2'!$A$31</c:f>
              <c:strCache>
                <c:ptCount val="1"/>
                <c:pt idx="0">
                  <c:v>Zemědělství a lesnictví</c:v>
                </c:pt>
              </c:strCache>
            </c:strRef>
          </c:tx>
          <c:spPr>
            <a:solidFill>
              <a:schemeClr val="accent5"/>
            </a:solidFill>
          </c:spPr>
          <c:invertIfNegative val="0"/>
          <c:val>
            <c:numRef>
              <c:f>'8.2'!$B$31:$M$31</c:f>
              <c:numCache>
                <c:formatCode>#\ ##0.0</c:formatCode>
                <c:ptCount val="12"/>
                <c:pt idx="0">
                  <c:v>3.3631879737957826</c:v>
                </c:pt>
                <c:pt idx="1">
                  <c:v>2.7729984066718814</c:v>
                </c:pt>
                <c:pt idx="2">
                  <c:v>2.9191906610576113</c:v>
                </c:pt>
                <c:pt idx="3">
                  <c:v>2.2519494612345672</c:v>
                </c:pt>
                <c:pt idx="4">
                  <c:v>2.0089080082719484</c:v>
                </c:pt>
                <c:pt idx="5">
                  <c:v>0.85096679265106856</c:v>
                </c:pt>
                <c:pt idx="6">
                  <c:v>0.79793000000000003</c:v>
                </c:pt>
                <c:pt idx="7">
                  <c:v>0.60250999999999999</c:v>
                </c:pt>
                <c:pt idx="8">
                  <c:v>0.9032356114492347</c:v>
                </c:pt>
                <c:pt idx="9">
                  <c:v>1.7507568976253118</c:v>
                </c:pt>
                <c:pt idx="10">
                  <c:v>2.093225388134603</c:v>
                </c:pt>
                <c:pt idx="11">
                  <c:v>2.9315208743552112</c:v>
                </c:pt>
              </c:numCache>
            </c:numRef>
          </c:val>
          <c:extLst>
            <c:ext xmlns:c16="http://schemas.microsoft.com/office/drawing/2014/chart" uri="{C3380CC4-5D6E-409C-BE32-E72D297353CC}">
              <c16:uniqueId val="{00000004-0040-4BC3-86BF-1A83C982E45A}"/>
            </c:ext>
          </c:extLst>
        </c:ser>
        <c:ser>
          <c:idx val="5"/>
          <c:order val="5"/>
          <c:tx>
            <c:strRef>
              <c:f>'8.2'!$A$32</c:f>
              <c:strCache>
                <c:ptCount val="1"/>
                <c:pt idx="0">
                  <c:v>Domácnosti</c:v>
                </c:pt>
              </c:strCache>
            </c:strRef>
          </c:tx>
          <c:spPr>
            <a:solidFill>
              <a:schemeClr val="accent6"/>
            </a:solidFill>
          </c:spPr>
          <c:invertIfNegative val="0"/>
          <c:val>
            <c:numRef>
              <c:f>'8.2'!$B$32:$M$32</c:f>
              <c:numCache>
                <c:formatCode>#\ ##0.0</c:formatCode>
                <c:ptCount val="12"/>
                <c:pt idx="0">
                  <c:v>345.34616000000005</c:v>
                </c:pt>
                <c:pt idx="1">
                  <c:v>289.65847399999996</c:v>
                </c:pt>
                <c:pt idx="2">
                  <c:v>276.8302230000001</c:v>
                </c:pt>
                <c:pt idx="3">
                  <c:v>205.73991699999993</c:v>
                </c:pt>
                <c:pt idx="4">
                  <c:v>142.88210899999996</c:v>
                </c:pt>
                <c:pt idx="5">
                  <c:v>58.117516000000002</c:v>
                </c:pt>
                <c:pt idx="6">
                  <c:v>52.047704000000003</c:v>
                </c:pt>
                <c:pt idx="7">
                  <c:v>54.477021999999991</c:v>
                </c:pt>
                <c:pt idx="8">
                  <c:v>81.453122999999991</c:v>
                </c:pt>
                <c:pt idx="9">
                  <c:v>181.55540999999999</c:v>
                </c:pt>
                <c:pt idx="10">
                  <c:v>256.82438799999994</c:v>
                </c:pt>
                <c:pt idx="11">
                  <c:v>319.60685799999987</c:v>
                </c:pt>
              </c:numCache>
            </c:numRef>
          </c:val>
          <c:extLst>
            <c:ext xmlns:c16="http://schemas.microsoft.com/office/drawing/2014/chart" uri="{C3380CC4-5D6E-409C-BE32-E72D297353CC}">
              <c16:uniqueId val="{00000005-0040-4BC3-86BF-1A83C982E45A}"/>
            </c:ext>
          </c:extLst>
        </c:ser>
        <c:ser>
          <c:idx val="6"/>
          <c:order val="6"/>
          <c:tx>
            <c:strRef>
              <c:f>'8.2'!$A$33</c:f>
              <c:strCache>
                <c:ptCount val="1"/>
                <c:pt idx="0">
                  <c:v>Obchod, služby, školství, zdravotnictví</c:v>
                </c:pt>
              </c:strCache>
            </c:strRef>
          </c:tx>
          <c:spPr>
            <a:solidFill>
              <a:srgbClr val="F0948F"/>
            </a:solidFill>
          </c:spPr>
          <c:invertIfNegative val="0"/>
          <c:val>
            <c:numRef>
              <c:f>'8.2'!$B$33:$M$33</c:f>
              <c:numCache>
                <c:formatCode>#\ ##0.0</c:formatCode>
                <c:ptCount val="12"/>
                <c:pt idx="0">
                  <c:v>198.99506200000005</c:v>
                </c:pt>
                <c:pt idx="1">
                  <c:v>172.10465700000003</c:v>
                </c:pt>
                <c:pt idx="2">
                  <c:v>164.87765899999999</c:v>
                </c:pt>
                <c:pt idx="3">
                  <c:v>132.70920900000002</c:v>
                </c:pt>
                <c:pt idx="4">
                  <c:v>96.813266999999996</c:v>
                </c:pt>
                <c:pt idx="5">
                  <c:v>61.210030999999994</c:v>
                </c:pt>
                <c:pt idx="6">
                  <c:v>55.477941000000001</c:v>
                </c:pt>
                <c:pt idx="7">
                  <c:v>59.413431999999993</c:v>
                </c:pt>
                <c:pt idx="8">
                  <c:v>49.452785999999996</c:v>
                </c:pt>
                <c:pt idx="9">
                  <c:v>105.11144100000001</c:v>
                </c:pt>
                <c:pt idx="10">
                  <c:v>164.39351399999998</c:v>
                </c:pt>
                <c:pt idx="11">
                  <c:v>193.94908100000001</c:v>
                </c:pt>
              </c:numCache>
            </c:numRef>
          </c:val>
          <c:extLst>
            <c:ext xmlns:c16="http://schemas.microsoft.com/office/drawing/2014/chart" uri="{C3380CC4-5D6E-409C-BE32-E72D297353CC}">
              <c16:uniqueId val="{00000006-0040-4BC3-86BF-1A83C982E45A}"/>
            </c:ext>
          </c:extLst>
        </c:ser>
        <c:ser>
          <c:idx val="7"/>
          <c:order val="7"/>
          <c:tx>
            <c:strRef>
              <c:f>'8.2'!$A$34</c:f>
              <c:strCache>
                <c:ptCount val="1"/>
                <c:pt idx="0">
                  <c:v>Ostatní</c:v>
                </c:pt>
              </c:strCache>
            </c:strRef>
          </c:tx>
          <c:spPr>
            <a:solidFill>
              <a:srgbClr val="F7C9C7"/>
            </a:solidFill>
          </c:spPr>
          <c:invertIfNegative val="0"/>
          <c:val>
            <c:numRef>
              <c:f>'8.2'!$B$34:$M$34</c:f>
              <c:numCache>
                <c:formatCode>#\ ##0.0</c:formatCode>
                <c:ptCount val="12"/>
                <c:pt idx="0">
                  <c:v>19.155625000000001</c:v>
                </c:pt>
                <c:pt idx="1">
                  <c:v>16.195830000000001</c:v>
                </c:pt>
                <c:pt idx="2">
                  <c:v>15.515732</c:v>
                </c:pt>
                <c:pt idx="3">
                  <c:v>11.970267</c:v>
                </c:pt>
                <c:pt idx="4">
                  <c:v>7.5667760000000008</c:v>
                </c:pt>
                <c:pt idx="5">
                  <c:v>3.6362090000000005</c:v>
                </c:pt>
                <c:pt idx="6">
                  <c:v>2.9914620000000003</c:v>
                </c:pt>
                <c:pt idx="7">
                  <c:v>3.2434560000000001</c:v>
                </c:pt>
                <c:pt idx="8">
                  <c:v>4.1565339999999997</c:v>
                </c:pt>
                <c:pt idx="9">
                  <c:v>10.645646000000001</c:v>
                </c:pt>
                <c:pt idx="10">
                  <c:v>15.38048</c:v>
                </c:pt>
                <c:pt idx="11">
                  <c:v>19.281501999999996</c:v>
                </c:pt>
              </c:numCache>
            </c:numRef>
          </c:val>
          <c:extLst>
            <c:ext xmlns:c16="http://schemas.microsoft.com/office/drawing/2014/chart" uri="{C3380CC4-5D6E-409C-BE32-E72D297353CC}">
              <c16:uniqueId val="{00000007-0040-4BC3-86BF-1A83C982E45A}"/>
            </c:ext>
          </c:extLst>
        </c:ser>
        <c:dLbls>
          <c:showLegendKey val="0"/>
          <c:showVal val="0"/>
          <c:showCatName val="0"/>
          <c:showSerName val="0"/>
          <c:showPercent val="0"/>
          <c:showBubbleSize val="0"/>
        </c:dLbls>
        <c:gapWidth val="50"/>
        <c:overlap val="100"/>
        <c:axId val="235759872"/>
        <c:axId val="235761664"/>
      </c:barChart>
      <c:catAx>
        <c:axId val="2357598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5761664"/>
        <c:crosses val="autoZero"/>
        <c:auto val="1"/>
        <c:lblAlgn val="ctr"/>
        <c:lblOffset val="100"/>
        <c:noMultiLvlLbl val="0"/>
      </c:catAx>
      <c:valAx>
        <c:axId val="235761664"/>
        <c:scaling>
          <c:orientation val="minMax"/>
          <c:max val="8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5759872"/>
        <c:crosses val="autoZero"/>
        <c:crossBetween val="between"/>
        <c:majorUnit val="2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cs-CZ" sz="1000">
                <a:solidFill>
                  <a:schemeClr val="tx2"/>
                </a:solidFill>
              </a:rPr>
              <a:t>Podíl v ČR</a:t>
            </a:r>
          </a:p>
        </c:rich>
      </c:tx>
      <c:layout>
        <c:manualLayout>
          <c:xMode val="edge"/>
          <c:yMode val="edge"/>
          <c:x val="5.1553002128805882E-4"/>
          <c:y val="0"/>
        </c:manualLayout>
      </c:layout>
      <c:overlay val="0"/>
    </c:title>
    <c:autoTitleDeleted val="0"/>
    <c:plotArea>
      <c:layout>
        <c:manualLayout>
          <c:layoutTarget val="inner"/>
          <c:xMode val="edge"/>
          <c:yMode val="edge"/>
          <c:x val="6.7874699701625241E-2"/>
          <c:y val="0.24592026197143887"/>
          <c:w val="0.86679862645627792"/>
          <c:h val="0.27543687465053568"/>
        </c:manualLayout>
      </c:layout>
      <c:barChart>
        <c:barDir val="bar"/>
        <c:grouping val="clustered"/>
        <c:varyColors val="0"/>
        <c:ser>
          <c:idx val="0"/>
          <c:order val="0"/>
          <c:tx>
            <c:strRef>
              <c:f>'8.2'!$M$39</c:f>
              <c:strCache>
                <c:ptCount val="1"/>
                <c:pt idx="0">
                  <c:v>Instalovaný výkon</c:v>
                </c:pt>
              </c:strCache>
            </c:strRef>
          </c:tx>
          <c:invertIfNegative val="0"/>
          <c:val>
            <c:numRef>
              <c:f>'8.2'!$N$39</c:f>
              <c:numCache>
                <c:formatCode>0.0%</c:formatCode>
                <c:ptCount val="1"/>
                <c:pt idx="0">
                  <c:v>5.6393839251729853E-2</c:v>
                </c:pt>
              </c:numCache>
            </c:numRef>
          </c:val>
          <c:extLst>
            <c:ext xmlns:c16="http://schemas.microsoft.com/office/drawing/2014/chart" uri="{C3380CC4-5D6E-409C-BE32-E72D297353CC}">
              <c16:uniqueId val="{00000000-FC7F-469A-B30A-EE5A1B230C15}"/>
            </c:ext>
          </c:extLst>
        </c:ser>
        <c:ser>
          <c:idx val="1"/>
          <c:order val="1"/>
          <c:tx>
            <c:strRef>
              <c:f>'8.2'!$M$40</c:f>
              <c:strCache>
                <c:ptCount val="1"/>
                <c:pt idx="0">
                  <c:v>Výroba tepla brutto</c:v>
                </c:pt>
              </c:strCache>
            </c:strRef>
          </c:tx>
          <c:invertIfNegative val="0"/>
          <c:val>
            <c:numRef>
              <c:f>'8.2'!$N$40</c:f>
              <c:numCache>
                <c:formatCode>0.0%</c:formatCode>
                <c:ptCount val="1"/>
                <c:pt idx="0">
                  <c:v>4.7485411785053208E-2</c:v>
                </c:pt>
              </c:numCache>
            </c:numRef>
          </c:val>
          <c:extLst>
            <c:ext xmlns:c16="http://schemas.microsoft.com/office/drawing/2014/chart" uri="{C3380CC4-5D6E-409C-BE32-E72D297353CC}">
              <c16:uniqueId val="{00000001-FC7F-469A-B30A-EE5A1B230C15}"/>
            </c:ext>
          </c:extLst>
        </c:ser>
        <c:ser>
          <c:idx val="2"/>
          <c:order val="2"/>
          <c:tx>
            <c:strRef>
              <c:f>'8.2'!$M$41</c:f>
              <c:strCache>
                <c:ptCount val="1"/>
                <c:pt idx="0">
                  <c:v>Dodávky tepla</c:v>
                </c:pt>
              </c:strCache>
            </c:strRef>
          </c:tx>
          <c:invertIfNegative val="0"/>
          <c:val>
            <c:numRef>
              <c:f>'8.2'!$N$41</c:f>
              <c:numCache>
                <c:formatCode>0.0%</c:formatCode>
                <c:ptCount val="1"/>
                <c:pt idx="0">
                  <c:v>5.5320751391496399E-2</c:v>
                </c:pt>
              </c:numCache>
            </c:numRef>
          </c:val>
          <c:extLst>
            <c:ext xmlns:c16="http://schemas.microsoft.com/office/drawing/2014/chart" uri="{C3380CC4-5D6E-409C-BE32-E72D297353CC}">
              <c16:uniqueId val="{00000002-FC7F-469A-B30A-EE5A1B230C15}"/>
            </c:ext>
          </c:extLst>
        </c:ser>
        <c:dLbls>
          <c:showLegendKey val="0"/>
          <c:showVal val="0"/>
          <c:showCatName val="0"/>
          <c:showSerName val="0"/>
          <c:showPercent val="0"/>
          <c:showBubbleSize val="0"/>
        </c:dLbls>
        <c:gapWidth val="150"/>
        <c:axId val="235792640"/>
        <c:axId val="237547520"/>
      </c:barChart>
      <c:catAx>
        <c:axId val="235792640"/>
        <c:scaling>
          <c:orientation val="maxMin"/>
        </c:scaling>
        <c:delete val="0"/>
        <c:axPos val="l"/>
        <c:numFmt formatCode="General" sourceLinked="1"/>
        <c:majorTickMark val="none"/>
        <c:minorTickMark val="none"/>
        <c:tickLblPos val="none"/>
        <c:crossAx val="237547520"/>
        <c:crosses val="autoZero"/>
        <c:auto val="1"/>
        <c:lblAlgn val="ctr"/>
        <c:lblOffset val="100"/>
        <c:noMultiLvlLbl val="0"/>
      </c:catAx>
      <c:valAx>
        <c:axId val="23754752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35792640"/>
        <c:crosses val="max"/>
        <c:crossBetween val="between"/>
      </c:valAx>
    </c:plotArea>
    <c:legend>
      <c:legendPos val="b"/>
      <c:layout>
        <c:manualLayout>
          <c:xMode val="edge"/>
          <c:yMode val="edge"/>
          <c:x val="1.5162396231415507E-3"/>
          <c:y val="0.74908048119321557"/>
          <c:w val="0.55331546504569662"/>
          <c:h val="0.2509193131330318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a:solidFill>
                  <a:schemeClr val="tx2"/>
                </a:solidFill>
              </a:defRPr>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1.1007654639433821E-3"/>
          <c:y val="0"/>
        </c:manualLayout>
      </c:layout>
      <c:overlay val="0"/>
    </c:title>
    <c:autoTitleDeleted val="0"/>
    <c:plotArea>
      <c:layout>
        <c:manualLayout>
          <c:layoutTarget val="inner"/>
          <c:xMode val="edge"/>
          <c:yMode val="edge"/>
          <c:x val="8.6812774006998078E-2"/>
          <c:y val="0.23796791284800689"/>
          <c:w val="0.86009967640282103"/>
          <c:h val="0.58677991730458878"/>
        </c:manualLayout>
      </c:layout>
      <c:barChart>
        <c:barDir val="col"/>
        <c:grouping val="stacked"/>
        <c:varyColors val="0"/>
        <c:ser>
          <c:idx val="0"/>
          <c:order val="0"/>
          <c:tx>
            <c:strRef>
              <c:f>'8.2'!$A$10</c:f>
              <c:strCache>
                <c:ptCount val="1"/>
                <c:pt idx="0">
                  <c:v>Biomasa</c:v>
                </c:pt>
              </c:strCache>
            </c:strRef>
          </c:tx>
          <c:spPr>
            <a:solidFill>
              <a:srgbClr val="23315F"/>
            </a:solidFill>
          </c:spPr>
          <c:invertIfNegative val="0"/>
          <c:val>
            <c:numRef>
              <c:f>'8.2'!$B$10:$M$10</c:f>
              <c:numCache>
                <c:formatCode>#\ ##0.0</c:formatCode>
                <c:ptCount val="12"/>
                <c:pt idx="0">
                  <c:v>183.93969099999998</c:v>
                </c:pt>
                <c:pt idx="1">
                  <c:v>141.02656699999997</c:v>
                </c:pt>
                <c:pt idx="2">
                  <c:v>161.27152799999999</c:v>
                </c:pt>
                <c:pt idx="3">
                  <c:v>149.48208</c:v>
                </c:pt>
                <c:pt idx="4">
                  <c:v>118.002391</c:v>
                </c:pt>
                <c:pt idx="5">
                  <c:v>62.051459000000001</c:v>
                </c:pt>
                <c:pt idx="6">
                  <c:v>66.569301999999993</c:v>
                </c:pt>
                <c:pt idx="7">
                  <c:v>68.634874999999994</c:v>
                </c:pt>
                <c:pt idx="8">
                  <c:v>58.901450999999994</c:v>
                </c:pt>
                <c:pt idx="9">
                  <c:v>98.170206999999991</c:v>
                </c:pt>
                <c:pt idx="10">
                  <c:v>152.376554</c:v>
                </c:pt>
                <c:pt idx="11">
                  <c:v>163.588245</c:v>
                </c:pt>
              </c:numCache>
            </c:numRef>
          </c:val>
          <c:extLst>
            <c:ext xmlns:c16="http://schemas.microsoft.com/office/drawing/2014/chart" uri="{C3380CC4-5D6E-409C-BE32-E72D297353CC}">
              <c16:uniqueId val="{00000000-9392-40E8-8779-969C3FF20C1C}"/>
            </c:ext>
          </c:extLst>
        </c:ser>
        <c:ser>
          <c:idx val="1"/>
          <c:order val="1"/>
          <c:tx>
            <c:strRef>
              <c:f>'8.2'!$A$11</c:f>
              <c:strCache>
                <c:ptCount val="1"/>
                <c:pt idx="0">
                  <c:v>Bioplyn</c:v>
                </c:pt>
              </c:strCache>
            </c:strRef>
          </c:tx>
          <c:spPr>
            <a:solidFill>
              <a:srgbClr val="5A6588"/>
            </a:solidFill>
          </c:spPr>
          <c:invertIfNegative val="0"/>
          <c:val>
            <c:numRef>
              <c:f>'8.2'!$B$11:$M$11</c:f>
              <c:numCache>
                <c:formatCode>#\ ##0.0</c:formatCode>
                <c:ptCount val="12"/>
                <c:pt idx="0">
                  <c:v>11.000581</c:v>
                </c:pt>
                <c:pt idx="1">
                  <c:v>9.5243219999999997</c:v>
                </c:pt>
                <c:pt idx="2">
                  <c:v>10.559211000000001</c:v>
                </c:pt>
                <c:pt idx="3">
                  <c:v>9.2328419999999998</c:v>
                </c:pt>
                <c:pt idx="4">
                  <c:v>8.0418219999999998</c:v>
                </c:pt>
                <c:pt idx="5">
                  <c:v>4.9180399999999995</c:v>
                </c:pt>
                <c:pt idx="6">
                  <c:v>6.046646</c:v>
                </c:pt>
                <c:pt idx="7">
                  <c:v>6.0542579999999999</c:v>
                </c:pt>
                <c:pt idx="8">
                  <c:v>6.7380589999999998</c:v>
                </c:pt>
                <c:pt idx="9">
                  <c:v>8.7629559999999991</c:v>
                </c:pt>
                <c:pt idx="10">
                  <c:v>8.6473509999999987</c:v>
                </c:pt>
                <c:pt idx="11">
                  <c:v>9.7473829999999992</c:v>
                </c:pt>
              </c:numCache>
            </c:numRef>
          </c:val>
          <c:extLst>
            <c:ext xmlns:c16="http://schemas.microsoft.com/office/drawing/2014/chart" uri="{C3380CC4-5D6E-409C-BE32-E72D297353CC}">
              <c16:uniqueId val="{00000001-9392-40E8-8779-969C3FF20C1C}"/>
            </c:ext>
          </c:extLst>
        </c:ser>
        <c:ser>
          <c:idx val="2"/>
          <c:order val="2"/>
          <c:tx>
            <c:strRef>
              <c:f>'8.2'!$A$12</c:f>
              <c:strCache>
                <c:ptCount val="1"/>
                <c:pt idx="0">
                  <c:v>Černé uhlí</c:v>
                </c:pt>
              </c:strCache>
            </c:strRef>
          </c:tx>
          <c:spPr>
            <a:solidFill>
              <a:srgbClr val="9198B0"/>
            </a:solidFill>
          </c:spPr>
          <c:invertIfNegative val="0"/>
          <c:val>
            <c:numRef>
              <c:f>'8.2'!$B$12:$M$12</c:f>
              <c:numCache>
                <c:formatCode>#\ ##0.0</c:formatCode>
                <c:ptCount val="12"/>
                <c:pt idx="0">
                  <c:v>0</c:v>
                </c:pt>
                <c:pt idx="1">
                  <c:v>13</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9392-40E8-8779-969C3FF20C1C}"/>
            </c:ext>
          </c:extLst>
        </c:ser>
        <c:ser>
          <c:idx val="3"/>
          <c:order val="3"/>
          <c:tx>
            <c:strRef>
              <c:f>'8.2'!$A$13</c:f>
              <c:strCache>
                <c:ptCount val="1"/>
                <c:pt idx="0">
                  <c:v>Elektrická energie</c:v>
                </c:pt>
              </c:strCache>
            </c:strRef>
          </c:tx>
          <c:spPr>
            <a:solidFill>
              <a:srgbClr val="C8CBD7"/>
            </a:solidFill>
          </c:spPr>
          <c:invertIfNegative val="0"/>
          <c:val>
            <c:numRef>
              <c:f>'8.2'!$B$13:$M$13</c:f>
              <c:numCache>
                <c:formatCode>#\ ##0.0</c:formatCode>
                <c:ptCount val="12"/>
                <c:pt idx="0">
                  <c:v>0</c:v>
                </c:pt>
                <c:pt idx="1">
                  <c:v>0</c:v>
                </c:pt>
                <c:pt idx="2">
                  <c:v>0</c:v>
                </c:pt>
                <c:pt idx="3">
                  <c:v>0</c:v>
                </c:pt>
                <c:pt idx="4">
                  <c:v>0</c:v>
                </c:pt>
                <c:pt idx="5">
                  <c:v>0</c:v>
                </c:pt>
                <c:pt idx="6">
                  <c:v>1.1599999999999999E-2</c:v>
                </c:pt>
                <c:pt idx="7">
                  <c:v>3.2000000000000001E-2</c:v>
                </c:pt>
                <c:pt idx="8">
                  <c:v>1.6775999999999999E-2</c:v>
                </c:pt>
                <c:pt idx="9">
                  <c:v>0</c:v>
                </c:pt>
                <c:pt idx="10">
                  <c:v>0</c:v>
                </c:pt>
                <c:pt idx="11">
                  <c:v>0</c:v>
                </c:pt>
              </c:numCache>
            </c:numRef>
          </c:val>
          <c:extLst>
            <c:ext xmlns:c16="http://schemas.microsoft.com/office/drawing/2014/chart" uri="{C3380CC4-5D6E-409C-BE32-E72D297353CC}">
              <c16:uniqueId val="{00000003-9392-40E8-8779-969C3FF20C1C}"/>
            </c:ext>
          </c:extLst>
        </c:ser>
        <c:ser>
          <c:idx val="4"/>
          <c:order val="4"/>
          <c:tx>
            <c:strRef>
              <c:f>'8.2'!$A$14</c:f>
              <c:strCache>
                <c:ptCount val="1"/>
                <c:pt idx="0">
                  <c:v>Energie prostředí (tepelné čerpadlo)</c:v>
                </c:pt>
              </c:strCache>
            </c:strRef>
          </c:tx>
          <c:spPr>
            <a:solidFill>
              <a:srgbClr val="E02C1F"/>
            </a:solidFill>
          </c:spPr>
          <c:invertIfNegative val="0"/>
          <c:val>
            <c:numRef>
              <c:f>'8.2'!$B$14:$M$14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9392-40E8-8779-969C3FF20C1C}"/>
            </c:ext>
          </c:extLst>
        </c:ser>
        <c:ser>
          <c:idx val="5"/>
          <c:order val="5"/>
          <c:tx>
            <c:strRef>
              <c:f>'8.2'!$A$15</c:f>
              <c:strCache>
                <c:ptCount val="1"/>
                <c:pt idx="0">
                  <c:v>Energie Slunce (solární kolektor)</c:v>
                </c:pt>
              </c:strCache>
            </c:strRef>
          </c:tx>
          <c:spPr>
            <a:solidFill>
              <a:srgbClr val="E86158"/>
            </a:solidFill>
          </c:spPr>
          <c:invertIfNegative val="0"/>
          <c:val>
            <c:numRef>
              <c:f>'8.2'!$B$15:$M$15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9392-40E8-8779-969C3FF20C1C}"/>
            </c:ext>
          </c:extLst>
        </c:ser>
        <c:ser>
          <c:idx val="6"/>
          <c:order val="6"/>
          <c:tx>
            <c:strRef>
              <c:f>'8.2'!$A$16</c:f>
              <c:strCache>
                <c:ptCount val="1"/>
                <c:pt idx="0">
                  <c:v>Hnědé uhlí</c:v>
                </c:pt>
              </c:strCache>
            </c:strRef>
          </c:tx>
          <c:spPr>
            <a:solidFill>
              <a:srgbClr val="F0948F"/>
            </a:solidFill>
          </c:spPr>
          <c:invertIfNegative val="0"/>
          <c:val>
            <c:numRef>
              <c:f>'8.2'!$B$16:$M$16</c:f>
              <c:numCache>
                <c:formatCode>#\ ##0.0</c:formatCode>
                <c:ptCount val="12"/>
                <c:pt idx="0">
                  <c:v>396.02175599999998</c:v>
                </c:pt>
                <c:pt idx="1">
                  <c:v>348.836299</c:v>
                </c:pt>
                <c:pt idx="2">
                  <c:v>344.04521500000004</c:v>
                </c:pt>
                <c:pt idx="3">
                  <c:v>238.87978899999999</c:v>
                </c:pt>
                <c:pt idx="4">
                  <c:v>155.97029999999998</c:v>
                </c:pt>
                <c:pt idx="5">
                  <c:v>76.367012999999986</c:v>
                </c:pt>
                <c:pt idx="6">
                  <c:v>61.536084000000002</c:v>
                </c:pt>
                <c:pt idx="7">
                  <c:v>64.536017000000001</c:v>
                </c:pt>
                <c:pt idx="8">
                  <c:v>92.029237999999992</c:v>
                </c:pt>
                <c:pt idx="9">
                  <c:v>195.11531699999998</c:v>
                </c:pt>
                <c:pt idx="10">
                  <c:v>275.69795099999999</c:v>
                </c:pt>
                <c:pt idx="11">
                  <c:v>364.02313799999996</c:v>
                </c:pt>
              </c:numCache>
            </c:numRef>
          </c:val>
          <c:extLst>
            <c:ext xmlns:c16="http://schemas.microsoft.com/office/drawing/2014/chart" uri="{C3380CC4-5D6E-409C-BE32-E72D297353CC}">
              <c16:uniqueId val="{00000006-9392-40E8-8779-969C3FF20C1C}"/>
            </c:ext>
          </c:extLst>
        </c:ser>
        <c:ser>
          <c:idx val="7"/>
          <c:order val="7"/>
          <c:tx>
            <c:strRef>
              <c:f>'8.2'!$A$17</c:f>
              <c:strCache>
                <c:ptCount val="1"/>
                <c:pt idx="0">
                  <c:v>Jaderné palivo</c:v>
                </c:pt>
              </c:strCache>
            </c:strRef>
          </c:tx>
          <c:spPr>
            <a:solidFill>
              <a:srgbClr val="F7C9C7"/>
            </a:solidFill>
          </c:spPr>
          <c:invertIfNegative val="0"/>
          <c:val>
            <c:numRef>
              <c:f>'8.2'!$B$17:$M$17</c:f>
              <c:numCache>
                <c:formatCode>#\ ##0.0</c:formatCode>
                <c:ptCount val="12"/>
                <c:pt idx="0">
                  <c:v>33.408010000000004</c:v>
                </c:pt>
                <c:pt idx="1">
                  <c:v>25.153560000000002</c:v>
                </c:pt>
                <c:pt idx="2">
                  <c:v>19.949840000000002</c:v>
                </c:pt>
                <c:pt idx="3">
                  <c:v>0</c:v>
                </c:pt>
                <c:pt idx="4">
                  <c:v>1.0183899999999999</c:v>
                </c:pt>
                <c:pt idx="5">
                  <c:v>6.2501600000000002</c:v>
                </c:pt>
                <c:pt idx="6">
                  <c:v>5.58786</c:v>
                </c:pt>
                <c:pt idx="7">
                  <c:v>5.6648399999999999</c:v>
                </c:pt>
                <c:pt idx="8">
                  <c:v>5.4946099999999998</c:v>
                </c:pt>
                <c:pt idx="9">
                  <c:v>14.807790000000001</c:v>
                </c:pt>
                <c:pt idx="10">
                  <c:v>24.238060000000001</c:v>
                </c:pt>
                <c:pt idx="11">
                  <c:v>27.169580000000003</c:v>
                </c:pt>
              </c:numCache>
            </c:numRef>
          </c:val>
          <c:extLst>
            <c:ext xmlns:c16="http://schemas.microsoft.com/office/drawing/2014/chart" uri="{C3380CC4-5D6E-409C-BE32-E72D297353CC}">
              <c16:uniqueId val="{00000007-9392-40E8-8779-969C3FF20C1C}"/>
            </c:ext>
          </c:extLst>
        </c:ser>
        <c:ser>
          <c:idx val="8"/>
          <c:order val="8"/>
          <c:tx>
            <c:strRef>
              <c:f>'8.2'!$A$18</c:f>
              <c:strCache>
                <c:ptCount val="1"/>
                <c:pt idx="0">
                  <c:v>Koks</c:v>
                </c:pt>
              </c:strCache>
            </c:strRef>
          </c:tx>
          <c:spPr>
            <a:solidFill>
              <a:srgbClr val="262626"/>
            </a:solidFill>
          </c:spPr>
          <c:invertIfNegative val="0"/>
          <c:val>
            <c:numRef>
              <c:f>'8.2'!$B$18:$M$18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9392-40E8-8779-969C3FF20C1C}"/>
            </c:ext>
          </c:extLst>
        </c:ser>
        <c:ser>
          <c:idx val="9"/>
          <c:order val="9"/>
          <c:tx>
            <c:strRef>
              <c:f>'8.2'!$A$19</c:f>
              <c:strCache>
                <c:ptCount val="1"/>
                <c:pt idx="0">
                  <c:v>Odpadní teplo</c:v>
                </c:pt>
              </c:strCache>
            </c:strRef>
          </c:tx>
          <c:spPr>
            <a:solidFill>
              <a:srgbClr val="646363"/>
            </a:solidFill>
          </c:spPr>
          <c:invertIfNegative val="0"/>
          <c:val>
            <c:numRef>
              <c:f>'8.2'!$B$19:$M$19</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9392-40E8-8779-969C3FF20C1C}"/>
            </c:ext>
          </c:extLst>
        </c:ser>
        <c:ser>
          <c:idx val="10"/>
          <c:order val="10"/>
          <c:tx>
            <c:strRef>
              <c:f>'8.2'!$A$20</c:f>
              <c:strCache>
                <c:ptCount val="1"/>
                <c:pt idx="0">
                  <c:v>Ostatní kapalná paliva</c:v>
                </c:pt>
              </c:strCache>
            </c:strRef>
          </c:tx>
          <c:spPr>
            <a:solidFill>
              <a:srgbClr val="9D9D9C"/>
            </a:solidFill>
          </c:spPr>
          <c:invertIfNegative val="0"/>
          <c:val>
            <c:numRef>
              <c:f>'8.2'!$B$20:$M$20</c:f>
              <c:numCache>
                <c:formatCode>#\ ##0.0</c:formatCode>
                <c:ptCount val="12"/>
                <c:pt idx="0">
                  <c:v>4.72</c:v>
                </c:pt>
                <c:pt idx="1">
                  <c:v>6.181</c:v>
                </c:pt>
                <c:pt idx="2">
                  <c:v>5.1999999999999998E-2</c:v>
                </c:pt>
                <c:pt idx="3">
                  <c:v>0.04</c:v>
                </c:pt>
                <c:pt idx="4">
                  <c:v>4.33</c:v>
                </c:pt>
                <c:pt idx="5">
                  <c:v>4.33</c:v>
                </c:pt>
                <c:pt idx="6">
                  <c:v>4.3509739999999999</c:v>
                </c:pt>
                <c:pt idx="7">
                  <c:v>5.0912129999999998</c:v>
                </c:pt>
                <c:pt idx="8">
                  <c:v>2.4011670000000001</c:v>
                </c:pt>
                <c:pt idx="9">
                  <c:v>4.7154290000000003</c:v>
                </c:pt>
                <c:pt idx="10">
                  <c:v>5.6596080000000004</c:v>
                </c:pt>
                <c:pt idx="11">
                  <c:v>1.2727200000000001</c:v>
                </c:pt>
              </c:numCache>
            </c:numRef>
          </c:val>
          <c:extLst>
            <c:ext xmlns:c16="http://schemas.microsoft.com/office/drawing/2014/chart" uri="{C3380CC4-5D6E-409C-BE32-E72D297353CC}">
              <c16:uniqueId val="{0000000A-9392-40E8-8779-969C3FF20C1C}"/>
            </c:ext>
          </c:extLst>
        </c:ser>
        <c:ser>
          <c:idx val="11"/>
          <c:order val="11"/>
          <c:tx>
            <c:strRef>
              <c:f>'8.2'!$A$21</c:f>
              <c:strCache>
                <c:ptCount val="1"/>
                <c:pt idx="0">
                  <c:v>Ostatní pevná paliva</c:v>
                </c:pt>
              </c:strCache>
            </c:strRef>
          </c:tx>
          <c:spPr>
            <a:solidFill>
              <a:srgbClr val="D0D0D0"/>
            </a:solidFill>
          </c:spPr>
          <c:invertIfNegative val="0"/>
          <c:val>
            <c:numRef>
              <c:f>'8.2'!$B$21:$M$21</c:f>
              <c:numCache>
                <c:formatCode>#\ ##0.0</c:formatCode>
                <c:ptCount val="12"/>
                <c:pt idx="0">
                  <c:v>1</c:v>
                </c:pt>
                <c:pt idx="1">
                  <c:v>0.98</c:v>
                </c:pt>
                <c:pt idx="2">
                  <c:v>0.72</c:v>
                </c:pt>
                <c:pt idx="3">
                  <c:v>0.71413300000000002</c:v>
                </c:pt>
                <c:pt idx="4">
                  <c:v>0.62113499999999999</c:v>
                </c:pt>
                <c:pt idx="5">
                  <c:v>0.55797600000000003</c:v>
                </c:pt>
                <c:pt idx="6">
                  <c:v>0.70553200000000005</c:v>
                </c:pt>
                <c:pt idx="7">
                  <c:v>0.90231600000000001</c:v>
                </c:pt>
                <c:pt idx="8">
                  <c:v>0.80930499999999994</c:v>
                </c:pt>
                <c:pt idx="9">
                  <c:v>0.50344</c:v>
                </c:pt>
                <c:pt idx="10">
                  <c:v>0.650339</c:v>
                </c:pt>
                <c:pt idx="11">
                  <c:v>0.62123400000000006</c:v>
                </c:pt>
              </c:numCache>
            </c:numRef>
          </c:val>
          <c:extLst>
            <c:ext xmlns:c16="http://schemas.microsoft.com/office/drawing/2014/chart" uri="{C3380CC4-5D6E-409C-BE32-E72D297353CC}">
              <c16:uniqueId val="{0000000B-9392-40E8-8779-969C3FF20C1C}"/>
            </c:ext>
          </c:extLst>
        </c:ser>
        <c:ser>
          <c:idx val="12"/>
          <c:order val="12"/>
          <c:tx>
            <c:strRef>
              <c:f>'8.2'!$A$22</c:f>
              <c:strCache>
                <c:ptCount val="1"/>
                <c:pt idx="0">
                  <c:v>Ostatní plyny</c:v>
                </c:pt>
              </c:strCache>
            </c:strRef>
          </c:tx>
          <c:spPr>
            <a:pattFill prst="ltUpDiag">
              <a:fgClr>
                <a:srgbClr val="23315F"/>
              </a:fgClr>
              <a:bgClr>
                <a:sysClr val="window" lastClr="FFFFFF"/>
              </a:bgClr>
            </a:pattFill>
          </c:spPr>
          <c:invertIfNegative val="0"/>
          <c:val>
            <c:numRef>
              <c:f>'8.2'!$B$22:$M$22</c:f>
              <c:numCache>
                <c:formatCode>#\ ##0.0</c:formatCode>
                <c:ptCount val="12"/>
                <c:pt idx="0">
                  <c:v>0.13305</c:v>
                </c:pt>
                <c:pt idx="1">
                  <c:v>0.109031</c:v>
                </c:pt>
                <c:pt idx="2">
                  <c:v>9.6007999999999996E-2</c:v>
                </c:pt>
                <c:pt idx="3">
                  <c:v>7.7595999999999998E-2</c:v>
                </c:pt>
                <c:pt idx="4">
                  <c:v>5.8256999999999996E-2</c:v>
                </c:pt>
                <c:pt idx="5">
                  <c:v>2.7417E-2</c:v>
                </c:pt>
                <c:pt idx="6">
                  <c:v>2.2189E-2</c:v>
                </c:pt>
                <c:pt idx="7">
                  <c:v>2.4716000000000002E-2</c:v>
                </c:pt>
                <c:pt idx="8">
                  <c:v>4.1189000000000003E-2</c:v>
                </c:pt>
                <c:pt idx="9">
                  <c:v>8.1495999999999999E-2</c:v>
                </c:pt>
                <c:pt idx="10">
                  <c:v>0.10290000000000001</c:v>
                </c:pt>
                <c:pt idx="11">
                  <c:v>8.1450000000000009E-2</c:v>
                </c:pt>
              </c:numCache>
            </c:numRef>
          </c:val>
          <c:extLst>
            <c:ext xmlns:c16="http://schemas.microsoft.com/office/drawing/2014/chart" uri="{C3380CC4-5D6E-409C-BE32-E72D297353CC}">
              <c16:uniqueId val="{0000000C-9392-40E8-8779-969C3FF20C1C}"/>
            </c:ext>
          </c:extLst>
        </c:ser>
        <c:ser>
          <c:idx val="13"/>
          <c:order val="13"/>
          <c:tx>
            <c:strRef>
              <c:f>'8.2'!$A$23</c:f>
              <c:strCache>
                <c:ptCount val="1"/>
                <c:pt idx="0">
                  <c:v>Ostatní</c:v>
                </c:pt>
              </c:strCache>
            </c:strRef>
          </c:tx>
          <c:spPr>
            <a:pattFill prst="ltUpDiag">
              <a:fgClr>
                <a:srgbClr val="E02C1F"/>
              </a:fgClr>
              <a:bgClr>
                <a:sysClr val="window" lastClr="FFFFFF"/>
              </a:bgClr>
            </a:pattFill>
          </c:spPr>
          <c:invertIfNegative val="0"/>
          <c:val>
            <c:numRef>
              <c:f>'8.2'!$B$23:$M$23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9392-40E8-8779-969C3FF20C1C}"/>
            </c:ext>
          </c:extLst>
        </c:ser>
        <c:ser>
          <c:idx val="14"/>
          <c:order val="14"/>
          <c:tx>
            <c:strRef>
              <c:f>'8.2'!$A$24</c:f>
              <c:strCache>
                <c:ptCount val="1"/>
                <c:pt idx="0">
                  <c:v>Topné oleje</c:v>
                </c:pt>
              </c:strCache>
            </c:strRef>
          </c:tx>
          <c:spPr>
            <a:pattFill prst="ltUpDiag">
              <a:fgClr>
                <a:srgbClr val="5A6588"/>
              </a:fgClr>
              <a:bgClr>
                <a:sysClr val="window" lastClr="FFFFFF"/>
              </a:bgClr>
            </a:pattFill>
          </c:spPr>
          <c:invertIfNegative val="0"/>
          <c:val>
            <c:numRef>
              <c:f>'8.2'!$B$24:$M$24</c:f>
              <c:numCache>
                <c:formatCode>#\ ##0.0</c:formatCode>
                <c:ptCount val="12"/>
                <c:pt idx="0">
                  <c:v>0.13844199999999998</c:v>
                </c:pt>
                <c:pt idx="1">
                  <c:v>0.75533299999999992</c:v>
                </c:pt>
                <c:pt idx="2">
                  <c:v>0.346497</c:v>
                </c:pt>
                <c:pt idx="3">
                  <c:v>0.15626499999999999</c:v>
                </c:pt>
                <c:pt idx="4">
                  <c:v>5.5581999999999999E-2</c:v>
                </c:pt>
                <c:pt idx="5">
                  <c:v>3.0709809999999997</c:v>
                </c:pt>
                <c:pt idx="6">
                  <c:v>5.3057E-2</c:v>
                </c:pt>
                <c:pt idx="7">
                  <c:v>0.30236600000000002</c:v>
                </c:pt>
                <c:pt idx="8">
                  <c:v>0.75751800000000002</c:v>
                </c:pt>
                <c:pt idx="9">
                  <c:v>0.16795099999999999</c:v>
                </c:pt>
                <c:pt idx="10">
                  <c:v>2.0380020000000001</c:v>
                </c:pt>
                <c:pt idx="11">
                  <c:v>8.1930489999999985</c:v>
                </c:pt>
              </c:numCache>
            </c:numRef>
          </c:val>
          <c:extLst>
            <c:ext xmlns:c16="http://schemas.microsoft.com/office/drawing/2014/chart" uri="{C3380CC4-5D6E-409C-BE32-E72D297353CC}">
              <c16:uniqueId val="{0000000E-9392-40E8-8779-969C3FF20C1C}"/>
            </c:ext>
          </c:extLst>
        </c:ser>
        <c:ser>
          <c:idx val="15"/>
          <c:order val="15"/>
          <c:tx>
            <c:strRef>
              <c:f>'8.2'!$A$25</c:f>
              <c:strCache>
                <c:ptCount val="1"/>
                <c:pt idx="0">
                  <c:v>Zemní plyn</c:v>
                </c:pt>
              </c:strCache>
            </c:strRef>
          </c:tx>
          <c:spPr>
            <a:pattFill prst="ltUpDiag">
              <a:fgClr>
                <a:srgbClr val="E86158"/>
              </a:fgClr>
              <a:bgClr>
                <a:sysClr val="window" lastClr="FFFFFF"/>
              </a:bgClr>
            </a:pattFill>
          </c:spPr>
          <c:invertIfNegative val="0"/>
          <c:val>
            <c:numRef>
              <c:f>'8.2'!$B$25:$M$25</c:f>
              <c:numCache>
                <c:formatCode>#\ ##0.0</c:formatCode>
                <c:ptCount val="12"/>
                <c:pt idx="0">
                  <c:v>120.35406800000003</c:v>
                </c:pt>
                <c:pt idx="1">
                  <c:v>94.868659999999991</c:v>
                </c:pt>
                <c:pt idx="2">
                  <c:v>82.199602999999996</c:v>
                </c:pt>
                <c:pt idx="3">
                  <c:v>78.076957999999991</c:v>
                </c:pt>
                <c:pt idx="4">
                  <c:v>48.924534000000001</c:v>
                </c:pt>
                <c:pt idx="5">
                  <c:v>17.495463999999998</c:v>
                </c:pt>
                <c:pt idx="6">
                  <c:v>21.083967000000005</c:v>
                </c:pt>
                <c:pt idx="7">
                  <c:v>23.378242000000007</c:v>
                </c:pt>
                <c:pt idx="8">
                  <c:v>25.522009000000008</c:v>
                </c:pt>
                <c:pt idx="9">
                  <c:v>55.606724</c:v>
                </c:pt>
                <c:pt idx="10">
                  <c:v>73.364492999999968</c:v>
                </c:pt>
                <c:pt idx="11">
                  <c:v>85.419382000000013</c:v>
                </c:pt>
              </c:numCache>
            </c:numRef>
          </c:val>
          <c:extLst>
            <c:ext xmlns:c16="http://schemas.microsoft.com/office/drawing/2014/chart" uri="{C3380CC4-5D6E-409C-BE32-E72D297353CC}">
              <c16:uniqueId val="{0000000F-9392-40E8-8779-969C3FF20C1C}"/>
            </c:ext>
          </c:extLst>
        </c:ser>
        <c:dLbls>
          <c:showLegendKey val="0"/>
          <c:showVal val="0"/>
          <c:showCatName val="0"/>
          <c:showSerName val="0"/>
          <c:showPercent val="0"/>
          <c:showBubbleSize val="0"/>
        </c:dLbls>
        <c:gapWidth val="75"/>
        <c:overlap val="100"/>
        <c:axId val="237336832"/>
        <c:axId val="237355008"/>
      </c:barChart>
      <c:catAx>
        <c:axId val="23733683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355008"/>
        <c:crosses val="autoZero"/>
        <c:auto val="1"/>
        <c:lblAlgn val="ctr"/>
        <c:lblOffset val="100"/>
        <c:noMultiLvlLbl val="0"/>
      </c:catAx>
      <c:valAx>
        <c:axId val="237355008"/>
        <c:scaling>
          <c:orientation val="minMax"/>
          <c:max val="8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3368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07AB-4CA6-AAA1-96A4B03D0DB8}"/>
              </c:ext>
            </c:extLst>
          </c:dPt>
          <c:dPt>
            <c:idx val="1"/>
            <c:bubble3D val="0"/>
            <c:spPr>
              <a:solidFill>
                <a:schemeClr val="accent2"/>
              </a:solidFill>
            </c:spPr>
            <c:extLst>
              <c:ext xmlns:c16="http://schemas.microsoft.com/office/drawing/2014/chart" uri="{C3380CC4-5D6E-409C-BE32-E72D297353CC}">
                <c16:uniqueId val="{00000002-07AB-4CA6-AAA1-96A4B03D0DB8}"/>
              </c:ext>
            </c:extLst>
          </c:dPt>
          <c:dPt>
            <c:idx val="2"/>
            <c:bubble3D val="0"/>
            <c:spPr>
              <a:solidFill>
                <a:schemeClr val="accent3"/>
              </a:solidFill>
            </c:spPr>
            <c:extLst>
              <c:ext xmlns:c16="http://schemas.microsoft.com/office/drawing/2014/chart" uri="{C3380CC4-5D6E-409C-BE32-E72D297353CC}">
                <c16:uniqueId val="{00000003-07AB-4CA6-AAA1-96A4B03D0DB8}"/>
              </c:ext>
            </c:extLst>
          </c:dPt>
          <c:dPt>
            <c:idx val="3"/>
            <c:bubble3D val="0"/>
            <c:spPr>
              <a:solidFill>
                <a:schemeClr val="accent4"/>
              </a:solidFill>
            </c:spPr>
            <c:extLst>
              <c:ext xmlns:c16="http://schemas.microsoft.com/office/drawing/2014/chart" uri="{C3380CC4-5D6E-409C-BE32-E72D297353CC}">
                <c16:uniqueId val="{00000004-07AB-4CA6-AAA1-96A4B03D0DB8}"/>
              </c:ext>
            </c:extLst>
          </c:dPt>
          <c:dPt>
            <c:idx val="4"/>
            <c:bubble3D val="0"/>
            <c:spPr>
              <a:solidFill>
                <a:schemeClr val="accent5"/>
              </a:solidFill>
            </c:spPr>
            <c:extLst>
              <c:ext xmlns:c16="http://schemas.microsoft.com/office/drawing/2014/chart" uri="{C3380CC4-5D6E-409C-BE32-E72D297353CC}">
                <c16:uniqueId val="{00000005-07AB-4CA6-AAA1-96A4B03D0DB8}"/>
              </c:ext>
            </c:extLst>
          </c:dPt>
          <c:dPt>
            <c:idx val="5"/>
            <c:bubble3D val="0"/>
            <c:spPr>
              <a:solidFill>
                <a:schemeClr val="accent6"/>
              </a:solidFill>
            </c:spPr>
            <c:extLst>
              <c:ext xmlns:c16="http://schemas.microsoft.com/office/drawing/2014/chart" uri="{C3380CC4-5D6E-409C-BE32-E72D297353CC}">
                <c16:uniqueId val="{00000006-07AB-4CA6-AAA1-96A4B03D0DB8}"/>
              </c:ext>
            </c:extLst>
          </c:dPt>
          <c:dPt>
            <c:idx val="6"/>
            <c:bubble3D val="0"/>
            <c:spPr>
              <a:solidFill>
                <a:srgbClr val="F0948F"/>
              </a:solidFill>
            </c:spPr>
            <c:extLst>
              <c:ext xmlns:c16="http://schemas.microsoft.com/office/drawing/2014/chart" uri="{C3380CC4-5D6E-409C-BE32-E72D297353CC}">
                <c16:uniqueId val="{00000007-07AB-4CA6-AAA1-96A4B03D0DB8}"/>
              </c:ext>
            </c:extLst>
          </c:dPt>
          <c:dPt>
            <c:idx val="7"/>
            <c:bubble3D val="0"/>
            <c:spPr>
              <a:solidFill>
                <a:srgbClr val="F7C9C7"/>
              </a:solidFill>
            </c:spPr>
            <c:extLst>
              <c:ext xmlns:c16="http://schemas.microsoft.com/office/drawing/2014/chart" uri="{C3380CC4-5D6E-409C-BE32-E72D297353CC}">
                <c16:uniqueId val="{00000000-155B-4D88-8DC4-E7B4C54CBE27}"/>
              </c:ext>
            </c:extLst>
          </c:dPt>
          <c:cat>
            <c:numRef>
              <c:f>'8.2'!$U$27:$U$34</c:f>
              <c:numCache>
                <c:formatCode>#\ ##0.0</c:formatCode>
                <c:ptCount val="8"/>
              </c:numCache>
            </c:numRef>
          </c:cat>
          <c:val>
            <c:numRef>
              <c:f>'8.2'!$P$27:$P$34</c:f>
              <c:numCache>
                <c:formatCode>0.0</c:formatCode>
                <c:ptCount val="8"/>
              </c:numCache>
            </c:numRef>
          </c:val>
          <c:extLst>
            <c:ext xmlns:c16="http://schemas.microsoft.com/office/drawing/2014/chart" uri="{C3380CC4-5D6E-409C-BE32-E72D297353CC}">
              <c16:uniqueId val="{00000001-155B-4D88-8DC4-E7B4C54CBE27}"/>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D55E-4FBD-9696-50200E1DB18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D55E-4FBD-9696-50200E1DB18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D55E-4FBD-9696-50200E1DB18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D55E-4FBD-9696-50200E1DB18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D55E-4FBD-9696-50200E1DB18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D55E-4FBD-9696-50200E1DB18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D55E-4FBD-9696-50200E1DB18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D55E-4FBD-9696-50200E1DB18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D55E-4FBD-9696-50200E1DB18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D55E-4FBD-9696-50200E1DB18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D55E-4FBD-9696-50200E1DB18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D55E-4FBD-9696-50200E1DB18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D55E-4FBD-9696-50200E1DB18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D55E-4FBD-9696-50200E1DB18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D55E-4FBD-9696-50200E1DB18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D55E-4FBD-9696-50200E1DB18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86C6-41AE-A3FE-BEAD1A7565F0}"/>
              </c:ext>
            </c:extLst>
          </c:dPt>
          <c:cat>
            <c:numRef>
              <c:f>'14.2'!$J$19:$J$26</c:f>
              <c:numCache>
                <c:formatCode>General</c:formatCode>
                <c:ptCount val="8"/>
              </c:numCache>
            </c:numRef>
          </c:cat>
          <c:val>
            <c:numRef>
              <c:f>'14.2'!$K$19:$K$26</c:f>
              <c:numCache>
                <c:formatCode>General</c:formatCode>
                <c:ptCount val="8"/>
              </c:numCache>
            </c:numRef>
          </c:val>
          <c:extLst>
            <c:ext xmlns:c16="http://schemas.microsoft.com/office/drawing/2014/chart" uri="{C3380CC4-5D6E-409C-BE32-E72D297353CC}">
              <c16:uniqueId val="{00000002-86C6-41AE-A3FE-BEAD1A7565F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extLst>
            <c:ext xmlns:c16="http://schemas.microsoft.com/office/drawing/2014/chart" uri="{C3380CC4-5D6E-409C-BE32-E72D297353CC}">
              <c16:uniqueId val="{00000000-E40A-450D-9AA7-B0C71B71C1F4}"/>
            </c:ext>
          </c:extLst>
        </c:ser>
        <c:dLbls>
          <c:showLegendKey val="0"/>
          <c:showVal val="0"/>
          <c:showCatName val="0"/>
          <c:showSerName val="0"/>
          <c:showPercent val="0"/>
          <c:showBubbleSize val="0"/>
        </c:dLbls>
        <c:gapWidth val="150"/>
        <c:axId val="237951616"/>
        <c:axId val="237953408"/>
      </c:barChart>
      <c:catAx>
        <c:axId val="237951616"/>
        <c:scaling>
          <c:orientation val="maxMin"/>
        </c:scaling>
        <c:delete val="0"/>
        <c:axPos val="l"/>
        <c:numFmt formatCode="0.0" sourceLinked="1"/>
        <c:majorTickMark val="none"/>
        <c:minorTickMark val="none"/>
        <c:tickLblPos val="nextTo"/>
        <c:txPr>
          <a:bodyPr/>
          <a:lstStyle/>
          <a:p>
            <a:pPr>
              <a:defRPr sz="900"/>
            </a:pPr>
            <a:endParaRPr lang="cs-CZ"/>
          </a:p>
        </c:txPr>
        <c:crossAx val="237953408"/>
        <c:crosses val="autoZero"/>
        <c:auto val="1"/>
        <c:lblAlgn val="ctr"/>
        <c:lblOffset val="100"/>
        <c:noMultiLvlLbl val="0"/>
      </c:catAx>
      <c:valAx>
        <c:axId val="2379534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951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extLst>
            <c:ext xmlns:c16="http://schemas.microsoft.com/office/drawing/2014/chart" uri="{C3380CC4-5D6E-409C-BE32-E72D297353CC}">
              <c16:uniqueId val="{00000000-C041-4E2A-B2DA-BC2D9EF31675}"/>
            </c:ext>
          </c:extLst>
        </c:ser>
        <c:dLbls>
          <c:showLegendKey val="0"/>
          <c:showVal val="0"/>
          <c:showCatName val="0"/>
          <c:showSerName val="0"/>
          <c:showPercent val="0"/>
          <c:showBubbleSize val="0"/>
        </c:dLbls>
        <c:gapWidth val="150"/>
        <c:axId val="237982080"/>
        <c:axId val="237983616"/>
      </c:barChart>
      <c:catAx>
        <c:axId val="237982080"/>
        <c:scaling>
          <c:orientation val="minMax"/>
        </c:scaling>
        <c:delete val="0"/>
        <c:axPos val="l"/>
        <c:numFmt formatCode="General" sourceLinked="1"/>
        <c:majorTickMark val="none"/>
        <c:minorTickMark val="none"/>
        <c:tickLblPos val="nextTo"/>
        <c:txPr>
          <a:bodyPr/>
          <a:lstStyle/>
          <a:p>
            <a:pPr>
              <a:defRPr sz="900"/>
            </a:pPr>
            <a:endParaRPr lang="cs-CZ"/>
          </a:p>
        </c:txPr>
        <c:crossAx val="237983616"/>
        <c:crosses val="autoZero"/>
        <c:auto val="1"/>
        <c:lblAlgn val="ctr"/>
        <c:lblOffset val="100"/>
        <c:noMultiLvlLbl val="0"/>
      </c:catAx>
      <c:valAx>
        <c:axId val="2379836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79820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 ##0.0</c:formatCode>
                <c:ptCount val="3"/>
              </c:numCache>
            </c:numRef>
          </c:val>
          <c:extLst>
            <c:ext xmlns:c16="http://schemas.microsoft.com/office/drawing/2014/chart" uri="{C3380CC4-5D6E-409C-BE32-E72D297353CC}">
              <c16:uniqueId val="{00000000-BF63-4CB6-B87C-D59736B3174C}"/>
            </c:ext>
          </c:extLst>
        </c:ser>
        <c:ser>
          <c:idx val="1"/>
          <c:order val="1"/>
          <c:tx>
            <c:strRef>
              <c:f>'14.2'!$J$32</c:f>
              <c:strCache>
                <c:ptCount val="1"/>
              </c:strCache>
            </c:strRef>
          </c:tx>
          <c:invertIfNegative val="0"/>
          <c:cat>
            <c:numRef>
              <c:f>'14.2'!$K$30:$M$30</c:f>
              <c:numCache>
                <c:formatCode>General</c:formatCode>
                <c:ptCount val="3"/>
              </c:numCache>
            </c:numRef>
          </c:cat>
          <c:val>
            <c:numRef>
              <c:f>'14.2'!$K$32:$M$32</c:f>
              <c:numCache>
                <c:formatCode>#\ ##0.0</c:formatCode>
                <c:ptCount val="3"/>
              </c:numCache>
            </c:numRef>
          </c:val>
          <c:extLst>
            <c:ext xmlns:c16="http://schemas.microsoft.com/office/drawing/2014/chart" uri="{C3380CC4-5D6E-409C-BE32-E72D297353CC}">
              <c16:uniqueId val="{00000001-BF63-4CB6-B87C-D59736B3174C}"/>
            </c:ext>
          </c:extLst>
        </c:ser>
        <c:ser>
          <c:idx val="2"/>
          <c:order val="2"/>
          <c:tx>
            <c:strRef>
              <c:f>'14.2'!$J$33</c:f>
              <c:strCache>
                <c:ptCount val="1"/>
              </c:strCache>
            </c:strRef>
          </c:tx>
          <c:invertIfNegative val="0"/>
          <c:cat>
            <c:numRef>
              <c:f>'14.2'!$K$30:$M$30</c:f>
              <c:numCache>
                <c:formatCode>General</c:formatCode>
                <c:ptCount val="3"/>
              </c:numCache>
            </c:numRef>
          </c:cat>
          <c:val>
            <c:numRef>
              <c:f>'14.2'!$K$33:$M$33</c:f>
              <c:numCache>
                <c:formatCode>#\ ##0.0</c:formatCode>
                <c:ptCount val="3"/>
              </c:numCache>
            </c:numRef>
          </c:val>
          <c:extLst>
            <c:ext xmlns:c16="http://schemas.microsoft.com/office/drawing/2014/chart" uri="{C3380CC4-5D6E-409C-BE32-E72D297353CC}">
              <c16:uniqueId val="{00000002-BF63-4CB6-B87C-D59736B3174C}"/>
            </c:ext>
          </c:extLst>
        </c:ser>
        <c:ser>
          <c:idx val="3"/>
          <c:order val="3"/>
          <c:tx>
            <c:strRef>
              <c:f>'14.2'!$J$34</c:f>
              <c:strCache>
                <c:ptCount val="1"/>
              </c:strCache>
            </c:strRef>
          </c:tx>
          <c:invertIfNegative val="0"/>
          <c:cat>
            <c:numRef>
              <c:f>'14.2'!$K$30:$M$30</c:f>
              <c:numCache>
                <c:formatCode>General</c:formatCode>
                <c:ptCount val="3"/>
              </c:numCache>
            </c:numRef>
          </c:cat>
          <c:val>
            <c:numRef>
              <c:f>'14.2'!$K$34:$M$34</c:f>
              <c:numCache>
                <c:formatCode>#\ ##0.0</c:formatCode>
                <c:ptCount val="3"/>
              </c:numCache>
            </c:numRef>
          </c:val>
          <c:extLst>
            <c:ext xmlns:c16="http://schemas.microsoft.com/office/drawing/2014/chart" uri="{C3380CC4-5D6E-409C-BE32-E72D297353CC}">
              <c16:uniqueId val="{00000003-BF63-4CB6-B87C-D59736B3174C}"/>
            </c:ext>
          </c:extLst>
        </c:ser>
        <c:ser>
          <c:idx val="4"/>
          <c:order val="4"/>
          <c:tx>
            <c:strRef>
              <c:f>'14.2'!$J$35</c:f>
              <c:strCache>
                <c:ptCount val="1"/>
              </c:strCache>
            </c:strRef>
          </c:tx>
          <c:invertIfNegative val="0"/>
          <c:cat>
            <c:numRef>
              <c:f>'14.2'!$K$30:$M$30</c:f>
              <c:numCache>
                <c:formatCode>General</c:formatCode>
                <c:ptCount val="3"/>
              </c:numCache>
            </c:numRef>
          </c:cat>
          <c:val>
            <c:numRef>
              <c:f>'14.2'!$K$35:$M$35</c:f>
              <c:numCache>
                <c:formatCode>#\ ##0.0</c:formatCode>
                <c:ptCount val="3"/>
              </c:numCache>
            </c:numRef>
          </c:val>
          <c:extLst>
            <c:ext xmlns:c16="http://schemas.microsoft.com/office/drawing/2014/chart" uri="{C3380CC4-5D6E-409C-BE32-E72D297353CC}">
              <c16:uniqueId val="{00000004-BF63-4CB6-B87C-D59736B3174C}"/>
            </c:ext>
          </c:extLst>
        </c:ser>
        <c:ser>
          <c:idx val="5"/>
          <c:order val="5"/>
          <c:tx>
            <c:strRef>
              <c:f>'14.2'!$J$36</c:f>
              <c:strCache>
                <c:ptCount val="1"/>
              </c:strCache>
            </c:strRef>
          </c:tx>
          <c:invertIfNegative val="0"/>
          <c:cat>
            <c:numRef>
              <c:f>'14.2'!$K$30:$M$30</c:f>
              <c:numCache>
                <c:formatCode>General</c:formatCode>
                <c:ptCount val="3"/>
              </c:numCache>
            </c:numRef>
          </c:cat>
          <c:val>
            <c:numRef>
              <c:f>'14.2'!$K$36:$M$36</c:f>
              <c:numCache>
                <c:formatCode>#\ ##0.0</c:formatCode>
                <c:ptCount val="3"/>
              </c:numCache>
            </c:numRef>
          </c:val>
          <c:extLst>
            <c:ext xmlns:c16="http://schemas.microsoft.com/office/drawing/2014/chart" uri="{C3380CC4-5D6E-409C-BE32-E72D297353CC}">
              <c16:uniqueId val="{00000005-BF63-4CB6-B87C-D59736B3174C}"/>
            </c:ext>
          </c:extLst>
        </c:ser>
        <c:ser>
          <c:idx val="6"/>
          <c:order val="6"/>
          <c:tx>
            <c:strRef>
              <c:f>'14.2'!$J$37</c:f>
              <c:strCache>
                <c:ptCount val="1"/>
              </c:strCache>
            </c:strRef>
          </c:tx>
          <c:invertIfNegative val="0"/>
          <c:cat>
            <c:numRef>
              <c:f>'14.2'!$K$30:$M$30</c:f>
              <c:numCache>
                <c:formatCode>General</c:formatCode>
                <c:ptCount val="3"/>
              </c:numCache>
            </c:numRef>
          </c:cat>
          <c:val>
            <c:numRef>
              <c:f>'14.2'!$K$37:$M$37</c:f>
              <c:numCache>
                <c:formatCode>#\ ##0.0</c:formatCode>
                <c:ptCount val="3"/>
              </c:numCache>
            </c:numRef>
          </c:val>
          <c:extLst>
            <c:ext xmlns:c16="http://schemas.microsoft.com/office/drawing/2014/chart" uri="{C3380CC4-5D6E-409C-BE32-E72D297353CC}">
              <c16:uniqueId val="{00000006-BF63-4CB6-B87C-D59736B3174C}"/>
            </c:ext>
          </c:extLst>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 ##0.0</c:formatCode>
                <c:ptCount val="3"/>
              </c:numCache>
            </c:numRef>
          </c:val>
          <c:extLst>
            <c:ext xmlns:c16="http://schemas.microsoft.com/office/drawing/2014/chart" uri="{C3380CC4-5D6E-409C-BE32-E72D297353CC}">
              <c16:uniqueId val="{00000007-BF63-4CB6-B87C-D59736B3174C}"/>
            </c:ext>
          </c:extLst>
        </c:ser>
        <c:dLbls>
          <c:showLegendKey val="0"/>
          <c:showVal val="0"/>
          <c:showCatName val="0"/>
          <c:showSerName val="0"/>
          <c:showPercent val="0"/>
          <c:showBubbleSize val="0"/>
        </c:dLbls>
        <c:gapWidth val="150"/>
        <c:overlap val="100"/>
        <c:axId val="238024960"/>
        <c:axId val="239357952"/>
      </c:barChart>
      <c:catAx>
        <c:axId val="238024960"/>
        <c:scaling>
          <c:orientation val="minMax"/>
        </c:scaling>
        <c:delete val="0"/>
        <c:axPos val="b"/>
        <c:numFmt formatCode="General" sourceLinked="1"/>
        <c:majorTickMark val="none"/>
        <c:minorTickMark val="none"/>
        <c:tickLblPos val="nextTo"/>
        <c:txPr>
          <a:bodyPr/>
          <a:lstStyle/>
          <a:p>
            <a:pPr>
              <a:defRPr sz="900"/>
            </a:pPr>
            <a:endParaRPr lang="cs-CZ"/>
          </a:p>
        </c:txPr>
        <c:crossAx val="239357952"/>
        <c:crosses val="autoZero"/>
        <c:auto val="1"/>
        <c:lblAlgn val="ctr"/>
        <c:lblOffset val="100"/>
        <c:noMultiLvlLbl val="0"/>
      </c:catAx>
      <c:valAx>
        <c:axId val="239357952"/>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2380249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paliv na výrobě tepla brutto</a:t>
            </a:r>
          </a:p>
        </c:rich>
      </c:tx>
      <c:layout>
        <c:manualLayout>
          <c:xMode val="edge"/>
          <c:yMode val="edge"/>
          <c:x val="2.4144810606041896E-3"/>
          <c:y val="1.6399302087024253E-2"/>
        </c:manualLayout>
      </c:layout>
      <c:overlay val="0"/>
    </c:title>
    <c:autoTitleDeleted val="0"/>
    <c:plotArea>
      <c:layout>
        <c:manualLayout>
          <c:layoutTarget val="inner"/>
          <c:xMode val="edge"/>
          <c:yMode val="edge"/>
          <c:x val="8.4615131625313048E-2"/>
          <c:y val="0.13996688115748598"/>
          <c:w val="0.76550208681263932"/>
          <c:h val="0.84562035940197744"/>
        </c:manualLayout>
      </c:layout>
      <c:doughnutChart>
        <c:varyColors val="1"/>
        <c:ser>
          <c:idx val="0"/>
          <c:order val="0"/>
          <c:dPt>
            <c:idx val="0"/>
            <c:bubble3D val="0"/>
            <c:spPr>
              <a:solidFill>
                <a:schemeClr val="tx2"/>
              </a:solidFill>
            </c:spPr>
            <c:extLst>
              <c:ext xmlns:c16="http://schemas.microsoft.com/office/drawing/2014/chart" uri="{C3380CC4-5D6E-409C-BE32-E72D297353CC}">
                <c16:uniqueId val="{00000001-2D58-41CF-B8C3-A7EEB731B536}"/>
              </c:ext>
            </c:extLst>
          </c:dPt>
          <c:dPt>
            <c:idx val="1"/>
            <c:bubble3D val="0"/>
            <c:spPr>
              <a:solidFill>
                <a:schemeClr val="accent2"/>
              </a:solidFill>
            </c:spPr>
            <c:extLst>
              <c:ext xmlns:c16="http://schemas.microsoft.com/office/drawing/2014/chart" uri="{C3380CC4-5D6E-409C-BE32-E72D297353CC}">
                <c16:uniqueId val="{00000003-2D58-41CF-B8C3-A7EEB731B536}"/>
              </c:ext>
            </c:extLst>
          </c:dPt>
          <c:dPt>
            <c:idx val="2"/>
            <c:bubble3D val="0"/>
            <c:spPr>
              <a:solidFill>
                <a:schemeClr val="accent3"/>
              </a:solidFill>
            </c:spPr>
            <c:extLst>
              <c:ext xmlns:c16="http://schemas.microsoft.com/office/drawing/2014/chart" uri="{C3380CC4-5D6E-409C-BE32-E72D297353CC}">
                <c16:uniqueId val="{00000005-2D58-41CF-B8C3-A7EEB731B536}"/>
              </c:ext>
            </c:extLst>
          </c:dPt>
          <c:dPt>
            <c:idx val="3"/>
            <c:bubble3D val="0"/>
            <c:spPr>
              <a:solidFill>
                <a:schemeClr val="accent4"/>
              </a:solidFill>
            </c:spPr>
            <c:extLst>
              <c:ext xmlns:c16="http://schemas.microsoft.com/office/drawing/2014/chart" uri="{C3380CC4-5D6E-409C-BE32-E72D297353CC}">
                <c16:uniqueId val="{0000000A-D1CC-4EE3-AE6B-71BF6A6E80D7}"/>
              </c:ext>
            </c:extLst>
          </c:dPt>
          <c:dPt>
            <c:idx val="4"/>
            <c:bubble3D val="0"/>
            <c:spPr>
              <a:solidFill>
                <a:schemeClr val="accent5"/>
              </a:solidFill>
            </c:spPr>
            <c:extLst>
              <c:ext xmlns:c16="http://schemas.microsoft.com/office/drawing/2014/chart" uri="{C3380CC4-5D6E-409C-BE32-E72D297353CC}">
                <c16:uniqueId val="{0000000B-D1CC-4EE3-AE6B-71BF6A6E80D7}"/>
              </c:ext>
            </c:extLst>
          </c:dPt>
          <c:dPt>
            <c:idx val="5"/>
            <c:bubble3D val="0"/>
            <c:spPr>
              <a:solidFill>
                <a:schemeClr val="accent6"/>
              </a:solidFill>
            </c:spPr>
            <c:extLst>
              <c:ext xmlns:c16="http://schemas.microsoft.com/office/drawing/2014/chart" uri="{C3380CC4-5D6E-409C-BE32-E72D297353CC}">
                <c16:uniqueId val="{0000000C-D1CC-4EE3-AE6B-71BF6A6E80D7}"/>
              </c:ext>
            </c:extLst>
          </c:dPt>
          <c:dPt>
            <c:idx val="6"/>
            <c:bubble3D val="0"/>
            <c:spPr>
              <a:solidFill>
                <a:srgbClr val="F0948F"/>
              </a:solidFill>
            </c:spPr>
            <c:extLst>
              <c:ext xmlns:c16="http://schemas.microsoft.com/office/drawing/2014/chart" uri="{C3380CC4-5D6E-409C-BE32-E72D297353CC}">
                <c16:uniqueId val="{00000007-2D58-41CF-B8C3-A7EEB731B536}"/>
              </c:ext>
            </c:extLst>
          </c:dPt>
          <c:dPt>
            <c:idx val="7"/>
            <c:bubble3D val="0"/>
            <c:spPr>
              <a:solidFill>
                <a:srgbClr val="F7C9C7"/>
              </a:solidFill>
            </c:spPr>
            <c:extLst>
              <c:ext xmlns:c16="http://schemas.microsoft.com/office/drawing/2014/chart" uri="{C3380CC4-5D6E-409C-BE32-E72D297353CC}">
                <c16:uniqueId val="{0000000D-D1CC-4EE3-AE6B-71BF6A6E80D7}"/>
              </c:ext>
            </c:extLst>
          </c:dPt>
          <c:dPt>
            <c:idx val="8"/>
            <c:bubble3D val="0"/>
            <c:spPr>
              <a:solidFill>
                <a:schemeClr val="tx1"/>
              </a:solidFill>
            </c:spPr>
            <c:extLst>
              <c:ext xmlns:c16="http://schemas.microsoft.com/office/drawing/2014/chart" uri="{C3380CC4-5D6E-409C-BE32-E72D297353CC}">
                <c16:uniqueId val="{0000000E-D1CC-4EE3-AE6B-71BF6A6E80D7}"/>
              </c:ext>
            </c:extLst>
          </c:dPt>
          <c:dPt>
            <c:idx val="9"/>
            <c:bubble3D val="0"/>
            <c:spPr>
              <a:solidFill>
                <a:srgbClr val="646363"/>
              </a:solidFill>
            </c:spPr>
            <c:extLst>
              <c:ext xmlns:c16="http://schemas.microsoft.com/office/drawing/2014/chart" uri="{C3380CC4-5D6E-409C-BE32-E72D297353CC}">
                <c16:uniqueId val="{0000000A-546B-4CF4-BA66-24C6A2768B6A}"/>
              </c:ext>
            </c:extLst>
          </c:dPt>
          <c:dPt>
            <c:idx val="10"/>
            <c:bubble3D val="0"/>
            <c:spPr>
              <a:solidFill>
                <a:srgbClr val="9D9D9C"/>
              </a:solidFill>
            </c:spPr>
            <c:extLst>
              <c:ext xmlns:c16="http://schemas.microsoft.com/office/drawing/2014/chart" uri="{C3380CC4-5D6E-409C-BE32-E72D297353CC}">
                <c16:uniqueId val="{0000000F-D1CC-4EE3-AE6B-71BF6A6E80D7}"/>
              </c:ext>
            </c:extLst>
          </c:dPt>
          <c:dPt>
            <c:idx val="11"/>
            <c:bubble3D val="0"/>
            <c:spPr>
              <a:solidFill>
                <a:srgbClr val="D0D0D0"/>
              </a:solidFill>
            </c:spPr>
            <c:extLst>
              <c:ext xmlns:c16="http://schemas.microsoft.com/office/drawing/2014/chart" uri="{C3380CC4-5D6E-409C-BE32-E72D297353CC}">
                <c16:uniqueId val="{0000000B-546B-4CF4-BA66-24C6A2768B6A}"/>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C-546B-4CF4-BA66-24C6A2768B6A}"/>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0-D1CC-4EE3-AE6B-71BF6A6E80D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1-D1CC-4EE3-AE6B-71BF6A6E80D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2D58-41CF-B8C3-A7EEB731B536}"/>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2D58-41CF-B8C3-A7EEB731B536}"/>
                </c:ext>
              </c:extLst>
            </c:dLbl>
            <c:dLbl>
              <c:idx val="3"/>
              <c:delete val="1"/>
              <c:extLst>
                <c:ext xmlns:c15="http://schemas.microsoft.com/office/drawing/2012/chart" uri="{CE6537A1-D6FC-4f65-9D91-7224C49458BB}"/>
                <c:ext xmlns:c16="http://schemas.microsoft.com/office/drawing/2014/chart" uri="{C3380CC4-5D6E-409C-BE32-E72D297353CC}">
                  <c16:uniqueId val="{0000000A-D1CC-4EE3-AE6B-71BF6A6E80D7}"/>
                </c:ext>
              </c:extLst>
            </c:dLbl>
            <c:dLbl>
              <c:idx val="4"/>
              <c:layout>
                <c:manualLayout>
                  <c:x val="0.17184957080554741"/>
                  <c:y val="4.1453755957559131E-2"/>
                </c:manualLayout>
              </c:layout>
              <c:numFmt formatCode="0.0%" sourceLinked="0"/>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1CC-4EE3-AE6B-71BF6A6E80D7}"/>
                </c:ext>
              </c:extLst>
            </c:dLbl>
            <c:dLbl>
              <c:idx val="5"/>
              <c:delete val="1"/>
              <c:extLst>
                <c:ext xmlns:c15="http://schemas.microsoft.com/office/drawing/2012/chart" uri="{CE6537A1-D6FC-4f65-9D91-7224C49458BB}"/>
                <c:ext xmlns:c16="http://schemas.microsoft.com/office/drawing/2014/chart" uri="{C3380CC4-5D6E-409C-BE32-E72D297353CC}">
                  <c16:uniqueId val="{0000000C-D1CC-4EE3-AE6B-71BF6A6E80D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2D58-41CF-B8C3-A7EEB731B536}"/>
                </c:ext>
              </c:extLst>
            </c:dLbl>
            <c:dLbl>
              <c:idx val="7"/>
              <c:layout>
                <c:manualLayout>
                  <c:x val="-0.14714784887937821"/>
                  <c:y val="0.1526616255121083"/>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1CC-4EE3-AE6B-71BF6A6E80D7}"/>
                </c:ext>
              </c:extLst>
            </c:dLbl>
            <c:dLbl>
              <c:idx val="8"/>
              <c:delete val="1"/>
              <c:extLst>
                <c:ext xmlns:c15="http://schemas.microsoft.com/office/drawing/2012/chart" uri="{CE6537A1-D6FC-4f65-9D91-7224C49458BB}"/>
                <c:ext xmlns:c16="http://schemas.microsoft.com/office/drawing/2014/chart" uri="{C3380CC4-5D6E-409C-BE32-E72D297353CC}">
                  <c16:uniqueId val="{0000000E-D1CC-4EE3-AE6B-71BF6A6E80D7}"/>
                </c:ext>
              </c:extLst>
            </c:dLbl>
            <c:dLbl>
              <c:idx val="10"/>
              <c:layout>
                <c:manualLayout>
                  <c:x val="-0.15491556739446616"/>
                  <c:y val="9.839581252214552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1CC-4EE3-AE6B-71BF6A6E80D7}"/>
                </c:ext>
              </c:extLst>
            </c:dLbl>
            <c:dLbl>
              <c:idx val="11"/>
              <c:numFmt formatCode="0%" sourceLinked="0"/>
              <c:spPr>
                <a:noFill/>
                <a:ln>
                  <a:noFill/>
                </a:ln>
                <a:effectLst/>
              </c:spPr>
              <c:txPr>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546B-4CF4-BA66-24C6A2768B6A}"/>
                </c:ext>
              </c:extLst>
            </c:dLbl>
            <c:dLbl>
              <c:idx val="12"/>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C-546B-4CF4-BA66-24C6A2768B6A}"/>
                </c:ext>
              </c:extLst>
            </c:dLbl>
            <c:dLbl>
              <c:idx val="13"/>
              <c:delete val="1"/>
              <c:extLst>
                <c:ext xmlns:c15="http://schemas.microsoft.com/office/drawing/2012/chart" uri="{CE6537A1-D6FC-4f65-9D91-7224C49458BB}"/>
                <c:ext xmlns:c16="http://schemas.microsoft.com/office/drawing/2014/chart" uri="{C3380CC4-5D6E-409C-BE32-E72D297353CC}">
                  <c16:uniqueId val="{00000010-D1CC-4EE3-AE6B-71BF6A6E80D7}"/>
                </c:ext>
              </c:extLst>
            </c:dLbl>
            <c:dLbl>
              <c:idx val="14"/>
              <c:layout>
                <c:manualLayout>
                  <c:x val="-0.12731732860431177"/>
                  <c:y val="-0.15684117389009095"/>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1CC-4EE3-AE6B-71BF6A6E80D7}"/>
                </c:ext>
              </c:extLst>
            </c:dLbl>
            <c:dLbl>
              <c:idx val="15"/>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2D58-41CF-B8C3-A7EEB731B536}"/>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'4.1'!$B$25:$B$40</c:f>
              <c:numCache>
                <c:formatCode>#\ ##0.0</c:formatCode>
                <c:ptCount val="16"/>
                <c:pt idx="0">
                  <c:v>23738.340675999996</c:v>
                </c:pt>
                <c:pt idx="1">
                  <c:v>4268.9378559999996</c:v>
                </c:pt>
                <c:pt idx="2">
                  <c:v>14593.114437999999</c:v>
                </c:pt>
                <c:pt idx="3">
                  <c:v>38.048552999999998</c:v>
                </c:pt>
                <c:pt idx="4">
                  <c:v>100.66252</c:v>
                </c:pt>
                <c:pt idx="5">
                  <c:v>0.57555199999999995</c:v>
                </c:pt>
                <c:pt idx="6">
                  <c:v>60661.895130000004</c:v>
                </c:pt>
                <c:pt idx="7">
                  <c:v>863.49199999999996</c:v>
                </c:pt>
                <c:pt idx="8">
                  <c:v>9.0999999999999998E-2</c:v>
                </c:pt>
                <c:pt idx="9">
                  <c:v>8343.621882999998</c:v>
                </c:pt>
                <c:pt idx="10">
                  <c:v>349.57051999999999</c:v>
                </c:pt>
                <c:pt idx="11">
                  <c:v>4423.7090305414376</c:v>
                </c:pt>
                <c:pt idx="12">
                  <c:v>9421.1525899999997</c:v>
                </c:pt>
                <c:pt idx="13">
                  <c:v>0</c:v>
                </c:pt>
                <c:pt idx="14">
                  <c:v>363.82522500000005</c:v>
                </c:pt>
                <c:pt idx="15">
                  <c:v>34490.340722744208</c:v>
                </c:pt>
              </c:numCache>
            </c:numRef>
          </c:val>
          <c:extLst>
            <c:ext xmlns:c16="http://schemas.microsoft.com/office/drawing/2014/chart" uri="{C3380CC4-5D6E-409C-BE32-E72D297353CC}">
              <c16:uniqueId val="{00000012-2D58-41CF-B8C3-A7EEB731B536}"/>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extLst>
            <c:ext xmlns:c16="http://schemas.microsoft.com/office/drawing/2014/chart" uri="{C3380CC4-5D6E-409C-BE32-E72D297353CC}">
              <c16:uniqueId val="{00000000-C1AB-41B7-ABDD-8E7EC0EC03F0}"/>
            </c:ext>
          </c:extLst>
        </c:ser>
        <c:dLbls>
          <c:showLegendKey val="0"/>
          <c:showVal val="0"/>
          <c:showCatName val="0"/>
          <c:showSerName val="0"/>
          <c:showPercent val="0"/>
          <c:showBubbleSize val="0"/>
        </c:dLbls>
        <c:gapWidth val="150"/>
        <c:axId val="239387392"/>
        <c:axId val="239388928"/>
      </c:barChart>
      <c:catAx>
        <c:axId val="239387392"/>
        <c:scaling>
          <c:orientation val="minMax"/>
        </c:scaling>
        <c:delete val="0"/>
        <c:axPos val="l"/>
        <c:numFmt formatCode="General" sourceLinked="1"/>
        <c:majorTickMark val="none"/>
        <c:minorTickMark val="none"/>
        <c:tickLblPos val="nextTo"/>
        <c:txPr>
          <a:bodyPr/>
          <a:lstStyle/>
          <a:p>
            <a:pPr>
              <a:defRPr sz="900"/>
            </a:pPr>
            <a:endParaRPr lang="cs-CZ"/>
          </a:p>
        </c:txPr>
        <c:crossAx val="239388928"/>
        <c:crosses val="autoZero"/>
        <c:auto val="1"/>
        <c:lblAlgn val="ctr"/>
        <c:lblOffset val="100"/>
        <c:noMultiLvlLbl val="0"/>
      </c:catAx>
      <c:valAx>
        <c:axId val="2393889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873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064F-4F63-8439-5189DA88F5C3}"/>
              </c:ext>
            </c:extLst>
          </c:dPt>
          <c:cat>
            <c:numRef>
              <c:f>'14.3'!$J$19:$J$26</c:f>
              <c:numCache>
                <c:formatCode>General</c:formatCode>
                <c:ptCount val="8"/>
              </c:numCache>
            </c:numRef>
          </c:cat>
          <c:val>
            <c:numRef>
              <c:f>'14.3'!$K$19:$K$26</c:f>
              <c:numCache>
                <c:formatCode>General</c:formatCode>
                <c:ptCount val="8"/>
              </c:numCache>
            </c:numRef>
          </c:val>
          <c:extLst>
            <c:ext xmlns:c16="http://schemas.microsoft.com/office/drawing/2014/chart" uri="{C3380CC4-5D6E-409C-BE32-E72D297353CC}">
              <c16:uniqueId val="{00000002-064F-4F63-8439-5189DA88F5C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extLst>
            <c:ext xmlns:c16="http://schemas.microsoft.com/office/drawing/2014/chart" uri="{C3380CC4-5D6E-409C-BE32-E72D297353CC}">
              <c16:uniqueId val="{00000000-8C6E-4C87-B0B1-18623D096D01}"/>
            </c:ext>
          </c:extLst>
        </c:ser>
        <c:dLbls>
          <c:showLegendKey val="0"/>
          <c:showVal val="0"/>
          <c:showCatName val="0"/>
          <c:showSerName val="0"/>
          <c:showPercent val="0"/>
          <c:showBubbleSize val="0"/>
        </c:dLbls>
        <c:gapWidth val="150"/>
        <c:axId val="237731200"/>
        <c:axId val="237745280"/>
      </c:barChart>
      <c:catAx>
        <c:axId val="237731200"/>
        <c:scaling>
          <c:orientation val="maxMin"/>
        </c:scaling>
        <c:delete val="0"/>
        <c:axPos val="l"/>
        <c:numFmt formatCode="0.0" sourceLinked="1"/>
        <c:majorTickMark val="none"/>
        <c:minorTickMark val="none"/>
        <c:tickLblPos val="nextTo"/>
        <c:txPr>
          <a:bodyPr/>
          <a:lstStyle/>
          <a:p>
            <a:pPr>
              <a:defRPr sz="900"/>
            </a:pPr>
            <a:endParaRPr lang="cs-CZ"/>
          </a:p>
        </c:txPr>
        <c:crossAx val="237745280"/>
        <c:crosses val="autoZero"/>
        <c:auto val="1"/>
        <c:lblAlgn val="ctr"/>
        <c:lblOffset val="100"/>
        <c:noMultiLvlLbl val="0"/>
      </c:catAx>
      <c:valAx>
        <c:axId val="2377452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73120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extLst>
            <c:ext xmlns:c16="http://schemas.microsoft.com/office/drawing/2014/chart" uri="{C3380CC4-5D6E-409C-BE32-E72D297353CC}">
              <c16:uniqueId val="{00000000-D1A1-44DC-B712-E20257FC3DE5}"/>
            </c:ext>
          </c:extLst>
        </c:ser>
        <c:dLbls>
          <c:showLegendKey val="0"/>
          <c:showVal val="0"/>
          <c:showCatName val="0"/>
          <c:showSerName val="0"/>
          <c:showPercent val="0"/>
          <c:showBubbleSize val="0"/>
        </c:dLbls>
        <c:gapWidth val="150"/>
        <c:axId val="239674496"/>
        <c:axId val="239676032"/>
      </c:barChart>
      <c:catAx>
        <c:axId val="239674496"/>
        <c:scaling>
          <c:orientation val="minMax"/>
        </c:scaling>
        <c:delete val="0"/>
        <c:axPos val="l"/>
        <c:numFmt formatCode="General" sourceLinked="1"/>
        <c:majorTickMark val="none"/>
        <c:minorTickMark val="none"/>
        <c:tickLblPos val="nextTo"/>
        <c:txPr>
          <a:bodyPr/>
          <a:lstStyle/>
          <a:p>
            <a:pPr>
              <a:defRPr sz="900"/>
            </a:pPr>
            <a:endParaRPr lang="cs-CZ"/>
          </a:p>
        </c:txPr>
        <c:crossAx val="239676032"/>
        <c:crosses val="autoZero"/>
        <c:auto val="1"/>
        <c:lblAlgn val="ctr"/>
        <c:lblOffset val="100"/>
        <c:noMultiLvlLbl val="0"/>
      </c:catAx>
      <c:valAx>
        <c:axId val="2396760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744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 ##0.0</c:formatCode>
                <c:ptCount val="3"/>
              </c:numCache>
            </c:numRef>
          </c:val>
          <c:extLst>
            <c:ext xmlns:c16="http://schemas.microsoft.com/office/drawing/2014/chart" uri="{C3380CC4-5D6E-409C-BE32-E72D297353CC}">
              <c16:uniqueId val="{00000000-5E00-4FCE-A12A-4B4C1DFBFB4B}"/>
            </c:ext>
          </c:extLst>
        </c:ser>
        <c:ser>
          <c:idx val="1"/>
          <c:order val="1"/>
          <c:tx>
            <c:strRef>
              <c:f>'14.3'!$J$32</c:f>
              <c:strCache>
                <c:ptCount val="1"/>
              </c:strCache>
            </c:strRef>
          </c:tx>
          <c:invertIfNegative val="0"/>
          <c:cat>
            <c:numRef>
              <c:f>'14.3'!$K$30:$M$30</c:f>
              <c:numCache>
                <c:formatCode>General</c:formatCode>
                <c:ptCount val="3"/>
              </c:numCache>
            </c:numRef>
          </c:cat>
          <c:val>
            <c:numRef>
              <c:f>'14.3'!$K$32:$M$32</c:f>
              <c:numCache>
                <c:formatCode>#\ ##0.0</c:formatCode>
                <c:ptCount val="3"/>
              </c:numCache>
            </c:numRef>
          </c:val>
          <c:extLst>
            <c:ext xmlns:c16="http://schemas.microsoft.com/office/drawing/2014/chart" uri="{C3380CC4-5D6E-409C-BE32-E72D297353CC}">
              <c16:uniqueId val="{00000001-5E00-4FCE-A12A-4B4C1DFBFB4B}"/>
            </c:ext>
          </c:extLst>
        </c:ser>
        <c:ser>
          <c:idx val="2"/>
          <c:order val="2"/>
          <c:tx>
            <c:strRef>
              <c:f>'14.3'!$J$33</c:f>
              <c:strCache>
                <c:ptCount val="1"/>
              </c:strCache>
            </c:strRef>
          </c:tx>
          <c:invertIfNegative val="0"/>
          <c:cat>
            <c:numRef>
              <c:f>'14.3'!$K$30:$M$30</c:f>
              <c:numCache>
                <c:formatCode>General</c:formatCode>
                <c:ptCount val="3"/>
              </c:numCache>
            </c:numRef>
          </c:cat>
          <c:val>
            <c:numRef>
              <c:f>'14.3'!$K$33:$M$33</c:f>
              <c:numCache>
                <c:formatCode>#\ ##0.0</c:formatCode>
                <c:ptCount val="3"/>
              </c:numCache>
            </c:numRef>
          </c:val>
          <c:extLst>
            <c:ext xmlns:c16="http://schemas.microsoft.com/office/drawing/2014/chart" uri="{C3380CC4-5D6E-409C-BE32-E72D297353CC}">
              <c16:uniqueId val="{00000002-5E00-4FCE-A12A-4B4C1DFBFB4B}"/>
            </c:ext>
          </c:extLst>
        </c:ser>
        <c:ser>
          <c:idx val="3"/>
          <c:order val="3"/>
          <c:tx>
            <c:strRef>
              <c:f>'14.3'!$J$34</c:f>
              <c:strCache>
                <c:ptCount val="1"/>
              </c:strCache>
            </c:strRef>
          </c:tx>
          <c:invertIfNegative val="0"/>
          <c:cat>
            <c:numRef>
              <c:f>'14.3'!$K$30:$M$30</c:f>
              <c:numCache>
                <c:formatCode>General</c:formatCode>
                <c:ptCount val="3"/>
              </c:numCache>
            </c:numRef>
          </c:cat>
          <c:val>
            <c:numRef>
              <c:f>'14.3'!$K$34:$M$34</c:f>
              <c:numCache>
                <c:formatCode>#\ ##0.0</c:formatCode>
                <c:ptCount val="3"/>
              </c:numCache>
            </c:numRef>
          </c:val>
          <c:extLst>
            <c:ext xmlns:c16="http://schemas.microsoft.com/office/drawing/2014/chart" uri="{C3380CC4-5D6E-409C-BE32-E72D297353CC}">
              <c16:uniqueId val="{00000003-5E00-4FCE-A12A-4B4C1DFBFB4B}"/>
            </c:ext>
          </c:extLst>
        </c:ser>
        <c:ser>
          <c:idx val="4"/>
          <c:order val="4"/>
          <c:tx>
            <c:strRef>
              <c:f>'14.3'!$J$35</c:f>
              <c:strCache>
                <c:ptCount val="1"/>
              </c:strCache>
            </c:strRef>
          </c:tx>
          <c:invertIfNegative val="0"/>
          <c:cat>
            <c:numRef>
              <c:f>'14.3'!$K$30:$M$30</c:f>
              <c:numCache>
                <c:formatCode>General</c:formatCode>
                <c:ptCount val="3"/>
              </c:numCache>
            </c:numRef>
          </c:cat>
          <c:val>
            <c:numRef>
              <c:f>'14.3'!$K$35:$M$35</c:f>
              <c:numCache>
                <c:formatCode>#\ ##0.0</c:formatCode>
                <c:ptCount val="3"/>
              </c:numCache>
            </c:numRef>
          </c:val>
          <c:extLst>
            <c:ext xmlns:c16="http://schemas.microsoft.com/office/drawing/2014/chart" uri="{C3380CC4-5D6E-409C-BE32-E72D297353CC}">
              <c16:uniqueId val="{00000004-5E00-4FCE-A12A-4B4C1DFBFB4B}"/>
            </c:ext>
          </c:extLst>
        </c:ser>
        <c:ser>
          <c:idx val="5"/>
          <c:order val="5"/>
          <c:tx>
            <c:strRef>
              <c:f>'14.3'!$J$36</c:f>
              <c:strCache>
                <c:ptCount val="1"/>
              </c:strCache>
            </c:strRef>
          </c:tx>
          <c:invertIfNegative val="0"/>
          <c:cat>
            <c:numRef>
              <c:f>'14.3'!$K$30:$M$30</c:f>
              <c:numCache>
                <c:formatCode>General</c:formatCode>
                <c:ptCount val="3"/>
              </c:numCache>
            </c:numRef>
          </c:cat>
          <c:val>
            <c:numRef>
              <c:f>'14.3'!$K$36:$M$36</c:f>
              <c:numCache>
                <c:formatCode>#\ ##0.0</c:formatCode>
                <c:ptCount val="3"/>
              </c:numCache>
            </c:numRef>
          </c:val>
          <c:extLst>
            <c:ext xmlns:c16="http://schemas.microsoft.com/office/drawing/2014/chart" uri="{C3380CC4-5D6E-409C-BE32-E72D297353CC}">
              <c16:uniqueId val="{00000005-5E00-4FCE-A12A-4B4C1DFBFB4B}"/>
            </c:ext>
          </c:extLst>
        </c:ser>
        <c:ser>
          <c:idx val="6"/>
          <c:order val="6"/>
          <c:tx>
            <c:strRef>
              <c:f>'14.3'!$J$37</c:f>
              <c:strCache>
                <c:ptCount val="1"/>
              </c:strCache>
            </c:strRef>
          </c:tx>
          <c:invertIfNegative val="0"/>
          <c:cat>
            <c:numRef>
              <c:f>'14.3'!$K$30:$M$30</c:f>
              <c:numCache>
                <c:formatCode>General</c:formatCode>
                <c:ptCount val="3"/>
              </c:numCache>
            </c:numRef>
          </c:cat>
          <c:val>
            <c:numRef>
              <c:f>'14.3'!$K$37:$M$37</c:f>
              <c:numCache>
                <c:formatCode>#\ ##0.0</c:formatCode>
                <c:ptCount val="3"/>
              </c:numCache>
            </c:numRef>
          </c:val>
          <c:extLst>
            <c:ext xmlns:c16="http://schemas.microsoft.com/office/drawing/2014/chart" uri="{C3380CC4-5D6E-409C-BE32-E72D297353CC}">
              <c16:uniqueId val="{00000006-5E00-4FCE-A12A-4B4C1DFBFB4B}"/>
            </c:ext>
          </c:extLst>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 ##0.0</c:formatCode>
                <c:ptCount val="3"/>
              </c:numCache>
            </c:numRef>
          </c:val>
          <c:extLst>
            <c:ext xmlns:c16="http://schemas.microsoft.com/office/drawing/2014/chart" uri="{C3380CC4-5D6E-409C-BE32-E72D297353CC}">
              <c16:uniqueId val="{00000007-5E00-4FCE-A12A-4B4C1DFBFB4B}"/>
            </c:ext>
          </c:extLst>
        </c:ser>
        <c:dLbls>
          <c:showLegendKey val="0"/>
          <c:showVal val="0"/>
          <c:showCatName val="0"/>
          <c:showSerName val="0"/>
          <c:showPercent val="0"/>
          <c:showBubbleSize val="0"/>
        </c:dLbls>
        <c:gapWidth val="150"/>
        <c:overlap val="100"/>
        <c:axId val="239725568"/>
        <c:axId val="239731456"/>
      </c:barChart>
      <c:catAx>
        <c:axId val="239725568"/>
        <c:scaling>
          <c:orientation val="minMax"/>
        </c:scaling>
        <c:delete val="0"/>
        <c:axPos val="b"/>
        <c:numFmt formatCode="General" sourceLinked="1"/>
        <c:majorTickMark val="none"/>
        <c:minorTickMark val="none"/>
        <c:tickLblPos val="nextTo"/>
        <c:txPr>
          <a:bodyPr/>
          <a:lstStyle/>
          <a:p>
            <a:pPr>
              <a:defRPr sz="900"/>
            </a:pPr>
            <a:endParaRPr lang="cs-CZ"/>
          </a:p>
        </c:txPr>
        <c:crossAx val="239731456"/>
        <c:crosses val="autoZero"/>
        <c:auto val="1"/>
        <c:lblAlgn val="ctr"/>
        <c:lblOffset val="100"/>
        <c:noMultiLvlLbl val="0"/>
      </c:catAx>
      <c:valAx>
        <c:axId val="239731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72556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extLst>
            <c:ext xmlns:c16="http://schemas.microsoft.com/office/drawing/2014/chart" uri="{C3380CC4-5D6E-409C-BE32-E72D297353CC}">
              <c16:uniqueId val="{00000000-4C11-4650-B0ED-83934329EAD8}"/>
            </c:ext>
          </c:extLst>
        </c:ser>
        <c:dLbls>
          <c:showLegendKey val="0"/>
          <c:showVal val="0"/>
          <c:showCatName val="0"/>
          <c:showSerName val="0"/>
          <c:showPercent val="0"/>
          <c:showBubbleSize val="0"/>
        </c:dLbls>
        <c:gapWidth val="150"/>
        <c:axId val="239769088"/>
        <c:axId val="239770624"/>
      </c:barChart>
      <c:catAx>
        <c:axId val="239769088"/>
        <c:scaling>
          <c:orientation val="minMax"/>
        </c:scaling>
        <c:delete val="0"/>
        <c:axPos val="l"/>
        <c:numFmt formatCode="General" sourceLinked="1"/>
        <c:majorTickMark val="none"/>
        <c:minorTickMark val="none"/>
        <c:tickLblPos val="nextTo"/>
        <c:txPr>
          <a:bodyPr/>
          <a:lstStyle/>
          <a:p>
            <a:pPr>
              <a:defRPr sz="900"/>
            </a:pPr>
            <a:endParaRPr lang="cs-CZ"/>
          </a:p>
        </c:txPr>
        <c:crossAx val="239770624"/>
        <c:crosses val="autoZero"/>
        <c:auto val="1"/>
        <c:lblAlgn val="ctr"/>
        <c:lblOffset val="100"/>
        <c:noMultiLvlLbl val="0"/>
      </c:catAx>
      <c:valAx>
        <c:axId val="239770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769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AFD1-42E3-A09A-2EB65BD5C696}"/>
              </c:ext>
            </c:extLst>
          </c:dPt>
          <c:cat>
            <c:numRef>
              <c:f>'14.4'!$J$19:$J$26</c:f>
              <c:numCache>
                <c:formatCode>General</c:formatCode>
                <c:ptCount val="8"/>
              </c:numCache>
            </c:numRef>
          </c:cat>
          <c:val>
            <c:numRef>
              <c:f>'14.4'!$K$19:$K$26</c:f>
              <c:numCache>
                <c:formatCode>General</c:formatCode>
                <c:ptCount val="8"/>
              </c:numCache>
            </c:numRef>
          </c:val>
          <c:extLst>
            <c:ext xmlns:c16="http://schemas.microsoft.com/office/drawing/2014/chart" uri="{C3380CC4-5D6E-409C-BE32-E72D297353CC}">
              <c16:uniqueId val="{00000002-AFD1-42E3-A09A-2EB65BD5C69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extLst>
            <c:ext xmlns:c16="http://schemas.microsoft.com/office/drawing/2014/chart" uri="{C3380CC4-5D6E-409C-BE32-E72D297353CC}">
              <c16:uniqueId val="{00000000-9D38-4C24-8E59-BCB619006B43}"/>
            </c:ext>
          </c:extLst>
        </c:ser>
        <c:dLbls>
          <c:showLegendKey val="0"/>
          <c:showVal val="0"/>
          <c:showCatName val="0"/>
          <c:showSerName val="0"/>
          <c:showPercent val="0"/>
          <c:showBubbleSize val="0"/>
        </c:dLbls>
        <c:gapWidth val="150"/>
        <c:axId val="239521152"/>
        <c:axId val="239535232"/>
      </c:barChart>
      <c:catAx>
        <c:axId val="239521152"/>
        <c:scaling>
          <c:orientation val="maxMin"/>
        </c:scaling>
        <c:delete val="0"/>
        <c:axPos val="l"/>
        <c:numFmt formatCode="0.0" sourceLinked="1"/>
        <c:majorTickMark val="none"/>
        <c:minorTickMark val="none"/>
        <c:tickLblPos val="nextTo"/>
        <c:txPr>
          <a:bodyPr/>
          <a:lstStyle/>
          <a:p>
            <a:pPr>
              <a:defRPr sz="900"/>
            </a:pPr>
            <a:endParaRPr lang="cs-CZ"/>
          </a:p>
        </c:txPr>
        <c:crossAx val="239535232"/>
        <c:crosses val="autoZero"/>
        <c:auto val="1"/>
        <c:lblAlgn val="ctr"/>
        <c:lblOffset val="100"/>
        <c:noMultiLvlLbl val="0"/>
      </c:catAx>
      <c:valAx>
        <c:axId val="2395352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95211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extLst>
            <c:ext xmlns:c16="http://schemas.microsoft.com/office/drawing/2014/chart" uri="{C3380CC4-5D6E-409C-BE32-E72D297353CC}">
              <c16:uniqueId val="{00000000-6E11-4256-AABF-09B2A48053F5}"/>
            </c:ext>
          </c:extLst>
        </c:ser>
        <c:dLbls>
          <c:showLegendKey val="0"/>
          <c:showVal val="0"/>
          <c:showCatName val="0"/>
          <c:showSerName val="0"/>
          <c:showPercent val="0"/>
          <c:showBubbleSize val="0"/>
        </c:dLbls>
        <c:gapWidth val="150"/>
        <c:axId val="239551616"/>
        <c:axId val="239553152"/>
      </c:barChart>
      <c:catAx>
        <c:axId val="239551616"/>
        <c:scaling>
          <c:orientation val="minMax"/>
        </c:scaling>
        <c:delete val="0"/>
        <c:axPos val="l"/>
        <c:numFmt formatCode="General" sourceLinked="1"/>
        <c:majorTickMark val="none"/>
        <c:minorTickMark val="none"/>
        <c:tickLblPos val="nextTo"/>
        <c:txPr>
          <a:bodyPr/>
          <a:lstStyle/>
          <a:p>
            <a:pPr>
              <a:defRPr sz="900"/>
            </a:pPr>
            <a:endParaRPr lang="cs-CZ"/>
          </a:p>
        </c:txPr>
        <c:crossAx val="239553152"/>
        <c:crosses val="autoZero"/>
        <c:auto val="1"/>
        <c:lblAlgn val="ctr"/>
        <c:lblOffset val="100"/>
        <c:noMultiLvlLbl val="0"/>
      </c:catAx>
      <c:valAx>
        <c:axId val="2395531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551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 ##0.0</c:formatCode>
                <c:ptCount val="3"/>
              </c:numCache>
            </c:numRef>
          </c:val>
          <c:extLst>
            <c:ext xmlns:c16="http://schemas.microsoft.com/office/drawing/2014/chart" uri="{C3380CC4-5D6E-409C-BE32-E72D297353CC}">
              <c16:uniqueId val="{00000000-ED0F-482C-A2BD-14FF18E13774}"/>
            </c:ext>
          </c:extLst>
        </c:ser>
        <c:ser>
          <c:idx val="1"/>
          <c:order val="1"/>
          <c:tx>
            <c:strRef>
              <c:f>'14.4'!$J$32</c:f>
              <c:strCache>
                <c:ptCount val="1"/>
              </c:strCache>
            </c:strRef>
          </c:tx>
          <c:invertIfNegative val="0"/>
          <c:cat>
            <c:numRef>
              <c:f>'14.4'!$K$30:$M$30</c:f>
              <c:numCache>
                <c:formatCode>General</c:formatCode>
                <c:ptCount val="3"/>
              </c:numCache>
            </c:numRef>
          </c:cat>
          <c:val>
            <c:numRef>
              <c:f>'14.4'!$K$32:$M$32</c:f>
              <c:numCache>
                <c:formatCode>#\ ##0.0</c:formatCode>
                <c:ptCount val="3"/>
              </c:numCache>
            </c:numRef>
          </c:val>
          <c:extLst>
            <c:ext xmlns:c16="http://schemas.microsoft.com/office/drawing/2014/chart" uri="{C3380CC4-5D6E-409C-BE32-E72D297353CC}">
              <c16:uniqueId val="{00000001-ED0F-482C-A2BD-14FF18E13774}"/>
            </c:ext>
          </c:extLst>
        </c:ser>
        <c:ser>
          <c:idx val="2"/>
          <c:order val="2"/>
          <c:tx>
            <c:strRef>
              <c:f>'14.4'!$J$33</c:f>
              <c:strCache>
                <c:ptCount val="1"/>
              </c:strCache>
            </c:strRef>
          </c:tx>
          <c:invertIfNegative val="0"/>
          <c:cat>
            <c:numRef>
              <c:f>'14.4'!$K$30:$M$30</c:f>
              <c:numCache>
                <c:formatCode>General</c:formatCode>
                <c:ptCount val="3"/>
              </c:numCache>
            </c:numRef>
          </c:cat>
          <c:val>
            <c:numRef>
              <c:f>'14.4'!$K$33:$M$33</c:f>
              <c:numCache>
                <c:formatCode>#\ ##0.0</c:formatCode>
                <c:ptCount val="3"/>
              </c:numCache>
            </c:numRef>
          </c:val>
          <c:extLst>
            <c:ext xmlns:c16="http://schemas.microsoft.com/office/drawing/2014/chart" uri="{C3380CC4-5D6E-409C-BE32-E72D297353CC}">
              <c16:uniqueId val="{00000002-ED0F-482C-A2BD-14FF18E13774}"/>
            </c:ext>
          </c:extLst>
        </c:ser>
        <c:ser>
          <c:idx val="3"/>
          <c:order val="3"/>
          <c:tx>
            <c:strRef>
              <c:f>'14.4'!$J$34</c:f>
              <c:strCache>
                <c:ptCount val="1"/>
              </c:strCache>
            </c:strRef>
          </c:tx>
          <c:invertIfNegative val="0"/>
          <c:cat>
            <c:numRef>
              <c:f>'14.4'!$K$30:$M$30</c:f>
              <c:numCache>
                <c:formatCode>General</c:formatCode>
                <c:ptCount val="3"/>
              </c:numCache>
            </c:numRef>
          </c:cat>
          <c:val>
            <c:numRef>
              <c:f>'14.4'!$K$34:$M$34</c:f>
              <c:numCache>
                <c:formatCode>#\ ##0.0</c:formatCode>
                <c:ptCount val="3"/>
              </c:numCache>
            </c:numRef>
          </c:val>
          <c:extLst>
            <c:ext xmlns:c16="http://schemas.microsoft.com/office/drawing/2014/chart" uri="{C3380CC4-5D6E-409C-BE32-E72D297353CC}">
              <c16:uniqueId val="{00000003-ED0F-482C-A2BD-14FF18E13774}"/>
            </c:ext>
          </c:extLst>
        </c:ser>
        <c:ser>
          <c:idx val="4"/>
          <c:order val="4"/>
          <c:tx>
            <c:strRef>
              <c:f>'14.4'!$J$35</c:f>
              <c:strCache>
                <c:ptCount val="1"/>
              </c:strCache>
            </c:strRef>
          </c:tx>
          <c:invertIfNegative val="0"/>
          <c:cat>
            <c:numRef>
              <c:f>'14.4'!$K$30:$M$30</c:f>
              <c:numCache>
                <c:formatCode>General</c:formatCode>
                <c:ptCount val="3"/>
              </c:numCache>
            </c:numRef>
          </c:cat>
          <c:val>
            <c:numRef>
              <c:f>'14.4'!$K$35:$M$35</c:f>
              <c:numCache>
                <c:formatCode>#\ ##0.0</c:formatCode>
                <c:ptCount val="3"/>
              </c:numCache>
            </c:numRef>
          </c:val>
          <c:extLst>
            <c:ext xmlns:c16="http://schemas.microsoft.com/office/drawing/2014/chart" uri="{C3380CC4-5D6E-409C-BE32-E72D297353CC}">
              <c16:uniqueId val="{00000004-ED0F-482C-A2BD-14FF18E13774}"/>
            </c:ext>
          </c:extLst>
        </c:ser>
        <c:ser>
          <c:idx val="5"/>
          <c:order val="5"/>
          <c:tx>
            <c:strRef>
              <c:f>'14.4'!$J$36</c:f>
              <c:strCache>
                <c:ptCount val="1"/>
              </c:strCache>
            </c:strRef>
          </c:tx>
          <c:invertIfNegative val="0"/>
          <c:cat>
            <c:numRef>
              <c:f>'14.4'!$K$30:$M$30</c:f>
              <c:numCache>
                <c:formatCode>General</c:formatCode>
                <c:ptCount val="3"/>
              </c:numCache>
            </c:numRef>
          </c:cat>
          <c:val>
            <c:numRef>
              <c:f>'14.4'!$K$36:$M$36</c:f>
              <c:numCache>
                <c:formatCode>#\ ##0.0</c:formatCode>
                <c:ptCount val="3"/>
              </c:numCache>
            </c:numRef>
          </c:val>
          <c:extLst>
            <c:ext xmlns:c16="http://schemas.microsoft.com/office/drawing/2014/chart" uri="{C3380CC4-5D6E-409C-BE32-E72D297353CC}">
              <c16:uniqueId val="{00000005-ED0F-482C-A2BD-14FF18E13774}"/>
            </c:ext>
          </c:extLst>
        </c:ser>
        <c:ser>
          <c:idx val="6"/>
          <c:order val="6"/>
          <c:tx>
            <c:strRef>
              <c:f>'14.4'!$J$37</c:f>
              <c:strCache>
                <c:ptCount val="1"/>
              </c:strCache>
            </c:strRef>
          </c:tx>
          <c:invertIfNegative val="0"/>
          <c:cat>
            <c:numRef>
              <c:f>'14.4'!$K$30:$M$30</c:f>
              <c:numCache>
                <c:formatCode>General</c:formatCode>
                <c:ptCount val="3"/>
              </c:numCache>
            </c:numRef>
          </c:cat>
          <c:val>
            <c:numRef>
              <c:f>'14.4'!$K$37:$M$37</c:f>
              <c:numCache>
                <c:formatCode>#\ ##0.0</c:formatCode>
                <c:ptCount val="3"/>
              </c:numCache>
            </c:numRef>
          </c:val>
          <c:extLst>
            <c:ext xmlns:c16="http://schemas.microsoft.com/office/drawing/2014/chart" uri="{C3380CC4-5D6E-409C-BE32-E72D297353CC}">
              <c16:uniqueId val="{00000006-ED0F-482C-A2BD-14FF18E13774}"/>
            </c:ext>
          </c:extLst>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 ##0.0</c:formatCode>
                <c:ptCount val="3"/>
              </c:numCache>
            </c:numRef>
          </c:val>
          <c:extLst>
            <c:ext xmlns:c16="http://schemas.microsoft.com/office/drawing/2014/chart" uri="{C3380CC4-5D6E-409C-BE32-E72D297353CC}">
              <c16:uniqueId val="{00000007-ED0F-482C-A2BD-14FF18E13774}"/>
            </c:ext>
          </c:extLst>
        </c:ser>
        <c:dLbls>
          <c:showLegendKey val="0"/>
          <c:showVal val="0"/>
          <c:showCatName val="0"/>
          <c:showSerName val="0"/>
          <c:showPercent val="0"/>
          <c:showBubbleSize val="0"/>
        </c:dLbls>
        <c:gapWidth val="150"/>
        <c:overlap val="100"/>
        <c:axId val="239619072"/>
        <c:axId val="239629056"/>
      </c:barChart>
      <c:catAx>
        <c:axId val="239619072"/>
        <c:scaling>
          <c:orientation val="minMax"/>
        </c:scaling>
        <c:delete val="0"/>
        <c:axPos val="b"/>
        <c:numFmt formatCode="General" sourceLinked="1"/>
        <c:majorTickMark val="none"/>
        <c:minorTickMark val="none"/>
        <c:tickLblPos val="nextTo"/>
        <c:txPr>
          <a:bodyPr/>
          <a:lstStyle/>
          <a:p>
            <a:pPr>
              <a:defRPr sz="900"/>
            </a:pPr>
            <a:endParaRPr lang="cs-CZ"/>
          </a:p>
        </c:txPr>
        <c:crossAx val="239629056"/>
        <c:crosses val="autoZero"/>
        <c:auto val="1"/>
        <c:lblAlgn val="ctr"/>
        <c:lblOffset val="100"/>
        <c:noMultiLvlLbl val="0"/>
      </c:catAx>
      <c:valAx>
        <c:axId val="23962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6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Podíl </a:t>
            </a:r>
            <a:r>
              <a:rPr lang="cs-CZ" sz="1000">
                <a:solidFill>
                  <a:schemeClr val="tx2"/>
                </a:solidFill>
              </a:rPr>
              <a:t>krajů ČR na výrobě tepla brutto</a:t>
            </a:r>
            <a:endParaRPr lang="en-US" sz="1000">
              <a:solidFill>
                <a:schemeClr val="tx2"/>
              </a:solidFill>
            </a:endParaRPr>
          </a:p>
        </c:rich>
      </c:tx>
      <c:layout>
        <c:manualLayout>
          <c:xMode val="edge"/>
          <c:yMode val="edge"/>
          <c:x val="1.8182001342337658E-2"/>
          <c:y val="6.3282122037282623E-3"/>
        </c:manualLayout>
      </c:layout>
      <c:overlay val="0"/>
      <c:spPr>
        <a:solidFill>
          <a:sysClr val="window" lastClr="FFFFFF"/>
        </a:solidFill>
      </c:spPr>
    </c:title>
    <c:autoTitleDeleted val="0"/>
    <c:plotArea>
      <c:layout/>
      <c:doughnutChart>
        <c:varyColors val="1"/>
        <c:ser>
          <c:idx val="0"/>
          <c:order val="0"/>
          <c:dPt>
            <c:idx val="0"/>
            <c:bubble3D val="0"/>
            <c:spPr>
              <a:solidFill>
                <a:schemeClr val="accent1"/>
              </a:solidFill>
            </c:spPr>
            <c:extLst>
              <c:ext xmlns:c16="http://schemas.microsoft.com/office/drawing/2014/chart" uri="{C3380CC4-5D6E-409C-BE32-E72D297353CC}">
                <c16:uniqueId val="{00000036-8D3F-49FF-99F5-84FA02CAA939}"/>
              </c:ext>
            </c:extLst>
          </c:dPt>
          <c:dPt>
            <c:idx val="1"/>
            <c:bubble3D val="0"/>
            <c:spPr>
              <a:solidFill>
                <a:schemeClr val="accent2"/>
              </a:solidFill>
            </c:spPr>
            <c:extLst>
              <c:ext xmlns:c16="http://schemas.microsoft.com/office/drawing/2014/chart" uri="{C3380CC4-5D6E-409C-BE32-E72D297353CC}">
                <c16:uniqueId val="{00000035-8D3F-49FF-99F5-84FA02CAA939}"/>
              </c:ext>
            </c:extLst>
          </c:dPt>
          <c:dPt>
            <c:idx val="2"/>
            <c:bubble3D val="0"/>
            <c:spPr>
              <a:solidFill>
                <a:schemeClr val="accent3"/>
              </a:solidFill>
            </c:spPr>
            <c:extLst>
              <c:ext xmlns:c16="http://schemas.microsoft.com/office/drawing/2014/chart" uri="{C3380CC4-5D6E-409C-BE32-E72D297353CC}">
                <c16:uniqueId val="{00000034-8D3F-49FF-99F5-84FA02CAA939}"/>
              </c:ext>
            </c:extLst>
          </c:dPt>
          <c:dPt>
            <c:idx val="3"/>
            <c:bubble3D val="0"/>
            <c:spPr>
              <a:solidFill>
                <a:schemeClr val="accent4"/>
              </a:solidFill>
            </c:spPr>
            <c:extLst>
              <c:ext xmlns:c16="http://schemas.microsoft.com/office/drawing/2014/chart" uri="{C3380CC4-5D6E-409C-BE32-E72D297353CC}">
                <c16:uniqueId val="{00000033-8D3F-49FF-99F5-84FA02CAA939}"/>
              </c:ext>
            </c:extLst>
          </c:dPt>
          <c:dPt>
            <c:idx val="4"/>
            <c:bubble3D val="0"/>
            <c:spPr>
              <a:solidFill>
                <a:schemeClr val="accent5"/>
              </a:solidFill>
            </c:spPr>
            <c:extLst>
              <c:ext xmlns:c16="http://schemas.microsoft.com/office/drawing/2014/chart" uri="{C3380CC4-5D6E-409C-BE32-E72D297353CC}">
                <c16:uniqueId val="{00000032-8D3F-49FF-99F5-84FA02CAA939}"/>
              </c:ext>
            </c:extLst>
          </c:dPt>
          <c:dPt>
            <c:idx val="5"/>
            <c:bubble3D val="0"/>
            <c:spPr>
              <a:solidFill>
                <a:schemeClr val="accent6"/>
              </a:solidFill>
            </c:spPr>
            <c:extLst>
              <c:ext xmlns:c16="http://schemas.microsoft.com/office/drawing/2014/chart" uri="{C3380CC4-5D6E-409C-BE32-E72D297353CC}">
                <c16:uniqueId val="{00000000-70AB-453B-9F1F-CDB317E7DB5E}"/>
              </c:ext>
            </c:extLst>
          </c:dPt>
          <c:dPt>
            <c:idx val="6"/>
            <c:bubble3D val="0"/>
            <c:spPr>
              <a:solidFill>
                <a:srgbClr val="F0948F"/>
              </a:solidFill>
            </c:spPr>
            <c:extLst>
              <c:ext xmlns:c16="http://schemas.microsoft.com/office/drawing/2014/chart" uri="{C3380CC4-5D6E-409C-BE32-E72D297353CC}">
                <c16:uniqueId val="{00000031-8D3F-49FF-99F5-84FA02CAA939}"/>
              </c:ext>
            </c:extLst>
          </c:dPt>
          <c:dPt>
            <c:idx val="7"/>
            <c:bubble3D val="0"/>
            <c:spPr>
              <a:solidFill>
                <a:srgbClr val="F7C9C7"/>
              </a:solidFill>
            </c:spPr>
            <c:extLst>
              <c:ext xmlns:c16="http://schemas.microsoft.com/office/drawing/2014/chart" uri="{C3380CC4-5D6E-409C-BE32-E72D297353CC}">
                <c16:uniqueId val="{00000001-70AB-453B-9F1F-CDB317E7DB5E}"/>
              </c:ext>
            </c:extLst>
          </c:dPt>
          <c:dPt>
            <c:idx val="8"/>
            <c:bubble3D val="0"/>
            <c:spPr>
              <a:solidFill>
                <a:schemeClr val="tx1"/>
              </a:solidFill>
            </c:spPr>
            <c:extLst>
              <c:ext xmlns:c16="http://schemas.microsoft.com/office/drawing/2014/chart" uri="{C3380CC4-5D6E-409C-BE32-E72D297353CC}">
                <c16:uniqueId val="{00000002-A88C-417D-8E14-13190C6E193A}"/>
              </c:ext>
            </c:extLst>
          </c:dPt>
          <c:dPt>
            <c:idx val="9"/>
            <c:bubble3D val="0"/>
            <c:spPr>
              <a:solidFill>
                <a:srgbClr val="646363"/>
              </a:solidFill>
            </c:spPr>
            <c:extLst>
              <c:ext xmlns:c16="http://schemas.microsoft.com/office/drawing/2014/chart" uri="{C3380CC4-5D6E-409C-BE32-E72D297353CC}">
                <c16:uniqueId val="{00000030-8D3F-49FF-99F5-84FA02CAA939}"/>
              </c:ext>
            </c:extLst>
          </c:dPt>
          <c:dPt>
            <c:idx val="10"/>
            <c:bubble3D val="0"/>
            <c:spPr>
              <a:solidFill>
                <a:srgbClr val="9D9D9C"/>
              </a:solidFill>
            </c:spPr>
            <c:extLst>
              <c:ext xmlns:c16="http://schemas.microsoft.com/office/drawing/2014/chart" uri="{C3380CC4-5D6E-409C-BE32-E72D297353CC}">
                <c16:uniqueId val="{0000002F-8D3F-49FF-99F5-84FA02CAA939}"/>
              </c:ext>
            </c:extLst>
          </c:dPt>
          <c:dPt>
            <c:idx val="11"/>
            <c:bubble3D val="0"/>
            <c:spPr>
              <a:solidFill>
                <a:schemeClr val="bg2"/>
              </a:solidFill>
            </c:spPr>
            <c:extLst>
              <c:ext xmlns:c16="http://schemas.microsoft.com/office/drawing/2014/chart" uri="{C3380CC4-5D6E-409C-BE32-E72D297353CC}">
                <c16:uniqueId val="{0000002E-8D3F-49FF-99F5-84FA02CAA939}"/>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2D-8D3F-49FF-99F5-84FA02CAA939}"/>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2C-8D3F-49FF-99F5-84FA02CAA939}"/>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A88C-417D-8E14-13190C6E193A}"/>
                </c:ext>
              </c:extLst>
            </c:dLbl>
            <c:dLbl>
              <c:idx val="11"/>
              <c:numFmt formatCode="0%" sourceLinked="0"/>
              <c:spPr>
                <a:noFill/>
                <a:ln>
                  <a:noFill/>
                </a:ln>
                <a:effectLst/>
              </c:spPr>
              <c:txPr>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E-8D3F-49FF-99F5-84FA02CAA939}"/>
                </c:ext>
              </c:extLst>
            </c:dLbl>
            <c:dLbl>
              <c:idx val="12"/>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D-8D3F-49FF-99F5-84FA02CAA939}"/>
                </c:ext>
              </c:extLst>
            </c:dLbl>
            <c:dLbl>
              <c:idx val="13"/>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C-8D3F-49FF-99F5-84FA02CAA939}"/>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 ##0.0</c:formatCode>
                <c:ptCount val="14"/>
                <c:pt idx="0">
                  <c:v>5875.0028810000003</c:v>
                </c:pt>
                <c:pt idx="1">
                  <c:v>7676.3671479999994</c:v>
                </c:pt>
                <c:pt idx="2">
                  <c:v>8098.1590910000004</c:v>
                </c:pt>
                <c:pt idx="3">
                  <c:v>8274.9814070000011</c:v>
                </c:pt>
                <c:pt idx="4">
                  <c:v>3949.3513146894425</c:v>
                </c:pt>
                <c:pt idx="5">
                  <c:v>4724.5964696847814</c:v>
                </c:pt>
                <c:pt idx="6">
                  <c:v>2637.5649979999998</c:v>
                </c:pt>
                <c:pt idx="7">
                  <c:v>32270.637246000002</c:v>
                </c:pt>
                <c:pt idx="8">
                  <c:v>6841.2453129999994</c:v>
                </c:pt>
                <c:pt idx="9">
                  <c:v>7039.7017911509611</c:v>
                </c:pt>
                <c:pt idx="10">
                  <c:v>6069.4027978861277</c:v>
                </c:pt>
                <c:pt idx="11">
                  <c:v>28119.056837874337</c:v>
                </c:pt>
                <c:pt idx="12">
                  <c:v>32489.234664000003</c:v>
                </c:pt>
                <c:pt idx="13">
                  <c:v>7592.0757369999992</c:v>
                </c:pt>
              </c:numCache>
            </c:numRef>
          </c:val>
          <c:extLst>
            <c:ext xmlns:c16="http://schemas.microsoft.com/office/drawing/2014/chart" uri="{C3380CC4-5D6E-409C-BE32-E72D297353CC}">
              <c16:uniqueId val="{00000003-70AB-453B-9F1F-CDB317E7DB5E}"/>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extLst>
            <c:ext xmlns:c16="http://schemas.microsoft.com/office/drawing/2014/chart" uri="{C3380CC4-5D6E-409C-BE32-E72D297353CC}">
              <c16:uniqueId val="{00000000-2032-4E01-8319-2100C72CEC2F}"/>
            </c:ext>
          </c:extLst>
        </c:ser>
        <c:dLbls>
          <c:showLegendKey val="0"/>
          <c:showVal val="0"/>
          <c:showCatName val="0"/>
          <c:showSerName val="0"/>
          <c:showPercent val="0"/>
          <c:showBubbleSize val="0"/>
        </c:dLbls>
        <c:gapWidth val="150"/>
        <c:axId val="239646208"/>
        <c:axId val="239647744"/>
      </c:barChart>
      <c:catAx>
        <c:axId val="239646208"/>
        <c:scaling>
          <c:orientation val="minMax"/>
        </c:scaling>
        <c:delete val="0"/>
        <c:axPos val="l"/>
        <c:numFmt formatCode="General" sourceLinked="1"/>
        <c:majorTickMark val="none"/>
        <c:minorTickMark val="none"/>
        <c:tickLblPos val="nextTo"/>
        <c:txPr>
          <a:bodyPr/>
          <a:lstStyle/>
          <a:p>
            <a:pPr>
              <a:defRPr sz="900"/>
            </a:pPr>
            <a:endParaRPr lang="cs-CZ"/>
          </a:p>
        </c:txPr>
        <c:crossAx val="239647744"/>
        <c:crosses val="autoZero"/>
        <c:auto val="1"/>
        <c:lblAlgn val="ctr"/>
        <c:lblOffset val="100"/>
        <c:noMultiLvlLbl val="0"/>
      </c:catAx>
      <c:valAx>
        <c:axId val="2396477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462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D01-4341-8E84-E98C8EC07ADE}"/>
              </c:ext>
            </c:extLst>
          </c:dPt>
          <c:cat>
            <c:numRef>
              <c:f>'14.5'!$J$19:$J$26</c:f>
              <c:numCache>
                <c:formatCode>General</c:formatCode>
                <c:ptCount val="8"/>
              </c:numCache>
            </c:numRef>
          </c:cat>
          <c:val>
            <c:numRef>
              <c:f>'14.5'!$K$19:$K$26</c:f>
              <c:numCache>
                <c:formatCode>General</c:formatCode>
                <c:ptCount val="8"/>
              </c:numCache>
            </c:numRef>
          </c:val>
          <c:extLst>
            <c:ext xmlns:c16="http://schemas.microsoft.com/office/drawing/2014/chart" uri="{C3380CC4-5D6E-409C-BE32-E72D297353CC}">
              <c16:uniqueId val="{00000002-DD01-4341-8E84-E98C8EC07ADE}"/>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extLst>
            <c:ext xmlns:c16="http://schemas.microsoft.com/office/drawing/2014/chart" uri="{C3380CC4-5D6E-409C-BE32-E72D297353CC}">
              <c16:uniqueId val="{00000000-CC2F-4213-A774-7C0A38C6592C}"/>
            </c:ext>
          </c:extLst>
        </c:ser>
        <c:dLbls>
          <c:showLegendKey val="0"/>
          <c:showVal val="0"/>
          <c:showCatName val="0"/>
          <c:showSerName val="0"/>
          <c:showPercent val="0"/>
          <c:showBubbleSize val="0"/>
        </c:dLbls>
        <c:gapWidth val="150"/>
        <c:axId val="226074624"/>
        <c:axId val="226076160"/>
      </c:barChart>
      <c:catAx>
        <c:axId val="226074624"/>
        <c:scaling>
          <c:orientation val="maxMin"/>
        </c:scaling>
        <c:delete val="0"/>
        <c:axPos val="l"/>
        <c:numFmt formatCode="0.0" sourceLinked="1"/>
        <c:majorTickMark val="none"/>
        <c:minorTickMark val="none"/>
        <c:tickLblPos val="nextTo"/>
        <c:txPr>
          <a:bodyPr/>
          <a:lstStyle/>
          <a:p>
            <a:pPr>
              <a:defRPr sz="900"/>
            </a:pPr>
            <a:endParaRPr lang="cs-CZ"/>
          </a:p>
        </c:txPr>
        <c:crossAx val="226076160"/>
        <c:crosses val="autoZero"/>
        <c:auto val="1"/>
        <c:lblAlgn val="ctr"/>
        <c:lblOffset val="100"/>
        <c:noMultiLvlLbl val="0"/>
      </c:catAx>
      <c:valAx>
        <c:axId val="22607616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260746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extLst>
            <c:ext xmlns:c16="http://schemas.microsoft.com/office/drawing/2014/chart" uri="{C3380CC4-5D6E-409C-BE32-E72D297353CC}">
              <c16:uniqueId val="{00000000-73DD-4BC7-8B22-ECCF7DFC7F6C}"/>
            </c:ext>
          </c:extLst>
        </c:ser>
        <c:dLbls>
          <c:showLegendKey val="0"/>
          <c:showVal val="0"/>
          <c:showCatName val="0"/>
          <c:showSerName val="0"/>
          <c:showPercent val="0"/>
          <c:showBubbleSize val="0"/>
        </c:dLbls>
        <c:gapWidth val="150"/>
        <c:axId val="239805952"/>
        <c:axId val="239807488"/>
      </c:barChart>
      <c:catAx>
        <c:axId val="239805952"/>
        <c:scaling>
          <c:orientation val="minMax"/>
        </c:scaling>
        <c:delete val="0"/>
        <c:axPos val="l"/>
        <c:numFmt formatCode="General" sourceLinked="1"/>
        <c:majorTickMark val="none"/>
        <c:minorTickMark val="none"/>
        <c:tickLblPos val="nextTo"/>
        <c:txPr>
          <a:bodyPr/>
          <a:lstStyle/>
          <a:p>
            <a:pPr>
              <a:defRPr sz="900"/>
            </a:pPr>
            <a:endParaRPr lang="cs-CZ"/>
          </a:p>
        </c:txPr>
        <c:crossAx val="239807488"/>
        <c:crosses val="autoZero"/>
        <c:auto val="1"/>
        <c:lblAlgn val="ctr"/>
        <c:lblOffset val="100"/>
        <c:noMultiLvlLbl val="0"/>
      </c:catAx>
      <c:valAx>
        <c:axId val="2398074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8059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 ##0.0</c:formatCode>
                <c:ptCount val="3"/>
              </c:numCache>
            </c:numRef>
          </c:val>
          <c:extLst>
            <c:ext xmlns:c16="http://schemas.microsoft.com/office/drawing/2014/chart" uri="{C3380CC4-5D6E-409C-BE32-E72D297353CC}">
              <c16:uniqueId val="{00000000-2800-4D3B-A173-467E32C29FDD}"/>
            </c:ext>
          </c:extLst>
        </c:ser>
        <c:ser>
          <c:idx val="1"/>
          <c:order val="1"/>
          <c:tx>
            <c:strRef>
              <c:f>'14.5'!$J$32</c:f>
              <c:strCache>
                <c:ptCount val="1"/>
              </c:strCache>
            </c:strRef>
          </c:tx>
          <c:invertIfNegative val="0"/>
          <c:cat>
            <c:numRef>
              <c:f>'14.5'!$K$30:$M$30</c:f>
              <c:numCache>
                <c:formatCode>General</c:formatCode>
                <c:ptCount val="3"/>
              </c:numCache>
            </c:numRef>
          </c:cat>
          <c:val>
            <c:numRef>
              <c:f>'14.5'!$K$32:$M$32</c:f>
              <c:numCache>
                <c:formatCode>#\ ##0.0</c:formatCode>
                <c:ptCount val="3"/>
              </c:numCache>
            </c:numRef>
          </c:val>
          <c:extLst>
            <c:ext xmlns:c16="http://schemas.microsoft.com/office/drawing/2014/chart" uri="{C3380CC4-5D6E-409C-BE32-E72D297353CC}">
              <c16:uniqueId val="{00000001-2800-4D3B-A173-467E32C29FDD}"/>
            </c:ext>
          </c:extLst>
        </c:ser>
        <c:ser>
          <c:idx val="2"/>
          <c:order val="2"/>
          <c:tx>
            <c:strRef>
              <c:f>'14.5'!$J$33</c:f>
              <c:strCache>
                <c:ptCount val="1"/>
              </c:strCache>
            </c:strRef>
          </c:tx>
          <c:invertIfNegative val="0"/>
          <c:cat>
            <c:numRef>
              <c:f>'14.5'!$K$30:$M$30</c:f>
              <c:numCache>
                <c:formatCode>General</c:formatCode>
                <c:ptCount val="3"/>
              </c:numCache>
            </c:numRef>
          </c:cat>
          <c:val>
            <c:numRef>
              <c:f>'14.5'!$K$33:$M$33</c:f>
              <c:numCache>
                <c:formatCode>#\ ##0.0</c:formatCode>
                <c:ptCount val="3"/>
              </c:numCache>
            </c:numRef>
          </c:val>
          <c:extLst>
            <c:ext xmlns:c16="http://schemas.microsoft.com/office/drawing/2014/chart" uri="{C3380CC4-5D6E-409C-BE32-E72D297353CC}">
              <c16:uniqueId val="{00000002-2800-4D3B-A173-467E32C29FDD}"/>
            </c:ext>
          </c:extLst>
        </c:ser>
        <c:ser>
          <c:idx val="3"/>
          <c:order val="3"/>
          <c:tx>
            <c:strRef>
              <c:f>'14.5'!$J$34</c:f>
              <c:strCache>
                <c:ptCount val="1"/>
              </c:strCache>
            </c:strRef>
          </c:tx>
          <c:invertIfNegative val="0"/>
          <c:cat>
            <c:numRef>
              <c:f>'14.5'!$K$30:$M$30</c:f>
              <c:numCache>
                <c:formatCode>General</c:formatCode>
                <c:ptCount val="3"/>
              </c:numCache>
            </c:numRef>
          </c:cat>
          <c:val>
            <c:numRef>
              <c:f>'14.5'!$K$34:$M$34</c:f>
              <c:numCache>
                <c:formatCode>#\ ##0.0</c:formatCode>
                <c:ptCount val="3"/>
              </c:numCache>
            </c:numRef>
          </c:val>
          <c:extLst>
            <c:ext xmlns:c16="http://schemas.microsoft.com/office/drawing/2014/chart" uri="{C3380CC4-5D6E-409C-BE32-E72D297353CC}">
              <c16:uniqueId val="{00000003-2800-4D3B-A173-467E32C29FDD}"/>
            </c:ext>
          </c:extLst>
        </c:ser>
        <c:ser>
          <c:idx val="4"/>
          <c:order val="4"/>
          <c:tx>
            <c:strRef>
              <c:f>'14.5'!$J$35</c:f>
              <c:strCache>
                <c:ptCount val="1"/>
              </c:strCache>
            </c:strRef>
          </c:tx>
          <c:invertIfNegative val="0"/>
          <c:cat>
            <c:numRef>
              <c:f>'14.5'!$K$30:$M$30</c:f>
              <c:numCache>
                <c:formatCode>General</c:formatCode>
                <c:ptCount val="3"/>
              </c:numCache>
            </c:numRef>
          </c:cat>
          <c:val>
            <c:numRef>
              <c:f>'14.5'!$K$35:$M$35</c:f>
              <c:numCache>
                <c:formatCode>#\ ##0.0</c:formatCode>
                <c:ptCount val="3"/>
              </c:numCache>
            </c:numRef>
          </c:val>
          <c:extLst>
            <c:ext xmlns:c16="http://schemas.microsoft.com/office/drawing/2014/chart" uri="{C3380CC4-5D6E-409C-BE32-E72D297353CC}">
              <c16:uniqueId val="{00000004-2800-4D3B-A173-467E32C29FDD}"/>
            </c:ext>
          </c:extLst>
        </c:ser>
        <c:ser>
          <c:idx val="5"/>
          <c:order val="5"/>
          <c:tx>
            <c:strRef>
              <c:f>'14.5'!$J$36</c:f>
              <c:strCache>
                <c:ptCount val="1"/>
              </c:strCache>
            </c:strRef>
          </c:tx>
          <c:invertIfNegative val="0"/>
          <c:cat>
            <c:numRef>
              <c:f>'14.5'!$K$30:$M$30</c:f>
              <c:numCache>
                <c:formatCode>General</c:formatCode>
                <c:ptCount val="3"/>
              </c:numCache>
            </c:numRef>
          </c:cat>
          <c:val>
            <c:numRef>
              <c:f>'14.5'!$K$36:$M$36</c:f>
              <c:numCache>
                <c:formatCode>#\ ##0.0</c:formatCode>
                <c:ptCount val="3"/>
              </c:numCache>
            </c:numRef>
          </c:val>
          <c:extLst>
            <c:ext xmlns:c16="http://schemas.microsoft.com/office/drawing/2014/chart" uri="{C3380CC4-5D6E-409C-BE32-E72D297353CC}">
              <c16:uniqueId val="{00000005-2800-4D3B-A173-467E32C29FDD}"/>
            </c:ext>
          </c:extLst>
        </c:ser>
        <c:ser>
          <c:idx val="6"/>
          <c:order val="6"/>
          <c:tx>
            <c:strRef>
              <c:f>'14.5'!$J$37</c:f>
              <c:strCache>
                <c:ptCount val="1"/>
              </c:strCache>
            </c:strRef>
          </c:tx>
          <c:invertIfNegative val="0"/>
          <c:cat>
            <c:numRef>
              <c:f>'14.5'!$K$30:$M$30</c:f>
              <c:numCache>
                <c:formatCode>General</c:formatCode>
                <c:ptCount val="3"/>
              </c:numCache>
            </c:numRef>
          </c:cat>
          <c:val>
            <c:numRef>
              <c:f>'14.5'!$K$37:$M$37</c:f>
              <c:numCache>
                <c:formatCode>#\ ##0.0</c:formatCode>
                <c:ptCount val="3"/>
              </c:numCache>
            </c:numRef>
          </c:val>
          <c:extLst>
            <c:ext xmlns:c16="http://schemas.microsoft.com/office/drawing/2014/chart" uri="{C3380CC4-5D6E-409C-BE32-E72D297353CC}">
              <c16:uniqueId val="{00000006-2800-4D3B-A173-467E32C29FDD}"/>
            </c:ext>
          </c:extLst>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 ##0.0</c:formatCode>
                <c:ptCount val="3"/>
              </c:numCache>
            </c:numRef>
          </c:val>
          <c:extLst>
            <c:ext xmlns:c16="http://schemas.microsoft.com/office/drawing/2014/chart" uri="{C3380CC4-5D6E-409C-BE32-E72D297353CC}">
              <c16:uniqueId val="{00000007-2800-4D3B-A173-467E32C29FDD}"/>
            </c:ext>
          </c:extLst>
        </c:ser>
        <c:dLbls>
          <c:showLegendKey val="0"/>
          <c:showVal val="0"/>
          <c:showCatName val="0"/>
          <c:showSerName val="0"/>
          <c:showPercent val="0"/>
          <c:showBubbleSize val="0"/>
        </c:dLbls>
        <c:gapWidth val="150"/>
        <c:overlap val="100"/>
        <c:axId val="273173888"/>
        <c:axId val="273187968"/>
      </c:barChart>
      <c:catAx>
        <c:axId val="273173888"/>
        <c:scaling>
          <c:orientation val="minMax"/>
        </c:scaling>
        <c:delete val="0"/>
        <c:axPos val="b"/>
        <c:numFmt formatCode="General" sourceLinked="1"/>
        <c:majorTickMark val="none"/>
        <c:minorTickMark val="none"/>
        <c:tickLblPos val="nextTo"/>
        <c:txPr>
          <a:bodyPr/>
          <a:lstStyle/>
          <a:p>
            <a:pPr>
              <a:defRPr sz="900"/>
            </a:pPr>
            <a:endParaRPr lang="cs-CZ"/>
          </a:p>
        </c:txPr>
        <c:crossAx val="273187968"/>
        <c:crosses val="autoZero"/>
        <c:auto val="1"/>
        <c:lblAlgn val="ctr"/>
        <c:lblOffset val="100"/>
        <c:noMultiLvlLbl val="0"/>
      </c:catAx>
      <c:valAx>
        <c:axId val="273187968"/>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173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extLst>
            <c:ext xmlns:c16="http://schemas.microsoft.com/office/drawing/2014/chart" uri="{C3380CC4-5D6E-409C-BE32-E72D297353CC}">
              <c16:uniqueId val="{00000000-5C21-4B22-BD3E-2E05E53F6178}"/>
            </c:ext>
          </c:extLst>
        </c:ser>
        <c:dLbls>
          <c:showLegendKey val="0"/>
          <c:showVal val="0"/>
          <c:showCatName val="0"/>
          <c:showSerName val="0"/>
          <c:showPercent val="0"/>
          <c:showBubbleSize val="0"/>
        </c:dLbls>
        <c:gapWidth val="150"/>
        <c:axId val="273213312"/>
        <c:axId val="273214848"/>
      </c:barChart>
      <c:catAx>
        <c:axId val="273213312"/>
        <c:scaling>
          <c:orientation val="minMax"/>
        </c:scaling>
        <c:delete val="0"/>
        <c:axPos val="l"/>
        <c:numFmt formatCode="General" sourceLinked="1"/>
        <c:majorTickMark val="none"/>
        <c:minorTickMark val="none"/>
        <c:tickLblPos val="nextTo"/>
        <c:txPr>
          <a:bodyPr/>
          <a:lstStyle/>
          <a:p>
            <a:pPr>
              <a:defRPr sz="900"/>
            </a:pPr>
            <a:endParaRPr lang="cs-CZ"/>
          </a:p>
        </c:txPr>
        <c:crossAx val="273214848"/>
        <c:crosses val="autoZero"/>
        <c:auto val="1"/>
        <c:lblAlgn val="ctr"/>
        <c:lblOffset val="100"/>
        <c:noMultiLvlLbl val="0"/>
      </c:catAx>
      <c:valAx>
        <c:axId val="2732148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2133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121-47DF-A066-939F8AF5BEA4}"/>
              </c:ext>
            </c:extLst>
          </c:dPt>
          <c:cat>
            <c:numRef>
              <c:f>'14.6'!$J$19:$J$26</c:f>
              <c:numCache>
                <c:formatCode>General</c:formatCode>
                <c:ptCount val="8"/>
              </c:numCache>
            </c:numRef>
          </c:cat>
          <c:val>
            <c:numRef>
              <c:f>'14.6'!$K$19:$K$26</c:f>
              <c:numCache>
                <c:formatCode>General</c:formatCode>
                <c:ptCount val="8"/>
              </c:numCache>
            </c:numRef>
          </c:val>
          <c:extLst>
            <c:ext xmlns:c16="http://schemas.microsoft.com/office/drawing/2014/chart" uri="{C3380CC4-5D6E-409C-BE32-E72D297353CC}">
              <c16:uniqueId val="{00000002-1121-47DF-A066-939F8AF5BEA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extLst>
            <c:ext xmlns:c16="http://schemas.microsoft.com/office/drawing/2014/chart" uri="{C3380CC4-5D6E-409C-BE32-E72D297353CC}">
              <c16:uniqueId val="{00000000-9049-4F71-88B4-02D8FD815F57}"/>
            </c:ext>
          </c:extLst>
        </c:ser>
        <c:dLbls>
          <c:showLegendKey val="0"/>
          <c:showVal val="0"/>
          <c:showCatName val="0"/>
          <c:showSerName val="0"/>
          <c:showPercent val="0"/>
          <c:showBubbleSize val="0"/>
        </c:dLbls>
        <c:gapWidth val="150"/>
        <c:axId val="248643584"/>
        <c:axId val="248645120"/>
      </c:barChart>
      <c:catAx>
        <c:axId val="248643584"/>
        <c:scaling>
          <c:orientation val="maxMin"/>
        </c:scaling>
        <c:delete val="0"/>
        <c:axPos val="l"/>
        <c:numFmt formatCode="0.0" sourceLinked="1"/>
        <c:majorTickMark val="none"/>
        <c:minorTickMark val="none"/>
        <c:tickLblPos val="nextTo"/>
        <c:txPr>
          <a:bodyPr/>
          <a:lstStyle/>
          <a:p>
            <a:pPr>
              <a:defRPr sz="900"/>
            </a:pPr>
            <a:endParaRPr lang="cs-CZ"/>
          </a:p>
        </c:txPr>
        <c:crossAx val="248645120"/>
        <c:crosses val="autoZero"/>
        <c:auto val="1"/>
        <c:lblAlgn val="ctr"/>
        <c:lblOffset val="100"/>
        <c:noMultiLvlLbl val="0"/>
      </c:catAx>
      <c:valAx>
        <c:axId val="24864512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4864358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extLst>
            <c:ext xmlns:c16="http://schemas.microsoft.com/office/drawing/2014/chart" uri="{C3380CC4-5D6E-409C-BE32-E72D297353CC}">
              <c16:uniqueId val="{00000000-A4A7-4652-9AA5-5FA977427D6E}"/>
            </c:ext>
          </c:extLst>
        </c:ser>
        <c:dLbls>
          <c:showLegendKey val="0"/>
          <c:showVal val="0"/>
          <c:showCatName val="0"/>
          <c:showSerName val="0"/>
          <c:showPercent val="0"/>
          <c:showBubbleSize val="0"/>
        </c:dLbls>
        <c:gapWidth val="150"/>
        <c:axId val="248657408"/>
        <c:axId val="248658944"/>
      </c:barChart>
      <c:catAx>
        <c:axId val="248657408"/>
        <c:scaling>
          <c:orientation val="minMax"/>
        </c:scaling>
        <c:delete val="0"/>
        <c:axPos val="l"/>
        <c:numFmt formatCode="General" sourceLinked="1"/>
        <c:majorTickMark val="none"/>
        <c:minorTickMark val="none"/>
        <c:tickLblPos val="nextTo"/>
        <c:txPr>
          <a:bodyPr/>
          <a:lstStyle/>
          <a:p>
            <a:pPr>
              <a:defRPr sz="900"/>
            </a:pPr>
            <a:endParaRPr lang="cs-CZ"/>
          </a:p>
        </c:txPr>
        <c:crossAx val="248658944"/>
        <c:crosses val="autoZero"/>
        <c:auto val="1"/>
        <c:lblAlgn val="ctr"/>
        <c:lblOffset val="100"/>
        <c:noMultiLvlLbl val="0"/>
      </c:catAx>
      <c:valAx>
        <c:axId val="248658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8657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 ##0.0</c:formatCode>
                <c:ptCount val="3"/>
              </c:numCache>
            </c:numRef>
          </c:val>
          <c:extLst>
            <c:ext xmlns:c16="http://schemas.microsoft.com/office/drawing/2014/chart" uri="{C3380CC4-5D6E-409C-BE32-E72D297353CC}">
              <c16:uniqueId val="{00000000-1A14-45F6-84A2-7B3CE5193F8B}"/>
            </c:ext>
          </c:extLst>
        </c:ser>
        <c:ser>
          <c:idx val="1"/>
          <c:order val="1"/>
          <c:tx>
            <c:strRef>
              <c:f>'14.6'!$J$32</c:f>
              <c:strCache>
                <c:ptCount val="1"/>
              </c:strCache>
            </c:strRef>
          </c:tx>
          <c:invertIfNegative val="0"/>
          <c:cat>
            <c:numRef>
              <c:f>'14.6'!$K$30:$M$30</c:f>
              <c:numCache>
                <c:formatCode>General</c:formatCode>
                <c:ptCount val="3"/>
              </c:numCache>
            </c:numRef>
          </c:cat>
          <c:val>
            <c:numRef>
              <c:f>'14.6'!$K$32:$M$32</c:f>
              <c:numCache>
                <c:formatCode>#\ ##0.0</c:formatCode>
                <c:ptCount val="3"/>
              </c:numCache>
            </c:numRef>
          </c:val>
          <c:extLst>
            <c:ext xmlns:c16="http://schemas.microsoft.com/office/drawing/2014/chart" uri="{C3380CC4-5D6E-409C-BE32-E72D297353CC}">
              <c16:uniqueId val="{00000001-1A14-45F6-84A2-7B3CE5193F8B}"/>
            </c:ext>
          </c:extLst>
        </c:ser>
        <c:ser>
          <c:idx val="2"/>
          <c:order val="2"/>
          <c:tx>
            <c:strRef>
              <c:f>'14.6'!$J$33</c:f>
              <c:strCache>
                <c:ptCount val="1"/>
              </c:strCache>
            </c:strRef>
          </c:tx>
          <c:invertIfNegative val="0"/>
          <c:cat>
            <c:numRef>
              <c:f>'14.6'!$K$30:$M$30</c:f>
              <c:numCache>
                <c:formatCode>General</c:formatCode>
                <c:ptCount val="3"/>
              </c:numCache>
            </c:numRef>
          </c:cat>
          <c:val>
            <c:numRef>
              <c:f>'14.6'!$K$33:$M$33</c:f>
              <c:numCache>
                <c:formatCode>#\ ##0.0</c:formatCode>
                <c:ptCount val="3"/>
              </c:numCache>
            </c:numRef>
          </c:val>
          <c:extLst>
            <c:ext xmlns:c16="http://schemas.microsoft.com/office/drawing/2014/chart" uri="{C3380CC4-5D6E-409C-BE32-E72D297353CC}">
              <c16:uniqueId val="{00000002-1A14-45F6-84A2-7B3CE5193F8B}"/>
            </c:ext>
          </c:extLst>
        </c:ser>
        <c:ser>
          <c:idx val="3"/>
          <c:order val="3"/>
          <c:tx>
            <c:strRef>
              <c:f>'14.6'!$J$34</c:f>
              <c:strCache>
                <c:ptCount val="1"/>
              </c:strCache>
            </c:strRef>
          </c:tx>
          <c:invertIfNegative val="0"/>
          <c:cat>
            <c:numRef>
              <c:f>'14.6'!$K$30:$M$30</c:f>
              <c:numCache>
                <c:formatCode>General</c:formatCode>
                <c:ptCount val="3"/>
              </c:numCache>
            </c:numRef>
          </c:cat>
          <c:val>
            <c:numRef>
              <c:f>'14.6'!$K$34:$M$34</c:f>
              <c:numCache>
                <c:formatCode>#\ ##0.0</c:formatCode>
                <c:ptCount val="3"/>
              </c:numCache>
            </c:numRef>
          </c:val>
          <c:extLst>
            <c:ext xmlns:c16="http://schemas.microsoft.com/office/drawing/2014/chart" uri="{C3380CC4-5D6E-409C-BE32-E72D297353CC}">
              <c16:uniqueId val="{00000003-1A14-45F6-84A2-7B3CE5193F8B}"/>
            </c:ext>
          </c:extLst>
        </c:ser>
        <c:ser>
          <c:idx val="4"/>
          <c:order val="4"/>
          <c:tx>
            <c:strRef>
              <c:f>'14.6'!$J$35</c:f>
              <c:strCache>
                <c:ptCount val="1"/>
              </c:strCache>
            </c:strRef>
          </c:tx>
          <c:invertIfNegative val="0"/>
          <c:cat>
            <c:numRef>
              <c:f>'14.6'!$K$30:$M$30</c:f>
              <c:numCache>
                <c:formatCode>General</c:formatCode>
                <c:ptCount val="3"/>
              </c:numCache>
            </c:numRef>
          </c:cat>
          <c:val>
            <c:numRef>
              <c:f>'14.6'!$K$35:$M$35</c:f>
              <c:numCache>
                <c:formatCode>#\ ##0.0</c:formatCode>
                <c:ptCount val="3"/>
              </c:numCache>
            </c:numRef>
          </c:val>
          <c:extLst>
            <c:ext xmlns:c16="http://schemas.microsoft.com/office/drawing/2014/chart" uri="{C3380CC4-5D6E-409C-BE32-E72D297353CC}">
              <c16:uniqueId val="{00000004-1A14-45F6-84A2-7B3CE5193F8B}"/>
            </c:ext>
          </c:extLst>
        </c:ser>
        <c:ser>
          <c:idx val="5"/>
          <c:order val="5"/>
          <c:tx>
            <c:strRef>
              <c:f>'14.6'!$J$36</c:f>
              <c:strCache>
                <c:ptCount val="1"/>
              </c:strCache>
            </c:strRef>
          </c:tx>
          <c:invertIfNegative val="0"/>
          <c:cat>
            <c:numRef>
              <c:f>'14.6'!$K$30:$M$30</c:f>
              <c:numCache>
                <c:formatCode>General</c:formatCode>
                <c:ptCount val="3"/>
              </c:numCache>
            </c:numRef>
          </c:cat>
          <c:val>
            <c:numRef>
              <c:f>'14.6'!$K$36:$M$36</c:f>
              <c:numCache>
                <c:formatCode>#\ ##0.0</c:formatCode>
                <c:ptCount val="3"/>
              </c:numCache>
            </c:numRef>
          </c:val>
          <c:extLst>
            <c:ext xmlns:c16="http://schemas.microsoft.com/office/drawing/2014/chart" uri="{C3380CC4-5D6E-409C-BE32-E72D297353CC}">
              <c16:uniqueId val="{00000005-1A14-45F6-84A2-7B3CE5193F8B}"/>
            </c:ext>
          </c:extLst>
        </c:ser>
        <c:ser>
          <c:idx val="6"/>
          <c:order val="6"/>
          <c:tx>
            <c:strRef>
              <c:f>'14.6'!$J$37</c:f>
              <c:strCache>
                <c:ptCount val="1"/>
              </c:strCache>
            </c:strRef>
          </c:tx>
          <c:invertIfNegative val="0"/>
          <c:cat>
            <c:numRef>
              <c:f>'14.6'!$K$30:$M$30</c:f>
              <c:numCache>
                <c:formatCode>General</c:formatCode>
                <c:ptCount val="3"/>
              </c:numCache>
            </c:numRef>
          </c:cat>
          <c:val>
            <c:numRef>
              <c:f>'14.6'!$K$37:$M$37</c:f>
              <c:numCache>
                <c:formatCode>#\ ##0.0</c:formatCode>
                <c:ptCount val="3"/>
              </c:numCache>
            </c:numRef>
          </c:val>
          <c:extLst>
            <c:ext xmlns:c16="http://schemas.microsoft.com/office/drawing/2014/chart" uri="{C3380CC4-5D6E-409C-BE32-E72D297353CC}">
              <c16:uniqueId val="{00000006-1A14-45F6-84A2-7B3CE5193F8B}"/>
            </c:ext>
          </c:extLst>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 ##0.0</c:formatCode>
                <c:ptCount val="3"/>
              </c:numCache>
            </c:numRef>
          </c:val>
          <c:extLst>
            <c:ext xmlns:c16="http://schemas.microsoft.com/office/drawing/2014/chart" uri="{C3380CC4-5D6E-409C-BE32-E72D297353CC}">
              <c16:uniqueId val="{00000007-1A14-45F6-84A2-7B3CE5193F8B}"/>
            </c:ext>
          </c:extLst>
        </c:ser>
        <c:dLbls>
          <c:showLegendKey val="0"/>
          <c:showVal val="0"/>
          <c:showCatName val="0"/>
          <c:showSerName val="0"/>
          <c:showPercent val="0"/>
          <c:showBubbleSize val="0"/>
        </c:dLbls>
        <c:gapWidth val="150"/>
        <c:overlap val="100"/>
        <c:axId val="273509760"/>
        <c:axId val="273523840"/>
      </c:barChart>
      <c:catAx>
        <c:axId val="273509760"/>
        <c:scaling>
          <c:orientation val="minMax"/>
        </c:scaling>
        <c:delete val="0"/>
        <c:axPos val="b"/>
        <c:numFmt formatCode="General" sourceLinked="1"/>
        <c:majorTickMark val="none"/>
        <c:minorTickMark val="none"/>
        <c:tickLblPos val="nextTo"/>
        <c:txPr>
          <a:bodyPr/>
          <a:lstStyle/>
          <a:p>
            <a:pPr>
              <a:defRPr sz="900"/>
            </a:pPr>
            <a:endParaRPr lang="cs-CZ"/>
          </a:p>
        </c:txPr>
        <c:crossAx val="273523840"/>
        <c:crosses val="autoZero"/>
        <c:auto val="1"/>
        <c:lblAlgn val="ctr"/>
        <c:lblOffset val="100"/>
        <c:noMultiLvlLbl val="0"/>
      </c:catAx>
      <c:valAx>
        <c:axId val="2735238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3509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tx2"/>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CBCC-4B95-985B-10F246F75AF3}"/>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CBCC-4B95-985B-10F246F75AF3}"/>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CBCC-4B95-985B-10F246F75AF3}"/>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CBCC-4B95-985B-10F246F75AF3}"/>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CBCC-4B95-985B-10F246F75AF3}"/>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CBCC-4B95-985B-10F246F75AF3}"/>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CBCC-4B95-985B-10F246F75AF3}"/>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CBCC-4B95-985B-10F246F75AF3}"/>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CBCC-4B95-985B-10F246F75AF3}"/>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CBCC-4B95-985B-10F246F75AF3}"/>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CBCC-4B95-985B-10F246F75AF3}"/>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CBCC-4B95-985B-10F246F75AF3}"/>
            </c:ext>
          </c:extLst>
        </c:ser>
        <c:ser>
          <c:idx val="12"/>
          <c:order val="12"/>
          <c:tx>
            <c:strRef>
              <c:f>'4.2'!$O$19</c:f>
              <c:strCache>
                <c:ptCount val="1"/>
              </c:strCache>
            </c:strRef>
          </c:tx>
          <c:spPr>
            <a:pattFill prst="ltUpDiag">
              <a:fgClr>
                <a:schemeClr val="tx2"/>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CBCC-4B95-985B-10F246F75AF3}"/>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CBCC-4B95-985B-10F246F75AF3}"/>
            </c:ext>
          </c:extLst>
        </c:ser>
        <c:dLbls>
          <c:showLegendKey val="0"/>
          <c:showVal val="0"/>
          <c:showCatName val="0"/>
          <c:showSerName val="0"/>
          <c:showPercent val="0"/>
          <c:showBubbleSize val="0"/>
        </c:dLbls>
        <c:gapWidth val="150"/>
        <c:axId val="225759232"/>
        <c:axId val="225760768"/>
      </c:barChart>
      <c:catAx>
        <c:axId val="225759232"/>
        <c:scaling>
          <c:orientation val="minMax"/>
        </c:scaling>
        <c:delete val="1"/>
        <c:axPos val="b"/>
        <c:numFmt formatCode="General" sourceLinked="1"/>
        <c:majorTickMark val="out"/>
        <c:minorTickMark val="none"/>
        <c:tickLblPos val="nextTo"/>
        <c:crossAx val="225760768"/>
        <c:crosses val="autoZero"/>
        <c:auto val="1"/>
        <c:lblAlgn val="ctr"/>
        <c:lblOffset val="100"/>
        <c:noMultiLvlLbl val="0"/>
      </c:catAx>
      <c:valAx>
        <c:axId val="225760768"/>
        <c:scaling>
          <c:orientation val="minMax"/>
        </c:scaling>
        <c:delete val="1"/>
        <c:axPos val="l"/>
        <c:numFmt formatCode="0.0%" sourceLinked="1"/>
        <c:majorTickMark val="out"/>
        <c:minorTickMark val="none"/>
        <c:tickLblPos val="nextTo"/>
        <c:crossAx val="225759232"/>
        <c:crosses val="autoZero"/>
        <c:crossBetween val="between"/>
      </c:valAx>
      <c:spPr>
        <a:noFill/>
      </c:spPr>
    </c:plotArea>
    <c:legend>
      <c:legendPos val="r"/>
      <c:layout>
        <c:manualLayout>
          <c:xMode val="edge"/>
          <c:yMode val="edge"/>
          <c:x val="0"/>
          <c:y val="0"/>
          <c:w val="1"/>
          <c:h val="0.98285714285714287"/>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extLst>
            <c:ext xmlns:c16="http://schemas.microsoft.com/office/drawing/2014/chart" uri="{C3380CC4-5D6E-409C-BE32-E72D297353CC}">
              <c16:uniqueId val="{00000000-F2FC-4B78-9C3C-48E068C9CC4D}"/>
            </c:ext>
          </c:extLst>
        </c:ser>
        <c:dLbls>
          <c:showLegendKey val="0"/>
          <c:showVal val="0"/>
          <c:showCatName val="0"/>
          <c:showSerName val="0"/>
          <c:showPercent val="0"/>
          <c:showBubbleSize val="0"/>
        </c:dLbls>
        <c:gapWidth val="150"/>
        <c:axId val="273545088"/>
        <c:axId val="273546624"/>
      </c:barChart>
      <c:catAx>
        <c:axId val="273545088"/>
        <c:scaling>
          <c:orientation val="minMax"/>
        </c:scaling>
        <c:delete val="0"/>
        <c:axPos val="l"/>
        <c:numFmt formatCode="General" sourceLinked="1"/>
        <c:majorTickMark val="none"/>
        <c:minorTickMark val="none"/>
        <c:tickLblPos val="nextTo"/>
        <c:txPr>
          <a:bodyPr/>
          <a:lstStyle/>
          <a:p>
            <a:pPr>
              <a:defRPr sz="900"/>
            </a:pPr>
            <a:endParaRPr lang="cs-CZ"/>
          </a:p>
        </c:txPr>
        <c:crossAx val="273546624"/>
        <c:crosses val="autoZero"/>
        <c:auto val="1"/>
        <c:lblAlgn val="ctr"/>
        <c:lblOffset val="100"/>
        <c:noMultiLvlLbl val="0"/>
      </c:catAx>
      <c:valAx>
        <c:axId val="273546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545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EA30-4CEE-82F4-84E39EA87D4D}"/>
              </c:ext>
            </c:extLst>
          </c:dPt>
          <c:cat>
            <c:numRef>
              <c:f>'14.7'!$J$19:$J$26</c:f>
              <c:numCache>
                <c:formatCode>General</c:formatCode>
                <c:ptCount val="8"/>
              </c:numCache>
            </c:numRef>
          </c:cat>
          <c:val>
            <c:numRef>
              <c:f>'14.7'!$K$19:$K$26</c:f>
              <c:numCache>
                <c:formatCode>General</c:formatCode>
                <c:ptCount val="8"/>
              </c:numCache>
            </c:numRef>
          </c:val>
          <c:extLst>
            <c:ext xmlns:c16="http://schemas.microsoft.com/office/drawing/2014/chart" uri="{C3380CC4-5D6E-409C-BE32-E72D297353CC}">
              <c16:uniqueId val="{00000002-EA30-4CEE-82F4-84E39EA87D4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extLst>
            <c:ext xmlns:c16="http://schemas.microsoft.com/office/drawing/2014/chart" uri="{C3380CC4-5D6E-409C-BE32-E72D297353CC}">
              <c16:uniqueId val="{00000000-EDEF-469E-8882-6677712C58D1}"/>
            </c:ext>
          </c:extLst>
        </c:ser>
        <c:dLbls>
          <c:showLegendKey val="0"/>
          <c:showVal val="0"/>
          <c:showCatName val="0"/>
          <c:showSerName val="0"/>
          <c:showPercent val="0"/>
          <c:showBubbleSize val="0"/>
        </c:dLbls>
        <c:gapWidth val="150"/>
        <c:axId val="273390592"/>
        <c:axId val="273392384"/>
      </c:barChart>
      <c:catAx>
        <c:axId val="273390592"/>
        <c:scaling>
          <c:orientation val="maxMin"/>
        </c:scaling>
        <c:delete val="0"/>
        <c:axPos val="l"/>
        <c:numFmt formatCode="0.0" sourceLinked="1"/>
        <c:majorTickMark val="none"/>
        <c:minorTickMark val="none"/>
        <c:tickLblPos val="nextTo"/>
        <c:txPr>
          <a:bodyPr/>
          <a:lstStyle/>
          <a:p>
            <a:pPr>
              <a:defRPr sz="900"/>
            </a:pPr>
            <a:endParaRPr lang="cs-CZ"/>
          </a:p>
        </c:txPr>
        <c:crossAx val="273392384"/>
        <c:crosses val="autoZero"/>
        <c:auto val="1"/>
        <c:lblAlgn val="ctr"/>
        <c:lblOffset val="100"/>
        <c:noMultiLvlLbl val="0"/>
      </c:catAx>
      <c:valAx>
        <c:axId val="27339238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3905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extLst>
            <c:ext xmlns:c16="http://schemas.microsoft.com/office/drawing/2014/chart" uri="{C3380CC4-5D6E-409C-BE32-E72D297353CC}">
              <c16:uniqueId val="{00000000-742B-43B9-B62D-C3F42BE7D44B}"/>
            </c:ext>
          </c:extLst>
        </c:ser>
        <c:dLbls>
          <c:showLegendKey val="0"/>
          <c:showVal val="0"/>
          <c:showCatName val="0"/>
          <c:showSerName val="0"/>
          <c:showPercent val="0"/>
          <c:showBubbleSize val="0"/>
        </c:dLbls>
        <c:gapWidth val="150"/>
        <c:axId val="273421056"/>
        <c:axId val="273422592"/>
      </c:barChart>
      <c:catAx>
        <c:axId val="273421056"/>
        <c:scaling>
          <c:orientation val="minMax"/>
        </c:scaling>
        <c:delete val="0"/>
        <c:axPos val="l"/>
        <c:numFmt formatCode="General" sourceLinked="1"/>
        <c:majorTickMark val="none"/>
        <c:minorTickMark val="none"/>
        <c:tickLblPos val="nextTo"/>
        <c:txPr>
          <a:bodyPr/>
          <a:lstStyle/>
          <a:p>
            <a:pPr>
              <a:defRPr sz="900"/>
            </a:pPr>
            <a:endParaRPr lang="cs-CZ"/>
          </a:p>
        </c:txPr>
        <c:crossAx val="273422592"/>
        <c:crosses val="autoZero"/>
        <c:auto val="1"/>
        <c:lblAlgn val="ctr"/>
        <c:lblOffset val="100"/>
        <c:noMultiLvlLbl val="0"/>
      </c:catAx>
      <c:valAx>
        <c:axId val="273422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421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 ##0.0</c:formatCode>
                <c:ptCount val="3"/>
              </c:numCache>
            </c:numRef>
          </c:val>
          <c:extLst>
            <c:ext xmlns:c16="http://schemas.microsoft.com/office/drawing/2014/chart" uri="{C3380CC4-5D6E-409C-BE32-E72D297353CC}">
              <c16:uniqueId val="{00000000-485F-4B2D-94E1-A077602F6E15}"/>
            </c:ext>
          </c:extLst>
        </c:ser>
        <c:ser>
          <c:idx val="1"/>
          <c:order val="1"/>
          <c:tx>
            <c:strRef>
              <c:f>'14.7'!$J$32</c:f>
              <c:strCache>
                <c:ptCount val="1"/>
              </c:strCache>
            </c:strRef>
          </c:tx>
          <c:invertIfNegative val="0"/>
          <c:cat>
            <c:numRef>
              <c:f>'14.7'!$K$30:$M$30</c:f>
              <c:numCache>
                <c:formatCode>General</c:formatCode>
                <c:ptCount val="3"/>
              </c:numCache>
            </c:numRef>
          </c:cat>
          <c:val>
            <c:numRef>
              <c:f>'14.7'!$K$32:$M$32</c:f>
              <c:numCache>
                <c:formatCode>#\ ##0.0</c:formatCode>
                <c:ptCount val="3"/>
              </c:numCache>
            </c:numRef>
          </c:val>
          <c:extLst>
            <c:ext xmlns:c16="http://schemas.microsoft.com/office/drawing/2014/chart" uri="{C3380CC4-5D6E-409C-BE32-E72D297353CC}">
              <c16:uniqueId val="{00000001-485F-4B2D-94E1-A077602F6E15}"/>
            </c:ext>
          </c:extLst>
        </c:ser>
        <c:ser>
          <c:idx val="2"/>
          <c:order val="2"/>
          <c:tx>
            <c:strRef>
              <c:f>'14.7'!$J$33</c:f>
              <c:strCache>
                <c:ptCount val="1"/>
              </c:strCache>
            </c:strRef>
          </c:tx>
          <c:invertIfNegative val="0"/>
          <c:cat>
            <c:numRef>
              <c:f>'14.7'!$K$30:$M$30</c:f>
              <c:numCache>
                <c:formatCode>General</c:formatCode>
                <c:ptCount val="3"/>
              </c:numCache>
            </c:numRef>
          </c:cat>
          <c:val>
            <c:numRef>
              <c:f>'14.7'!$K$33:$M$33</c:f>
              <c:numCache>
                <c:formatCode>#\ ##0.0</c:formatCode>
                <c:ptCount val="3"/>
              </c:numCache>
            </c:numRef>
          </c:val>
          <c:extLst>
            <c:ext xmlns:c16="http://schemas.microsoft.com/office/drawing/2014/chart" uri="{C3380CC4-5D6E-409C-BE32-E72D297353CC}">
              <c16:uniqueId val="{00000002-485F-4B2D-94E1-A077602F6E15}"/>
            </c:ext>
          </c:extLst>
        </c:ser>
        <c:ser>
          <c:idx val="3"/>
          <c:order val="3"/>
          <c:tx>
            <c:strRef>
              <c:f>'14.7'!$J$34</c:f>
              <c:strCache>
                <c:ptCount val="1"/>
              </c:strCache>
            </c:strRef>
          </c:tx>
          <c:invertIfNegative val="0"/>
          <c:cat>
            <c:numRef>
              <c:f>'14.7'!$K$30:$M$30</c:f>
              <c:numCache>
                <c:formatCode>General</c:formatCode>
                <c:ptCount val="3"/>
              </c:numCache>
            </c:numRef>
          </c:cat>
          <c:val>
            <c:numRef>
              <c:f>'14.7'!$K$34:$M$34</c:f>
              <c:numCache>
                <c:formatCode>#\ ##0.0</c:formatCode>
                <c:ptCount val="3"/>
              </c:numCache>
            </c:numRef>
          </c:val>
          <c:extLst>
            <c:ext xmlns:c16="http://schemas.microsoft.com/office/drawing/2014/chart" uri="{C3380CC4-5D6E-409C-BE32-E72D297353CC}">
              <c16:uniqueId val="{00000003-485F-4B2D-94E1-A077602F6E15}"/>
            </c:ext>
          </c:extLst>
        </c:ser>
        <c:ser>
          <c:idx val="4"/>
          <c:order val="4"/>
          <c:tx>
            <c:strRef>
              <c:f>'14.7'!$J$35</c:f>
              <c:strCache>
                <c:ptCount val="1"/>
              </c:strCache>
            </c:strRef>
          </c:tx>
          <c:invertIfNegative val="0"/>
          <c:cat>
            <c:numRef>
              <c:f>'14.7'!$K$30:$M$30</c:f>
              <c:numCache>
                <c:formatCode>General</c:formatCode>
                <c:ptCount val="3"/>
              </c:numCache>
            </c:numRef>
          </c:cat>
          <c:val>
            <c:numRef>
              <c:f>'14.7'!$K$35:$M$35</c:f>
              <c:numCache>
                <c:formatCode>#\ ##0.0</c:formatCode>
                <c:ptCount val="3"/>
              </c:numCache>
            </c:numRef>
          </c:val>
          <c:extLst>
            <c:ext xmlns:c16="http://schemas.microsoft.com/office/drawing/2014/chart" uri="{C3380CC4-5D6E-409C-BE32-E72D297353CC}">
              <c16:uniqueId val="{00000004-485F-4B2D-94E1-A077602F6E15}"/>
            </c:ext>
          </c:extLst>
        </c:ser>
        <c:ser>
          <c:idx val="5"/>
          <c:order val="5"/>
          <c:tx>
            <c:strRef>
              <c:f>'14.7'!$J$36</c:f>
              <c:strCache>
                <c:ptCount val="1"/>
              </c:strCache>
            </c:strRef>
          </c:tx>
          <c:invertIfNegative val="0"/>
          <c:cat>
            <c:numRef>
              <c:f>'14.7'!$K$30:$M$30</c:f>
              <c:numCache>
                <c:formatCode>General</c:formatCode>
                <c:ptCount val="3"/>
              </c:numCache>
            </c:numRef>
          </c:cat>
          <c:val>
            <c:numRef>
              <c:f>'14.7'!$K$36:$M$36</c:f>
              <c:numCache>
                <c:formatCode>#\ ##0.0</c:formatCode>
                <c:ptCount val="3"/>
              </c:numCache>
            </c:numRef>
          </c:val>
          <c:extLst>
            <c:ext xmlns:c16="http://schemas.microsoft.com/office/drawing/2014/chart" uri="{C3380CC4-5D6E-409C-BE32-E72D297353CC}">
              <c16:uniqueId val="{00000005-485F-4B2D-94E1-A077602F6E15}"/>
            </c:ext>
          </c:extLst>
        </c:ser>
        <c:ser>
          <c:idx val="6"/>
          <c:order val="6"/>
          <c:tx>
            <c:strRef>
              <c:f>'14.7'!$J$37</c:f>
              <c:strCache>
                <c:ptCount val="1"/>
              </c:strCache>
            </c:strRef>
          </c:tx>
          <c:invertIfNegative val="0"/>
          <c:cat>
            <c:numRef>
              <c:f>'14.7'!$K$30:$M$30</c:f>
              <c:numCache>
                <c:formatCode>General</c:formatCode>
                <c:ptCount val="3"/>
              </c:numCache>
            </c:numRef>
          </c:cat>
          <c:val>
            <c:numRef>
              <c:f>'14.7'!$K$37:$M$37</c:f>
              <c:numCache>
                <c:formatCode>#\ ##0.0</c:formatCode>
                <c:ptCount val="3"/>
              </c:numCache>
            </c:numRef>
          </c:val>
          <c:extLst>
            <c:ext xmlns:c16="http://schemas.microsoft.com/office/drawing/2014/chart" uri="{C3380CC4-5D6E-409C-BE32-E72D297353CC}">
              <c16:uniqueId val="{00000006-485F-4B2D-94E1-A077602F6E15}"/>
            </c:ext>
          </c:extLst>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 ##0.0</c:formatCode>
                <c:ptCount val="3"/>
              </c:numCache>
            </c:numRef>
          </c:val>
          <c:extLst>
            <c:ext xmlns:c16="http://schemas.microsoft.com/office/drawing/2014/chart" uri="{C3380CC4-5D6E-409C-BE32-E72D297353CC}">
              <c16:uniqueId val="{00000007-485F-4B2D-94E1-A077602F6E15}"/>
            </c:ext>
          </c:extLst>
        </c:ser>
        <c:dLbls>
          <c:showLegendKey val="0"/>
          <c:showVal val="0"/>
          <c:showCatName val="0"/>
          <c:showSerName val="0"/>
          <c:showPercent val="0"/>
          <c:showBubbleSize val="0"/>
        </c:dLbls>
        <c:gapWidth val="150"/>
        <c:overlap val="100"/>
        <c:axId val="199301760"/>
        <c:axId val="199307648"/>
      </c:barChart>
      <c:catAx>
        <c:axId val="199301760"/>
        <c:scaling>
          <c:orientation val="minMax"/>
        </c:scaling>
        <c:delete val="0"/>
        <c:axPos val="b"/>
        <c:numFmt formatCode="General" sourceLinked="1"/>
        <c:majorTickMark val="none"/>
        <c:minorTickMark val="none"/>
        <c:tickLblPos val="nextTo"/>
        <c:txPr>
          <a:bodyPr/>
          <a:lstStyle/>
          <a:p>
            <a:pPr>
              <a:defRPr sz="900"/>
            </a:pPr>
            <a:endParaRPr lang="cs-CZ"/>
          </a:p>
        </c:txPr>
        <c:crossAx val="199307648"/>
        <c:crosses val="autoZero"/>
        <c:auto val="1"/>
        <c:lblAlgn val="ctr"/>
        <c:lblOffset val="100"/>
        <c:noMultiLvlLbl val="0"/>
      </c:catAx>
      <c:valAx>
        <c:axId val="1993076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301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extLst>
            <c:ext xmlns:c16="http://schemas.microsoft.com/office/drawing/2014/chart" uri="{C3380CC4-5D6E-409C-BE32-E72D297353CC}">
              <c16:uniqueId val="{00000000-4C4F-4C99-971D-152B3649C556}"/>
            </c:ext>
          </c:extLst>
        </c:ser>
        <c:dLbls>
          <c:showLegendKey val="0"/>
          <c:showVal val="0"/>
          <c:showCatName val="0"/>
          <c:showSerName val="0"/>
          <c:showPercent val="0"/>
          <c:showBubbleSize val="0"/>
        </c:dLbls>
        <c:gapWidth val="150"/>
        <c:axId val="199337088"/>
        <c:axId val="199338624"/>
      </c:barChart>
      <c:catAx>
        <c:axId val="199337088"/>
        <c:scaling>
          <c:orientation val="minMax"/>
        </c:scaling>
        <c:delete val="0"/>
        <c:axPos val="l"/>
        <c:numFmt formatCode="General" sourceLinked="1"/>
        <c:majorTickMark val="none"/>
        <c:minorTickMark val="none"/>
        <c:tickLblPos val="nextTo"/>
        <c:txPr>
          <a:bodyPr/>
          <a:lstStyle/>
          <a:p>
            <a:pPr>
              <a:defRPr sz="900"/>
            </a:pPr>
            <a:endParaRPr lang="cs-CZ"/>
          </a:p>
        </c:txPr>
        <c:crossAx val="199338624"/>
        <c:crosses val="autoZero"/>
        <c:auto val="1"/>
        <c:lblAlgn val="ctr"/>
        <c:lblOffset val="100"/>
        <c:noMultiLvlLbl val="0"/>
      </c:catAx>
      <c:valAx>
        <c:axId val="199338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9337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FEC-4315-80D4-4B7A801E662B}"/>
              </c:ext>
            </c:extLst>
          </c:dPt>
          <c:cat>
            <c:numRef>
              <c:f>'14.8'!$J$19:$J$26</c:f>
              <c:numCache>
                <c:formatCode>General</c:formatCode>
                <c:ptCount val="8"/>
              </c:numCache>
            </c:numRef>
          </c:cat>
          <c:val>
            <c:numRef>
              <c:f>'14.8'!$K$19:$K$26</c:f>
              <c:numCache>
                <c:formatCode>General</c:formatCode>
                <c:ptCount val="8"/>
              </c:numCache>
            </c:numRef>
          </c:val>
          <c:extLst>
            <c:ext xmlns:c16="http://schemas.microsoft.com/office/drawing/2014/chart" uri="{C3380CC4-5D6E-409C-BE32-E72D297353CC}">
              <c16:uniqueId val="{00000002-1FEC-4315-80D4-4B7A801E662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extLst>
            <c:ext xmlns:c16="http://schemas.microsoft.com/office/drawing/2014/chart" uri="{C3380CC4-5D6E-409C-BE32-E72D297353CC}">
              <c16:uniqueId val="{00000000-4731-47CA-88D3-4FD328BA874F}"/>
            </c:ext>
          </c:extLst>
        </c:ser>
        <c:dLbls>
          <c:showLegendKey val="0"/>
          <c:showVal val="0"/>
          <c:showCatName val="0"/>
          <c:showSerName val="0"/>
          <c:showPercent val="0"/>
          <c:showBubbleSize val="0"/>
        </c:dLbls>
        <c:gapWidth val="150"/>
        <c:axId val="273251328"/>
        <c:axId val="239141632"/>
      </c:barChart>
      <c:catAx>
        <c:axId val="273251328"/>
        <c:scaling>
          <c:orientation val="maxMin"/>
        </c:scaling>
        <c:delete val="0"/>
        <c:axPos val="l"/>
        <c:numFmt formatCode="0.0" sourceLinked="1"/>
        <c:majorTickMark val="none"/>
        <c:minorTickMark val="none"/>
        <c:tickLblPos val="nextTo"/>
        <c:txPr>
          <a:bodyPr/>
          <a:lstStyle/>
          <a:p>
            <a:pPr>
              <a:defRPr sz="900"/>
            </a:pPr>
            <a:endParaRPr lang="cs-CZ"/>
          </a:p>
        </c:txPr>
        <c:crossAx val="239141632"/>
        <c:crosses val="autoZero"/>
        <c:auto val="1"/>
        <c:lblAlgn val="ctr"/>
        <c:lblOffset val="100"/>
        <c:noMultiLvlLbl val="0"/>
      </c:catAx>
      <c:valAx>
        <c:axId val="2391416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2513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extLst>
            <c:ext xmlns:c16="http://schemas.microsoft.com/office/drawing/2014/chart" uri="{C3380CC4-5D6E-409C-BE32-E72D297353CC}">
              <c16:uniqueId val="{00000000-C04A-4152-B6DE-430C151AFD37}"/>
            </c:ext>
          </c:extLst>
        </c:ser>
        <c:dLbls>
          <c:showLegendKey val="0"/>
          <c:showVal val="0"/>
          <c:showCatName val="0"/>
          <c:showSerName val="0"/>
          <c:showPercent val="0"/>
          <c:showBubbleSize val="0"/>
        </c:dLbls>
        <c:gapWidth val="150"/>
        <c:axId val="239162112"/>
        <c:axId val="239163648"/>
      </c:barChart>
      <c:catAx>
        <c:axId val="239162112"/>
        <c:scaling>
          <c:orientation val="minMax"/>
        </c:scaling>
        <c:delete val="0"/>
        <c:axPos val="l"/>
        <c:numFmt formatCode="General" sourceLinked="1"/>
        <c:majorTickMark val="none"/>
        <c:minorTickMark val="none"/>
        <c:tickLblPos val="nextTo"/>
        <c:txPr>
          <a:bodyPr/>
          <a:lstStyle/>
          <a:p>
            <a:pPr>
              <a:defRPr sz="900"/>
            </a:pPr>
            <a:endParaRPr lang="cs-CZ"/>
          </a:p>
        </c:txPr>
        <c:crossAx val="239163648"/>
        <c:crosses val="autoZero"/>
        <c:auto val="1"/>
        <c:lblAlgn val="ctr"/>
        <c:lblOffset val="100"/>
        <c:noMultiLvlLbl val="0"/>
      </c:catAx>
      <c:valAx>
        <c:axId val="2391636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1621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 ##0.0</c:formatCode>
                <c:ptCount val="3"/>
              </c:numCache>
            </c:numRef>
          </c:val>
          <c:extLst>
            <c:ext xmlns:c16="http://schemas.microsoft.com/office/drawing/2014/chart" uri="{C3380CC4-5D6E-409C-BE32-E72D297353CC}">
              <c16:uniqueId val="{00000000-1568-4295-8493-CE17D15AB661}"/>
            </c:ext>
          </c:extLst>
        </c:ser>
        <c:ser>
          <c:idx val="1"/>
          <c:order val="1"/>
          <c:tx>
            <c:strRef>
              <c:f>'14.8'!$J$32</c:f>
              <c:strCache>
                <c:ptCount val="1"/>
              </c:strCache>
            </c:strRef>
          </c:tx>
          <c:invertIfNegative val="0"/>
          <c:cat>
            <c:numRef>
              <c:f>'14.8'!$K$30:$M$30</c:f>
              <c:numCache>
                <c:formatCode>General</c:formatCode>
                <c:ptCount val="3"/>
              </c:numCache>
            </c:numRef>
          </c:cat>
          <c:val>
            <c:numRef>
              <c:f>'14.8'!$K$32:$M$32</c:f>
              <c:numCache>
                <c:formatCode>#\ ##0.0</c:formatCode>
                <c:ptCount val="3"/>
              </c:numCache>
            </c:numRef>
          </c:val>
          <c:extLst>
            <c:ext xmlns:c16="http://schemas.microsoft.com/office/drawing/2014/chart" uri="{C3380CC4-5D6E-409C-BE32-E72D297353CC}">
              <c16:uniqueId val="{00000001-1568-4295-8493-CE17D15AB661}"/>
            </c:ext>
          </c:extLst>
        </c:ser>
        <c:ser>
          <c:idx val="2"/>
          <c:order val="2"/>
          <c:tx>
            <c:strRef>
              <c:f>'14.8'!$J$33</c:f>
              <c:strCache>
                <c:ptCount val="1"/>
              </c:strCache>
            </c:strRef>
          </c:tx>
          <c:invertIfNegative val="0"/>
          <c:cat>
            <c:numRef>
              <c:f>'14.8'!$K$30:$M$30</c:f>
              <c:numCache>
                <c:formatCode>General</c:formatCode>
                <c:ptCount val="3"/>
              </c:numCache>
            </c:numRef>
          </c:cat>
          <c:val>
            <c:numRef>
              <c:f>'14.8'!$K$33:$M$33</c:f>
              <c:numCache>
                <c:formatCode>#\ ##0.0</c:formatCode>
                <c:ptCount val="3"/>
              </c:numCache>
            </c:numRef>
          </c:val>
          <c:extLst>
            <c:ext xmlns:c16="http://schemas.microsoft.com/office/drawing/2014/chart" uri="{C3380CC4-5D6E-409C-BE32-E72D297353CC}">
              <c16:uniqueId val="{00000002-1568-4295-8493-CE17D15AB661}"/>
            </c:ext>
          </c:extLst>
        </c:ser>
        <c:ser>
          <c:idx val="3"/>
          <c:order val="3"/>
          <c:tx>
            <c:strRef>
              <c:f>'14.8'!$J$34</c:f>
              <c:strCache>
                <c:ptCount val="1"/>
              </c:strCache>
            </c:strRef>
          </c:tx>
          <c:invertIfNegative val="0"/>
          <c:cat>
            <c:numRef>
              <c:f>'14.8'!$K$30:$M$30</c:f>
              <c:numCache>
                <c:formatCode>General</c:formatCode>
                <c:ptCount val="3"/>
              </c:numCache>
            </c:numRef>
          </c:cat>
          <c:val>
            <c:numRef>
              <c:f>'14.8'!$K$34:$M$34</c:f>
              <c:numCache>
                <c:formatCode>#\ ##0.0</c:formatCode>
                <c:ptCount val="3"/>
              </c:numCache>
            </c:numRef>
          </c:val>
          <c:extLst>
            <c:ext xmlns:c16="http://schemas.microsoft.com/office/drawing/2014/chart" uri="{C3380CC4-5D6E-409C-BE32-E72D297353CC}">
              <c16:uniqueId val="{00000003-1568-4295-8493-CE17D15AB661}"/>
            </c:ext>
          </c:extLst>
        </c:ser>
        <c:ser>
          <c:idx val="4"/>
          <c:order val="4"/>
          <c:tx>
            <c:strRef>
              <c:f>'14.8'!$J$35</c:f>
              <c:strCache>
                <c:ptCount val="1"/>
              </c:strCache>
            </c:strRef>
          </c:tx>
          <c:invertIfNegative val="0"/>
          <c:cat>
            <c:numRef>
              <c:f>'14.8'!$K$30:$M$30</c:f>
              <c:numCache>
                <c:formatCode>General</c:formatCode>
                <c:ptCount val="3"/>
              </c:numCache>
            </c:numRef>
          </c:cat>
          <c:val>
            <c:numRef>
              <c:f>'14.8'!$K$35:$M$35</c:f>
              <c:numCache>
                <c:formatCode>#\ ##0.0</c:formatCode>
                <c:ptCount val="3"/>
              </c:numCache>
            </c:numRef>
          </c:val>
          <c:extLst>
            <c:ext xmlns:c16="http://schemas.microsoft.com/office/drawing/2014/chart" uri="{C3380CC4-5D6E-409C-BE32-E72D297353CC}">
              <c16:uniqueId val="{00000004-1568-4295-8493-CE17D15AB661}"/>
            </c:ext>
          </c:extLst>
        </c:ser>
        <c:ser>
          <c:idx val="5"/>
          <c:order val="5"/>
          <c:tx>
            <c:strRef>
              <c:f>'14.8'!$J$36</c:f>
              <c:strCache>
                <c:ptCount val="1"/>
              </c:strCache>
            </c:strRef>
          </c:tx>
          <c:invertIfNegative val="0"/>
          <c:cat>
            <c:numRef>
              <c:f>'14.8'!$K$30:$M$30</c:f>
              <c:numCache>
                <c:formatCode>General</c:formatCode>
                <c:ptCount val="3"/>
              </c:numCache>
            </c:numRef>
          </c:cat>
          <c:val>
            <c:numRef>
              <c:f>'14.8'!$K$36:$M$36</c:f>
              <c:numCache>
                <c:formatCode>#\ ##0.0</c:formatCode>
                <c:ptCount val="3"/>
              </c:numCache>
            </c:numRef>
          </c:val>
          <c:extLst>
            <c:ext xmlns:c16="http://schemas.microsoft.com/office/drawing/2014/chart" uri="{C3380CC4-5D6E-409C-BE32-E72D297353CC}">
              <c16:uniqueId val="{00000005-1568-4295-8493-CE17D15AB661}"/>
            </c:ext>
          </c:extLst>
        </c:ser>
        <c:ser>
          <c:idx val="6"/>
          <c:order val="6"/>
          <c:tx>
            <c:strRef>
              <c:f>'14.8'!$J$37</c:f>
              <c:strCache>
                <c:ptCount val="1"/>
              </c:strCache>
            </c:strRef>
          </c:tx>
          <c:invertIfNegative val="0"/>
          <c:cat>
            <c:numRef>
              <c:f>'14.8'!$K$30:$M$30</c:f>
              <c:numCache>
                <c:formatCode>General</c:formatCode>
                <c:ptCount val="3"/>
              </c:numCache>
            </c:numRef>
          </c:cat>
          <c:val>
            <c:numRef>
              <c:f>'14.8'!$K$37:$M$37</c:f>
              <c:numCache>
                <c:formatCode>#\ ##0.0</c:formatCode>
                <c:ptCount val="3"/>
              </c:numCache>
            </c:numRef>
          </c:val>
          <c:extLst>
            <c:ext xmlns:c16="http://schemas.microsoft.com/office/drawing/2014/chart" uri="{C3380CC4-5D6E-409C-BE32-E72D297353CC}">
              <c16:uniqueId val="{00000006-1568-4295-8493-CE17D15AB661}"/>
            </c:ext>
          </c:extLst>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 ##0.0</c:formatCode>
                <c:ptCount val="3"/>
              </c:numCache>
            </c:numRef>
          </c:val>
          <c:extLst>
            <c:ext xmlns:c16="http://schemas.microsoft.com/office/drawing/2014/chart" uri="{C3380CC4-5D6E-409C-BE32-E72D297353CC}">
              <c16:uniqueId val="{00000007-1568-4295-8493-CE17D15AB661}"/>
            </c:ext>
          </c:extLst>
        </c:ser>
        <c:dLbls>
          <c:showLegendKey val="0"/>
          <c:showVal val="0"/>
          <c:showCatName val="0"/>
          <c:showSerName val="0"/>
          <c:showPercent val="0"/>
          <c:showBubbleSize val="0"/>
        </c:dLbls>
        <c:gapWidth val="150"/>
        <c:overlap val="100"/>
        <c:axId val="239291008"/>
        <c:axId val="239313280"/>
      </c:barChart>
      <c:catAx>
        <c:axId val="239291008"/>
        <c:scaling>
          <c:orientation val="minMax"/>
        </c:scaling>
        <c:delete val="0"/>
        <c:axPos val="b"/>
        <c:numFmt formatCode="General" sourceLinked="1"/>
        <c:majorTickMark val="none"/>
        <c:minorTickMark val="none"/>
        <c:tickLblPos val="nextTo"/>
        <c:txPr>
          <a:bodyPr/>
          <a:lstStyle/>
          <a:p>
            <a:pPr>
              <a:defRPr sz="900"/>
            </a:pPr>
            <a:endParaRPr lang="cs-CZ"/>
          </a:p>
        </c:txPr>
        <c:crossAx val="239313280"/>
        <c:crosses val="autoZero"/>
        <c:auto val="1"/>
        <c:lblAlgn val="ctr"/>
        <c:lblOffset val="100"/>
        <c:noMultiLvlLbl val="0"/>
      </c:catAx>
      <c:valAx>
        <c:axId val="2393132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29100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brutto v krajích ČR (TJ)</a:t>
            </a:r>
          </a:p>
        </c:rich>
      </c:tx>
      <c:layout>
        <c:manualLayout>
          <c:xMode val="edge"/>
          <c:yMode val="edge"/>
          <c:x val="1.4614830998366302E-3"/>
          <c:y val="0"/>
        </c:manualLayout>
      </c:layout>
      <c:overlay val="0"/>
    </c:title>
    <c:autoTitleDeleted val="0"/>
    <c:plotArea>
      <c:layout>
        <c:manualLayout>
          <c:layoutTarget val="inner"/>
          <c:xMode val="edge"/>
          <c:yMode val="edge"/>
          <c:x val="7.9914833822405579E-2"/>
          <c:y val="0.11408768804251168"/>
          <c:w val="0.88530669494128988"/>
          <c:h val="0.80001938503290837"/>
        </c:manualLayout>
      </c:layout>
      <c:barChart>
        <c:barDir val="col"/>
        <c:grouping val="stacked"/>
        <c:varyColors val="0"/>
        <c:ser>
          <c:idx val="0"/>
          <c:order val="0"/>
          <c:tx>
            <c:strRef>
              <c:f>'4.2'!$A$7</c:f>
              <c:strCache>
                <c:ptCount val="1"/>
                <c:pt idx="0">
                  <c:v>Hlavní město Praha</c:v>
                </c:pt>
              </c:strCache>
            </c:strRef>
          </c:tx>
          <c:invertIfNegative val="0"/>
          <c:val>
            <c:numRef>
              <c:f>'4.2'!$B$7:$M$7</c:f>
              <c:numCache>
                <c:formatCode>#\ ##0.0</c:formatCode>
                <c:ptCount val="12"/>
                <c:pt idx="0">
                  <c:v>799.36002499999984</c:v>
                </c:pt>
                <c:pt idx="1">
                  <c:v>789.84185100000013</c:v>
                </c:pt>
                <c:pt idx="2">
                  <c:v>631.88125200000025</c:v>
                </c:pt>
                <c:pt idx="3">
                  <c:v>508.07052299999981</c:v>
                </c:pt>
                <c:pt idx="4">
                  <c:v>362.73476399999998</c:v>
                </c:pt>
                <c:pt idx="5">
                  <c:v>214.18856100000002</c:v>
                </c:pt>
                <c:pt idx="6">
                  <c:v>275.77230699999996</c:v>
                </c:pt>
                <c:pt idx="7">
                  <c:v>225.76405199999999</c:v>
                </c:pt>
                <c:pt idx="8">
                  <c:v>245.88722800000002</c:v>
                </c:pt>
                <c:pt idx="9">
                  <c:v>473.32086700000013</c:v>
                </c:pt>
                <c:pt idx="10">
                  <c:v>659.39928600000019</c:v>
                </c:pt>
                <c:pt idx="11">
                  <c:v>688.78216500000008</c:v>
                </c:pt>
              </c:numCache>
            </c:numRef>
          </c:val>
          <c:extLst>
            <c:ext xmlns:c16="http://schemas.microsoft.com/office/drawing/2014/chart" uri="{C3380CC4-5D6E-409C-BE32-E72D297353CC}">
              <c16:uniqueId val="{00000000-136A-4182-821D-07A924959D79}"/>
            </c:ext>
          </c:extLst>
        </c:ser>
        <c:ser>
          <c:idx val="1"/>
          <c:order val="1"/>
          <c:tx>
            <c:strRef>
              <c:f>'4.2'!$A$8</c:f>
              <c:strCache>
                <c:ptCount val="1"/>
                <c:pt idx="0">
                  <c:v>Jihočeský kraj</c:v>
                </c:pt>
              </c:strCache>
            </c:strRef>
          </c:tx>
          <c:spPr>
            <a:solidFill>
              <a:schemeClr val="accent2"/>
            </a:solidFill>
          </c:spPr>
          <c:invertIfNegative val="0"/>
          <c:val>
            <c:numRef>
              <c:f>'4.2'!$B$8:$M$8</c:f>
              <c:numCache>
                <c:formatCode>#\ ##0.0</c:formatCode>
                <c:ptCount val="12"/>
                <c:pt idx="0">
                  <c:v>1019.065234</c:v>
                </c:pt>
                <c:pt idx="1">
                  <c:v>876.95190000000014</c:v>
                </c:pt>
                <c:pt idx="2">
                  <c:v>869.72719399999983</c:v>
                </c:pt>
                <c:pt idx="3">
                  <c:v>675.9829070000003</c:v>
                </c:pt>
                <c:pt idx="4">
                  <c:v>540.00548100000003</c:v>
                </c:pt>
                <c:pt idx="5">
                  <c:v>336.56598099999991</c:v>
                </c:pt>
                <c:pt idx="6">
                  <c:v>316.99992400000014</c:v>
                </c:pt>
                <c:pt idx="7">
                  <c:v>336.35183299999994</c:v>
                </c:pt>
                <c:pt idx="8">
                  <c:v>375.33020599999986</c:v>
                </c:pt>
                <c:pt idx="9">
                  <c:v>595.68117899999982</c:v>
                </c:pt>
                <c:pt idx="10">
                  <c:v>797.56207899999993</c:v>
                </c:pt>
                <c:pt idx="11">
                  <c:v>936.14322999999979</c:v>
                </c:pt>
              </c:numCache>
            </c:numRef>
          </c:val>
          <c:extLst>
            <c:ext xmlns:c16="http://schemas.microsoft.com/office/drawing/2014/chart" uri="{C3380CC4-5D6E-409C-BE32-E72D297353CC}">
              <c16:uniqueId val="{00000001-136A-4182-821D-07A924959D79}"/>
            </c:ext>
          </c:extLst>
        </c:ser>
        <c:ser>
          <c:idx val="2"/>
          <c:order val="2"/>
          <c:tx>
            <c:strRef>
              <c:f>'4.2'!$A$9</c:f>
              <c:strCache>
                <c:ptCount val="1"/>
                <c:pt idx="0">
                  <c:v>Jihomoravský kraj</c:v>
                </c:pt>
              </c:strCache>
            </c:strRef>
          </c:tx>
          <c:spPr>
            <a:solidFill>
              <a:schemeClr val="accent3"/>
            </a:solidFill>
          </c:spPr>
          <c:invertIfNegative val="0"/>
          <c:val>
            <c:numRef>
              <c:f>'4.2'!$B$9:$M$9</c:f>
              <c:numCache>
                <c:formatCode>#\ ##0.0</c:formatCode>
                <c:ptCount val="12"/>
                <c:pt idx="0">
                  <c:v>1099.4339480000003</c:v>
                </c:pt>
                <c:pt idx="1">
                  <c:v>1004.2863699999998</c:v>
                </c:pt>
                <c:pt idx="2">
                  <c:v>900.16295099999979</c:v>
                </c:pt>
                <c:pt idx="3">
                  <c:v>701.11071799999945</c:v>
                </c:pt>
                <c:pt idx="4">
                  <c:v>487.05583900000005</c:v>
                </c:pt>
                <c:pt idx="5">
                  <c:v>290.23597599999988</c:v>
                </c:pt>
                <c:pt idx="6">
                  <c:v>266.295973</c:v>
                </c:pt>
                <c:pt idx="7">
                  <c:v>278.25162600000004</c:v>
                </c:pt>
                <c:pt idx="8">
                  <c:v>333.63906400000002</c:v>
                </c:pt>
                <c:pt idx="9">
                  <c:v>692.27227499999981</c:v>
                </c:pt>
                <c:pt idx="10">
                  <c:v>920.31861600000036</c:v>
                </c:pt>
                <c:pt idx="11">
                  <c:v>1125.0957349999999</c:v>
                </c:pt>
              </c:numCache>
            </c:numRef>
          </c:val>
          <c:extLst>
            <c:ext xmlns:c16="http://schemas.microsoft.com/office/drawing/2014/chart" uri="{C3380CC4-5D6E-409C-BE32-E72D297353CC}">
              <c16:uniqueId val="{00000002-136A-4182-821D-07A924959D79}"/>
            </c:ext>
          </c:extLst>
        </c:ser>
        <c:ser>
          <c:idx val="3"/>
          <c:order val="3"/>
          <c:tx>
            <c:strRef>
              <c:f>'4.2'!$A$10</c:f>
              <c:strCache>
                <c:ptCount val="1"/>
                <c:pt idx="0">
                  <c:v>Karlovarský kraj</c:v>
                </c:pt>
              </c:strCache>
            </c:strRef>
          </c:tx>
          <c:spPr>
            <a:solidFill>
              <a:schemeClr val="accent4"/>
            </a:solidFill>
          </c:spPr>
          <c:invertIfNegative val="0"/>
          <c:val>
            <c:numRef>
              <c:f>'4.2'!$B$10:$M$10</c:f>
              <c:numCache>
                <c:formatCode>#\ ##0.0</c:formatCode>
                <c:ptCount val="12"/>
                <c:pt idx="0">
                  <c:v>940.9574530000001</c:v>
                </c:pt>
                <c:pt idx="1">
                  <c:v>890.92319000000009</c:v>
                </c:pt>
                <c:pt idx="2">
                  <c:v>853.21296899999993</c:v>
                </c:pt>
                <c:pt idx="3">
                  <c:v>720.71688699999982</c:v>
                </c:pt>
                <c:pt idx="4">
                  <c:v>605.11804900000038</c:v>
                </c:pt>
                <c:pt idx="5">
                  <c:v>419.79459400000002</c:v>
                </c:pt>
                <c:pt idx="6">
                  <c:v>417.331975</c:v>
                </c:pt>
                <c:pt idx="7">
                  <c:v>447.05677099999997</c:v>
                </c:pt>
                <c:pt idx="8">
                  <c:v>515.54546300000004</c:v>
                </c:pt>
                <c:pt idx="9">
                  <c:v>699.79826600000001</c:v>
                </c:pt>
                <c:pt idx="10">
                  <c:v>830.33894499999997</c:v>
                </c:pt>
                <c:pt idx="11">
                  <c:v>934.18684499999983</c:v>
                </c:pt>
              </c:numCache>
            </c:numRef>
          </c:val>
          <c:extLst>
            <c:ext xmlns:c16="http://schemas.microsoft.com/office/drawing/2014/chart" uri="{C3380CC4-5D6E-409C-BE32-E72D297353CC}">
              <c16:uniqueId val="{00000003-136A-4182-821D-07A924959D79}"/>
            </c:ext>
          </c:extLst>
        </c:ser>
        <c:ser>
          <c:idx val="4"/>
          <c:order val="4"/>
          <c:tx>
            <c:strRef>
              <c:f>'4.2'!$A$11</c:f>
              <c:strCache>
                <c:ptCount val="1"/>
                <c:pt idx="0">
                  <c:v>Kraj Vysočina</c:v>
                </c:pt>
              </c:strCache>
            </c:strRef>
          </c:tx>
          <c:spPr>
            <a:solidFill>
              <a:schemeClr val="accent5"/>
            </a:solidFill>
          </c:spPr>
          <c:invertIfNegative val="0"/>
          <c:val>
            <c:numRef>
              <c:f>'4.2'!$B$11:$M$11</c:f>
              <c:numCache>
                <c:formatCode>#\ ##0.0</c:formatCode>
                <c:ptCount val="12"/>
                <c:pt idx="0">
                  <c:v>513.7247593077517</c:v>
                </c:pt>
                <c:pt idx="1">
                  <c:v>454.98591770795321</c:v>
                </c:pt>
                <c:pt idx="2">
                  <c:v>433.54361328317958</c:v>
                </c:pt>
                <c:pt idx="3">
                  <c:v>367.854079460295</c:v>
                </c:pt>
                <c:pt idx="4">
                  <c:v>287.82125155186645</c:v>
                </c:pt>
                <c:pt idx="5">
                  <c:v>192.91269454332723</c:v>
                </c:pt>
                <c:pt idx="6">
                  <c:v>177.42870539644125</c:v>
                </c:pt>
                <c:pt idx="7">
                  <c:v>185.13208592803926</c:v>
                </c:pt>
                <c:pt idx="8">
                  <c:v>171.75688291058879</c:v>
                </c:pt>
                <c:pt idx="9">
                  <c:v>308.65795079999998</c:v>
                </c:pt>
                <c:pt idx="10">
                  <c:v>388.58801900000003</c:v>
                </c:pt>
                <c:pt idx="11">
                  <c:v>466.94535479999951</c:v>
                </c:pt>
              </c:numCache>
            </c:numRef>
          </c:val>
          <c:extLst>
            <c:ext xmlns:c16="http://schemas.microsoft.com/office/drawing/2014/chart" uri="{C3380CC4-5D6E-409C-BE32-E72D297353CC}">
              <c16:uniqueId val="{00000004-136A-4182-821D-07A924959D79}"/>
            </c:ext>
          </c:extLst>
        </c:ser>
        <c:ser>
          <c:idx val="5"/>
          <c:order val="5"/>
          <c:tx>
            <c:strRef>
              <c:f>'4.2'!$A$12</c:f>
              <c:strCache>
                <c:ptCount val="1"/>
                <c:pt idx="0">
                  <c:v>Královéhradecký kraj</c:v>
                </c:pt>
              </c:strCache>
            </c:strRef>
          </c:tx>
          <c:spPr>
            <a:solidFill>
              <a:schemeClr val="accent6"/>
            </a:solidFill>
          </c:spPr>
          <c:invertIfNegative val="0"/>
          <c:val>
            <c:numRef>
              <c:f>'4.2'!$B$12:$M$12</c:f>
              <c:numCache>
                <c:formatCode>#\ ##0.0</c:formatCode>
                <c:ptCount val="12"/>
                <c:pt idx="0">
                  <c:v>599.87272820331088</c:v>
                </c:pt>
                <c:pt idx="1">
                  <c:v>503.12179368828777</c:v>
                </c:pt>
                <c:pt idx="2">
                  <c:v>474.27090307483189</c:v>
                </c:pt>
                <c:pt idx="3">
                  <c:v>383.69177921086532</c:v>
                </c:pt>
                <c:pt idx="4">
                  <c:v>301.05490150748551</c:v>
                </c:pt>
                <c:pt idx="5">
                  <c:v>200.14035000000004</c:v>
                </c:pt>
                <c:pt idx="6">
                  <c:v>171.70943400000002</c:v>
                </c:pt>
                <c:pt idx="7">
                  <c:v>178.03907499999994</c:v>
                </c:pt>
                <c:pt idx="8">
                  <c:v>290.19089100000002</c:v>
                </c:pt>
                <c:pt idx="9">
                  <c:v>459.98381200000011</c:v>
                </c:pt>
                <c:pt idx="10">
                  <c:v>526.53452900000002</c:v>
                </c:pt>
                <c:pt idx="11">
                  <c:v>635.9862730000001</c:v>
                </c:pt>
              </c:numCache>
            </c:numRef>
          </c:val>
          <c:extLst>
            <c:ext xmlns:c16="http://schemas.microsoft.com/office/drawing/2014/chart" uri="{C3380CC4-5D6E-409C-BE32-E72D297353CC}">
              <c16:uniqueId val="{00000005-136A-4182-821D-07A924959D79}"/>
            </c:ext>
          </c:extLst>
        </c:ser>
        <c:ser>
          <c:idx val="6"/>
          <c:order val="6"/>
          <c:tx>
            <c:strRef>
              <c:f>'4.2'!$A$13</c:f>
              <c:strCache>
                <c:ptCount val="1"/>
                <c:pt idx="0">
                  <c:v>Liberecký kraj</c:v>
                </c:pt>
              </c:strCache>
            </c:strRef>
          </c:tx>
          <c:spPr>
            <a:solidFill>
              <a:srgbClr val="F0948F"/>
            </a:solidFill>
          </c:spPr>
          <c:invertIfNegative val="0"/>
          <c:val>
            <c:numRef>
              <c:f>'4.2'!$B$13:$M$13</c:f>
              <c:numCache>
                <c:formatCode>#\ ##0.0</c:formatCode>
                <c:ptCount val="12"/>
                <c:pt idx="0">
                  <c:v>356.93551300000001</c:v>
                </c:pt>
                <c:pt idx="1">
                  <c:v>316.17043999999999</c:v>
                </c:pt>
                <c:pt idx="2">
                  <c:v>287.63759800000003</c:v>
                </c:pt>
                <c:pt idx="3">
                  <c:v>244.32764400000002</c:v>
                </c:pt>
                <c:pt idx="4">
                  <c:v>172.76322000000002</c:v>
                </c:pt>
                <c:pt idx="5">
                  <c:v>109.927809</c:v>
                </c:pt>
                <c:pt idx="6">
                  <c:v>101.88515999999998</c:v>
                </c:pt>
                <c:pt idx="7">
                  <c:v>103.24729100000003</c:v>
                </c:pt>
                <c:pt idx="8">
                  <c:v>133.31397399999994</c:v>
                </c:pt>
                <c:pt idx="9">
                  <c:v>209.1552859999999</c:v>
                </c:pt>
                <c:pt idx="10">
                  <c:v>267.08468099999999</c:v>
                </c:pt>
                <c:pt idx="11">
                  <c:v>335.11638199999993</c:v>
                </c:pt>
              </c:numCache>
            </c:numRef>
          </c:val>
          <c:extLst>
            <c:ext xmlns:c16="http://schemas.microsoft.com/office/drawing/2014/chart" uri="{C3380CC4-5D6E-409C-BE32-E72D297353CC}">
              <c16:uniqueId val="{00000006-136A-4182-821D-07A924959D79}"/>
            </c:ext>
          </c:extLst>
        </c:ser>
        <c:ser>
          <c:idx val="7"/>
          <c:order val="7"/>
          <c:tx>
            <c:strRef>
              <c:f>'4.2'!$A$14</c:f>
              <c:strCache>
                <c:ptCount val="1"/>
                <c:pt idx="0">
                  <c:v>Moravskoslezský kraj</c:v>
                </c:pt>
              </c:strCache>
            </c:strRef>
          </c:tx>
          <c:spPr>
            <a:solidFill>
              <a:srgbClr val="F7C9C7"/>
            </a:solidFill>
          </c:spPr>
          <c:invertIfNegative val="0"/>
          <c:val>
            <c:numRef>
              <c:f>'4.2'!$B$14:$M$14</c:f>
              <c:numCache>
                <c:formatCode>#\ ##0.0</c:formatCode>
                <c:ptCount val="12"/>
                <c:pt idx="0">
                  <c:v>3998.4928090000012</c:v>
                </c:pt>
                <c:pt idx="1">
                  <c:v>3524.3970259999987</c:v>
                </c:pt>
                <c:pt idx="2">
                  <c:v>3294.4080279999989</c:v>
                </c:pt>
                <c:pt idx="3">
                  <c:v>2833.0502730000012</c:v>
                </c:pt>
                <c:pt idx="4">
                  <c:v>2313.5635369999986</c:v>
                </c:pt>
                <c:pt idx="5">
                  <c:v>1758.3490219999996</c:v>
                </c:pt>
                <c:pt idx="6">
                  <c:v>1764.2610030000001</c:v>
                </c:pt>
                <c:pt idx="7">
                  <c:v>1781.5739990000004</c:v>
                </c:pt>
                <c:pt idx="8">
                  <c:v>1861.8024470000007</c:v>
                </c:pt>
                <c:pt idx="9">
                  <c:v>2442.3263079999988</c:v>
                </c:pt>
                <c:pt idx="10">
                  <c:v>3015.7593340000012</c:v>
                </c:pt>
                <c:pt idx="11">
                  <c:v>3682.65346</c:v>
                </c:pt>
              </c:numCache>
            </c:numRef>
          </c:val>
          <c:extLst>
            <c:ext xmlns:c16="http://schemas.microsoft.com/office/drawing/2014/chart" uri="{C3380CC4-5D6E-409C-BE32-E72D297353CC}">
              <c16:uniqueId val="{00000007-136A-4182-821D-07A924959D79}"/>
            </c:ext>
          </c:extLst>
        </c:ser>
        <c:ser>
          <c:idx val="8"/>
          <c:order val="8"/>
          <c:tx>
            <c:strRef>
              <c:f>'4.2'!$A$15</c:f>
              <c:strCache>
                <c:ptCount val="1"/>
                <c:pt idx="0">
                  <c:v>Olomoucký kraj</c:v>
                </c:pt>
              </c:strCache>
            </c:strRef>
          </c:tx>
          <c:spPr>
            <a:solidFill>
              <a:schemeClr val="tx1"/>
            </a:solidFill>
          </c:spPr>
          <c:invertIfNegative val="0"/>
          <c:val>
            <c:numRef>
              <c:f>'4.2'!$B$15:$M$15</c:f>
              <c:numCache>
                <c:formatCode>#\ ##0.0</c:formatCode>
                <c:ptCount val="12"/>
                <c:pt idx="0">
                  <c:v>893.12545100000011</c:v>
                </c:pt>
                <c:pt idx="1">
                  <c:v>753.3963729999997</c:v>
                </c:pt>
                <c:pt idx="2">
                  <c:v>691.6780689999996</c:v>
                </c:pt>
                <c:pt idx="3">
                  <c:v>554.50109400000053</c:v>
                </c:pt>
                <c:pt idx="4">
                  <c:v>421.81959000000001</c:v>
                </c:pt>
                <c:pt idx="5">
                  <c:v>306.88942299999991</c:v>
                </c:pt>
                <c:pt idx="6">
                  <c:v>290.18938700000001</c:v>
                </c:pt>
                <c:pt idx="7">
                  <c:v>297.76410100000004</c:v>
                </c:pt>
                <c:pt idx="8">
                  <c:v>380.7324280000002</c:v>
                </c:pt>
                <c:pt idx="9">
                  <c:v>615.95868800000005</c:v>
                </c:pt>
                <c:pt idx="10">
                  <c:v>744.9436039999996</c:v>
                </c:pt>
                <c:pt idx="11">
                  <c:v>890.24710500000003</c:v>
                </c:pt>
              </c:numCache>
            </c:numRef>
          </c:val>
          <c:extLst>
            <c:ext xmlns:c16="http://schemas.microsoft.com/office/drawing/2014/chart" uri="{C3380CC4-5D6E-409C-BE32-E72D297353CC}">
              <c16:uniqueId val="{00000008-136A-4182-821D-07A924959D79}"/>
            </c:ext>
          </c:extLst>
        </c:ser>
        <c:ser>
          <c:idx val="9"/>
          <c:order val="9"/>
          <c:tx>
            <c:strRef>
              <c:f>'4.2'!$A$16</c:f>
              <c:strCache>
                <c:ptCount val="1"/>
                <c:pt idx="0">
                  <c:v>Pardubický kraj</c:v>
                </c:pt>
              </c:strCache>
            </c:strRef>
          </c:tx>
          <c:spPr>
            <a:solidFill>
              <a:srgbClr val="646363"/>
            </a:solidFill>
          </c:spPr>
          <c:invertIfNegative val="0"/>
          <c:val>
            <c:numRef>
              <c:f>'4.2'!$B$16:$M$16</c:f>
              <c:numCache>
                <c:formatCode>#\ ##0.0</c:formatCode>
                <c:ptCount val="12"/>
                <c:pt idx="0">
                  <c:v>962.85070964424597</c:v>
                </c:pt>
                <c:pt idx="1">
                  <c:v>883.96687511293555</c:v>
                </c:pt>
                <c:pt idx="2">
                  <c:v>825.65755536563336</c:v>
                </c:pt>
                <c:pt idx="3">
                  <c:v>662.33561137412869</c:v>
                </c:pt>
                <c:pt idx="4">
                  <c:v>471.04341518055367</c:v>
                </c:pt>
                <c:pt idx="5">
                  <c:v>264.40779733028489</c:v>
                </c:pt>
                <c:pt idx="6">
                  <c:v>246.2897094590854</c:v>
                </c:pt>
                <c:pt idx="7">
                  <c:v>223.18402392649369</c:v>
                </c:pt>
                <c:pt idx="8">
                  <c:v>295.49422675759939</c:v>
                </c:pt>
                <c:pt idx="9">
                  <c:v>560.10518000000013</c:v>
                </c:pt>
                <c:pt idx="10">
                  <c:v>722.70014100000003</c:v>
                </c:pt>
                <c:pt idx="11">
                  <c:v>921.66654599999993</c:v>
                </c:pt>
              </c:numCache>
            </c:numRef>
          </c:val>
          <c:extLst>
            <c:ext xmlns:c16="http://schemas.microsoft.com/office/drawing/2014/chart" uri="{C3380CC4-5D6E-409C-BE32-E72D297353CC}">
              <c16:uniqueId val="{00000009-136A-4182-821D-07A924959D79}"/>
            </c:ext>
          </c:extLst>
        </c:ser>
        <c:ser>
          <c:idx val="10"/>
          <c:order val="10"/>
          <c:tx>
            <c:strRef>
              <c:f>'4.2'!$A$17</c:f>
              <c:strCache>
                <c:ptCount val="1"/>
                <c:pt idx="0">
                  <c:v>Plzeňský kraj</c:v>
                </c:pt>
              </c:strCache>
            </c:strRef>
          </c:tx>
          <c:spPr>
            <a:solidFill>
              <a:srgbClr val="9D9D9C"/>
            </a:solidFill>
          </c:spPr>
          <c:invertIfNegative val="0"/>
          <c:val>
            <c:numRef>
              <c:f>'4.2'!$B$17:$M$17</c:f>
              <c:numCache>
                <c:formatCode>#\ ##0.0</c:formatCode>
                <c:ptCount val="12"/>
                <c:pt idx="0">
                  <c:v>816.95773293614513</c:v>
                </c:pt>
                <c:pt idx="1">
                  <c:v>729.01029746994209</c:v>
                </c:pt>
                <c:pt idx="2">
                  <c:v>685.86020613401149</c:v>
                </c:pt>
                <c:pt idx="3">
                  <c:v>547.59832613930348</c:v>
                </c:pt>
                <c:pt idx="4">
                  <c:v>405.22423295011851</c:v>
                </c:pt>
                <c:pt idx="5">
                  <c:v>233.97404258742498</c:v>
                </c:pt>
                <c:pt idx="6">
                  <c:v>212.98055501259765</c:v>
                </c:pt>
                <c:pt idx="7">
                  <c:v>212.70815570378886</c:v>
                </c:pt>
                <c:pt idx="8">
                  <c:v>273.31414795279596</c:v>
                </c:pt>
                <c:pt idx="9">
                  <c:v>495.85829400000006</c:v>
                </c:pt>
                <c:pt idx="10">
                  <c:v>669.90192500000001</c:v>
                </c:pt>
                <c:pt idx="11">
                  <c:v>786.01488199999972</c:v>
                </c:pt>
              </c:numCache>
            </c:numRef>
          </c:val>
          <c:extLst>
            <c:ext xmlns:c16="http://schemas.microsoft.com/office/drawing/2014/chart" uri="{C3380CC4-5D6E-409C-BE32-E72D297353CC}">
              <c16:uniqueId val="{0000000A-136A-4182-821D-07A924959D79}"/>
            </c:ext>
          </c:extLst>
        </c:ser>
        <c:ser>
          <c:idx val="11"/>
          <c:order val="11"/>
          <c:tx>
            <c:strRef>
              <c:f>'4.2'!$A$18</c:f>
              <c:strCache>
                <c:ptCount val="1"/>
                <c:pt idx="0">
                  <c:v>Středočeský kraj</c:v>
                </c:pt>
              </c:strCache>
            </c:strRef>
          </c:tx>
          <c:spPr>
            <a:solidFill>
              <a:srgbClr val="D0D0D0"/>
            </a:solidFill>
          </c:spPr>
          <c:invertIfNegative val="0"/>
          <c:val>
            <c:numRef>
              <c:f>'4.2'!$B$18:$M$18</c:f>
              <c:numCache>
                <c:formatCode>#\ ##0.0</c:formatCode>
                <c:ptCount val="12"/>
                <c:pt idx="0">
                  <c:v>3588.0629716000021</c:v>
                </c:pt>
                <c:pt idx="1">
                  <c:v>3116.9787078000008</c:v>
                </c:pt>
                <c:pt idx="2">
                  <c:v>2999.8340483999996</c:v>
                </c:pt>
                <c:pt idx="3">
                  <c:v>2489.667736674337</c:v>
                </c:pt>
                <c:pt idx="4">
                  <c:v>1981.7353068000007</c:v>
                </c:pt>
                <c:pt idx="5">
                  <c:v>1247.7159149999995</c:v>
                </c:pt>
                <c:pt idx="6">
                  <c:v>1028.3976271999998</c:v>
                </c:pt>
                <c:pt idx="7">
                  <c:v>1249.7135454000004</c:v>
                </c:pt>
                <c:pt idx="8">
                  <c:v>1579.7227424000007</c:v>
                </c:pt>
                <c:pt idx="9">
                  <c:v>2435.4323287999991</c:v>
                </c:pt>
                <c:pt idx="10">
                  <c:v>2936.4003223999994</c:v>
                </c:pt>
                <c:pt idx="11">
                  <c:v>3465.3955853999992</c:v>
                </c:pt>
              </c:numCache>
            </c:numRef>
          </c:val>
          <c:extLst>
            <c:ext xmlns:c16="http://schemas.microsoft.com/office/drawing/2014/chart" uri="{C3380CC4-5D6E-409C-BE32-E72D297353CC}">
              <c16:uniqueId val="{0000000B-136A-4182-821D-07A924959D79}"/>
            </c:ext>
          </c:extLst>
        </c:ser>
        <c:ser>
          <c:idx val="12"/>
          <c:order val="12"/>
          <c:tx>
            <c:strRef>
              <c:f>'4.2'!$A$19</c:f>
              <c:strCache>
                <c:ptCount val="1"/>
                <c:pt idx="0">
                  <c:v>Ústecký kraj</c:v>
                </c:pt>
              </c:strCache>
            </c:strRef>
          </c:tx>
          <c:spPr>
            <a:pattFill prst="ltUpDiag">
              <a:fgClr>
                <a:schemeClr val="accent1"/>
              </a:fgClr>
              <a:bgClr>
                <a:schemeClr val="bg1"/>
              </a:bgClr>
            </a:pattFill>
          </c:spPr>
          <c:invertIfNegative val="0"/>
          <c:val>
            <c:numRef>
              <c:f>'4.2'!$B$19:$M$19</c:f>
              <c:numCache>
                <c:formatCode>#\ ##0.0</c:formatCode>
                <c:ptCount val="12"/>
                <c:pt idx="0">
                  <c:v>3645.4019340000004</c:v>
                </c:pt>
                <c:pt idx="1">
                  <c:v>3438.9866919999981</c:v>
                </c:pt>
                <c:pt idx="2">
                  <c:v>3392.5046909999992</c:v>
                </c:pt>
                <c:pt idx="3">
                  <c:v>2912.8513269999994</c:v>
                </c:pt>
                <c:pt idx="4">
                  <c:v>2648.6663930000004</c:v>
                </c:pt>
                <c:pt idx="5">
                  <c:v>1972.630893</c:v>
                </c:pt>
                <c:pt idx="6">
                  <c:v>1901.1496510000009</c:v>
                </c:pt>
                <c:pt idx="7">
                  <c:v>2007.1951630000005</c:v>
                </c:pt>
                <c:pt idx="8">
                  <c:v>2040.6544710000003</c:v>
                </c:pt>
                <c:pt idx="9">
                  <c:v>2326.909274000001</c:v>
                </c:pt>
                <c:pt idx="10">
                  <c:v>2929.050575000002</c:v>
                </c:pt>
                <c:pt idx="11">
                  <c:v>3273.2335999999987</c:v>
                </c:pt>
              </c:numCache>
            </c:numRef>
          </c:val>
          <c:extLst>
            <c:ext xmlns:c16="http://schemas.microsoft.com/office/drawing/2014/chart" uri="{C3380CC4-5D6E-409C-BE32-E72D297353CC}">
              <c16:uniqueId val="{0000000C-136A-4182-821D-07A924959D79}"/>
            </c:ext>
          </c:extLst>
        </c:ser>
        <c:ser>
          <c:idx val="13"/>
          <c:order val="13"/>
          <c:tx>
            <c:strRef>
              <c:f>'4.2'!$A$20</c:f>
              <c:strCache>
                <c:ptCount val="1"/>
                <c:pt idx="0">
                  <c:v>Zlínský kraj</c:v>
                </c:pt>
              </c:strCache>
            </c:strRef>
          </c:tx>
          <c:spPr>
            <a:pattFill prst="ltUpDiag">
              <a:fgClr>
                <a:schemeClr val="accent5"/>
              </a:fgClr>
              <a:bgClr>
                <a:schemeClr val="bg1"/>
              </a:bgClr>
            </a:pattFill>
          </c:spPr>
          <c:invertIfNegative val="0"/>
          <c:val>
            <c:numRef>
              <c:f>'4.2'!$B$20:$M$20</c:f>
              <c:numCache>
                <c:formatCode>#\ ##0.0</c:formatCode>
                <c:ptCount val="12"/>
                <c:pt idx="0">
                  <c:v>937.042956</c:v>
                </c:pt>
                <c:pt idx="1">
                  <c:v>876.55022300000041</c:v>
                </c:pt>
                <c:pt idx="2">
                  <c:v>855.39409000000001</c:v>
                </c:pt>
                <c:pt idx="3">
                  <c:v>681.19147100000009</c:v>
                </c:pt>
                <c:pt idx="4">
                  <c:v>520.1200540000001</c:v>
                </c:pt>
                <c:pt idx="5">
                  <c:v>402.58182800000014</c:v>
                </c:pt>
                <c:pt idx="6">
                  <c:v>346.13118100000003</c:v>
                </c:pt>
                <c:pt idx="7">
                  <c:v>376.92107900000002</c:v>
                </c:pt>
                <c:pt idx="8">
                  <c:v>453.07842799999986</c:v>
                </c:pt>
                <c:pt idx="9">
                  <c:v>568.87981199999979</c:v>
                </c:pt>
                <c:pt idx="10">
                  <c:v>718.00608499999998</c:v>
                </c:pt>
                <c:pt idx="11">
                  <c:v>856.17852999999957</c:v>
                </c:pt>
              </c:numCache>
            </c:numRef>
          </c:val>
          <c:extLst>
            <c:ext xmlns:c16="http://schemas.microsoft.com/office/drawing/2014/chart" uri="{C3380CC4-5D6E-409C-BE32-E72D297353CC}">
              <c16:uniqueId val="{0000000D-136A-4182-821D-07A924959D79}"/>
            </c:ext>
          </c:extLst>
        </c:ser>
        <c:dLbls>
          <c:showLegendKey val="0"/>
          <c:showVal val="0"/>
          <c:showCatName val="0"/>
          <c:showSerName val="0"/>
          <c:showPercent val="0"/>
          <c:showBubbleSize val="0"/>
        </c:dLbls>
        <c:gapWidth val="50"/>
        <c:overlap val="100"/>
        <c:axId val="230913536"/>
        <c:axId val="230915072"/>
      </c:barChart>
      <c:catAx>
        <c:axId val="230913536"/>
        <c:scaling>
          <c:orientation val="minMax"/>
        </c:scaling>
        <c:delete val="0"/>
        <c:axPos val="b"/>
        <c:majorTickMark val="none"/>
        <c:minorTickMark val="none"/>
        <c:tickLblPos val="nextTo"/>
        <c:txPr>
          <a:bodyPr/>
          <a:lstStyle/>
          <a:p>
            <a:pPr>
              <a:defRPr sz="900"/>
            </a:pPr>
            <a:endParaRPr lang="cs-CZ"/>
          </a:p>
        </c:txPr>
        <c:crossAx val="230915072"/>
        <c:crosses val="autoZero"/>
        <c:auto val="1"/>
        <c:lblAlgn val="ctr"/>
        <c:lblOffset val="100"/>
        <c:noMultiLvlLbl val="0"/>
      </c:catAx>
      <c:valAx>
        <c:axId val="230915072"/>
        <c:scaling>
          <c:orientation val="minMax"/>
          <c:max val="25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2309135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extLst>
            <c:ext xmlns:c16="http://schemas.microsoft.com/office/drawing/2014/chart" uri="{C3380CC4-5D6E-409C-BE32-E72D297353CC}">
              <c16:uniqueId val="{00000000-9CF2-4986-BA65-CA71F5D8D0D6}"/>
            </c:ext>
          </c:extLst>
        </c:ser>
        <c:dLbls>
          <c:showLegendKey val="0"/>
          <c:showVal val="0"/>
          <c:showCatName val="0"/>
          <c:showSerName val="0"/>
          <c:showPercent val="0"/>
          <c:showBubbleSize val="0"/>
        </c:dLbls>
        <c:gapWidth val="150"/>
        <c:axId val="239326336"/>
        <c:axId val="239327872"/>
      </c:barChart>
      <c:catAx>
        <c:axId val="239326336"/>
        <c:scaling>
          <c:orientation val="minMax"/>
        </c:scaling>
        <c:delete val="0"/>
        <c:axPos val="l"/>
        <c:numFmt formatCode="General" sourceLinked="1"/>
        <c:majorTickMark val="none"/>
        <c:minorTickMark val="none"/>
        <c:tickLblPos val="nextTo"/>
        <c:txPr>
          <a:bodyPr/>
          <a:lstStyle/>
          <a:p>
            <a:pPr>
              <a:defRPr sz="900"/>
            </a:pPr>
            <a:endParaRPr lang="cs-CZ"/>
          </a:p>
        </c:txPr>
        <c:crossAx val="239327872"/>
        <c:crosses val="autoZero"/>
        <c:auto val="1"/>
        <c:lblAlgn val="ctr"/>
        <c:lblOffset val="100"/>
        <c:noMultiLvlLbl val="0"/>
      </c:catAx>
      <c:valAx>
        <c:axId val="2393278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263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4091-431D-A8B3-D9803D311F40}"/>
              </c:ext>
            </c:extLst>
          </c:dPt>
          <c:cat>
            <c:numRef>
              <c:f>'14.9'!$J$19:$J$26</c:f>
              <c:numCache>
                <c:formatCode>General</c:formatCode>
                <c:ptCount val="8"/>
              </c:numCache>
            </c:numRef>
          </c:cat>
          <c:val>
            <c:numRef>
              <c:f>'14.9'!$K$19:$K$26</c:f>
              <c:numCache>
                <c:formatCode>General</c:formatCode>
                <c:ptCount val="8"/>
              </c:numCache>
            </c:numRef>
          </c:val>
          <c:extLst>
            <c:ext xmlns:c16="http://schemas.microsoft.com/office/drawing/2014/chart" uri="{C3380CC4-5D6E-409C-BE32-E72D297353CC}">
              <c16:uniqueId val="{00000002-4091-431D-A8B3-D9803D311F4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extLst>
            <c:ext xmlns:c16="http://schemas.microsoft.com/office/drawing/2014/chart" uri="{C3380CC4-5D6E-409C-BE32-E72D297353CC}">
              <c16:uniqueId val="{00000000-2149-4519-A948-13538D1FA8A2}"/>
            </c:ext>
          </c:extLst>
        </c:ser>
        <c:dLbls>
          <c:showLegendKey val="0"/>
          <c:showVal val="0"/>
          <c:showCatName val="0"/>
          <c:showSerName val="0"/>
          <c:showPercent val="0"/>
          <c:showBubbleSize val="0"/>
        </c:dLbls>
        <c:gapWidth val="150"/>
        <c:axId val="273689216"/>
        <c:axId val="273727872"/>
      </c:barChart>
      <c:catAx>
        <c:axId val="273689216"/>
        <c:scaling>
          <c:orientation val="maxMin"/>
        </c:scaling>
        <c:delete val="0"/>
        <c:axPos val="l"/>
        <c:numFmt formatCode="0.0" sourceLinked="1"/>
        <c:majorTickMark val="none"/>
        <c:minorTickMark val="none"/>
        <c:tickLblPos val="nextTo"/>
        <c:txPr>
          <a:bodyPr/>
          <a:lstStyle/>
          <a:p>
            <a:pPr>
              <a:defRPr sz="900"/>
            </a:pPr>
            <a:endParaRPr lang="cs-CZ"/>
          </a:p>
        </c:txPr>
        <c:crossAx val="273727872"/>
        <c:crosses val="autoZero"/>
        <c:auto val="1"/>
        <c:lblAlgn val="ctr"/>
        <c:lblOffset val="100"/>
        <c:noMultiLvlLbl val="0"/>
      </c:catAx>
      <c:valAx>
        <c:axId val="27372787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6892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extLst>
            <c:ext xmlns:c16="http://schemas.microsoft.com/office/drawing/2014/chart" uri="{C3380CC4-5D6E-409C-BE32-E72D297353CC}">
              <c16:uniqueId val="{00000000-6B65-42E2-9A82-93FAD9E4E8AF}"/>
            </c:ext>
          </c:extLst>
        </c:ser>
        <c:dLbls>
          <c:showLegendKey val="0"/>
          <c:showVal val="0"/>
          <c:showCatName val="0"/>
          <c:showSerName val="0"/>
          <c:showPercent val="0"/>
          <c:showBubbleSize val="0"/>
        </c:dLbls>
        <c:gapWidth val="150"/>
        <c:axId val="273768832"/>
        <c:axId val="273770368"/>
      </c:barChart>
      <c:catAx>
        <c:axId val="273768832"/>
        <c:scaling>
          <c:orientation val="minMax"/>
        </c:scaling>
        <c:delete val="0"/>
        <c:axPos val="l"/>
        <c:numFmt formatCode="General" sourceLinked="1"/>
        <c:majorTickMark val="none"/>
        <c:minorTickMark val="none"/>
        <c:tickLblPos val="nextTo"/>
        <c:txPr>
          <a:bodyPr/>
          <a:lstStyle/>
          <a:p>
            <a:pPr>
              <a:defRPr sz="900"/>
            </a:pPr>
            <a:endParaRPr lang="cs-CZ"/>
          </a:p>
        </c:txPr>
        <c:crossAx val="273770368"/>
        <c:crosses val="autoZero"/>
        <c:auto val="1"/>
        <c:lblAlgn val="ctr"/>
        <c:lblOffset val="100"/>
        <c:noMultiLvlLbl val="0"/>
      </c:catAx>
      <c:valAx>
        <c:axId val="2737703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7688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 ##0.0</c:formatCode>
                <c:ptCount val="3"/>
              </c:numCache>
            </c:numRef>
          </c:val>
          <c:extLst>
            <c:ext xmlns:c16="http://schemas.microsoft.com/office/drawing/2014/chart" uri="{C3380CC4-5D6E-409C-BE32-E72D297353CC}">
              <c16:uniqueId val="{00000000-4932-44E0-848B-781B20C8C87C}"/>
            </c:ext>
          </c:extLst>
        </c:ser>
        <c:ser>
          <c:idx val="1"/>
          <c:order val="1"/>
          <c:tx>
            <c:strRef>
              <c:f>'14.9'!$J$32</c:f>
              <c:strCache>
                <c:ptCount val="1"/>
              </c:strCache>
            </c:strRef>
          </c:tx>
          <c:invertIfNegative val="0"/>
          <c:cat>
            <c:numRef>
              <c:f>'14.9'!$K$30:$M$30</c:f>
              <c:numCache>
                <c:formatCode>General</c:formatCode>
                <c:ptCount val="3"/>
              </c:numCache>
            </c:numRef>
          </c:cat>
          <c:val>
            <c:numRef>
              <c:f>'14.9'!$K$32:$M$32</c:f>
              <c:numCache>
                <c:formatCode>#\ ##0.0</c:formatCode>
                <c:ptCount val="3"/>
              </c:numCache>
            </c:numRef>
          </c:val>
          <c:extLst>
            <c:ext xmlns:c16="http://schemas.microsoft.com/office/drawing/2014/chart" uri="{C3380CC4-5D6E-409C-BE32-E72D297353CC}">
              <c16:uniqueId val="{00000001-4932-44E0-848B-781B20C8C87C}"/>
            </c:ext>
          </c:extLst>
        </c:ser>
        <c:ser>
          <c:idx val="2"/>
          <c:order val="2"/>
          <c:tx>
            <c:strRef>
              <c:f>'14.9'!$J$33</c:f>
              <c:strCache>
                <c:ptCount val="1"/>
              </c:strCache>
            </c:strRef>
          </c:tx>
          <c:invertIfNegative val="0"/>
          <c:cat>
            <c:numRef>
              <c:f>'14.9'!$K$30:$M$30</c:f>
              <c:numCache>
                <c:formatCode>General</c:formatCode>
                <c:ptCount val="3"/>
              </c:numCache>
            </c:numRef>
          </c:cat>
          <c:val>
            <c:numRef>
              <c:f>'14.9'!$K$33:$M$33</c:f>
              <c:numCache>
                <c:formatCode>#\ ##0.0</c:formatCode>
                <c:ptCount val="3"/>
              </c:numCache>
            </c:numRef>
          </c:val>
          <c:extLst>
            <c:ext xmlns:c16="http://schemas.microsoft.com/office/drawing/2014/chart" uri="{C3380CC4-5D6E-409C-BE32-E72D297353CC}">
              <c16:uniqueId val="{00000002-4932-44E0-848B-781B20C8C87C}"/>
            </c:ext>
          </c:extLst>
        </c:ser>
        <c:ser>
          <c:idx val="3"/>
          <c:order val="3"/>
          <c:tx>
            <c:strRef>
              <c:f>'14.9'!$J$34</c:f>
              <c:strCache>
                <c:ptCount val="1"/>
              </c:strCache>
            </c:strRef>
          </c:tx>
          <c:invertIfNegative val="0"/>
          <c:cat>
            <c:numRef>
              <c:f>'14.9'!$K$30:$M$30</c:f>
              <c:numCache>
                <c:formatCode>General</c:formatCode>
                <c:ptCount val="3"/>
              </c:numCache>
            </c:numRef>
          </c:cat>
          <c:val>
            <c:numRef>
              <c:f>'14.9'!$K$34:$M$34</c:f>
              <c:numCache>
                <c:formatCode>#\ ##0.0</c:formatCode>
                <c:ptCount val="3"/>
              </c:numCache>
            </c:numRef>
          </c:val>
          <c:extLst>
            <c:ext xmlns:c16="http://schemas.microsoft.com/office/drawing/2014/chart" uri="{C3380CC4-5D6E-409C-BE32-E72D297353CC}">
              <c16:uniqueId val="{00000003-4932-44E0-848B-781B20C8C87C}"/>
            </c:ext>
          </c:extLst>
        </c:ser>
        <c:ser>
          <c:idx val="4"/>
          <c:order val="4"/>
          <c:tx>
            <c:strRef>
              <c:f>'14.9'!$J$35</c:f>
              <c:strCache>
                <c:ptCount val="1"/>
              </c:strCache>
            </c:strRef>
          </c:tx>
          <c:invertIfNegative val="0"/>
          <c:cat>
            <c:numRef>
              <c:f>'14.9'!$K$30:$M$30</c:f>
              <c:numCache>
                <c:formatCode>General</c:formatCode>
                <c:ptCount val="3"/>
              </c:numCache>
            </c:numRef>
          </c:cat>
          <c:val>
            <c:numRef>
              <c:f>'14.9'!$K$35:$M$35</c:f>
              <c:numCache>
                <c:formatCode>#\ ##0.0</c:formatCode>
                <c:ptCount val="3"/>
              </c:numCache>
            </c:numRef>
          </c:val>
          <c:extLst>
            <c:ext xmlns:c16="http://schemas.microsoft.com/office/drawing/2014/chart" uri="{C3380CC4-5D6E-409C-BE32-E72D297353CC}">
              <c16:uniqueId val="{00000004-4932-44E0-848B-781B20C8C87C}"/>
            </c:ext>
          </c:extLst>
        </c:ser>
        <c:ser>
          <c:idx val="5"/>
          <c:order val="5"/>
          <c:tx>
            <c:strRef>
              <c:f>'14.9'!$J$36</c:f>
              <c:strCache>
                <c:ptCount val="1"/>
              </c:strCache>
            </c:strRef>
          </c:tx>
          <c:invertIfNegative val="0"/>
          <c:cat>
            <c:numRef>
              <c:f>'14.9'!$K$30:$M$30</c:f>
              <c:numCache>
                <c:formatCode>General</c:formatCode>
                <c:ptCount val="3"/>
              </c:numCache>
            </c:numRef>
          </c:cat>
          <c:val>
            <c:numRef>
              <c:f>'14.9'!$K$36:$M$36</c:f>
              <c:numCache>
                <c:formatCode>#\ ##0.0</c:formatCode>
                <c:ptCount val="3"/>
              </c:numCache>
            </c:numRef>
          </c:val>
          <c:extLst>
            <c:ext xmlns:c16="http://schemas.microsoft.com/office/drawing/2014/chart" uri="{C3380CC4-5D6E-409C-BE32-E72D297353CC}">
              <c16:uniqueId val="{00000005-4932-44E0-848B-781B20C8C87C}"/>
            </c:ext>
          </c:extLst>
        </c:ser>
        <c:ser>
          <c:idx val="6"/>
          <c:order val="6"/>
          <c:tx>
            <c:strRef>
              <c:f>'14.9'!$J$37</c:f>
              <c:strCache>
                <c:ptCount val="1"/>
              </c:strCache>
            </c:strRef>
          </c:tx>
          <c:invertIfNegative val="0"/>
          <c:cat>
            <c:numRef>
              <c:f>'14.9'!$K$30:$M$30</c:f>
              <c:numCache>
                <c:formatCode>General</c:formatCode>
                <c:ptCount val="3"/>
              </c:numCache>
            </c:numRef>
          </c:cat>
          <c:val>
            <c:numRef>
              <c:f>'14.9'!$K$37:$M$37</c:f>
              <c:numCache>
                <c:formatCode>#\ ##0.0</c:formatCode>
                <c:ptCount val="3"/>
              </c:numCache>
            </c:numRef>
          </c:val>
          <c:extLst>
            <c:ext xmlns:c16="http://schemas.microsoft.com/office/drawing/2014/chart" uri="{C3380CC4-5D6E-409C-BE32-E72D297353CC}">
              <c16:uniqueId val="{00000006-4932-44E0-848B-781B20C8C87C}"/>
            </c:ext>
          </c:extLst>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 ##0.0</c:formatCode>
                <c:ptCount val="3"/>
              </c:numCache>
            </c:numRef>
          </c:val>
          <c:extLst>
            <c:ext xmlns:c16="http://schemas.microsoft.com/office/drawing/2014/chart" uri="{C3380CC4-5D6E-409C-BE32-E72D297353CC}">
              <c16:uniqueId val="{00000007-4932-44E0-848B-781B20C8C87C}"/>
            </c:ext>
          </c:extLst>
        </c:ser>
        <c:dLbls>
          <c:showLegendKey val="0"/>
          <c:showVal val="0"/>
          <c:showCatName val="0"/>
          <c:showSerName val="0"/>
          <c:showPercent val="0"/>
          <c:showBubbleSize val="0"/>
        </c:dLbls>
        <c:gapWidth val="150"/>
        <c:overlap val="100"/>
        <c:axId val="273877248"/>
        <c:axId val="273887232"/>
      </c:barChart>
      <c:catAx>
        <c:axId val="273877248"/>
        <c:scaling>
          <c:orientation val="minMax"/>
        </c:scaling>
        <c:delete val="0"/>
        <c:axPos val="b"/>
        <c:numFmt formatCode="General" sourceLinked="1"/>
        <c:majorTickMark val="none"/>
        <c:minorTickMark val="none"/>
        <c:tickLblPos val="nextTo"/>
        <c:txPr>
          <a:bodyPr/>
          <a:lstStyle/>
          <a:p>
            <a:pPr>
              <a:defRPr sz="900"/>
            </a:pPr>
            <a:endParaRPr lang="cs-CZ"/>
          </a:p>
        </c:txPr>
        <c:crossAx val="273887232"/>
        <c:crosses val="autoZero"/>
        <c:auto val="1"/>
        <c:lblAlgn val="ctr"/>
        <c:lblOffset val="100"/>
        <c:noMultiLvlLbl val="0"/>
      </c:catAx>
      <c:valAx>
        <c:axId val="273887232"/>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87724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extLst>
            <c:ext xmlns:c16="http://schemas.microsoft.com/office/drawing/2014/chart" uri="{C3380CC4-5D6E-409C-BE32-E72D297353CC}">
              <c16:uniqueId val="{00000000-F990-4CAA-BC17-3581B0BC59F5}"/>
            </c:ext>
          </c:extLst>
        </c:ser>
        <c:dLbls>
          <c:showLegendKey val="0"/>
          <c:showVal val="0"/>
          <c:showCatName val="0"/>
          <c:showSerName val="0"/>
          <c:showPercent val="0"/>
          <c:showBubbleSize val="0"/>
        </c:dLbls>
        <c:gapWidth val="150"/>
        <c:axId val="273928960"/>
        <c:axId val="273930496"/>
      </c:barChart>
      <c:catAx>
        <c:axId val="273928960"/>
        <c:scaling>
          <c:orientation val="minMax"/>
        </c:scaling>
        <c:delete val="0"/>
        <c:axPos val="l"/>
        <c:numFmt formatCode="General" sourceLinked="1"/>
        <c:majorTickMark val="none"/>
        <c:minorTickMark val="none"/>
        <c:tickLblPos val="nextTo"/>
        <c:txPr>
          <a:bodyPr/>
          <a:lstStyle/>
          <a:p>
            <a:pPr>
              <a:defRPr sz="900"/>
            </a:pPr>
            <a:endParaRPr lang="cs-CZ"/>
          </a:p>
        </c:txPr>
        <c:crossAx val="273930496"/>
        <c:crosses val="autoZero"/>
        <c:auto val="1"/>
        <c:lblAlgn val="ctr"/>
        <c:lblOffset val="100"/>
        <c:noMultiLvlLbl val="0"/>
      </c:catAx>
      <c:valAx>
        <c:axId val="2739304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9289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866-486B-92CE-D6F802979A99}"/>
              </c:ext>
            </c:extLst>
          </c:dPt>
          <c:cat>
            <c:numRef>
              <c:f>'14.10'!$J$19:$J$26</c:f>
              <c:numCache>
                <c:formatCode>General</c:formatCode>
                <c:ptCount val="8"/>
              </c:numCache>
            </c:numRef>
          </c:cat>
          <c:val>
            <c:numRef>
              <c:f>'14.10'!$K$19:$K$26</c:f>
              <c:numCache>
                <c:formatCode>General</c:formatCode>
                <c:ptCount val="8"/>
              </c:numCache>
            </c:numRef>
          </c:val>
          <c:extLst>
            <c:ext xmlns:c16="http://schemas.microsoft.com/office/drawing/2014/chart" uri="{C3380CC4-5D6E-409C-BE32-E72D297353CC}">
              <c16:uniqueId val="{00000002-1866-486B-92CE-D6F802979A9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extLst>
            <c:ext xmlns:c16="http://schemas.microsoft.com/office/drawing/2014/chart" uri="{C3380CC4-5D6E-409C-BE32-E72D297353CC}">
              <c16:uniqueId val="{00000000-CA2E-4F2E-9540-E0F0730E1080}"/>
            </c:ext>
          </c:extLst>
        </c:ser>
        <c:dLbls>
          <c:showLegendKey val="0"/>
          <c:showVal val="0"/>
          <c:showCatName val="0"/>
          <c:showSerName val="0"/>
          <c:showPercent val="0"/>
          <c:showBubbleSize val="0"/>
        </c:dLbls>
        <c:gapWidth val="150"/>
        <c:axId val="233446016"/>
        <c:axId val="233447808"/>
      </c:barChart>
      <c:catAx>
        <c:axId val="233446016"/>
        <c:scaling>
          <c:orientation val="maxMin"/>
        </c:scaling>
        <c:delete val="0"/>
        <c:axPos val="l"/>
        <c:numFmt formatCode="0.0" sourceLinked="1"/>
        <c:majorTickMark val="none"/>
        <c:minorTickMark val="none"/>
        <c:tickLblPos val="nextTo"/>
        <c:txPr>
          <a:bodyPr/>
          <a:lstStyle/>
          <a:p>
            <a:pPr>
              <a:defRPr sz="900"/>
            </a:pPr>
            <a:endParaRPr lang="cs-CZ"/>
          </a:p>
        </c:txPr>
        <c:crossAx val="233447808"/>
        <c:crosses val="autoZero"/>
        <c:auto val="1"/>
        <c:lblAlgn val="ctr"/>
        <c:lblOffset val="100"/>
        <c:noMultiLvlLbl val="0"/>
      </c:catAx>
      <c:valAx>
        <c:axId val="2334478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34460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extLst>
            <c:ext xmlns:c16="http://schemas.microsoft.com/office/drawing/2014/chart" uri="{C3380CC4-5D6E-409C-BE32-E72D297353CC}">
              <c16:uniqueId val="{00000000-2258-41E0-BDFA-95DDE87F2ABA}"/>
            </c:ext>
          </c:extLst>
        </c:ser>
        <c:dLbls>
          <c:showLegendKey val="0"/>
          <c:showVal val="0"/>
          <c:showCatName val="0"/>
          <c:showSerName val="0"/>
          <c:showPercent val="0"/>
          <c:showBubbleSize val="0"/>
        </c:dLbls>
        <c:gapWidth val="150"/>
        <c:axId val="233468288"/>
        <c:axId val="233469824"/>
      </c:barChart>
      <c:catAx>
        <c:axId val="233468288"/>
        <c:scaling>
          <c:orientation val="minMax"/>
        </c:scaling>
        <c:delete val="0"/>
        <c:axPos val="l"/>
        <c:numFmt formatCode="General" sourceLinked="1"/>
        <c:majorTickMark val="none"/>
        <c:minorTickMark val="none"/>
        <c:tickLblPos val="nextTo"/>
        <c:txPr>
          <a:bodyPr/>
          <a:lstStyle/>
          <a:p>
            <a:pPr>
              <a:defRPr sz="900"/>
            </a:pPr>
            <a:endParaRPr lang="cs-CZ"/>
          </a:p>
        </c:txPr>
        <c:crossAx val="233469824"/>
        <c:crosses val="autoZero"/>
        <c:auto val="1"/>
        <c:lblAlgn val="ctr"/>
        <c:lblOffset val="100"/>
        <c:noMultiLvlLbl val="0"/>
      </c:catAx>
      <c:valAx>
        <c:axId val="2334698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34682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 ##0.0</c:formatCode>
                <c:ptCount val="3"/>
              </c:numCache>
            </c:numRef>
          </c:val>
          <c:extLst>
            <c:ext xmlns:c16="http://schemas.microsoft.com/office/drawing/2014/chart" uri="{C3380CC4-5D6E-409C-BE32-E72D297353CC}">
              <c16:uniqueId val="{00000000-BA15-437A-AFEC-F67B4F4772C2}"/>
            </c:ext>
          </c:extLst>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 ##0.0</c:formatCode>
                <c:ptCount val="3"/>
              </c:numCache>
            </c:numRef>
          </c:val>
          <c:extLst>
            <c:ext xmlns:c16="http://schemas.microsoft.com/office/drawing/2014/chart" uri="{C3380CC4-5D6E-409C-BE32-E72D297353CC}">
              <c16:uniqueId val="{00000001-BA15-437A-AFEC-F67B4F4772C2}"/>
            </c:ext>
          </c:extLst>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 ##0.0</c:formatCode>
                <c:ptCount val="3"/>
              </c:numCache>
            </c:numRef>
          </c:val>
          <c:extLst>
            <c:ext xmlns:c16="http://schemas.microsoft.com/office/drawing/2014/chart" uri="{C3380CC4-5D6E-409C-BE32-E72D297353CC}">
              <c16:uniqueId val="{00000002-BA15-437A-AFEC-F67B4F4772C2}"/>
            </c:ext>
          </c:extLst>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 ##0.0</c:formatCode>
                <c:ptCount val="3"/>
              </c:numCache>
            </c:numRef>
          </c:val>
          <c:extLst>
            <c:ext xmlns:c16="http://schemas.microsoft.com/office/drawing/2014/chart" uri="{C3380CC4-5D6E-409C-BE32-E72D297353CC}">
              <c16:uniqueId val="{00000003-BA15-437A-AFEC-F67B4F4772C2}"/>
            </c:ext>
          </c:extLst>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 ##0.0</c:formatCode>
                <c:ptCount val="3"/>
              </c:numCache>
            </c:numRef>
          </c:val>
          <c:extLst>
            <c:ext xmlns:c16="http://schemas.microsoft.com/office/drawing/2014/chart" uri="{C3380CC4-5D6E-409C-BE32-E72D297353CC}">
              <c16:uniqueId val="{00000004-BA15-437A-AFEC-F67B4F4772C2}"/>
            </c:ext>
          </c:extLst>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 ##0.0</c:formatCode>
                <c:ptCount val="3"/>
              </c:numCache>
            </c:numRef>
          </c:val>
          <c:extLst>
            <c:ext xmlns:c16="http://schemas.microsoft.com/office/drawing/2014/chart" uri="{C3380CC4-5D6E-409C-BE32-E72D297353CC}">
              <c16:uniqueId val="{00000005-BA15-437A-AFEC-F67B4F4772C2}"/>
            </c:ext>
          </c:extLst>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 ##0.0</c:formatCode>
                <c:ptCount val="3"/>
              </c:numCache>
            </c:numRef>
          </c:val>
          <c:extLst>
            <c:ext xmlns:c16="http://schemas.microsoft.com/office/drawing/2014/chart" uri="{C3380CC4-5D6E-409C-BE32-E72D297353CC}">
              <c16:uniqueId val="{00000006-BA15-437A-AFEC-F67B4F4772C2}"/>
            </c:ext>
          </c:extLst>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 ##0.0</c:formatCode>
                <c:ptCount val="3"/>
              </c:numCache>
            </c:numRef>
          </c:val>
          <c:extLst>
            <c:ext xmlns:c16="http://schemas.microsoft.com/office/drawing/2014/chart" uri="{C3380CC4-5D6E-409C-BE32-E72D297353CC}">
              <c16:uniqueId val="{00000007-BA15-437A-AFEC-F67B4F4772C2}"/>
            </c:ext>
          </c:extLst>
        </c:ser>
        <c:dLbls>
          <c:showLegendKey val="0"/>
          <c:showVal val="0"/>
          <c:showCatName val="0"/>
          <c:showSerName val="0"/>
          <c:showPercent val="0"/>
          <c:showBubbleSize val="0"/>
        </c:dLbls>
        <c:gapWidth val="150"/>
        <c:overlap val="100"/>
        <c:axId val="239941888"/>
        <c:axId val="239951872"/>
      </c:barChart>
      <c:catAx>
        <c:axId val="239941888"/>
        <c:scaling>
          <c:orientation val="minMax"/>
        </c:scaling>
        <c:delete val="0"/>
        <c:axPos val="b"/>
        <c:numFmt formatCode="General" sourceLinked="1"/>
        <c:majorTickMark val="none"/>
        <c:minorTickMark val="none"/>
        <c:tickLblPos val="nextTo"/>
        <c:txPr>
          <a:bodyPr/>
          <a:lstStyle/>
          <a:p>
            <a:pPr>
              <a:defRPr sz="900"/>
            </a:pPr>
            <a:endParaRPr lang="cs-CZ"/>
          </a:p>
        </c:txPr>
        <c:crossAx val="239951872"/>
        <c:crosses val="autoZero"/>
        <c:auto val="1"/>
        <c:lblAlgn val="ctr"/>
        <c:lblOffset val="100"/>
        <c:noMultiLvlLbl val="0"/>
      </c:catAx>
      <c:valAx>
        <c:axId val="2399518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941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Výroba tepla brutto v krajích ČR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9.5246358349698951E-4"/>
          <c:y val="1.9225951097960763E-2"/>
        </c:manualLayout>
      </c:layout>
      <c:overlay val="0"/>
    </c:title>
    <c:autoTitleDeleted val="0"/>
    <c:plotArea>
      <c:layout/>
      <c:barChart>
        <c:barDir val="col"/>
        <c:grouping val="stacked"/>
        <c:varyColors val="0"/>
        <c:ser>
          <c:idx val="0"/>
          <c:order val="0"/>
          <c:tx>
            <c:strRef>
              <c:f>'4.3'!$A$5</c:f>
              <c:strCache>
                <c:ptCount val="1"/>
                <c:pt idx="0">
                  <c:v>Biomasa</c:v>
                </c:pt>
              </c:strCache>
            </c:strRef>
          </c:tx>
          <c:spPr>
            <a:solidFill>
              <a:schemeClr val="accent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 ##0.0</c:formatCode>
                <c:ptCount val="14"/>
                <c:pt idx="0">
                  <c:v>0</c:v>
                </c:pt>
                <c:pt idx="1">
                  <c:v>1941.5742910000006</c:v>
                </c:pt>
                <c:pt idx="2">
                  <c:v>513.87113999999997</c:v>
                </c:pt>
                <c:pt idx="3">
                  <c:v>420.00568300000003</c:v>
                </c:pt>
                <c:pt idx="4">
                  <c:v>1445.8912190000001</c:v>
                </c:pt>
                <c:pt idx="5">
                  <c:v>880.46730100000013</c:v>
                </c:pt>
                <c:pt idx="6">
                  <c:v>23.159737000000007</c:v>
                </c:pt>
                <c:pt idx="7">
                  <c:v>6512.6855270000005</c:v>
                </c:pt>
                <c:pt idx="8">
                  <c:v>231.85863199999989</c:v>
                </c:pt>
                <c:pt idx="9">
                  <c:v>73.302600000000012</c:v>
                </c:pt>
                <c:pt idx="10">
                  <c:v>1171.6641100000006</c:v>
                </c:pt>
                <c:pt idx="11">
                  <c:v>1443.5807820000009</c:v>
                </c:pt>
                <c:pt idx="12">
                  <c:v>8642.113620999995</c:v>
                </c:pt>
                <c:pt idx="13">
                  <c:v>438.16603299999997</c:v>
                </c:pt>
              </c:numCache>
            </c:numRef>
          </c:val>
          <c:extLst>
            <c:ext xmlns:c16="http://schemas.microsoft.com/office/drawing/2014/chart" uri="{C3380CC4-5D6E-409C-BE32-E72D297353CC}">
              <c16:uniqueId val="{00000000-EF37-4A35-B978-FEC626290C06}"/>
            </c:ext>
          </c:extLst>
        </c:ser>
        <c:ser>
          <c:idx val="1"/>
          <c:order val="1"/>
          <c:tx>
            <c:strRef>
              <c:f>'4.3'!$A$6</c:f>
              <c:strCache>
                <c:ptCount val="1"/>
                <c:pt idx="0">
                  <c:v>Bioplyn</c:v>
                </c:pt>
              </c:strCache>
            </c:strRef>
          </c:tx>
          <c:spPr>
            <a:solidFill>
              <a:schemeClr val="accent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 ##0.0</c:formatCode>
                <c:ptCount val="14"/>
                <c:pt idx="0">
                  <c:v>149.15899999999999</c:v>
                </c:pt>
                <c:pt idx="1">
                  <c:v>417.09026600000021</c:v>
                </c:pt>
                <c:pt idx="2">
                  <c:v>310.28816399999994</c:v>
                </c:pt>
                <c:pt idx="3">
                  <c:v>72.136762999999988</c:v>
                </c:pt>
                <c:pt idx="4">
                  <c:v>661.38777400000004</c:v>
                </c:pt>
                <c:pt idx="5">
                  <c:v>403.37929600000001</c:v>
                </c:pt>
                <c:pt idx="6">
                  <c:v>39.877865999999997</c:v>
                </c:pt>
                <c:pt idx="7">
                  <c:v>367.24975200000006</c:v>
                </c:pt>
                <c:pt idx="8">
                  <c:v>373.06185299999999</c:v>
                </c:pt>
                <c:pt idx="9">
                  <c:v>400.45471599999968</c:v>
                </c:pt>
                <c:pt idx="10">
                  <c:v>381.814933</c:v>
                </c:pt>
                <c:pt idx="11">
                  <c:v>448.99912799999993</c:v>
                </c:pt>
                <c:pt idx="12">
                  <c:v>111.65299899999994</c:v>
                </c:pt>
                <c:pt idx="13">
                  <c:v>132.385346</c:v>
                </c:pt>
              </c:numCache>
            </c:numRef>
          </c:val>
          <c:extLst>
            <c:ext xmlns:c16="http://schemas.microsoft.com/office/drawing/2014/chart" uri="{C3380CC4-5D6E-409C-BE32-E72D297353CC}">
              <c16:uniqueId val="{00000001-EF37-4A35-B978-FEC626290C06}"/>
            </c:ext>
          </c:extLst>
        </c:ser>
        <c:ser>
          <c:idx val="2"/>
          <c:order val="2"/>
          <c:tx>
            <c:strRef>
              <c:f>'4.3'!$A$7</c:f>
              <c:strCache>
                <c:ptCount val="1"/>
                <c:pt idx="0">
                  <c:v>Černé uhlí</c:v>
                </c:pt>
              </c:strCache>
            </c:strRef>
          </c:tx>
          <c:spPr>
            <a:solidFill>
              <a:schemeClr val="accent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 ##0.0</c:formatCode>
                <c:ptCount val="14"/>
                <c:pt idx="0">
                  <c:v>0</c:v>
                </c:pt>
                <c:pt idx="1">
                  <c:v>13.542</c:v>
                </c:pt>
                <c:pt idx="2">
                  <c:v>0.98853000000000002</c:v>
                </c:pt>
                <c:pt idx="3">
                  <c:v>0</c:v>
                </c:pt>
                <c:pt idx="4">
                  <c:v>0</c:v>
                </c:pt>
                <c:pt idx="5">
                  <c:v>56.932410000000004</c:v>
                </c:pt>
                <c:pt idx="6">
                  <c:v>0</c:v>
                </c:pt>
                <c:pt idx="7">
                  <c:v>13650.680625999996</c:v>
                </c:pt>
                <c:pt idx="8">
                  <c:v>543.44139899999993</c:v>
                </c:pt>
                <c:pt idx="9">
                  <c:v>105.73399999999999</c:v>
                </c:pt>
                <c:pt idx="10">
                  <c:v>0</c:v>
                </c:pt>
                <c:pt idx="11">
                  <c:v>0.156</c:v>
                </c:pt>
                <c:pt idx="12">
                  <c:v>3.8487300000000007</c:v>
                </c:pt>
                <c:pt idx="13">
                  <c:v>217.79074300000002</c:v>
                </c:pt>
              </c:numCache>
            </c:numRef>
          </c:val>
          <c:extLst>
            <c:ext xmlns:c16="http://schemas.microsoft.com/office/drawing/2014/chart" uri="{C3380CC4-5D6E-409C-BE32-E72D297353CC}">
              <c16:uniqueId val="{00000002-EF37-4A35-B978-FEC626290C06}"/>
            </c:ext>
          </c:extLst>
        </c:ser>
        <c:ser>
          <c:idx val="3"/>
          <c:order val="3"/>
          <c:tx>
            <c:strRef>
              <c:f>'4.3'!$A$8</c:f>
              <c:strCache>
                <c:ptCount val="1"/>
                <c:pt idx="0">
                  <c:v>Elektrická energie</c:v>
                </c:pt>
              </c:strCache>
            </c:strRef>
          </c:tx>
          <c:spPr>
            <a:solidFill>
              <a:schemeClr val="accent4"/>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 ##0.0</c:formatCode>
                <c:ptCount val="14"/>
                <c:pt idx="0">
                  <c:v>2.7549999999999999</c:v>
                </c:pt>
                <c:pt idx="1">
                  <c:v>6.7099999999999993E-2</c:v>
                </c:pt>
                <c:pt idx="2">
                  <c:v>3.5710000000000002</c:v>
                </c:pt>
                <c:pt idx="3">
                  <c:v>0</c:v>
                </c:pt>
                <c:pt idx="4">
                  <c:v>5.6000000000000001E-2</c:v>
                </c:pt>
                <c:pt idx="5">
                  <c:v>0</c:v>
                </c:pt>
                <c:pt idx="6">
                  <c:v>0</c:v>
                </c:pt>
                <c:pt idx="7">
                  <c:v>1.578346</c:v>
                </c:pt>
                <c:pt idx="8">
                  <c:v>0.76184699999999994</c:v>
                </c:pt>
                <c:pt idx="9">
                  <c:v>23.376069999999999</c:v>
                </c:pt>
                <c:pt idx="10">
                  <c:v>5.6091899999999999</c:v>
                </c:pt>
                <c:pt idx="11">
                  <c:v>0</c:v>
                </c:pt>
                <c:pt idx="12">
                  <c:v>0</c:v>
                </c:pt>
                <c:pt idx="13">
                  <c:v>0.27399999999999997</c:v>
                </c:pt>
              </c:numCache>
            </c:numRef>
          </c:val>
          <c:extLst>
            <c:ext xmlns:c16="http://schemas.microsoft.com/office/drawing/2014/chart" uri="{C3380CC4-5D6E-409C-BE32-E72D297353CC}">
              <c16:uniqueId val="{00000003-EF37-4A35-B978-FEC626290C06}"/>
            </c:ext>
          </c:extLst>
        </c:ser>
        <c:ser>
          <c:idx val="4"/>
          <c:order val="4"/>
          <c:tx>
            <c:strRef>
              <c:f>'4.3'!$A$9</c:f>
              <c:strCache>
                <c:ptCount val="1"/>
                <c:pt idx="0">
                  <c:v>Energie prostředí (tepelné čerpadlo)</c:v>
                </c:pt>
              </c:strCache>
            </c:strRef>
          </c:tx>
          <c:spPr>
            <a:solidFill>
              <a:schemeClr val="accent5"/>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 ##0.0</c:formatCode>
                <c:ptCount val="14"/>
                <c:pt idx="0">
                  <c:v>9.4600000000000009</c:v>
                </c:pt>
                <c:pt idx="1">
                  <c:v>0</c:v>
                </c:pt>
                <c:pt idx="2">
                  <c:v>0.71199999999999997</c:v>
                </c:pt>
                <c:pt idx="3">
                  <c:v>5.1725199999999996</c:v>
                </c:pt>
                <c:pt idx="4">
                  <c:v>0</c:v>
                </c:pt>
                <c:pt idx="5">
                  <c:v>0</c:v>
                </c:pt>
                <c:pt idx="6">
                  <c:v>0</c:v>
                </c:pt>
                <c:pt idx="7">
                  <c:v>0</c:v>
                </c:pt>
                <c:pt idx="8">
                  <c:v>0</c:v>
                </c:pt>
                <c:pt idx="9">
                  <c:v>0</c:v>
                </c:pt>
                <c:pt idx="10">
                  <c:v>0</c:v>
                </c:pt>
                <c:pt idx="11">
                  <c:v>0</c:v>
                </c:pt>
                <c:pt idx="12">
                  <c:v>85.317999999999984</c:v>
                </c:pt>
                <c:pt idx="13">
                  <c:v>0</c:v>
                </c:pt>
              </c:numCache>
            </c:numRef>
          </c:val>
          <c:extLst>
            <c:ext xmlns:c16="http://schemas.microsoft.com/office/drawing/2014/chart" uri="{C3380CC4-5D6E-409C-BE32-E72D297353CC}">
              <c16:uniqueId val="{00000004-EF37-4A35-B978-FEC626290C06}"/>
            </c:ext>
          </c:extLst>
        </c:ser>
        <c:ser>
          <c:idx val="5"/>
          <c:order val="5"/>
          <c:tx>
            <c:strRef>
              <c:f>'4.3'!$A$10</c:f>
              <c:strCache>
                <c:ptCount val="1"/>
                <c:pt idx="0">
                  <c:v>Energie Slunce (solární kolektor)</c:v>
                </c:pt>
              </c:strCache>
            </c:strRef>
          </c:tx>
          <c:spPr>
            <a:solidFill>
              <a:schemeClr val="accent6"/>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 ##0.0</c:formatCode>
                <c:ptCount val="14"/>
                <c:pt idx="0">
                  <c:v>0</c:v>
                </c:pt>
                <c:pt idx="1">
                  <c:v>0</c:v>
                </c:pt>
                <c:pt idx="2">
                  <c:v>0.17899999999999999</c:v>
                </c:pt>
                <c:pt idx="3">
                  <c:v>0.14462300000000003</c:v>
                </c:pt>
                <c:pt idx="4">
                  <c:v>0.16550000000000001</c:v>
                </c:pt>
                <c:pt idx="5">
                  <c:v>1.4290000000000001E-3</c:v>
                </c:pt>
                <c:pt idx="6">
                  <c:v>0</c:v>
                </c:pt>
                <c:pt idx="7">
                  <c:v>0</c:v>
                </c:pt>
                <c:pt idx="8">
                  <c:v>0</c:v>
                </c:pt>
                <c:pt idx="9">
                  <c:v>0</c:v>
                </c:pt>
                <c:pt idx="10">
                  <c:v>0</c:v>
                </c:pt>
                <c:pt idx="11">
                  <c:v>0</c:v>
                </c:pt>
                <c:pt idx="12">
                  <c:v>8.5000000000000006E-2</c:v>
                </c:pt>
                <c:pt idx="13">
                  <c:v>0</c:v>
                </c:pt>
              </c:numCache>
            </c:numRef>
          </c:val>
          <c:extLst>
            <c:ext xmlns:c16="http://schemas.microsoft.com/office/drawing/2014/chart" uri="{C3380CC4-5D6E-409C-BE32-E72D297353CC}">
              <c16:uniqueId val="{00000005-EF37-4A35-B978-FEC626290C06}"/>
            </c:ext>
          </c:extLst>
        </c:ser>
        <c:ser>
          <c:idx val="6"/>
          <c:order val="6"/>
          <c:tx>
            <c:strRef>
              <c:f>'4.3'!$A$11</c:f>
              <c:strCache>
                <c:ptCount val="1"/>
                <c:pt idx="0">
                  <c:v>Hnědé uhlí</c:v>
                </c:pt>
              </c:strCache>
            </c:strRef>
          </c:tx>
          <c:spPr>
            <a:solidFill>
              <a:srgbClr val="F0948F"/>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 ##0.0</c:formatCode>
                <c:ptCount val="14"/>
                <c:pt idx="0">
                  <c:v>0</c:v>
                </c:pt>
                <c:pt idx="1">
                  <c:v>3788.6635290000008</c:v>
                </c:pt>
                <c:pt idx="2">
                  <c:v>44.677619999999997</c:v>
                </c:pt>
                <c:pt idx="3">
                  <c:v>6368.0500979999997</c:v>
                </c:pt>
                <c:pt idx="4">
                  <c:v>456.727149</c:v>
                </c:pt>
                <c:pt idx="5">
                  <c:v>1770.0447799999999</c:v>
                </c:pt>
                <c:pt idx="6">
                  <c:v>97.407640999999998</c:v>
                </c:pt>
                <c:pt idx="7">
                  <c:v>598.90391000000011</c:v>
                </c:pt>
                <c:pt idx="8">
                  <c:v>2314.1897599999993</c:v>
                </c:pt>
                <c:pt idx="9">
                  <c:v>5503.3046600000007</c:v>
                </c:pt>
                <c:pt idx="10">
                  <c:v>3167.4795429999999</c:v>
                </c:pt>
                <c:pt idx="11">
                  <c:v>14004.213368999999</c:v>
                </c:pt>
                <c:pt idx="12">
                  <c:v>19509.10221999999</c:v>
                </c:pt>
                <c:pt idx="13">
                  <c:v>3039.1308509999999</c:v>
                </c:pt>
              </c:numCache>
            </c:numRef>
          </c:val>
          <c:extLst>
            <c:ext xmlns:c16="http://schemas.microsoft.com/office/drawing/2014/chart" uri="{C3380CC4-5D6E-409C-BE32-E72D297353CC}">
              <c16:uniqueId val="{00000006-EF37-4A35-B978-FEC626290C06}"/>
            </c:ext>
          </c:extLst>
        </c:ser>
        <c:ser>
          <c:idx val="7"/>
          <c:order val="7"/>
          <c:tx>
            <c:strRef>
              <c:f>'4.3'!$A$12</c:f>
              <c:strCache>
                <c:ptCount val="1"/>
                <c:pt idx="0">
                  <c:v>Jaderné palivo</c:v>
                </c:pt>
              </c:strCache>
            </c:strRef>
          </c:tx>
          <c:spPr>
            <a:solidFill>
              <a:srgbClr val="F7C9C7"/>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 ##0.0</c:formatCode>
                <c:ptCount val="14"/>
                <c:pt idx="0">
                  <c:v>0</c:v>
                </c:pt>
                <c:pt idx="1">
                  <c:v>437.54399999999998</c:v>
                </c:pt>
                <c:pt idx="2">
                  <c:v>0</c:v>
                </c:pt>
                <c:pt idx="3">
                  <c:v>0</c:v>
                </c:pt>
                <c:pt idx="4">
                  <c:v>425.94799999999998</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EF37-4A35-B978-FEC626290C06}"/>
            </c:ext>
          </c:extLst>
        </c:ser>
        <c:ser>
          <c:idx val="8"/>
          <c:order val="8"/>
          <c:tx>
            <c:strRef>
              <c:f>'4.3'!$A$13</c:f>
              <c:strCache>
                <c:ptCount val="1"/>
                <c:pt idx="0">
                  <c:v>Koks</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 ##0.0</c:formatCode>
                <c:ptCount val="14"/>
                <c:pt idx="0">
                  <c:v>0</c:v>
                </c:pt>
                <c:pt idx="1">
                  <c:v>0</c:v>
                </c:pt>
                <c:pt idx="2">
                  <c:v>0</c:v>
                </c:pt>
                <c:pt idx="3">
                  <c:v>0</c:v>
                </c:pt>
                <c:pt idx="4">
                  <c:v>0</c:v>
                </c:pt>
                <c:pt idx="5">
                  <c:v>0</c:v>
                </c:pt>
                <c:pt idx="6">
                  <c:v>0</c:v>
                </c:pt>
                <c:pt idx="7">
                  <c:v>0</c:v>
                </c:pt>
                <c:pt idx="8">
                  <c:v>0</c:v>
                </c:pt>
                <c:pt idx="9">
                  <c:v>0</c:v>
                </c:pt>
                <c:pt idx="10">
                  <c:v>0</c:v>
                </c:pt>
                <c:pt idx="11">
                  <c:v>9.0999999999999998E-2</c:v>
                </c:pt>
                <c:pt idx="12">
                  <c:v>0</c:v>
                </c:pt>
                <c:pt idx="13">
                  <c:v>0</c:v>
                </c:pt>
              </c:numCache>
            </c:numRef>
          </c:val>
          <c:extLst>
            <c:ext xmlns:c16="http://schemas.microsoft.com/office/drawing/2014/chart" uri="{C3380CC4-5D6E-409C-BE32-E72D297353CC}">
              <c16:uniqueId val="{00000008-EF37-4A35-B978-FEC626290C06}"/>
            </c:ext>
          </c:extLst>
        </c:ser>
        <c:ser>
          <c:idx val="9"/>
          <c:order val="9"/>
          <c:tx>
            <c:strRef>
              <c:f>'4.3'!$A$14</c:f>
              <c:strCache>
                <c:ptCount val="1"/>
                <c:pt idx="0">
                  <c:v>Odpadní teplo</c:v>
                </c:pt>
              </c:strCache>
            </c:strRef>
          </c:tx>
          <c:spPr>
            <a:solidFill>
              <a:srgbClr val="64636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 ##0.0</c:formatCode>
                <c:ptCount val="14"/>
                <c:pt idx="0">
                  <c:v>0</c:v>
                </c:pt>
                <c:pt idx="1">
                  <c:v>0</c:v>
                </c:pt>
                <c:pt idx="2">
                  <c:v>87.919669999999996</c:v>
                </c:pt>
                <c:pt idx="3">
                  <c:v>6.4970999999999997</c:v>
                </c:pt>
                <c:pt idx="4">
                  <c:v>38.683</c:v>
                </c:pt>
                <c:pt idx="5">
                  <c:v>2.7380800000000005</c:v>
                </c:pt>
                <c:pt idx="6">
                  <c:v>3.1406000000000001</c:v>
                </c:pt>
                <c:pt idx="7">
                  <c:v>2018.05945</c:v>
                </c:pt>
                <c:pt idx="8">
                  <c:v>637.31435700000009</c:v>
                </c:pt>
                <c:pt idx="9">
                  <c:v>235</c:v>
                </c:pt>
                <c:pt idx="10">
                  <c:v>0</c:v>
                </c:pt>
                <c:pt idx="11">
                  <c:v>3726.9706260000003</c:v>
                </c:pt>
                <c:pt idx="12">
                  <c:v>1456.7729999999999</c:v>
                </c:pt>
                <c:pt idx="13">
                  <c:v>130.52600000000001</c:v>
                </c:pt>
              </c:numCache>
            </c:numRef>
          </c:val>
          <c:extLst>
            <c:ext xmlns:c16="http://schemas.microsoft.com/office/drawing/2014/chart" uri="{C3380CC4-5D6E-409C-BE32-E72D297353CC}">
              <c16:uniqueId val="{00000009-EF37-4A35-B978-FEC626290C06}"/>
            </c:ext>
          </c:extLst>
        </c:ser>
        <c:ser>
          <c:idx val="10"/>
          <c:order val="10"/>
          <c:tx>
            <c:strRef>
              <c:f>'4.3'!$A$15</c:f>
              <c:strCache>
                <c:ptCount val="1"/>
                <c:pt idx="0">
                  <c:v>Ostatní kapalná paliva</c:v>
                </c:pt>
              </c:strCache>
            </c:strRef>
          </c:tx>
          <c:spPr>
            <a:solidFill>
              <a:srgbClr val="9D9D9C"/>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 ##0.0</c:formatCode>
                <c:ptCount val="14"/>
                <c:pt idx="0">
                  <c:v>0</c:v>
                </c:pt>
                <c:pt idx="1">
                  <c:v>70.486960999999994</c:v>
                </c:pt>
                <c:pt idx="2">
                  <c:v>0</c:v>
                </c:pt>
                <c:pt idx="3">
                  <c:v>0</c:v>
                </c:pt>
                <c:pt idx="4">
                  <c:v>0</c:v>
                </c:pt>
                <c:pt idx="5">
                  <c:v>0</c:v>
                </c:pt>
                <c:pt idx="6">
                  <c:v>0</c:v>
                </c:pt>
                <c:pt idx="7">
                  <c:v>0</c:v>
                </c:pt>
                <c:pt idx="8">
                  <c:v>0</c:v>
                </c:pt>
                <c:pt idx="9">
                  <c:v>0</c:v>
                </c:pt>
                <c:pt idx="10">
                  <c:v>0</c:v>
                </c:pt>
                <c:pt idx="11">
                  <c:v>36.534559000000002</c:v>
                </c:pt>
                <c:pt idx="12">
                  <c:v>0</c:v>
                </c:pt>
                <c:pt idx="13">
                  <c:v>242.54900000000001</c:v>
                </c:pt>
              </c:numCache>
            </c:numRef>
          </c:val>
          <c:extLst>
            <c:ext xmlns:c16="http://schemas.microsoft.com/office/drawing/2014/chart" uri="{C3380CC4-5D6E-409C-BE32-E72D297353CC}">
              <c16:uniqueId val="{0000000A-EF37-4A35-B978-FEC626290C06}"/>
            </c:ext>
          </c:extLst>
        </c:ser>
        <c:ser>
          <c:idx val="11"/>
          <c:order val="11"/>
          <c:tx>
            <c:strRef>
              <c:f>'4.3'!$A$16</c:f>
              <c:strCache>
                <c:ptCount val="1"/>
                <c:pt idx="0">
                  <c:v>Ostatní pevná paliva</c:v>
                </c:pt>
              </c:strCache>
            </c:strRef>
          </c:tx>
          <c:spPr>
            <a:solidFill>
              <a:srgbClr val="D0D0D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 ##0.0</c:formatCode>
                <c:ptCount val="14"/>
                <c:pt idx="0">
                  <c:v>1310.8005900000001</c:v>
                </c:pt>
                <c:pt idx="1">
                  <c:v>8.7854100000000006</c:v>
                </c:pt>
                <c:pt idx="2">
                  <c:v>1763.7085</c:v>
                </c:pt>
                <c:pt idx="3">
                  <c:v>1.114228</c:v>
                </c:pt>
                <c:pt idx="4">
                  <c:v>14.244861</c:v>
                </c:pt>
                <c:pt idx="5">
                  <c:v>0</c:v>
                </c:pt>
                <c:pt idx="6">
                  <c:v>790.46600000000001</c:v>
                </c:pt>
                <c:pt idx="7">
                  <c:v>81.414729000000008</c:v>
                </c:pt>
                <c:pt idx="8">
                  <c:v>0</c:v>
                </c:pt>
                <c:pt idx="9">
                  <c:v>0.38516</c:v>
                </c:pt>
                <c:pt idx="10">
                  <c:v>229.79692699999998</c:v>
                </c:pt>
                <c:pt idx="11">
                  <c:v>97.841113541438119</c:v>
                </c:pt>
                <c:pt idx="12">
                  <c:v>50.127012000000001</c:v>
                </c:pt>
                <c:pt idx="13">
                  <c:v>75.024500000000018</c:v>
                </c:pt>
              </c:numCache>
            </c:numRef>
          </c:val>
          <c:extLst>
            <c:ext xmlns:c16="http://schemas.microsoft.com/office/drawing/2014/chart" uri="{C3380CC4-5D6E-409C-BE32-E72D297353CC}">
              <c16:uniqueId val="{0000000B-EF37-4A35-B978-FEC626290C06}"/>
            </c:ext>
          </c:extLst>
        </c:ser>
        <c:ser>
          <c:idx val="12"/>
          <c:order val="12"/>
          <c:tx>
            <c:strRef>
              <c:f>'4.3'!$A$17</c:f>
              <c:strCache>
                <c:ptCount val="1"/>
                <c:pt idx="0">
                  <c:v>Ostatní plyny</c:v>
                </c:pt>
              </c:strCache>
            </c:strRef>
          </c:tx>
          <c:spPr>
            <a:pattFill prst="ltUpDiag">
              <a:fgClr>
                <a:schemeClr val="accent1"/>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 ##0.0</c:formatCode>
                <c:ptCount val="14"/>
                <c:pt idx="0">
                  <c:v>0</c:v>
                </c:pt>
                <c:pt idx="1">
                  <c:v>1.0614710000000001</c:v>
                </c:pt>
                <c:pt idx="2">
                  <c:v>0</c:v>
                </c:pt>
                <c:pt idx="3">
                  <c:v>0</c:v>
                </c:pt>
                <c:pt idx="4">
                  <c:v>0</c:v>
                </c:pt>
                <c:pt idx="5">
                  <c:v>0</c:v>
                </c:pt>
                <c:pt idx="6">
                  <c:v>0</c:v>
                </c:pt>
                <c:pt idx="7">
                  <c:v>6326.1671690000039</c:v>
                </c:pt>
                <c:pt idx="8">
                  <c:v>0</c:v>
                </c:pt>
                <c:pt idx="9">
                  <c:v>0</c:v>
                </c:pt>
                <c:pt idx="10">
                  <c:v>0.70599999999999996</c:v>
                </c:pt>
                <c:pt idx="11">
                  <c:v>995.11995000000013</c:v>
                </c:pt>
                <c:pt idx="12">
                  <c:v>993.83</c:v>
                </c:pt>
                <c:pt idx="13">
                  <c:v>1104.268</c:v>
                </c:pt>
              </c:numCache>
            </c:numRef>
          </c:val>
          <c:extLst>
            <c:ext xmlns:c16="http://schemas.microsoft.com/office/drawing/2014/chart" uri="{C3380CC4-5D6E-409C-BE32-E72D297353CC}">
              <c16:uniqueId val="{0000000C-EF37-4A35-B978-FEC626290C06}"/>
            </c:ext>
          </c:extLst>
        </c:ser>
        <c:ser>
          <c:idx val="13"/>
          <c:order val="13"/>
          <c:tx>
            <c:strRef>
              <c:f>'4.3'!$A$18</c:f>
              <c:strCache>
                <c:ptCount val="1"/>
                <c:pt idx="0">
                  <c:v>Ostatní</c:v>
                </c:pt>
              </c:strCache>
            </c:strRef>
          </c:tx>
          <c:spPr>
            <a:pattFill prst="ltUpDiag">
              <a:fgClr>
                <a:schemeClr val="accent5"/>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EF37-4A35-B978-FEC626290C06}"/>
            </c:ext>
          </c:extLst>
        </c:ser>
        <c:ser>
          <c:idx val="14"/>
          <c:order val="14"/>
          <c:tx>
            <c:strRef>
              <c:f>'4.3'!$A$19</c:f>
              <c:strCache>
                <c:ptCount val="1"/>
                <c:pt idx="0">
                  <c:v>Topné oleje</c:v>
                </c:pt>
              </c:strCache>
            </c:strRef>
          </c:tx>
          <c:spPr>
            <a:pattFill prst="ltUpDiag">
              <a:fgClr>
                <a:schemeClr val="accent2"/>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 ##0.0</c:formatCode>
                <c:ptCount val="14"/>
                <c:pt idx="0">
                  <c:v>4.5179999999999998</c:v>
                </c:pt>
                <c:pt idx="1">
                  <c:v>24.957811000000007</c:v>
                </c:pt>
                <c:pt idx="2">
                  <c:v>4.6826800000000004</c:v>
                </c:pt>
                <c:pt idx="3">
                  <c:v>0</c:v>
                </c:pt>
                <c:pt idx="4">
                  <c:v>3.3450549999999999</c:v>
                </c:pt>
                <c:pt idx="5">
                  <c:v>3.114668</c:v>
                </c:pt>
                <c:pt idx="6">
                  <c:v>30.301645000000001</c:v>
                </c:pt>
                <c:pt idx="7">
                  <c:v>5.6572799999999992</c:v>
                </c:pt>
                <c:pt idx="8">
                  <c:v>242.50222599999998</c:v>
                </c:pt>
                <c:pt idx="9">
                  <c:v>1.8710529999999996</c:v>
                </c:pt>
                <c:pt idx="10">
                  <c:v>4.4118309999999994</c:v>
                </c:pt>
                <c:pt idx="11">
                  <c:v>21.502579999999998</c:v>
                </c:pt>
                <c:pt idx="12">
                  <c:v>14.007585000000006</c:v>
                </c:pt>
                <c:pt idx="13">
                  <c:v>2.9528110000000001</c:v>
                </c:pt>
              </c:numCache>
            </c:numRef>
          </c:val>
          <c:extLst>
            <c:ext xmlns:c16="http://schemas.microsoft.com/office/drawing/2014/chart" uri="{C3380CC4-5D6E-409C-BE32-E72D297353CC}">
              <c16:uniqueId val="{0000000E-EF37-4A35-B978-FEC626290C06}"/>
            </c:ext>
          </c:extLst>
        </c:ser>
        <c:ser>
          <c:idx val="15"/>
          <c:order val="15"/>
          <c:tx>
            <c:strRef>
              <c:f>'4.3'!$A$20</c:f>
              <c:strCache>
                <c:ptCount val="1"/>
                <c:pt idx="0">
                  <c:v>Zemní plyn</c:v>
                </c:pt>
              </c:strCache>
            </c:strRef>
          </c:tx>
          <c:spPr>
            <a:pattFill prst="ltUpDiag">
              <a:fgClr>
                <a:schemeClr val="accent6"/>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 ##0.0</c:formatCode>
                <c:ptCount val="14"/>
                <c:pt idx="0">
                  <c:v>4398.3102910000052</c:v>
                </c:pt>
                <c:pt idx="1">
                  <c:v>972.59430900000086</c:v>
                </c:pt>
                <c:pt idx="2">
                  <c:v>5367.5607870000113</c:v>
                </c:pt>
                <c:pt idx="3">
                  <c:v>1401.8603919999994</c:v>
                </c:pt>
                <c:pt idx="4">
                  <c:v>902.9027566894423</c:v>
                </c:pt>
                <c:pt idx="5">
                  <c:v>1607.9185056847803</c:v>
                </c:pt>
                <c:pt idx="6">
                  <c:v>1653.2115089999986</c:v>
                </c:pt>
                <c:pt idx="7">
                  <c:v>2708.2404569999967</c:v>
                </c:pt>
                <c:pt idx="8">
                  <c:v>2498.1152389999997</c:v>
                </c:pt>
                <c:pt idx="9">
                  <c:v>696.27353215096139</c:v>
                </c:pt>
                <c:pt idx="10">
                  <c:v>1107.9202638861284</c:v>
                </c:pt>
                <c:pt idx="11">
                  <c:v>7344.0477303328908</c:v>
                </c:pt>
                <c:pt idx="12">
                  <c:v>1622.3764969999995</c:v>
                </c:pt>
                <c:pt idx="13">
                  <c:v>2209.0084529999999</c:v>
                </c:pt>
              </c:numCache>
            </c:numRef>
          </c:val>
          <c:extLst>
            <c:ext xmlns:c16="http://schemas.microsoft.com/office/drawing/2014/chart" uri="{C3380CC4-5D6E-409C-BE32-E72D297353CC}">
              <c16:uniqueId val="{0000000F-EF37-4A35-B978-FEC626290C06}"/>
            </c:ext>
          </c:extLst>
        </c:ser>
        <c:dLbls>
          <c:showLegendKey val="0"/>
          <c:showVal val="0"/>
          <c:showCatName val="0"/>
          <c:showSerName val="0"/>
          <c:showPercent val="0"/>
          <c:showBubbleSize val="0"/>
        </c:dLbls>
        <c:gapWidth val="75"/>
        <c:overlap val="100"/>
        <c:axId val="231081856"/>
        <c:axId val="231083392"/>
      </c:barChart>
      <c:catAx>
        <c:axId val="231081856"/>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1083392"/>
        <c:crosses val="autoZero"/>
        <c:auto val="1"/>
        <c:lblAlgn val="ctr"/>
        <c:lblOffset val="100"/>
        <c:noMultiLvlLbl val="0"/>
      </c:catAx>
      <c:valAx>
        <c:axId val="231083392"/>
        <c:scaling>
          <c:orientation val="minMax"/>
          <c:max val="35000"/>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108185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extLst>
            <c:ext xmlns:c16="http://schemas.microsoft.com/office/drawing/2014/chart" uri="{C3380CC4-5D6E-409C-BE32-E72D297353CC}">
              <c16:uniqueId val="{00000000-23D2-4185-9911-1AA78E8AE87D}"/>
            </c:ext>
          </c:extLst>
        </c:ser>
        <c:dLbls>
          <c:showLegendKey val="0"/>
          <c:showVal val="0"/>
          <c:showCatName val="0"/>
          <c:showSerName val="0"/>
          <c:showPercent val="0"/>
          <c:showBubbleSize val="0"/>
        </c:dLbls>
        <c:gapWidth val="150"/>
        <c:axId val="239985408"/>
        <c:axId val="239986944"/>
      </c:barChart>
      <c:catAx>
        <c:axId val="239985408"/>
        <c:scaling>
          <c:orientation val="minMax"/>
        </c:scaling>
        <c:delete val="0"/>
        <c:axPos val="l"/>
        <c:numFmt formatCode="General" sourceLinked="1"/>
        <c:majorTickMark val="none"/>
        <c:minorTickMark val="none"/>
        <c:tickLblPos val="nextTo"/>
        <c:txPr>
          <a:bodyPr/>
          <a:lstStyle/>
          <a:p>
            <a:pPr>
              <a:defRPr sz="900"/>
            </a:pPr>
            <a:endParaRPr lang="cs-CZ"/>
          </a:p>
        </c:txPr>
        <c:crossAx val="239986944"/>
        <c:crosses val="autoZero"/>
        <c:auto val="1"/>
        <c:lblAlgn val="ctr"/>
        <c:lblOffset val="100"/>
        <c:noMultiLvlLbl val="0"/>
      </c:catAx>
      <c:valAx>
        <c:axId val="239986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985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38CE-44D1-85D7-94C1CC5A2F72}"/>
              </c:ext>
            </c:extLst>
          </c:dPt>
          <c:cat>
            <c:numRef>
              <c:f>'14.11'!$J$19:$J$26</c:f>
              <c:numCache>
                <c:formatCode>General</c:formatCode>
                <c:ptCount val="8"/>
              </c:numCache>
            </c:numRef>
          </c:cat>
          <c:val>
            <c:numRef>
              <c:f>'14.11'!$K$19:$K$26</c:f>
              <c:numCache>
                <c:formatCode>General</c:formatCode>
                <c:ptCount val="8"/>
              </c:numCache>
            </c:numRef>
          </c:val>
          <c:extLst>
            <c:ext xmlns:c16="http://schemas.microsoft.com/office/drawing/2014/chart" uri="{C3380CC4-5D6E-409C-BE32-E72D297353CC}">
              <c16:uniqueId val="{00000002-38CE-44D1-85D7-94C1CC5A2F72}"/>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extLst>
            <c:ext xmlns:c16="http://schemas.microsoft.com/office/drawing/2014/chart" uri="{C3380CC4-5D6E-409C-BE32-E72D297353CC}">
              <c16:uniqueId val="{00000000-8067-45B0-B91B-8BE079E260DC}"/>
            </c:ext>
          </c:extLst>
        </c:ser>
        <c:dLbls>
          <c:showLegendKey val="0"/>
          <c:showVal val="0"/>
          <c:showCatName val="0"/>
          <c:showSerName val="0"/>
          <c:showPercent val="0"/>
          <c:showBubbleSize val="0"/>
        </c:dLbls>
        <c:gapWidth val="150"/>
        <c:axId val="282414080"/>
        <c:axId val="282444544"/>
      </c:barChart>
      <c:catAx>
        <c:axId val="282414080"/>
        <c:scaling>
          <c:orientation val="maxMin"/>
        </c:scaling>
        <c:delete val="0"/>
        <c:axPos val="l"/>
        <c:numFmt formatCode="0.0" sourceLinked="1"/>
        <c:majorTickMark val="none"/>
        <c:minorTickMark val="none"/>
        <c:tickLblPos val="nextTo"/>
        <c:txPr>
          <a:bodyPr/>
          <a:lstStyle/>
          <a:p>
            <a:pPr>
              <a:defRPr sz="900"/>
            </a:pPr>
            <a:endParaRPr lang="cs-CZ"/>
          </a:p>
        </c:txPr>
        <c:crossAx val="282444544"/>
        <c:crosses val="autoZero"/>
        <c:auto val="1"/>
        <c:lblAlgn val="ctr"/>
        <c:lblOffset val="100"/>
        <c:noMultiLvlLbl val="0"/>
      </c:catAx>
      <c:valAx>
        <c:axId val="2824445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24140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extLst>
            <c:ext xmlns:c16="http://schemas.microsoft.com/office/drawing/2014/chart" uri="{C3380CC4-5D6E-409C-BE32-E72D297353CC}">
              <c16:uniqueId val="{00000000-B9A4-4520-8A93-B59E49D15D68}"/>
            </c:ext>
          </c:extLst>
        </c:ser>
        <c:dLbls>
          <c:showLegendKey val="0"/>
          <c:showVal val="0"/>
          <c:showCatName val="0"/>
          <c:showSerName val="0"/>
          <c:showPercent val="0"/>
          <c:showBubbleSize val="0"/>
        </c:dLbls>
        <c:gapWidth val="150"/>
        <c:axId val="282469120"/>
        <c:axId val="282470656"/>
      </c:barChart>
      <c:catAx>
        <c:axId val="282469120"/>
        <c:scaling>
          <c:orientation val="minMax"/>
        </c:scaling>
        <c:delete val="0"/>
        <c:axPos val="l"/>
        <c:numFmt formatCode="General" sourceLinked="1"/>
        <c:majorTickMark val="none"/>
        <c:minorTickMark val="none"/>
        <c:tickLblPos val="nextTo"/>
        <c:txPr>
          <a:bodyPr/>
          <a:lstStyle/>
          <a:p>
            <a:pPr>
              <a:defRPr sz="900"/>
            </a:pPr>
            <a:endParaRPr lang="cs-CZ"/>
          </a:p>
        </c:txPr>
        <c:crossAx val="282470656"/>
        <c:crosses val="autoZero"/>
        <c:auto val="1"/>
        <c:lblAlgn val="ctr"/>
        <c:lblOffset val="100"/>
        <c:noMultiLvlLbl val="0"/>
      </c:catAx>
      <c:valAx>
        <c:axId val="282470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2469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 ##0.0</c:formatCode>
                <c:ptCount val="3"/>
              </c:numCache>
            </c:numRef>
          </c:val>
          <c:extLst>
            <c:ext xmlns:c16="http://schemas.microsoft.com/office/drawing/2014/chart" uri="{C3380CC4-5D6E-409C-BE32-E72D297353CC}">
              <c16:uniqueId val="{00000000-D8D9-4205-8FFE-D75120B2EB3F}"/>
            </c:ext>
          </c:extLst>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 ##0.0</c:formatCode>
                <c:ptCount val="3"/>
              </c:numCache>
            </c:numRef>
          </c:val>
          <c:extLst>
            <c:ext xmlns:c16="http://schemas.microsoft.com/office/drawing/2014/chart" uri="{C3380CC4-5D6E-409C-BE32-E72D297353CC}">
              <c16:uniqueId val="{00000001-D8D9-4205-8FFE-D75120B2EB3F}"/>
            </c:ext>
          </c:extLst>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 ##0.0</c:formatCode>
                <c:ptCount val="3"/>
              </c:numCache>
            </c:numRef>
          </c:val>
          <c:extLst>
            <c:ext xmlns:c16="http://schemas.microsoft.com/office/drawing/2014/chart" uri="{C3380CC4-5D6E-409C-BE32-E72D297353CC}">
              <c16:uniqueId val="{00000002-D8D9-4205-8FFE-D75120B2EB3F}"/>
            </c:ext>
          </c:extLst>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 ##0.0</c:formatCode>
                <c:ptCount val="3"/>
              </c:numCache>
            </c:numRef>
          </c:val>
          <c:extLst>
            <c:ext xmlns:c16="http://schemas.microsoft.com/office/drawing/2014/chart" uri="{C3380CC4-5D6E-409C-BE32-E72D297353CC}">
              <c16:uniqueId val="{00000003-D8D9-4205-8FFE-D75120B2EB3F}"/>
            </c:ext>
          </c:extLst>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 ##0.0</c:formatCode>
                <c:ptCount val="3"/>
              </c:numCache>
            </c:numRef>
          </c:val>
          <c:extLst>
            <c:ext xmlns:c16="http://schemas.microsoft.com/office/drawing/2014/chart" uri="{C3380CC4-5D6E-409C-BE32-E72D297353CC}">
              <c16:uniqueId val="{00000004-D8D9-4205-8FFE-D75120B2EB3F}"/>
            </c:ext>
          </c:extLst>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 ##0.0</c:formatCode>
                <c:ptCount val="3"/>
              </c:numCache>
            </c:numRef>
          </c:val>
          <c:extLst>
            <c:ext xmlns:c16="http://schemas.microsoft.com/office/drawing/2014/chart" uri="{C3380CC4-5D6E-409C-BE32-E72D297353CC}">
              <c16:uniqueId val="{00000005-D8D9-4205-8FFE-D75120B2EB3F}"/>
            </c:ext>
          </c:extLst>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 ##0.0</c:formatCode>
                <c:ptCount val="3"/>
              </c:numCache>
            </c:numRef>
          </c:val>
          <c:extLst>
            <c:ext xmlns:c16="http://schemas.microsoft.com/office/drawing/2014/chart" uri="{C3380CC4-5D6E-409C-BE32-E72D297353CC}">
              <c16:uniqueId val="{00000006-D8D9-4205-8FFE-D75120B2EB3F}"/>
            </c:ext>
          </c:extLst>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 ##0.0</c:formatCode>
                <c:ptCount val="3"/>
              </c:numCache>
            </c:numRef>
          </c:val>
          <c:extLst>
            <c:ext xmlns:c16="http://schemas.microsoft.com/office/drawing/2014/chart" uri="{C3380CC4-5D6E-409C-BE32-E72D297353CC}">
              <c16:uniqueId val="{00000007-D8D9-4205-8FFE-D75120B2EB3F}"/>
            </c:ext>
          </c:extLst>
        </c:ser>
        <c:dLbls>
          <c:showLegendKey val="0"/>
          <c:showVal val="0"/>
          <c:showCatName val="0"/>
          <c:showSerName val="0"/>
          <c:showPercent val="0"/>
          <c:showBubbleSize val="0"/>
        </c:dLbls>
        <c:gapWidth val="150"/>
        <c:overlap val="100"/>
        <c:axId val="282520192"/>
        <c:axId val="284635520"/>
      </c:barChart>
      <c:catAx>
        <c:axId val="282520192"/>
        <c:scaling>
          <c:orientation val="minMax"/>
        </c:scaling>
        <c:delete val="0"/>
        <c:axPos val="b"/>
        <c:numFmt formatCode="General" sourceLinked="1"/>
        <c:majorTickMark val="none"/>
        <c:minorTickMark val="none"/>
        <c:tickLblPos val="nextTo"/>
        <c:txPr>
          <a:bodyPr/>
          <a:lstStyle/>
          <a:p>
            <a:pPr>
              <a:defRPr sz="900"/>
            </a:pPr>
            <a:endParaRPr lang="cs-CZ"/>
          </a:p>
        </c:txPr>
        <c:crossAx val="284635520"/>
        <c:crosses val="autoZero"/>
        <c:auto val="1"/>
        <c:lblAlgn val="ctr"/>
        <c:lblOffset val="100"/>
        <c:noMultiLvlLbl val="0"/>
      </c:catAx>
      <c:valAx>
        <c:axId val="284635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252019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extLst>
            <c:ext xmlns:c16="http://schemas.microsoft.com/office/drawing/2014/chart" uri="{C3380CC4-5D6E-409C-BE32-E72D297353CC}">
              <c16:uniqueId val="{00000000-284D-48C2-8EA4-9AF7E6CF9D65}"/>
            </c:ext>
          </c:extLst>
        </c:ser>
        <c:dLbls>
          <c:showLegendKey val="0"/>
          <c:showVal val="0"/>
          <c:showCatName val="0"/>
          <c:showSerName val="0"/>
          <c:showPercent val="0"/>
          <c:showBubbleSize val="0"/>
        </c:dLbls>
        <c:gapWidth val="150"/>
        <c:axId val="284660864"/>
        <c:axId val="284662400"/>
      </c:barChart>
      <c:catAx>
        <c:axId val="284660864"/>
        <c:scaling>
          <c:orientation val="minMax"/>
        </c:scaling>
        <c:delete val="0"/>
        <c:axPos val="l"/>
        <c:numFmt formatCode="General" sourceLinked="1"/>
        <c:majorTickMark val="none"/>
        <c:minorTickMark val="none"/>
        <c:tickLblPos val="nextTo"/>
        <c:txPr>
          <a:bodyPr/>
          <a:lstStyle/>
          <a:p>
            <a:pPr>
              <a:defRPr sz="900"/>
            </a:pPr>
            <a:endParaRPr lang="cs-CZ"/>
          </a:p>
        </c:txPr>
        <c:crossAx val="284662400"/>
        <c:crosses val="autoZero"/>
        <c:auto val="1"/>
        <c:lblAlgn val="ctr"/>
        <c:lblOffset val="100"/>
        <c:noMultiLvlLbl val="0"/>
      </c:catAx>
      <c:valAx>
        <c:axId val="2846624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6608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B811-48CA-9688-34DCE695C456}"/>
              </c:ext>
            </c:extLst>
          </c:dPt>
          <c:cat>
            <c:numRef>
              <c:f>'14.12'!$J$19:$J$26</c:f>
              <c:numCache>
                <c:formatCode>General</c:formatCode>
                <c:ptCount val="8"/>
              </c:numCache>
            </c:numRef>
          </c:cat>
          <c:val>
            <c:numRef>
              <c:f>'14.12'!$K$19:$K$26</c:f>
              <c:numCache>
                <c:formatCode>General</c:formatCode>
                <c:ptCount val="8"/>
              </c:numCache>
            </c:numRef>
          </c:val>
          <c:extLst>
            <c:ext xmlns:c16="http://schemas.microsoft.com/office/drawing/2014/chart" uri="{C3380CC4-5D6E-409C-BE32-E72D297353CC}">
              <c16:uniqueId val="{00000002-B811-48CA-9688-34DCE695C45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extLst>
            <c:ext xmlns:c16="http://schemas.microsoft.com/office/drawing/2014/chart" uri="{C3380CC4-5D6E-409C-BE32-E72D297353CC}">
              <c16:uniqueId val="{00000000-D62E-46B3-B390-D4ABEDCE35D4}"/>
            </c:ext>
          </c:extLst>
        </c:ser>
        <c:dLbls>
          <c:showLegendKey val="0"/>
          <c:showVal val="0"/>
          <c:showCatName val="0"/>
          <c:showSerName val="0"/>
          <c:showPercent val="0"/>
          <c:showBubbleSize val="0"/>
        </c:dLbls>
        <c:gapWidth val="150"/>
        <c:axId val="284748416"/>
        <c:axId val="284758400"/>
      </c:barChart>
      <c:catAx>
        <c:axId val="284748416"/>
        <c:scaling>
          <c:orientation val="maxMin"/>
        </c:scaling>
        <c:delete val="0"/>
        <c:axPos val="l"/>
        <c:numFmt formatCode="0.0" sourceLinked="1"/>
        <c:majorTickMark val="none"/>
        <c:minorTickMark val="none"/>
        <c:tickLblPos val="nextTo"/>
        <c:txPr>
          <a:bodyPr/>
          <a:lstStyle/>
          <a:p>
            <a:pPr>
              <a:defRPr sz="900"/>
            </a:pPr>
            <a:endParaRPr lang="cs-CZ"/>
          </a:p>
        </c:txPr>
        <c:crossAx val="284758400"/>
        <c:crosses val="autoZero"/>
        <c:auto val="1"/>
        <c:lblAlgn val="ctr"/>
        <c:lblOffset val="100"/>
        <c:noMultiLvlLbl val="0"/>
      </c:catAx>
      <c:valAx>
        <c:axId val="2847584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47484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extLst>
            <c:ext xmlns:c16="http://schemas.microsoft.com/office/drawing/2014/chart" uri="{C3380CC4-5D6E-409C-BE32-E72D297353CC}">
              <c16:uniqueId val="{00000000-F2A0-451B-B7CC-C92BF36CB4F8}"/>
            </c:ext>
          </c:extLst>
        </c:ser>
        <c:dLbls>
          <c:showLegendKey val="0"/>
          <c:showVal val="0"/>
          <c:showCatName val="0"/>
          <c:showSerName val="0"/>
          <c:showPercent val="0"/>
          <c:showBubbleSize val="0"/>
        </c:dLbls>
        <c:gapWidth val="150"/>
        <c:axId val="284787072"/>
        <c:axId val="284788608"/>
      </c:barChart>
      <c:catAx>
        <c:axId val="284787072"/>
        <c:scaling>
          <c:orientation val="minMax"/>
        </c:scaling>
        <c:delete val="0"/>
        <c:axPos val="l"/>
        <c:numFmt formatCode="General" sourceLinked="1"/>
        <c:majorTickMark val="none"/>
        <c:minorTickMark val="none"/>
        <c:tickLblPos val="nextTo"/>
        <c:txPr>
          <a:bodyPr/>
          <a:lstStyle/>
          <a:p>
            <a:pPr>
              <a:defRPr sz="900"/>
            </a:pPr>
            <a:endParaRPr lang="cs-CZ"/>
          </a:p>
        </c:txPr>
        <c:crossAx val="284788608"/>
        <c:crosses val="autoZero"/>
        <c:auto val="1"/>
        <c:lblAlgn val="ctr"/>
        <c:lblOffset val="100"/>
        <c:noMultiLvlLbl val="0"/>
      </c:catAx>
      <c:valAx>
        <c:axId val="2847886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7870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 ##0.0</c:formatCode>
                <c:ptCount val="3"/>
              </c:numCache>
            </c:numRef>
          </c:val>
          <c:extLst>
            <c:ext xmlns:c16="http://schemas.microsoft.com/office/drawing/2014/chart" uri="{C3380CC4-5D6E-409C-BE32-E72D297353CC}">
              <c16:uniqueId val="{00000000-F83F-4CFE-81BF-ADCF32E0E5EC}"/>
            </c:ext>
          </c:extLst>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 ##0.0</c:formatCode>
                <c:ptCount val="3"/>
              </c:numCache>
            </c:numRef>
          </c:val>
          <c:extLst>
            <c:ext xmlns:c16="http://schemas.microsoft.com/office/drawing/2014/chart" uri="{C3380CC4-5D6E-409C-BE32-E72D297353CC}">
              <c16:uniqueId val="{00000001-F83F-4CFE-81BF-ADCF32E0E5EC}"/>
            </c:ext>
          </c:extLst>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 ##0.0</c:formatCode>
                <c:ptCount val="3"/>
              </c:numCache>
            </c:numRef>
          </c:val>
          <c:extLst>
            <c:ext xmlns:c16="http://schemas.microsoft.com/office/drawing/2014/chart" uri="{C3380CC4-5D6E-409C-BE32-E72D297353CC}">
              <c16:uniqueId val="{00000002-F83F-4CFE-81BF-ADCF32E0E5EC}"/>
            </c:ext>
          </c:extLst>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 ##0.0</c:formatCode>
                <c:ptCount val="3"/>
              </c:numCache>
            </c:numRef>
          </c:val>
          <c:extLst>
            <c:ext xmlns:c16="http://schemas.microsoft.com/office/drawing/2014/chart" uri="{C3380CC4-5D6E-409C-BE32-E72D297353CC}">
              <c16:uniqueId val="{00000003-F83F-4CFE-81BF-ADCF32E0E5EC}"/>
            </c:ext>
          </c:extLst>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 ##0.0</c:formatCode>
                <c:ptCount val="3"/>
              </c:numCache>
            </c:numRef>
          </c:val>
          <c:extLst>
            <c:ext xmlns:c16="http://schemas.microsoft.com/office/drawing/2014/chart" uri="{C3380CC4-5D6E-409C-BE32-E72D297353CC}">
              <c16:uniqueId val="{00000004-F83F-4CFE-81BF-ADCF32E0E5EC}"/>
            </c:ext>
          </c:extLst>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 ##0.0</c:formatCode>
                <c:ptCount val="3"/>
              </c:numCache>
            </c:numRef>
          </c:val>
          <c:extLst>
            <c:ext xmlns:c16="http://schemas.microsoft.com/office/drawing/2014/chart" uri="{C3380CC4-5D6E-409C-BE32-E72D297353CC}">
              <c16:uniqueId val="{00000005-F83F-4CFE-81BF-ADCF32E0E5EC}"/>
            </c:ext>
          </c:extLst>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 ##0.0</c:formatCode>
                <c:ptCount val="3"/>
              </c:numCache>
            </c:numRef>
          </c:val>
          <c:extLst>
            <c:ext xmlns:c16="http://schemas.microsoft.com/office/drawing/2014/chart" uri="{C3380CC4-5D6E-409C-BE32-E72D297353CC}">
              <c16:uniqueId val="{00000006-F83F-4CFE-81BF-ADCF32E0E5EC}"/>
            </c:ext>
          </c:extLst>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 ##0.0</c:formatCode>
                <c:ptCount val="3"/>
              </c:numCache>
            </c:numRef>
          </c:val>
          <c:extLst>
            <c:ext xmlns:c16="http://schemas.microsoft.com/office/drawing/2014/chart" uri="{C3380CC4-5D6E-409C-BE32-E72D297353CC}">
              <c16:uniqueId val="{00000007-F83F-4CFE-81BF-ADCF32E0E5EC}"/>
            </c:ext>
          </c:extLst>
        </c:ser>
        <c:dLbls>
          <c:showLegendKey val="0"/>
          <c:showVal val="0"/>
          <c:showCatName val="0"/>
          <c:showSerName val="0"/>
          <c:showPercent val="0"/>
          <c:showBubbleSize val="0"/>
        </c:dLbls>
        <c:gapWidth val="150"/>
        <c:overlap val="100"/>
        <c:axId val="285219072"/>
        <c:axId val="285237248"/>
      </c:barChart>
      <c:catAx>
        <c:axId val="285219072"/>
        <c:scaling>
          <c:orientation val="minMax"/>
        </c:scaling>
        <c:delete val="0"/>
        <c:axPos val="b"/>
        <c:numFmt formatCode="General" sourceLinked="1"/>
        <c:majorTickMark val="none"/>
        <c:minorTickMark val="none"/>
        <c:tickLblPos val="nextTo"/>
        <c:txPr>
          <a:bodyPr/>
          <a:lstStyle/>
          <a:p>
            <a:pPr>
              <a:defRPr sz="900"/>
            </a:pPr>
            <a:endParaRPr lang="cs-CZ"/>
          </a:p>
        </c:txPr>
        <c:crossAx val="285237248"/>
        <c:crosses val="autoZero"/>
        <c:auto val="1"/>
        <c:lblAlgn val="ctr"/>
        <c:lblOffset val="100"/>
        <c:noMultiLvlLbl val="0"/>
      </c:catAx>
      <c:valAx>
        <c:axId val="2852372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2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_xlchart.v5.4</cx:f>
        <cx:nf>_xlchart.v5.3</cx:nf>
      </cx:numDim>
    </cx:data>
  </cx:chartData>
  <cx:chart>
    <cx:title pos="t" align="ctr" overlay="0">
      <cx:tx>
        <cx:txData>
          <cx:v>Výroba tepla brutto v krajích ČR (TJ)</cx:v>
        </cx:txData>
      </cx:tx>
      <cx:txPr>
        <a:bodyPr spcFirstLastPara="1" vertOverflow="ellipsis" horzOverflow="overflow" wrap="square" lIns="0" tIns="0" rIns="0" bIns="0" anchor="ctr" anchorCtr="1"/>
        <a:lstStyle/>
        <a:p>
          <a:pPr algn="ctr" rtl="0">
            <a:defRPr sz="1000" b="1">
              <a:solidFill>
                <a:srgbClr val="233060"/>
              </a:solidFill>
              <a:latin typeface="Arial" panose="020B0604020202020204" pitchFamily="34" charset="0"/>
              <a:ea typeface="Arial" panose="020B0604020202020204" pitchFamily="34" charset="0"/>
              <a:cs typeface="Arial" panose="020B0604020202020204" pitchFamily="34" charset="0"/>
            </a:defRPr>
          </a:pPr>
          <a:r>
            <a:rPr lang="cs-CZ" sz="1000" b="1" i="0" u="none" strike="noStrike" baseline="0">
              <a:solidFill>
                <a:srgbClr val="233060"/>
              </a:solidFill>
              <a:latin typeface="Arial" panose="020B0604020202020204" pitchFamily="34" charset="0"/>
              <a:cs typeface="Arial" panose="020B0604020202020204" pitchFamily="34" charset="0"/>
            </a:rPr>
            <a:t>Výroba tepla brutto v krajích ČR (TJ)</a:t>
          </a:r>
        </a:p>
      </cx:txPr>
    </cx:title>
    <cx:plotArea>
      <cx:plotAreaRegion>
        <cx:plotSurface>
          <cx:spPr>
            <a:ln>
              <a:noFill/>
            </a:ln>
          </cx:spPr>
        </cx:plotSurface>
        <cx:series layoutId="regionMap" uniqueId="{0605655D-BCF7-4361-9834-6F31F4B091AD}">
          <cx:tx>
            <cx:txData>
              <cx:f>_xlchart.v5.2</cx:f>
              <cx:v>2021</cx:v>
            </cx:txData>
          </cx:tx>
          <cx:dataLabels>
            <cx:numFmt formatCode="# ##0,0" sourceLinked="0"/>
            <cx:visibility seriesName="0" categoryName="1" value="1"/>
            <cx:separator>
</cx:separator>
          </cx:dataLabels>
          <cx:dataId val="0"/>
          <cx:layoutPr>
            <cx:geography cultureLanguage="cs-CZ" cultureRegion="CZ" attribution="Používá technologii Bing.">
              <cx:geoCache provider="{E9337A44-BEBE-4D9F-B70C-5C5E7DAFC167}">
                <cx:binary>1HvLkt04tt2vKDQ2VQQJEGBH1x0AJM8rX0q9qnLCOEqlSAIgQRIg+PiCO7A/wPbIQw/uJ3hUff/L
O6WSopTqvu7uuBXhGiilJA9IkAt77bUWjv58v/zpXj+cx2dLqzv7p/vlx+e1c/2ffvjB3tcP7dm+
aJv70Vjz0b24N+0P5uPH5v7hhw/jeW666ocoRPiH+/o8uofl+b/8Ga5WPZgLc392jeleTg/jevtg
J+3sf3Dur556dv7QNl3WWDc29w79+Px0HrXx59GqX/7PMzWe5fNnD51r3Pp67R9+fP7Nx58/++Hp
Rb+bwDMNc3TTBxhLwheI4pCmLCUhSkmMnj/Tpqt+PY2iF5RELE1RkqYRYpR8ufXVuYXhn2e2Pnt7
HtcvZ/7apD5N6fzhw/hgLTzep7+fjv7mMZ6evDdT5x7faAUv98fnYnu4r5vz82eNNeLzKWEen0fc
fXoBP3yLxr/8+ckBeCVPjvwGsKfv7/916ju89vrsu1/+7Vn7l/9pnXl2M55rmOp/ImRhklDACqco
QmGKv4UMv8BJgmLKWBJiGifxl1t/hgxmU00PX479/WB9GfcEpi+H/1AAXWvTmun+P7+ccPqCUppE
SRhTktKEJN9iQ1+gNIRKigmglyTsCwyfofl1Wl8O/v3YfB34BJyvx/9Q6Byb2vzlvz38DmwH8IRp
jGiIkiREJImAzn7LdlA6cYTTOApTFkP90C9QfMbnlZlc/YwbaA6P3PO3C/qv092T4U+wenL2D4XY
CXrSs7erBdia7j98M/9YdwK8MIpxRDAmhCQJRt/iRV4kFJGQpBEL45QQOP0ZlM94/V0z+utY/Wbo
E5x+c+YPhdFjVbVmPPvfqa5YGCGCCUaPhQU957d1lbxIYhKnUFGY4uRTx/otTp+X/uXj5P75uvo6
/AleTy7+h8LsNP7yv0D5/fK/6/H84eF36Fcg/2IGEuFXXKBpfQscecGShFAcMYoR1OCTAtt/mtaz
r9P8Un5/f+f6/gpP4Pv+A38oBC+a9w/j74QcDUGuhwzKLoaO9aTk8Is0TcMoRSSFqmTpE6nx67z+
ccC+DnyC09fjfyh4PpGGVcbqh+334UUWhQz0Xgzsh78rL/oipSmOUAKUGYaEgVr8LS/+SmnBq0Y/
2H+GGb+7wBPQvjv/hwLv5jx+mN43vwMtgu5IQwSkF4KLeqS/6FtaTEDGIwJ2mMUkSeP4CW5fJvbP
uKxfnwmGPsHqNxf9Y6Gkt4d//9ffp7hIyiIorJQlDH0nDuMXUUTTkIGABM2Bcfptcd18mteXY39/
x/oy7ik8v17uD4XNK/fv//3hw+9ktkBbhGFIURzjz2bqSRHhF48mOEIpSAtoYtETfAQw4XjW/7zd
+u4CTxD77vwfCrpf/od1v5OuIHEYhxBuhjELGQFYfivl4xcME0riJElpzOgTh/w4Kwi+uvOHZxfn
9w/tP15e31/hCWzff+APhdud/uXfut+HDaMoxDFEtSF7jC6eVBt9QcF7AXIhjmiEkydK/k433T8O
1udRTwD6fPD/a1D+1uQ+i6/PveCbz/yDqfpjDBiD6mPwM0Txd2CQFzGkUClEhKD/IvxEm38Nt//2
dP56aPF14Ddz/93T8r+dpH/decjO7px/2rL4TZj+H5/9ksI/GfpN6vbNc35ZvocPPz5/9LFf90Ee
r/CNrv7Lf4Vw0Tz9/MPZuh+fIwaWN4SM9hMwIU6A/+aHT2ciCA8TBLaKQYbI2CNsnRldDbso6AWo
dwYmGXQISzEBM2Yfw8Ifn2P2gmCwYaAXYRghmH7dK7oxeq1M9/U1/Pr7s25qb0zTOfvj8zgkwLD9
5w9+ejBIWVIGkwBhGoHyjAjUeX9/voUdKfg8+i+bWWBqknViqL3hNJoFcl13mu0yCtezw2xlXyRt
6LMglC+NfddaVYuw8Vvex1MjarZZXhm1ipjhQ9VixN1avo1Qqw7OpXlft69cQMpsq5s0W92tDJUo
Sdj9pG5JOt+TyaAjWoKXMOAUtvJAXUU5GdZWKBadKtcN+wFr4Q0jPAkGyeMwej2Oa4aQKkWjeTzJ
OjMsPE+VliLGWdDoJG/qsOQTUlaYgXg+4o7xKW6u/ViT2y5Eoor6jtcBG7Kg1KNYl67YtlKwvvfX
dDMzX2Rz7ID/+KLU7TZVjVC0PWk1Uk4TW+8SO80FLV3K595e0d4tXDenFkcbJ5M7TbFOCqcrxtc0
LbOw9JL3aW25TlXA3RL/VCmWVYQeE0Y+RsM2HadevyuR+ZCkc8s3W3+0tv3J9VG0m9ctEZHcz6pL
sypqr6lPZz6Q9DJdOiE983npxijrIq5DanJN0lEMMc3TdU53A9reSx28i1u78Y7ZAsnlaMM1T6Ou
4Ws1/zRqsi9xobqHWs54J1HSi7WKs9qmAY/Tds5Y1XMvYZvRoEM5y2OTxqFou+mNVdV+MMsdJoc1
Tc6w1Aj3tSrWcdSndklF0kmbpes45y6t+VR1a9GW7GeGfc2NUsneVfHLcnbFPLZ3Kh4dNy+1Qq+a
RmmuVbRkpe7eT4w2POnQrZwnzyNj+WLano+pXHi3aVuk5ZJ1SRzlieoXjgfpRWfsdSuDtnC+aTPa
wEMv6UuyNQ33eg2yLZb7Mr1q5PpmtNE+6NpKpEhtQhl5dGjZHt+wP7WxF75Nqmxucbqbh5JXZKjF
0FR9rg2sShw8mEQyHh1HN7+roiTmqZcRj7a7pNmOoV2tKFN/2bvqfdfVF1vAusM0r4e6LFcR1EPI
6VL93OspERJvE496eNvKL1e4GQ5kWC6ryFyllXE7SmYx9z3iLPaXdWI/bnF1VRK8n1mhwqo8xJHo
Ktrs18VUHGr3p35LsJB6KTMHVd7GWKxh0HA8NoRD8w95uzERBro6mqTKwf3crR2SfCqDQcQBNtwO
zX6AP6HyfaGr6TA4mV5MQ8KHSbc8CYPdsqKAYxm9rdbywlfkYvIbbxdGC73KfMJpmJsVmEFtyVJ0
noRcroPmm6LvAjohEbnkeuvHUzX3lwPrRTVYJahqF247EohIs0aQBgigHRwUPJllHiGqc1IHMqtZ
sF+iOsqD5hRUZVNsHzSpx0NsiegbWE6jUpdVJV1u2AbvZE2KvtnQZYndy7V0Ma+PfqSoqJe6F1uf
XnSd7/KG9lgEF8nSBlfVclGFPbqUcjraaLJ7q9UxiZc2D8K2zJBpeWDjV+WM433TvHbAeXkYJ/1h
QOrneStzXE0hXxfixDqxVz5Np11Iu4rPk6p5EHf9bo66/ijH6djM1u8JqUPut1RmUbfrqlKeUDdh
sdERVjzRx3CdJY9GzbKSrtdtuzV80KtIw7bweAk4irp9FM37cpGc4vjcNWG5m0yVy2W7hireMlqy
Q7zQhdMgTrkFS8V1VTdZ0yYzrxuseGmnt1tqsNDkdUdHJ2jL7n3YzzxI3asy3Jo89XvXT7x6BIWy
0nOG9b2M1zdLOd8i2liuKoMuoqDc4MHdcsRX44h5idFNT9KrOF7u40Za7qM5zGskg9dhRXjvX48r
tdfIV/5G964IHVEn4qOrpR7NDsfTh7ZtSe59qk7rqhs+LV3C22Rs+Wi7RKQL8JT385uEsExWqM+p
GoN8iFnLgQalwLRNM/ra2NJCvYeBANbJAkana2mSq3JLLvyEpv1Y+5dRPfKxUw28bXyh5MRySurr
cA1+cpvGPJ6BeX2XbDyN9Idp9tth2wZRVcgXqcS8pe1ySmwEXc9NIsK9OwwmbXitMRJopmuG4WfR
60pyNyfBPt3Yg5x6x6X0Wxa1ySq2n2FddLxLaHvto3pf1THbB7a/HpdyzNp4uGUepcLSOJcJ9kKq
TWb0eiHtCCBilfdj+aYBTpwUK3dylsPBAaMtEzouAdF53ZR7Os93jY0KEhDJZ9tCUYR1zdemx7ta
toIu05w5Y1fRNR3U8WgSLptlE7RcdjTdPoZ2PgfTqEVEUY7a6nac8XXAWlxA6HIoXc3yfqDnNiUr
Zx5QXHV/QvF0oYxX+yk9pU217QJ/kppcDVTLXcMmnsb1ocX+TgYflzS+0dgOYmnmLrcGvUoSd+h0
OnFpyXFq3MArzN6awChuNOJ+qss9Supb2s9dMbWw1gO07+qIZNhEOpsxbjhRUl0027pPomp+RXvy
2ox1IhY/mozKEu/HBXjcblSodh33eB1F7NBWbMzHfCwdPgEz71A3u4wNtj2pzc3XJYFSkGTLJFPk
3FCaJ3Ki5zUJdgzJnXbddI5ccNSbEkOk2Gu52iXHvRyyLQl6jvuuy7t4WAvmicmqrQvz1jZZu7TR
fo5hDsssu7yEn1k63C0uHsXU4ADan62hSc/60IfNwcydvZj0wJGRTkxYyWLe4oR3prwqQ+g+Pgxq
oVYgeFvldpnRYau7c0uQOQSaRBwbe+kb22VVP3VF3Cx7us3+YkXU8U42wK5zZUXdj5fTIsuiL8nE
iWfnPm70Hik3AsEnUzbrmED5l5la2XDaoATCKk0PDV6PWxquBxvZfG3gdgNR0NiTSYRd2Iu+HhtQ
cWYSDbSHjChDgWWdL7C0IWd1TIqlDm9T7T7ipdJXfRrfsW1adn6hqljGdnhsquE+chdzUOEiBYcl
pFS2GOs1uOwrsrPbIN+NvpO8NnjIg621Qm5k4A70oS+T9brrwl1JWnRZ0fQarFeuNqUPM1IyY3rx
PKzpHtVyKXpHge3SSXKZ4vTzLdoJZ9REijdLMu+xQ/jWbEO+4aHeJ+WcryPVIDqodBy3PmvXN7LJ
AjKER912I4/8rG/x2Da86urpKFefioVhu0/nVSAVNyL188zLdk6LZNteJWtpORq02vcBVGvQlqfe
bPOesqE6quFDYoZUbElfHUm3XhhiyK6T88GgzR8hu7FHhc0VnuYLMCndpTWJugkqKP1uohdbvBXh
AP1flnISbnKVmNWw7FFfD0JvyxncxXaZzuhyqLuj2nC3NyMYCLr2OY7DQ+j727BU7MSC8aCTRJ5a
ok2W2XKYTqRBdQH9thKltsN10FSXjWpdYXRjT0miq/24YQsreBmLEA8tD8OIFMpX8E7GfPV9mpWj
PsNEg/000gNpbXfcwuhBI8nytFsfS2q1J4nrhIO97vKeNMGuRNO9nRuXlShQmdds3806yEI1ILHN
eLxwfXiMzDxyE3ZjPg7BtRydvNpWk8UVyaaZHpUyD+G2W7b23ZyahbPOXbTWVnxB48TDJBbLCjrL
yOBtb1uX2+3RRixs5+uBZYuWEzfxeCLJeliict8lixPzHN6ZxkVceuKLeJ3F0i4kS1pjclctOzym
sagCoGGfgFrytaj65gJp0+TOlzzVTcXXFdgDrXuC07EoUcWpjaA7EpAPY1I0GyN5a/Ak1sAcnV62
Ih53bqV9Ftmm5VNgr+UGPsYEUnEghodp6HjghwfQo7rQ8Hy1b2o+Y3UcEq2ypRz2PnAgDZpmFLKc
L0dXgkfQb00/WI7T7n2D0jobxglMUrS5vQmmUkgb90JNgxJ4DOMscnI962sZrnzoewuWqUPZBOzE
gz6rUBRkrA+XbK2g8GQXz7ybLcjTkr3XeDRiJuvLsqfXfbVMYgrmt+WIBr669U1qe5yX7cqyYGld
FjEmc6OSA16Dm7RbuApiziJRUZTyta0yPzoggn58RbubFXxZHKSJsP0k834OvWi27XolbNgtSQo8
PasL6hte0tq/2nQn4iGlWT0mMkvcck+Hrj64qAc/1OHjNO09Y+gUruXrVs7Vo4k8TSUSJl3jLO0/
4iDaGwIqeURm5CToRN/WvLIeZWgFUT0gc9dHNAfT3nPYYHeFKsvT2sav3LSoq0A7Az7xI36DQSNm
c28wn+eA7Oo+KcK4uiyVXLMltDnatbJrOe7km6lepEhrivkwgva0YyceZ7BshImhM43Q4VaLeE13
ix5jENDVktNBi2nYwKQvyTkABqs8CwR8lW2C++GH8mfp386LVtzO8AyTGlpBPBadnLww5Toc8Bbu
qoH+nPpAxKgNAMzybR+q95qAbtoerX/90Gj4dzXPuYn9y81BZ6fV2J/qubuusEkPdLHHEDprTDYe
VE0soqR9uSZAxU0PhWXKYnTDmQT4btSqIEO5axaTx24o4Nupk6hrtorVr/d2jT8Gkzn1NYxbFw+d
JkyyKLE9SFqvuaVQQq1KzK4KYFLvIWbRwrqBiXqK3jKm+DZUIMGq7aWXighVzdfeyPiQdmBDm9CX
uZ77rKdDkBmaHlWZ9ge20F2cmJtBBSWPve+4L+P7HvVyNzEl5mQEjUXVXFRThLlmbcgViCmhSEaZ
NrvYdEOelvJ6CfFONVroYOj2voZAImza19XWX/eKQGtJz+kQ/DxStQAbqQ+eBIloh+ayZo8uIrIX
pepflwHbxyS8sq73+4mWmPvZ5SgYd6iZdsRWZ4qH8cCw+mnZ0qmI8fLzUFbg5Jg/BVt/tn1XCR8h
MPVRIE8j9L1WmzeuRh+qFOR8XCHHm3pYeRX08HjEvK57VXJaQjwzBJCONLMWKALHqdd+gPrzLlvG
yRRBSxIeqDDHUVcVREOG0pgk5dNoN7F10btlxNdE1mHOhv5mpR4MxXju6rXmDL63CdPwC2+SERSs
5B6xs0p0tGfxlIMN3IVkSni5TjqPMcm0qUpB3c3C0glka1UCC9fCSZnXYKsFtr4VzUyBetu3pmnD
nSeyzBI6fFQK3AcEUKqVYTH2r7ouiqEwk03MDqgO0ZIjUNY7CkFTUKUDt8R/WFBvjxY0qyCqvlOq
krsh6g6lZXSfTLoWU4HLbc6DMl6F6UAFbH3Ay+FR2jfdzxHS15TYlG8VzgPI7UTg4XSy8jbucJ42
M+KbTOKjCUH3lSU5Oe8PHY6Twxr6KEsqbQSNGi9q3LYCCFfnZjqy4GXf9D5LovXVaH02DYWsYTKb
Xl4tKnk/hhPKiTQbsGYgQm1/rrYqw7E++a76EDcO866BmGOjdwpSGojhPkbw5ZOiIqHldE67PLXQ
LHs2nrw1b8nQKLHQ9QRR0u3MILzp5MopAcCwlS1vU9rDgkV+1291PlYNyT99IrJGClnNPKrQkIUh
uPAkERPpGxGXZV7Poys0KgceLVBAfZm8YRMkLB56Pqht2x9B9F8Om1kPK7a3m92mN3oKykIZN+Tt
1IvJUPc6RvkWyU3EdpiP3kynJh2h/4bgNqfQRnyN2HXi5ChGXN2NmBSzHN9Spe7VFl3ZuhS9P2vd
qGzSynEd956n3RUoCmCQxC95Bxma6wjiK1HgVfBdrYjK505eMezagpR9zTdD3g9B9L7coP41nTML
R4RGP9vhTg3m4Cups9EuWZKyMiNA0FmnybZr2+qmnFZ6RZZ216F6Rw2KQW0MrysNGVEyVDcOywBE
gWzhKT2P5Vx4PVro8d2S95HbgbN2SaveVvPk+OqbW4MgjGF1vVzUeJMQrNY0c02VJ5tvdiszAOXw
2EJxnfd2zZyqyn2CriyDPsZk2PAm6uMiwPIdEG2mJKkuNxTcEBbVp3myrFg63/J1Wz4uTXBag2o+
tGop9DyyPPLAbbaMeQDhDR+2GV6NpryCdXGzrFSUkPjxbWlKrmT/KpnSkjdgcg6gOyBOCe/VEFse
IVwXdOghiIgjUDWsznAC+QwGpbU64PLIMpxtQ7IbdN8ebXBgDQ0ynKa1QDWk1yPwfKEHlwV97IQj
axavdubj1iw7xMbMRevI+0C/m1C9hw62lyEGZbW8i5mpM1rNoZBTDN4Nm5NTel8PoOoS+HJWoUni
uGrBWHl5Y+QCxAoXhjtDgxidLijEXXhy64Un7B3eqM2mZt52qgIdNCUQa0IfTepaZmNoZpFg+06q
sb3sIgORu+x3dOwu0iVRJ3C7L3scLMJt3V03rPUFCqu3s3cPseEOGegyur4sqeuugrS8nCUYMK0u
IINH+RDRhEO3P5u5CjM0gRCTbdHjss31YN9Nyn+0eIGA3akrCalP4dLxjhjXQKQNErftaa6W3ooE
omQRjW0B4lyJxM1ptqnS8IHCc5d9J7SFXIlBoCCSOBajA7TkunycA7XcRCo8AG8doUlcRR2ei7Kx
2ZAGEUT6us9mBPEWbc0xNL0Um5RFHZIx880CzXnrbyDffoWmBdpY3znoqEEkaLo0WRkukJxpc6Rr
69+AG9lXMduyJqqkmKn86GDtV2q9newMsjaUH2GJ9CKy4yZQORfAP6uowbDAFkjDWSiBkOPQ8Vol
wkF727N1gPAHIrKs73QDHnMw2bTUjWhSdNOVzQpZFvy21PguDMxFzfqXaqKLYM0UCKuCD1vS3bQU
mmWFIPlgm4fMtC2WqL9kHpwKNWRPuu71oqNR4EjqfCUnM9jyShPYeTBaZ92roJsgYGczf2yOsW/e
RkmRKgj/wtYFRavWlitauR0ro6yq52aPt0hlFUQMPDQ1D8dVX1b+TAemsq5ZijqSJ6g+k4c0DsQo
vRftS2WUE8GwnKMJZFs6VDtaTuF+iesibLaAL8tmeAN12VaJPioJkXnTk31iEdwdlgc4lra/dukA
67FrL8OoVZdyWhFHkxl3FeTmZZCmxQr5oBk9qBTpVgjhWs2rSfW7wGhBNoUK1LjLPo79blyi6waV
rwlwlOgCWLq4uo9rCflIGCjuTRntaKBfdxP4GBSBZAgXeetKDbQyd71oFjvwFm66D5LR85axKRsc
PtZNGOWTraD0IVByXQoivTYlD+rkAyTlkRhIndlkO3S+2SCr2qJDDMY+Qetdb/1cRI1sd6OaIWyf
L0APTAIhyGAns1aZROUtvOGxaOOIikDSS+gAKDfI3M7DrB9d2F0VNV3B5CwatWSuDNCRkrfgLS5J
mlxDwwONOCanqloZZ1WKdsDchC9Mv+tYlUdz3OYuau41njFHai5FuMXXpXd1NjEHK9RDqI4ge9U8
LSGLsRovu821J8glVthFUUa4eNleRjp+pWO3b01B3TRzP/TtQaXzXZRU79J+WPJ6fIdS5TlsiSVA
sTA66l+uVfKumSBi0z1y2UrZlW1Ah8L/h+EWtLzwlvIGw+5hqHUqemdfaZtKYSIQAoOLNxHVU5OH
c3pLIrrXGrZNUACDt06JuqyAbRnUgFrArdQMbJZkkhYVA5fWBeOWITfc1u9DXEEqszUecvDK8n5K
Rx6SFTZFovcDOsm5o7lXsEbmYShY16Z8kHW/h93LwmzdG7x6BfGZL/pIv0ONH04Hr8nIlYLO1E5d
lmwjLdgF6sMP1kG6tFnYpEwmWFxBYEEMlHkSQBPZ5mQq/FTlE2APba7ZNR1seSxR/LZ11zGBrc+y
55Vc33mjS8jWwkroiN7Ozidgj1MlYB8gK1uZ3jhI88P2depgCyuc9XRCFW6LclhjETTdXRh5UW7M
HRsEW0/GMrh5P7ZZHI5v2OJeozVKxDAYyMV6W4EsDFbIpaIdEAkPxjm+2jykguDE6yVfp1DEEM9k
XQUbTi2YDcipOo7Gdz1hMe/aAwOJduxBoS8m4iHzazHDWpyT9iwbfD8kQwexO5RbTZM71iPLu8Ay
7oAy/QBLZexhf8olXZzNlDDwSMpkPkinXMJGEgj3/hWtlyFfqvkG8vkLWkWXCIGWJLLipiwhB61J
vRvTKu/65q4O+ktl3m/TTg2+K9qRvqtbdxVu07iLsLrb6vgjPDn6v+yda2/kutWlf5ECkaJI8ct8
0KVudtlu2227/UVo221REiVRF4qSfv2synROOsmcTIK8eTEZDHBwgL5VV6mkzb3XetbupF/oQ9Fi
9suD+X6FqXmYC/mph+WK5pCsWvESwL/M8+GLXuy1DKDw1dbdt2t17ZEVJ61NQm2Hq5q3xyZX4tiG
DoOwNEtWjMGzn2MyCweTdJfj6qLbtp1P41b0IqZsWRPe+y5pFL1RZCVJaQmsdsbNnoy+iMm2JKW3
8bSsC8xbg8o8V1Yxl7uqa+kVH0iyGpJGjZ33bUSaxAZznXJvOTMDr8KMUifOz59HZjFB+cFzWYQ4
hn10Hlt1q4Mc89aqihu8QGwWM1016Eemdfvo1hZKAIVpBqPwefX7Ih5s0Cd1H7ZxZPT7tI0nt+o8
HRf7qSdvgACApkSK+qsvenps84e29AIcuT+aUHYnRsvnTcfNfKhJNyaOuDhc4Ws5HHxo0wYcQV6f
3wZTXad9RXTWlOxl7hjJOBmh3aJozPJjmt3Rtbhf9Rq+D9Mgk1JtL0bVLK3aBZOGigQGg4rHW+B/
KfzexgI8TVznLaSkoZ3ijfffqy6HeKAfLwccRHGD84kztkdRSPvYiulby3qZCQvJs6JD3Cj3EAzl
uq+VTowQ15DkQDiY8oQC8z62846oQe4pj6D/N9F+5AVqXrv2icfQoBP3NGiPQ3Dit0a1X5i1z4yj
9Ta0d3vWVVViR3rSRY5OiHlnYKvHweFpnKo8Hjp15KVAH55DoMuhfg1b+LAspEmLoU2HrkbTREp3
pGPz1FpoC7Wkz7XWn14VXJnNPpVN9+KsapJAY4Ia+/U8osnq6j4bFNAC6qPHWNo1gmTw4be1DwX/
WK32vRXQvvuP0KHlCQdMmnygN6RvrirPdIdya96NmK4nOdbxKgp/t4IhS+YVU1QpGVws5KMzO/k7
lD17nL38to2iJ4W2KrTey5DLLdOgVJJwnN7bpnwJwkLuawaVgHUHv2UQVY+8Z0viN7ZJI4zVybSY
NBDlrSBcxJBUTwMtwIN0Oja1dyLjuptMYzMJ+jB2GCCk0+kyO5Xm3QhD/Gj9Zo5xuEOoSXvlEbyg
GzICecmWx2LaSLKA6M6aVnyKBmd5sBF8hY2+MwtLXWOmRGqBWw82BlzmIp6qtKkonkCGZnYZ9XFR
0buw/LSEcOecjFRWY9LPAh9evC1sf0XcnNSYoeKuiWC6hf6VyIvjWhAMJAE+x+xEMizoLkZaX00c
IwH34JoTr/pwwgtTsnEFA3h6WXDv7CjDdWayMWBhjE2Fv32vjT8lrWo1LGSMe5x7IuV6hJ04XDrO
qN9tQ9y2URejuu7mXsMmrzG4G8m2Aw3fTRiKBJW1zhooUhkPC7b3bP08Bn6e1KVqs6U0d7adce6g
+GQUs/SOtVbHZVulpc7NEX3PGhvt9pHH8M4MoRhp0MLqt8ETgG2KCHom3GCoxxSmQ2ie6AK+x9k2
YahM+PzBlta8fmiXaEka1zk4UhOO9XZxexrl3+hOC/O8TpCB5IQmbMHVJ+tEr5ciuN984kPtaGXc
+oVOi0t5LnCAZx0fUlNFD3XfsnQBTwCTED1Z1FdpzvsQsujtNAqb5KOfDaPCjaXGIeG1kmkLLiit
NsAtRFQjrBnclCshcUemCLRTZBNZQClnIn/gsCxNJ9oUcuBz47WQghYoDMO9Y25Ma6XQ7rTTpzD9
bcsnAWVrs5AUt0M1NCOeo6q49sW+pcWWgKpYk4a0RwKf+sQ9ckMW+lQOLgYWlO9Wb37HN7tn0vPh
WV+uW5EOs/2eaygTc2all841Y3EkuiAZq9eekJt2nWniyc2PYcnreMVx2bhTBwdtAuqTScteYO3c
gxlod70lDy5/hNJWJ6v8IPQozlx5R38NvAd80YfaM0+tcR/bLDJqx52lmCZpD9u9nwATAf9qMlE9
qxC3HotwHXFnoDka3G5ZgusxgOFO4bzG3RbpmClv3weD2fm2vmvD4OyZCv1nJ3D78Q9/hLHZyRa8
3Zyf+zqb2ss4ZXvMKOxrL1eeWgHCCQ8h5vTMuRLina/alIKYiolpL+4LA45GPjzURuAY7XO36axl
cBi2BdROE8GPDTEEq+1jLqY0bBoAcgRvfdj866qfYKEHX6e86HejR851NP7oUYXTbRIYOcu+Swrr
fclL9VltfK9rEZ3afNpV8/SISSocQwh/oAN4ZZIJdo03djfCh7RJnQgeXQDlkSvYYvS66ZsGut/4
ncwDz8KoSPjMmivj63hpeLXTs6hS3+zUuiUePlkC5qaIJSM0ZUIWCQshqcoFnW0XrPDyKMEcKsci
3RZh9/Dj1KzNTsC7SqJJvtak+KgC8eQAVRHZPYdAeQr+sdWmSWcKbo56p8pofgw78zUo8neAIsvV
vFUykwF79wL2AFzwlJse7ufW3us5FEdWMjQ/Sk0JbjqUE9SYkD6FrKzjyVQKcjwdkw3OGkK8zUMt
lw/oqd7eY8FZhxGkah59rB3zsg1SNEid2UKQWk5V0RR7r7BviwdVHFLzebh8QSh+CnLoqPeRXWjM
A633tAMUVoNsLC9FaIj6KPOjqTt4HZpSM99bD0wH/PYC77BKu7YZkmjm8rTY6opuUPEBP6J9AmoI
e2s/XrAMn17KfVgAlcPz3ektjEkxHqPO82Ljtsdgc/ticMcSTw+eZF6nazVfKiEkRcKmD/ctHEFv
rCrXmUdysbe4q2KB9sL06DNu1mXzkyKC5t1S08Qk7FCitPkiatR8h+MWAVq0jNW67ocRc2M4T1+l
Uws6mtrFUT0uoDPDJG9aL9VlpWKN52QYKExJM97Tivmx4gUB1GNpDPTyCC2tSGBo3easuNIGXpqk
+KsaVwSY3WSSCw5j/6z7+WWhsEta0GAxIA4Sa6sdevY6iocGVdHUsAlb+R4ygIR1u902emMY2N0U
E934Ce+++TMAEH8b94Hoyp0ppsS3bZVMaDgg2sq06Vl7zX1cEIrXTTFZcx3GEbSsRO/8ZCu5Ohhu
3rHeApPJlMu44iCnJoHyKkd2A+typ7oFkkMHcqTJg+1GNSCYxNKf62r7Kobu2FccV2d8mOfqpkIn
wBdXXoNCSRtp+bEs0L4EIQYmNqgPgDnPjaA3rhwUbCxeJz7VZ1z8IWl8IJORzPftJHHKSHIUKBgx
hvA2HTG54Xk8LeUzUQ0UgRZqgChsnM/zLurmJu1CN2JGElflPHzN3dbHgzrUAmJcs3QHhfNqt6zK
xEEe9fiqZoc7u8xEJ5tY9fJNr+5cLlAJe0pjSPdfw1l1KPF5mdCte1HBxZYswmPXY+RvIRgzUXaJ
dsvzCg7gCBeHE/hTFl/Ql2n14z54NOtz7tQLAAiwA9BZyQLSLZz6vdeMGTxNde3Kb3kkzNGsUCOA
lFWevO/hVaoLz2Bx31Vo9o5FB+kUaXvIq6vYlZO3ZbNtTVzmZQZ8sMkUFW0cLueyUHfG53O8gokB
z4LGYWH2qsrhnvQG87RY6gwUbXFFMcOeItI/zqRX+8COoKuUyAy7sCY2ioupSUHposPKQe/WATSh
Da5uXYAIhgl8OSmnU+/ZCApZset1KzBGug43a/6D1/weIwN6+nE8ElQm3Yb3egN8BwAJTV7etnHT
HifXfWnkVwh5sPNXHwYMjg8vD+ktlEI0c0vXJyD2fgxUvQ8O5CywiJg7KMz1ZG2yBBDWx+qj8OA4
ixD2EHiH2OGnoXc6C2uIvq7EYWRgz8yvP7VenhrBmsSzdkgUBcJQS1KcwMM+bIGHIRxXOxyAMi8M
rHOxQogiGMg6f4hVw5pDTqBrL03KlIti2TUOn6vyMsE9WJgD3/MywO2m6c53ZIhXHsL/dtvJTFwk
pAT2MWwa6C/WDAFOOtJaztf+qrMFh5TvT1kg7HaP5ne7lyNUqaGqYngmFfC31cb28p0o6B5F7uyO
hu682CBPeKXxAp4kmAkw4UKtXVJvxHhp7XwsI/PWDDmeEqB8zklwZhNNoGcA5x7ATBZelzWR7faL
V+mkfJF2vBbERJjW1bMzYFPHRn8jfLiCx/ikGdiStl7fxCyupk7vi206DzjeAlCx67LscRwe89yi
WbKvWsBpzHNhIYJKDS0Ss0nJ5depKr7M7QpXc4T6YjX/sGj5Exoo+NjRa+9mkIeNgaUHAdOBWDdD
1Z+G1k8t8+7rstpt03TNarFjkBfyyNZQh5p630zujFK5YIA6AuEGjw2PBgV1VAfQjKmsyiarPEyD
ZRVCINi6Ny9sknUE0Nyz6FGExf3GSpPmyyBTnPIviyfUdevJXU+H6TjUweUgulgeA5Db8GNy3prl
pgLcXTt/rzz6LHt8LC8HAxvkGJbL8Y5ayveBWl1cG0zNmgKdsuM7te7MwRsBygN4UFNxouVod6PP
8ZyhXcVc0KYBgSRe6LPTGpKEFSwbkNdLelc8e93FYoJ14xT7tox4aD3h44DiPK3JsJymrfvMqyA/
5C2Un8p4QbbB60wCTvRVFa5dNq82NRNKFjixPWSjE574L7SHadw3qDs93DVlPKiMUejHphKo0rSK
VxaEe0ipmG6ZFj8ilrdQBrmBEoL/9cuQY4xVz5NjJ9SMW+sHQQzz6wfT5WteLmI3zOyU0/lYIEGa
KM6AzGLKgXwP1YqNJ3l0TbldFcB202AG3LXcSYW7sW6h2K0SGQBfONQSPFPxDIISSmstkooD0W3z
+UvR1wZxg6ZJqS2j/SrgqoVbMpsIp2QDZmBkgKJJ7p/DHGCYhZwBq0UXMOEHtZf1op71CkaVVZdP
9EczVQPFKzHSLprVB4+Ih8bhhDamvl8Fmq92nXBpCrVDIAEa1HwqQwuYC7R+xEQEd/SipWbrQmBy
sPtpHI5rANI3CiiiC7lfZbnX9IfVU69QT9Jm8K6LTp6qquoTUhH0FggEwIMtjuHsuoRdeKHzMk7f
i7K89/ToHxtQ0dvFO+nUsCSo1mMiFDpW6NXQMtb6iN7swXTNdCiGh0WW+4tWmil2AaDh0K81ZtVi
KRiID0wsi+iTzpQ33MtVWkn1TiMC62uvA96kkJsyPbEfdMurrI8UREb93fcZRKIZo1S5JqFX8JS0
iBsEdKQ3dOG7nBbyBI7sumdwoLug2TebuB9tvV+onOO8257EVG1pNNefpUQv3xJUKXlBfCh97Let
OOpiPxTJ5D3lBORDTnMau077p7yE66JxKK09vhK41cO+057CuABfzae3DUETrtFYQCC36DB8KCmM
HJdc9LhLe7CI8wnQXpFtQVOmxgio5zU91xKCXLk90aCJRQPpIgIuSLjNRrTdcbSKa1GGzY3u2Au6
M9QoNIEndEvui6oByZt8OcB2nGMbzXqPmTkDJP0xGk32HgzDYkMTrsqvICZbPLQhBt8WdhAQUgxK
W79HZTwpEe5nSovYNFCUcb98+gUKQ9QH9xVoFEzHH8rh6AlaIDJ+hxFXd+Z99HwcaUGu0y3n12oj
NvYiKNYrTobcljbdvAu/RmZAn008TcGH1wbHQYrM1Yia0Kndd9MCi473ezF736YKvbLdjtKDRTde
ZBJklQ4jbbeYC93GebWojCuSFl45Xk+Ll1EKBslv1ZJ0/p6TmsFgKReUYKAqU/jidMmzTX4u3Rie
KRhXfwDLUauG7A2/ntSTbdSpx7lbLFGTWm9746J9UFx9mIu83lgNtT0hc56ftn58Qr4DKmm3k6F8
NVHUnH7dQPcXGa/3zqwD2qKfKwF/++H/eOwa/PfHlXR//snLRsE//+j8p1WEf/27Lum7337bn/fa
XUJvvy25+6sM3f/aS/g7Abu/+4t/kb77i9znr2k6wgmTkU+wFuH3Q3i/LY35bbfN77zEz1we/wP2
YyB3JxE8plishojdz1xe+AdCLollHFp+xCXBPrw/5fL8PwhsCOCIoXOJ4KtEmO5nLu+STscwfRm2
GJZv/JO5PHnZCPFXsTyEPQXBxpXoslfs8vZ+jeX1NgrhNMEV1Do6jw6eX9jtps0v4YU7EFbjG5cA
9IMFPrdfX43lcr3R4ofO7+vicpiEkDswjoGgR5puPdFivQ2kd3YSY3cIR7or1g+xze/9DCEOnTNK
n4Tdp+rqEQPdeRTubnMhOjLTmmyE3m8n2yes9z48u4B1GKHEM43OwGefEFNjKqB+Rvx+IOCiBDnV
9mvV9CA7UBOKoXsjSna7UIDMHjQorDJSN30prnkL8rYJVDwNfgjGbb1BtxrXyO/Nc55MY/BQWP1U
OfM6hflTr88VuCY4dPQ6wGliRfCU8/wcMtRwsd4gaIQuHq6C6MTzvBY3fVQeoMXetyO8WwxTTFQR
corl/4lsiAKypcbmfyQbXM6abM3NfwbZUHsDknPsHyUbKiQgkgH61H8d2dDhnEBUEnj3v0A2BO1y
tfjt35INI4d8o3NZ/xeTDTAJYwFj9b+dbPAWh3haaP8dZENJkY/NUX3+PWQDTNV0NuTvkg31AF+F
rtcILdjE0O0XsoG5ftjB2/i7ZIORLlHIn/4HkA3QuDlaUYxQP8mGiXkEUz//18iGoueYKNDvkt8h
G1jLQVsF/T9HNujxygXTL2QDZKdUqPJgmvJj0k95PaGhHUA49j6A4d7BJfWQWI95Y20KpRI0ltEy
a7y3XLTXEUiuJBrMsAvL3M/KTr+BlZviAE4VDg/oPeMDMrDZbPTdCITB1k997x36wL3Xvv+GgaFF
hlCkpQLs05V3Nje7fEbcToqrTcj7kjvMF+u+8aNHxHSiEQZbb2LELItYO3lbdPmVJicPpMeqkXPw
yfK9Is1r6BdHzqpDVGyfXecfciA9YKW3u6HnGCFG78Pn26n2cQZR3GrWg+ZTz6GOue9Ofg/g+0pG
lxPLq4NkpQFSwMWAHJs58s5/X+wtY8tnzpF/HofvzNtILNroWc7AIhAwWRIWbUnEi9sGdNa85jDa
+pNEsOzia05tdUQy+c48dwLQnhfpL2Q2b7Zzj1URfoGfhabSeA+kMXeBR00sFYVs3Sx9vPj2q54L
jM4X5RN/sBDumyj6N7MVV76sYMKPZ076B95MP6ipD6LhPvRi5Aylqo4dVJw+PAy5jwG0qC/Zq1gt
r6YkL4XnDoCfg3gN9JsI7O1KGY2F3jLEgtJIblfO/+CgAVNIC2OcD+15MN4eQc/YL0Bv+FX0ZiVi
CGRDSqG/8mpxX81LHoc9+Wzz4ODNChEi3DZCdbA0/aiMK6zuMX4KrQXXvcFgUBP/qZ3lmcrmirFx
11r7te6WI+V3QGXAptfaIKo1nXQ03UwlP7Vv7Wy/Dhu9aiIYC4ZmGEh3XRl9mbxpz2kysv5OiU3G
+YSU/AwEqSiz4osLPERkSdinziePVfWl8KDudGsVZITs3eTeRkKuebdtSMryG1HVPwQ6w8SP0A0B
e4dcvCCVEEGbA98Fl71FnijXDzPm2Nhg6/KNVRZxDTjdMRL4S9AepshnT1UlwaTM123hKZifH2GP
fDxb/BLXLIBpe0kC0O1m6O8nBT80cpTtlLfs/AixYRb5644Rra+DEHLS25rHbOq2Kz0VGVKnGOtk
Hd3Nq7qHfXQzaq/EKocOfr0vvaMHuFltluz6psatgy+/QQr8HBIYhE2uz5vyYH4DNFphj60SCi4f
H0qzrlB9+xp0M3WpWtxN1/X0cQ0JDuPwReOC55Akd23hJyOSm+PYrSDDtjr13STgN1UeBCx0YxcZ
EYmPRnmJU1GX4lOArZ5Xd9yQEl4axJNyEU6xr+dxD7fyw2pkkFb2au0Ggc6U/Dyo4kTa+STgQRw4
xv2Y3ZaFf5+7wEcoM4Kv2csahdeekbUrQMAXDUJhdQ9eL2I3ntfc0hy+ax9GyDtAIm2pD1dH1ved
I3rfFdFlr0TY7+bRvBDFOiyHQOKBksvgiNB04koOqlv1sd54mQIrgnsLoZO6aUvGVV5NS/UdrPwt
Q2q6W+bjsMpHJTTgHKDLisY1tTD/vOGH4xwvjmx9iZw1I9WpABlZVvQVieLPtQlfOqAQwBXMPH+z
Up0t7HaYJUQdhwhAvzMgZ0z4XU14rMVQPudw+oahgjlDniq+3XVT/QZo7VYAGejoegWjAhUz2DMW
QnK+55BeFP8+AmUem3ZXkAU2fXDOnffSF9+UhJK5bS4F7nhbePbemPzrUvr3TpubKVcn6+8hSrx1
4NpIBWIzgKeIJPndVEy3wKtv3FB8x9+6L4spayXPDLsrx/Im6kA6tH4Oemqov62IyU8tWwF8FS96
jO6pp4/Q289kfp6Ud9cWIHZRuozrdzXeZNAWsAsUeSZeBNVihT8L09REIEMg+pxCUHzzEJyo3301
Lnrx9Xsf0l1A3xp4yoieHYtAflFNGy9yvfM5uZot3FOE/+gAwYX5d0tbPY5uPeg8usG9fruyDZ8q
PCG78bhqh2v4PE/RdR9B6WYQP8voQ7cO2jRNc7vzND8MzvssGnXbFILvnJef8dfOmV5Aqjp1E61n
Ch4ymashTzwzICYBmS8EvMEGAL1mt2B5SI19LnHbN+OpBx2l5pCkWvC3CCVI1bjUG5mufBgFZIyu
O2SH6YQy3dyWl6Ohy6dLerZ8c0jllV75pvbtJcGONe5gbk4hvCGsVgHTsG6RyyBOSSRvIDKBMAEM
WFT3wbL6VwjRfelXYrbYEbyFoOTjyVYrok1dk1mhPw2uzUzGLpWD9xl6P5StH8mG92a3JsTyhnFK
jJ6eEaiAt83B3fhmPYbrcp7lXCZutiIOpluzRu+mbE4LVsgcUjKLOaGNXGK3hm8BRFxU1PB1Nfze
bVELtKJIfRt8a+Dedp78DhsraTzgoEDH/SiVaGfCYDx0gQRNCxFdwxAF7HiyY34PdurBm+0hnCpA
DMimWoThERAUdDnwuagPGEF3RoRHz9lPadSH6yHUgVl7/ucFmt9VX34VX/5fk3Ek9iZG9O+KOH/v
Xzq4rCv67SV+ijjsD6AhsPWKBr8twP8p4jBsa6RUStBlkX9Z9f2riEOwUx+btHwR8ii4bKT703Il
7OnEbkcsa0eEAWu2iPxnliuREBuc/krEEeCKGMO2JhyhYED/UsRxAUhYsnRD4hXhnIaK7rCUpT8p
Ep1h1hT75nkxAvmmdX2MhtKDjcb9PaQabBSyRXdmGsB1vxosiRi9H2MOSGfI4TKD85Fg9VF02mAt
soGtr6CNTuFKiuu5LNLRwOSFsxRY5HPmmY5xSPJ5T12HjCuS0qnsunuEguE2eysIzAaLSKArp2od
xHWDxUsSjSvyxnrIzEafpsr7QYIpyJwfYU+PGpB+DnoKzxRv0cBqjMLmul/ElqgZvDGbEHFGnjsM
GLD04dxwEt7MOfTRSeoqdXm4ry/pHVOQ7zOLWJKXXZD2rE8nRDivAixzMoLku9CApWvLYjyotm6O
rG7xnorRZY2RGNKxcCZg5cNC5jNWi6QNDeoUgQealANM38gBaAMi/1WhcUonN5ZXUTu2cQ//Hbt5
ah9HSLGLEFlO16HoEKxkBhCF9q+R/brqeB8dGCDrY2Xll5WKjwpDURy6cDguYsUmpgHuo18d1irM
prUHZFh119OEVt/bAK/ORXlAeI8mTBeQtv3u0JXrC/hhceuPQhxaLGQCYb7lqR286Y/GXlog+5dt
8PKi2SRzKLd0a8PvWPfkw0jUCbP5dJYIqh/rsrmh8Otyj9avXiuhgql9R7CSp6cMF9Ivqj12qbyp
EUsMMJXhUAlMcNDlEMZiFXsx2s+tHp/mpd874FfdrIBNSiyaME23jxQNUj0twAJzv8MFR3OjZ4t4
zAD3zRTFC4maYA9Ho03++br4rwjXf1E69z+6y87+8T9A3b6sdwsua+F+X9v+5V+w+FXU/u1P/qyG
+OcLsEdOXLbJ0UAEPpbW/ayGwR9CMCoSK7kIuazMx7bGn5I2VgvyPyrakLuheocXkf1P1fBfWjWH
ive/WzVHLwURe3dYSEO8i181bb5gQXJ4WTW3gbv5b141hwHuvemW/79q7v/KVXOzF6TNGP5cNacu
YzXM8L9ZNQf0/jAH9j9n1Vy3YDtV5MZ/eNVcXgMO+sdWzUFXeCYTBsr/llVzbJs/cyRBf101h52P
3VLiFPzbVXPWh/6DQXz996+a02JFoqqKdmwps1BUsMouq+aWTq1YKkP+3avm6Bb2xxVbx/7FVXMj
j91E9oFERNMGHTsUSK+tQrSP4bhgaZ49bTiM43XsZ4ThBpaFoIF6KGM5a7NOB13aVWF3JxG2VDqI
rmrsMqTonq917QDLAihPbOMdavnVTVSe18prsdkojoZAf5s3YQ7tYOdd3t1NWCwj8mHeFUH9yQZQ
IOMoTxGCYOm6IS3p19GUYVnotKfSzLtKQ3TZdC/S1ufvGymfX6ttfN0EKAKDKZ6V4pms5Uufj03W
rFBjfYuUvrfUIN84dlkUa/WIjSAbNkOCIEa65EFv5p7VCFpKyWHpWyhlQNxDPt4RB/QJnxXBwAUB
22EEjrRwAm7sHZKAS7EW8l32Fd1H5ehhFMybF07sAxPjc94v73m+BSkLlwp8AxTA4MLFcZWMlOR3
SE2fgwoZ6aFfoURDjhXBBhRFFxsYo+/jXAV7OraPCDf555E06ITDKosKQJmE84dqxpqfiETJJQIE
NdEgW71WHUKZ4W7TM7YljK+5Wd4nwA6rXK9tPX1vNvPKTffdKLGHzmOnVx0Z8KAhNn6AkHS1n0p7
CWHwwxq0SW3Wm3pE3mu2+lEgyiND7+s1vvSzrdrnJaSYAIZ9VE1gfHX7igR+g2WfcD1NB3KRI2pb
Y8CIgWXFugk+mwqI6Ii9hjEgKjm/j/P8dRr4fS0VxKsoa3ofKqdWCNv1hwoBaeNA1dUsiboIOZlx
16ttNy3qgeQKW+F0bEv+im22x6rR2bBsVwyOtSZYYLO2x24wXwCOJXABnisZXv2YOLkDBY8FSuEu
LCbQuATBun7n0DUvbbBryXwosJmvxXivNE/8AvFiYEkQep7JYt5nPAsIjiBHHO6pnR6rAWYAJpw7
5IRvohFp/lBls6SP5BLy8LEvg+fqacarLr65LrvxcfgeFliXuhIYCPWcPy7im5Pypmr5F5N7Lz64
Jhltp36NgKReti0scg9cANQebd9AVJ17zz+EG65vDZWZgfztkUzQ0ErCDeJNSGFernOmkAipK9DU
ebn3u10x+5eFShZbSqd92Gy3Iq+PkOEfvVBECP1pyGMhRfCv2P1P9s4kuZLrzNJbKcu50673fgc5
wet74KHHxA0IILzv2+t7qF3VwurzTEoUxaQkSllKVaYGopkYjAgAz/025z/nO0JXz4zMpmyrIOCA
xNyaZrmzO5hLdfs8ePojWIvXUSTLsCg3Qfnu590s26La2QXqimw0smTYAFMFC1OsnAx7UcR9zS4x
sbRjfost8mhX7SEOelz/4qgN2rb0w7vWBInTxW+tifBDdr6O3xM0qt78HnvZY9LnNiuuZi1sgsZ6
eoI1ddXrhymxH5wOdKgHVhFv9FM1lDutjvkzGlwHgO64QTKQKNqLW05L1OdPE+9jVzZ7N1Grtu22
hCQWSKH3StMPXRfXN2PoP9SxP4eAtVXRZiHU38fBL45aF519QHd4B7aAZzZVXX45hfeqGyHLglyO
MiC/ja5pRnB8cgTa6Mod9zEM5Av8qF0Zr+bgqTMZpPXUPpf1Kiz5KfbVhtRqKb0luA8kTctJl4DF
7tPqMlgFMd/xKkpvU03jhwkIAN80brmQb62a8jsjAHuAT4xsagU20owvQQJ3iPScBuXVOjg9yZ+o
hVRQqObTStpnv2vjjWEBTOkcNNyqToHVGnW0qLtpL3E/Ldpi8HaeU+xzMk8XjQjTNnKNHQDQ9yp1
YjQu/NhE0Mvn4RgE7qc3EpJsI/falla9FGZywDO/inqQr1gq3jJ9Mk5ZH/Ju1+oYgYVpwBHufc35
RKhITlEI03CUwzIunR3uZtzmQXorU/trqFiPDEHq3Z8Nhz5EsKy0/H1gfKIlLCtEvWiAE6Ay11sW
o/8U6fYysYeErKdXHKxQnl0bgCrJIessk9xYTWNqYuwX496JjzjvhoemBIloJRioq1TDYsWXR36Q
SEbuvruA2chqajlbjgQ0hCbMun0XkSoCAW0dkOyKG00Lby1mzFNtmOsGy+7NEGcW6gKYTuT5/qap
BPleFpTE09Yh6JI+KVcQcC+Zm8hFYUd3OZxEHvptAr2bbQaMl6uEOIaxP0fgmchFU6fWAdPsBG4Y
vrFmQKtY2C5Waiw9xVINbk3EMlDLwGNZdOvgrZUG+M2h/gD9UO5Eo72SLP2aMvOY9s4ORTvc91Nh
rutAjEin00dkljFc5HAfh/ZH4yumEjWOwaTxHzunQ8Qnc0fud9TJUg7JMtJzbc3PjL+NUEeKzR8A
llYvie0BPom0dtllUbRWZOOqVDLUrLvvgB3hGbT11k/qkUgfS1wV2TYP4rT3cyffBEaNgSa0F00I
nNR8MKN+WIEJ+y41Ith+P6qlYycXnO3ToTWMjHBlfpVvvRzvqiCBZTDkIPUmPqdc65aZ5ucbL+cn
PpkPqNP4Vk0svOhHznGS7TXVBn9vmox1Q8BdRBStjiWBxDhNLUxOMT7eRg+ycc+I4saqtZCGDcN7
Eihf5woczrLL9aMNb/KQ1rCHmebdVFHtALsAJQol9yS06VUbOXpU7aAg8vmQNSzgUoxALOQUtGrj
AN24WnqRInUuORi07TdjGLsdxZzNtcYkOWZVwSjD7G80w9APWtZekSDHtRMRBRmH6qhNezdUzt6K
gaoOPoyQzrxtat4c7M8m3OhwXr3VS5H260igrQRh/eDMm4jeK30ZzyZ4v4i3wZASTJ5/BDIcL6rd
9GoWqbbaVAugDj127UiHiULyv/GB58ZF1a9KzdMXFkzNReeQBSnHYBc28BXBAkMiaDJtbWrKX0yN
x8xqhnuXa5Po2obpQQ4jnGXDqO2l3wQVYQ0U9i2mYixjOSiRot0NgiRdo9cWXn7Shq1BTC0b/E0o
YfjlidwXoNwgPLcLCN/pysradBclLBJAcS9JPTw2OYqgNCfoDB4YvzjQBC9cPyxrwpU3f7u/d4Tz
DHJIe/1L/L2pY3p8VOVP/l7XkFc342ho/GP7e7GJA24x/jH9vRH4eE5arCV/yt/rDMMBEvB/5O81
EueTaqZf+nvx03K41by/1d8LYcFa5aw2v+7vHSuG9RNBgL/Z3xv1af5X+Hv/R46PfucC/pNVHD/1
I/6hUPoHv/UnqZTBD+E7wyYOr89FsL8fHJnESwUth66FXj7rob9z/9LKMZf9zsMjZkOey1fyk/uX
amxbUuIhDNpwxG8aHDnyl+5fB/uvQA/VdZMCkFlJ/YNSDhHG0xS2hJtdEbbn3Oy7jazzr1gf9S2U
VmeVG7nN5fDGChz/WMUg4jILZmQhhvxmyOV9Bi55k/pfiTn5RBPcS29bJ0KkEYSHfNH3rTyOzaXr
AQgUeXyvxlcwDg+kloAmzFt+LhgYuzil1t3g9wsnMJ9IfQ6eaUHL5rQnFWl1VcRrPZD5jnOdfVMl
3QNtEc1ygIm1y2r4qnrJwVYH1Mu8ekYckrTyq+hTGl2+mgao1dqUWKfGya6FO37PsWtQRL5RDKvg
G8d3WggdyomMjVSEhFTWvAmkhUUwRQpgtH6261xthI6ykaUn3SHwM0RKO+a9JQ/swhzsvaWTT941
SMDbD7HXAGcH6eDPR8MMS5fQYG6SuCSIbboLvmVSQbNRp50tO3A6Me/MNh6JnyeejT0ZDh9ntvrw
nSQ429ApJ3xAWglZmvzal5DumfKeiXOaeRzC6SOUm4Dhy6qQJQf/+K7HY8Q4rFr2s+1Iu9XxIGWz
GUm2MAkwJ+GoAmAJUKfb5Nwqgx4aYWOuKiJv1extwuOUfTT4nRBhzhH+p242QvmzJUp3bmMcUpjz
HgMi5pR2HAocVECMnrhnQkmfzVWFWEZ4rerZdOX8m/1qtu/NhiwXO5hMrO9mq/tQIMi6DM3BtldG
qgoAat4HkfoGTraOuQp2clyemtn+5c5GsFF8Snxh3CSWUGxWUevhKTf6S4TxO9GVCU113KaD+dJq
b0XA4crH0tPgPavtbYkTzZ8daYq8YE4BH7n8ZGvjWrNxrzGJOzVttC9wtTm42zRnIHSa3mk2trf5
wRrwwVWz64HBFT6DiTFemda3Vhc+lCXnfTN077JePfR29TH/xnxWdornDtddqCc7CRLWw42ncOVN
trYeyZl6RnSxDA5RGZQd3kQuvqByAt0krIPHT8PrZ+P5U93FxQGY4wQccQROszUwnk2C/mwXDLWD
Th4FDyHRdwges60wM0k6jWSpdY7YIc7DZrYgCqyOGBK1K0fWrefo31WcMq2LgEiVb0kh3vlx8pyB
Lgi5bEntEHbapZm43zr8e8mBOW94X70HyL6bGJekwC3p4ZqEbLjqcVHquCljXJWMjpblbLNM8Vs6
zfRNmcEutrInT3t28/zW14ZVjEuzJ747mzaj2b4Z4+N0ZkPnJJp6Te6Th98ojln3zWSEvTJmGyhp
o467DtbQejaJ1rNd1J+No9psIcW/X+Eo9XCWajhMf+JnFRbILLf8OT9LpFZ1gCvG5/Af8bNSyBx8
34BXzCa8UvLS/ho/q0yhXQY8bOMv+VlGxuvIFeWv4Wd1iHatBAjyK/ys3uofKkTJ38zPSlxubZS1
/Co/y8r5kZIw/VP8LCyCODBdQr5/np/ltUyEW7O+d8P/cn6W0NSwTUf1/xE/qwxJx2fVfzI/SyXd
vib5vPyv4WdFhffNUdlfx8/iHBMvlDt++R6Ia6N/bUT2FNxqpnn2U3WsO1CnVnKX6+wq1UNkNWCC
je6qxPBsd9HaGrq94YYLS0icHOW9aI378IBVghR4fd875hmL+8Kly6qW7aMJ2E1A150pqGAPyDm6
OK69ETxrHR/YP4gHDtmSWiDKN8B424yc+7hkZXajFx9Ojf5WxBjJKw3a1egUZ+FjfAgHkCL2NfKz
jzpD6Wije0ACZxHq5yh801LtsQAqxtWhwffXv+rCeYqn6IgVBi+1T4QjsT7Q26Bi6JtRQHesFeFX
WcOpNYDo9aXiLJTVb43uv1qR2AZdfOvno8m5o2HllNM9AipUu5qtC8T69xo/narGwwSOPOrjh9IV
L6Ht7JK4OukjCUkOiThp8LPHT0QTt7O7Rbe/gq69x137kik7pfbJXnOU+nQSTHNd/dhU1cH27JNl
olGG3kfZEOgCbPlAgBpW5JMVUOoknRlCdCmsdm+o/nPyolfX6C6Gsm8iWH3KaXZD528z8fHYCW+l
Ym8TFvJkBDCmjLbhgEVok4sgcfZll/gksiYb+gMQWAUTc9O2AGDJsG7shLgyKZXVoPcfMmqZ7ABt
yxtIf0lN+hWjPSY8Ze2j0b9rbH2jixbl3+9mURDYc99OJ8CnFf0gtxmjAF3PV3E4RuvRq/dD1WON
Cei1M8wC17JC3ugt9WU304vJ+YNgctVjeQQcV0jrPa3D+s5OxGMuEED1nvBGP83Yx2Zi64ofnc42
b6UGpCFI+uyw/O3+l/+ZFzshDNL4JBz/tAMmK+r3fq46/dnV7ve/+cebnfuDY9G0LS1qF725Jf33
NzsbE4xl27S0zKg3yd/3hx4YfsGTglJT4c5fyo8XO+oWOY+T+EROxsHnOs5vcgRSn8rN7Wd1izTd
0oJg2WQKHLqk/6husfMsQH1hBhzyL2oeqi0HZdmut3+f5iEZt/lKhcnf0DzkZOHODMc/aB6ifCuG
9z39YzYPRdI4Fz2NE/HrCMaPDo6BExikDJG2TEwndcry5taEgLeJyaUvTHN66OxbrXF3nUElYVh1
T9KipqLrH5omecgn6ksCWiUhB3FqB3PvN3s7nGidINlOh8ilYH6kZe7GcbJV0I/XTG8fnVQ9KtrA
VNCybMKtuNEKOkg8mS+ogWgA1bhMMHXnw9HAzoNDMKyzCCKgOKF1BCV9pRXhKnrB/thzEetUudDo
xMg7EkKPkuuxOZXaDYHoN2c49Lp3r6zsMS8d9hwCAJ1VuTdVldyGjX9nDLU4GkSGFqJldmx13/RI
rFkNF/MED6wc5Ay175Np5an4JLKjbxk7RoIfdZ7TzkVdpz0OM+d5Y4fd7aSrY+BqJN+13dTKc9vM
FVUJQzV1D9nqlH0LO+9c6lD4FLwbt/9mSPNW5cUdYJDV/DPsS7r2tHLVJi6X/PExbdvPVh/uewpG
bUp9cucz99hkHTBtoVZdnLjZRNG0c2KGXTUDi3GF1HCFIra2w3KDqL5251W/phUxCdcFpIMBtEto
U28yWhtwS65TrlH74SiDXASE8tpZ3kIroL/DlUmk+RLlg7PjZmFSrWn7+7Dr3oirLYB/RbA9sb3y
l/LJqPcp8BbTwJZI08Z7GFKcmlSlZGdl4NCXlbzRpiLbWOEMBCOKoELAv66MmcTE47bpIRHqMSHu
8LuXwc8pZxNtYtR3rQ0IAT5Ek5O7isuz8V1LDLLUwwYCc2wourQGoEpwgdeeFW4ni/CVgA4PsKRe
eUhEOgCqxlX0zr1lYjtowzIxwnNcGysr1tcOABI6N7a6OzF/KE9u6B2DIbyDd/gS5ARe2Np10uCT
5t8F3yvVJrDe7Qvfy1LzH/JQrBMzX9LwiD/Z2ymDQX5xDgxzRzRnZ+sNt2uq6qgOqNK94waIMurO
zaGFaZKZHNDdG+d7OGr3dLVQaKMdO5tiAUc+6XG/BJBzqIyacaG58VKonjq0xHh4UBMjZprQwG9C
NrH99AWn8opsPaE7olD0N4W0mnnBh+3Q+dk1h05atwYmlpFBi5Lt2jI9hoPwZlwAf3zjVUgBjJvu
raRZlbHklYaHyVyFzIezbafxnAYMtofqA/PMqYwZr2qT9lnFT5WvEXwGbtUefQ7SVt8eS0fjXBxd
dE5KwqoPHQ7mqqpPVN6AoB0PUVqtfOJETCgvyu/pDOhOlK8dBjc9JKn1zSmtjyFK72y3XqWZD7Mk
2PbKfrDJPHKzX5TluPeb6T6rizPw020X7iTgC1dAB4+Nk+Ex6reNHZ6LlmVKfcBsXqZ6+FzL8tNg
HN8wLM0EXvNsOFk5ISAGfhQNQ2wNTmAQd5mXAmjs7lBM9rihD9gLXr3oPDmw5ROewyzBdG7mmyZm
apiNm+A04hkJBG2ynf3BJ3+LfePWd/mIRC2vbZxRY5Ax+02itXQ/zAQA+FSMBOzVwRyxptAUtoXE
dcnaZtfQc7esY/NaFY+VyURXZkLcyFI711SyAN2QT92ImearbsuN6ppbpuyCIRqfM8f2Q0KqQ1Ws
b7C0AE8aOSJYHHw38ufJ4UWZDAQRa6rtRYtcMvkjUZyYStk+D+keCCpriRy0s9gadsrL06WhMzW1
Rch6X+cPfdd6Gz8Sq5mKfTAN/z2X7ROpFJouLvDYfK5BE8hevDkR47dIgM+m1FRXLhygSIKATngw
o/bZ8eHFOeTxDPloW2vRY0rxB4V9PyRmNMrkPZqizdh4t9O0MWbdkpJBmpCLJyvMn+rO/wgnk8Vq
IFUl+vFLjzRaYQkmlY9dDEeQ+ewOfsVjzJXIoRITlmJwAiLLENtrc1r3tOUwRndjgRaZucV3j+Ed
2xD+L7YiipK3Xak2oV/jAuqLN6MtVhGRGjnjePLeeA8DnBXFLpRhhJybnwEKPFtu+GoP8jBNNvpf
uvZAxC48SHTL4c1zaJwaleSQH2fHLosvofY+ZNYiK7Uv6nKujSB86OXDPrH7+WLxnZrOvZzUojI7
EnTZEzQzhQUdt3vB4voWC/GgtDah0JGLV68OtnBXXBexRwwfpWOCg6XCMG/Lk18RMbKoWwCDthIN
qG6MKB/B+JL7gLhH13nU7Whr1/I56SKsOwnFbNa6GaqLZ5DBroqL3dK4q8qLN68Qabb3qTsJc/oX
xkcVpO8d/cDFII5Vb9N0oO9sBrnxYQJ+J5oyWkIk+RroPCDU9dDl6VNTlERvLRqoC6d8SmGhkrnr
yM69OXG512r3Sn3yS15HVyPuEOK/SiC00rpWib0XI7UrqbfuZ+YO6UTIOjVOHajCJdE8i2QpVE0i
zsE2H+ceF4xzR8ZuvMxxfjQEJv8hpNQlapNNEmvVkjI+BLqqbE8W7sFq9IaNEjT4NaWvb60KObC1
QHbNFY1FbTf7wDzjVaVYzGnoyhXQiFrg/DVx7QNWJZZMDzBOgDxPdHMDSIxDVTnCgmutucbJ/cpi
7KsBsqsosEJ0UaHO/A9Itv8lzObaFD0FOvmZzYW3xJ+5xXAMQ3sD6hxE+6sNPG7peYO5VI1+sqLm
OrX4PQf5lEAue8aGtKYuYc3c5pjPQeco2UOFu1iJWAsBYnFsUbT7yjml5nDnttY2DcbHbOqf+6HZ
5ubcbwD5SIgqhC5kszyykTdJxsV7BB6NFanp07VvVacilY9OUVzSKd8KjYig19xJczh61QNycpkB
AehAPI+5dbY6Aj96zMTCzpegrgi8XmyKcjs9XSune6pp8yDqzp6M5J8x5IADOQzNG9h3uhfgkTDA
59f3IzEa229oswBEadMN2nYUghGb9dqDHw3fst47glPd15q9Bma3lV8o4JvY16gGxSsDydmHmd6S
d0zddEli8sYP/D1DpKPpayu8CovBWFWut46ZVuSdWhku9qyRr7ljwtPV+wJusS7XZZOsnQPYwZsm
rQ6wdCeqm6gXXFYaZxxZqFNtW3fj6GyKsKMlxD+Ct9rYotiNGXMOasMi/RiFzYOe6C95GFGiPRX3
aZHti/q5S2GKReUVaZS8pb81CtidaUWJjmFzBPLpS3XHnQzFsbca3DdskfHgzWjIhYT8YhMDtBJn
KdNqp2GaMXpKSCpn2YfGvhrFUxr3wLF6rBfhbRWBJQ0cepNsKGG1n25gv+FXjN+mNqKCxBufErLL
4KdYF/eN/tnzBwc6gWf9JdPPVTsyLAYsHNZn8FPYZhepehfzV0lyej0BGAMOxqkQIQy6W3Hgazjg
Vl3ioFq785vTUQjsad3GbbV+47qwhMvIWFJij2NV5fvCbJdpXX4f2vzq4zJa06wOqGBCiqHndzkm
eg+GOthrHSYdemRCRkrqucX0M1s63LthbkCVJIKtdjuO3D9939sHonrmreae4XF+EeHR0KfvvRfs
lTWcKGG4tJSF5gDbs5jO6cj6ssxir6LjkL06Y3gUzfjR9E0HJ95ZE2leskjv7AiXYTvA1g+8d6NQ
txhPzlOe3WMxe8mkh8fJX2rL0SQCFpfTniHadSq8fUr4OKwZOZnFKqATWnQ69tSRs7CZdvEm685E
RS+uCqIb2alXR0tWAUuDm39r7ATmZUmzovmQOLW7SCWImFwANtIKbz3wshoZXCD+cDUw9qt0bc6n
Exhmyajpn1TU09KBdCPVt5K/NBstjCuc1aOs22Cqfr7LRcM5ojsHvC1S59Ev7wPvg5vBQvGAu/1w
4sk5G2X9yMpxDihNHc1uZ1SSYjgrXpgj5ii94blSveMgHlG1E7SyvWnIxEXpszGOy8KXe+zU9Ebp
0liW+hDdFGHebIHWPYviBomQMa9BW2X7qrmhtozpAnOoTiqK/RRUL24Grr9zjbVMwNmGlU1H8Nzw
Az1x2cVcC9uAziEGNznxur7MLhrfbzGNa5XrD1Hurkk/78FBHnQ7PEEGX098A3bGwLGkGWUEltHu
zaBe2aFzFxj5ybQGIFOOvJfKXdaAoJbcOfclRTPUzgLqToBUqrm4NP4wLBdDOZM/ClaeaxLfnvLv
/QC9MGrPLi1jUDlwW2hvIu/7ZS+hIw5NjRzbLoy8WFX0DuSRddLS7khxXc6W9tom2uyyfaslymYz
vJlubfDwGddUh59A0txQ+coYqaQIqviNj3FVd9QdAiv2Z2gWDvCNCtjNhjTbAqMjiMzWvGL0vyg9
sAL0yNfVcLYq4x7P9VE6wV5C7g+6ad1VHZY969nwaHAv1X1kxFcON9dx8GhJzjdjXN5GbnPBd8Xr
QFGDFTZgp/r80Ch6AknZPemj2vJUxCwSEsY9X+SQMNjxDPskx+yhR9UMsMZ4o3mPi9ElKQ9+jguQ
GTQ4h+VHNJuZMYOuczwsIoAyWSqLfuciJudYfa9k8A09ddN49mvl8h624FBv5CiOrXaoem9DS+77
EIxbXzi3cjKrm4KbpTtskJzX8VQt6tlUOkISL9sV0G3d4ndyoRCM+PRgAwL+kZv4Q+oWd0MqaKlM
Np19ZS2iEGjrYwU3LDimNizxdFqHJiAJJ+Wp5KQ9hxaAvhJfmIMMU7rXzYoHkHKKh5CsQz+HHlwP
On+RCIisN9rRGTPtHIxHTOr6KcY72gCU3zYpgoA5ZitOHP5S51qmwQnzB8vcRtFDW4bZCipMuav0
5DUHjivxfN7YvqQBQfj3vZR8dC43h6Fji9XMvNwMRl7uKVnfR0NDASoUT4RfGS+NfJMHfnzQQfnO
oTWEZ5uFEO/tDe+Lx7qqLhmlO3QvqAUuu3VvjRrdUVSIQfb0R6AMlvmeR8LfdEWwisfp0seQkkGB
7+BIwAmSrryxXc5EacCiEGXk1cPIItzZdE+TBAqR2g9MPzCCZN63XrD9abK998UUrWS/bdHGg4qS
NNejcdyz0m8AiR9Hf7jqLmcKovr60dDAapCQHffWuca85wNoKG15Ns3xmxmx0PYG/kECo9qDCOyb
sn+oFQ+w3gf9bUq5lmjt5GBTADWGNU3n3fiZB4ENnk0mh3xA39dpFMamUVMv3PDsyhFib98Pj4QA
8fjp5Qr9T1tVJvDGOKUFwIIruXQfigaXOBuGtkjMGvSN29EC5JxZ1Y59p3fbOuzv2E1v6hldYNTW
kXIfaEB2eBFKe2mn1OL2jauX92Wi9yv95IQ1ISVUiyDQ+7VEkctwUx4c8PqxaDueS5rHq0Ii2aXs
tfqA3GbxT0QQnNft4GhbOXlfDIvYmOJ+YtNw1GJ65bmgtsRxM9oywm0Qmt5Wa8pLTevKMjOrq9eD
b29cFA2HRSJOJgzDl5FNmQ/RwpBY+49Rifs38eANDHG1a02Ogp1Oc4Cdcvnzt+4wvEWNsbY1O2bt
42IcCpYpFZXWJowpwxip826LRhGzIJyT1AVs3GicgCKPG1dO30UzvHPAYfLi6is9C2AdWBfNy6w1
ojctpuBiy8oFWmSrG68vNpZKy4Nuwl6H2w4Z6KgcS220/gD2/Fy5KY5ZrwMdGML57d9i7Tvs69vU
AqE+RjRZNIV+7zjtLk9xIMWNve+iFrqz5T1RZJrc6INgyFP6W7I1V7cc8nWX8axr+jYPDeD+hZEu
Bwtp7Z/zk6+8jVr1oMqvf/2XP4vH/JMDlMN7nRb9e/2L+Ynz72xNfvOPAxTzBxOOJeY4E1gDlEt+
5UdrnPEDlnddSgYlJkFjC9zB76xx4gcmGtjVLM+cZy4mv/S7CYr8wfOcuU3Jsxl5GPZvGaC4BuOb
n89PdMOQ6CUekWlX2EL83BlHeV+URWZAGqouryY3gVZl3NvUcQIM7RN6g+as7e2s3Dghfa9h8Ebb
X9OoD5+ZoNU5b2OQGmjzPN9JeT927rS0BUAUPSwppSrSchUGsz3M2IVRvMubdq0a8Yk/yrOtd8ca
KDCZ2DosyjYS/5zr3oNpUO8nvQ1XKBDs8KO1o62yx6rq2XbBPghVvRCL27d+/ZBn7otuQx8OXbpX
5HbSsyv5PcC7Jdyn9mh29Tl3m03mi/dKHmIdwA/bgbhJy+I4uOW+p77OqL7V9nUIB/hKNKMRoOqs
twoPv2dHqxRrHbVbyzYft0NqLfSGiAOgGX1XcANIofTSBrXRdGOdN8mFAT0pE6BrubUlQ4DyQB6P
WzOUKkTwTUkVMXdQnGvNGhj1xo4OeWVsjMjbN7jCaF/inkWc2yQ4qNF5k2jsl9nKcabnRiu/u6h4
UxWupOqvKcP+1JM3pVYsBakSDtiLgA2ybLsVz+KNoekri51Ye8lhJlARBmAh2WatBfwHtjn9LSyi
5A2GdUaNbVpQaOUtRfN10jj7OFzJEnZ0P2zvmiCn3z64a0H6OHXy4aQu1Vl055lt/gmn44kx48VD
wYh7d52RAaJIz12m2akbQHzL7lDxB2jS+JBNjrg2nJRZXsuB8rsmfYiEeLHS/N4B+gG2PkJS/cq1
iR4HQZVMKz/xrOULD2gOnP7NZBqfYcn5r5EWAbHbOnb8HfmxPqXPgrU9mcI7HEz9gj1pjMJLMWrg
L5CFK/81DyZ6ypozhUGbluqI1qhOXfpcm84hdAQc1/Atm5qTwXFKibehUVtd1xZpHa9mflI/MV0p
NeI6hIIm5CgY3Y5/HQiuDFQpl8VHRJfMDZ1nQVvdJ2QLfBXzkwDZeoMWq1T7COZjpI8IyFm8meL+
e040hODNu+co/JQaN48MIHOIutk49t2oIxnrbn4rvOHcR8ai1wF8EaCEWctWxtUYmvx0jHuGQCZo
jfZk58UtGjX4uLde7140/vU4qfdIfatL5ywpCqfMtLqn+/lVM4NPZfsvrV+dnEYuqFPvtnTv4ogA
oyFgUOaY47RFRkKmLvJjStHq5Np7zqpUYHlrRgWtbYKx6j6GkBdyUtuE/ySnBg8No3wtVv7kf4yt
oFeHDt5GrlNBBpT63cwZr3Xcc1H08Xjol6I3nvSELFbwHjWMWqLxIJTFgfbgd/RXllm6mYg73lDG
PVBcMqHGyoWWxUjA+FXiEm+kbVNJWm5rvTpREv2mQrm1CH37Q7614Ud19IxYS2PUsEjUwc7lg0h9
cYcv5uAB51YJI4QsL+QNI4j8lObb2I7EcpD+sTDozWVER5OaR5vBwGs9KPKQGHHppcWM6RAILjWE
7lg86BWXnYQOkIyuYrj3Y3kTa8c0HlOmiTMKGJWOgMYiTZprUlq4Q41FTq3MllIuY5szWFu4JbVO
9sBjbmWsn6yKOVpU7Mu7qAVgB9edFz7klqnsd9dEXbG9zqS5ykOLpUTZ5AaFMuay2AQJNpAsXDeO
y+NJ13cR2MYqDoyC9jv+4Se0rnnkfhBIWEYclzWu85gVUKN2Gkr/pDcZcx18pUXmrGIC2QtvIgX7
b/8tRWdNL5elhPg9RpZYd3pN61uPy9WRygQ6bgyHieeYaLUHSZHlT5O5e54MSgGMivNr9c+yorms
SPXDZ/zxU1kRzezkIGngoryRJCBDhl+UFflWo+Hbrv/CsqJRMC1HP/q1sqKpZ/AjUizCvywroojx
0LjN37esyB1rlFyR/H3KinyZUZ/5/6CsKOnErnL5IP/zyoqYDuFszoP6j8qKsMp/pGH7F5cVSahD
OznNFZj/LcqKSBNe/cadWYj/bcuKuIc/TYIuWcaLf76syApt1uXmkVv4tcuza1lXaxhlwLaocO4E
PWKxWawTH1mXSbVZ2YBAC1LqxfWf18ffdH3kyvbr/rsn1RT/539H+fvPvHc/3h35nT/eHZ0fZtad
KUzDJillej/dHa0fPOJWyA02LQm2dEk0/eS+419aQjimRZB2viH+/u7o/SBNzzNcW7ccUHBcK3/X
MnH776Y6CirgfgVfxY///3/lXXZLDVXb/Ou/6Lr7i1wVBQ3IzcLjyyMP5PzR7dHvuZnFnst0oNWP
I4LGjWNQp5w03mtXZZtIxd/Cqv1uUOwJRKaljBB5NWbI4tbjupIlR5o0+OaEDOpDSNQIs2qWaF20
Wg3mTIf+5aHhumi5/SzqGlgv0O79J9Nk8ADUbWvHNYOk0l/i2zkMOdbU0iGLMMvFnd1eoLTdBiPR
rUEuazO/VlZ6FZ24p8phw2z6uUd/DtGhcQLR2xXtCTX/X/bOZMlxJEu2X4QUGGZsCc6kO32eNhCP
CfNgGA34+j6WVdLvdbV0i9S+JSU2EZEedCcIXNOrehRrjvNcl8u9vRQXgc7nMq90M2tbOt78zcxg
qbTY3YzLIdTyd4IOLrUeji7eeOXX3y+SrduuQCdSIt+1roNuo6ytHy5flM7vy+y715J7lkLeRIKP
0eLpYb5r0eYFGv2KVj+h2a+aq2rO5qSZuN9k5TZGu+wECe1Yhgdq1l+kJr6yB5iM9LsaMdiGbvmD
+BJV1+wMYnYHDTuEjl0C37m3VVRcz2wZLL1uMER957B/sNhDSPYRC3uJcabefroghwOhd/atorqi
0Azo6uwNAeKy/ZK4yz438FWVzQ3mCYLxtf97GULTEezdajvrRckgQroe9fJkYItSV1gvTPYqs9ue
LbL2+wzIOWuX1J4+O/YweeNeA5qYkvSjoYDuKPXCRurVDYSADvuVcbbZ6rhD/R6wZXeTkWwaW764
h9uLj4oKRsFuELYBLc8y5vw5nxy7ihAb72M1vCZivffYKyn2SyPE4aT76czdczrZ58Z4CMqZzcl4
eWrZTuVsqXK9rqrZWw1wY4LlJy48GuRL242cYeb70hiADFETczsOeBEPF4vGrHnI8J2H+xVCLpAY
Yt7FStNwXrzaYX9E94U+XpU/neDOZ9vWxuZnPed8m+zh6pGuRJL1vRc7RH05QDZztwkdtih88bRY
Twa1mczQT3hrz4te9iW7ns1fzQbQYBNoshFM2QzabAiLNdYNxawqHGwRpcXmLNvO7BQ7vVxc2TJS
BnidzU/6emw2kCubSGutzk5AlTQbymQIbisby7XPztZk/RHpNdQLzU6vNlNTvhvsOhe99GzZflIx
/UBx1N7w8ZNvRzakMZtSyzABh+C427l8rATAWjbYXUdv5bKB/IIiX1ODl8ztU8UWtmUb67KVRdkn
NKAXtQEb20Cvbs2GOuKFA/DaYYcwjH1VDVtf2JdJXUK9/CUCgb3IBkFROuse5YjLIMHeBW6AOTro
7zXLSYJNtoz7RnzAj9nP7Jrz8Bf6z8j+2cyqrVuZb8ZS4kdRX4kArFNX9SHnwto1zsKOfmWYG/KH
nA1jWs47Qolv3WqfazBNKPuHmG14wFbc5gs7bMkDtuU9D+spi891Xj92i6L42xHXSa4nyhdG/SrT
ZsD2YPczi1LjWLKTL9jNT+zo2+69YmPPcf+50St8tdgf0MNfBnb7TvsNESTy2Phb4XAI2+QOff4y
+P6hQDiIucCxvBUYF9ytiXfALaIBJ0Gy0Pl9kbgL0M3Z4W5noz973QAjvgb1MB+5ne0KvAkdHgVl
7SisihycC+MUX8cVv2nibFybH5RtPVixOim73EmcDwUOiBknBFkrCu+ORsndDf7JWPG/OVBv5unS
LKCXsVO02Co6+gg9bBYLdgudrSuwXwzYMCzsGApbBiV9NSYNpd0a/PmRsvv9io1jws7hsYKZsXe0
NG1qt4fJJli7P2ZsIEtoTpEZt/Subnp4GONyxVz8iDRxYbQ5So2bGY3XSvV3iu67fUw1nHadDNhP
vKkAkiPGSGhnCgu4S6O9KrhEoG1M7xUmlskjWOngqswDCFwEZGh/B+ogBY6k+rYu5bnBEONgjKE+
hyI/uNUS5nKAvUZ4/AVMrsRONCyrNqwbsBpxSlR3SZT/DmfIHCaxXX4a961nqa0t3H0Z1J1uOoAu
NSdkgNL+Z7FmlFIA0EoT79Hx1/U2EprAEU25YSXrIAr8+alWnfVYxVZ656rsrhaZ/Uin62M8AXF2
++R7QHsNvApCS6KTIaO33BlxUe5aK3zguq5uPbZoOTXXpbWTqLK7k+DzR3v4rA4yzS6xok+xmJBm
TAvPL7Mm+tiI0NOs08oDvIjmwM9OBr1g20yxVc+s5rga0zFoeuPSq/aYKKSY0scXNOHpXqvf7JYm
s6jPY40LabHBkPgNhPBq6iOTcOqKtanMeJM6NBrRuz/LVV5H2V3cGWtS6iffgVSvWfVTpjmBpNRK
I0h1eyt8xzSxp06d9j/voD9N3jRwaX6ojnHYxTRgwvdYv4OYmG9dPngr9wwAQkMf4ubJIlZA79YE
0j3vElbkGwgvDUHPGdMc7cr+8mqY3oeklmEDfuRuXt4NxzypOth7OY86XJxA5K2bINKDgTmKDVRC
YOueZ20tQ0ZTPaAWvbXOBC62JOtssfznih+oRZCZfTdPBI+L4YU9ENrZibrkU0XteVwVT33hvYUV
kdmwwjwcs3qt7ohpX92qRu6eTnihxmqUGxp6d1m6HKlyfEKLmZMH1VhX18JZEnMjMIpLONS3el2j
3PJ4f/AgE8tN0KqInC62/ESLc+wSeRUjl4qru0mgfh+7rmlO6xM0kneHjzNkpX5Ue2GOu6LdpEm5
tyf3YuYg9nNkZce75r65n53+UBI+Gr1x290suVCQjUVjuvb3+ZY19Ztn4NBK6gd4R9cxdd/4qZ9T
egziuYHTju9uFdO5n9hcyib40aXhOVsYwRY1hns8kdHcNuM2TAuMHQufSxZmGdrlWox4EqxnYUIj
zwNBqaCsENBG86sfmC/Q8S1kbNadXO2bYBxjAsfl/VQb34WuMZzJ1HN//IBckV8GO79mDLZHuEoA
WuLbzA0C7Q9bZGMOkebXbMIcaHNmhsu9KXAQTKrcmoaSEe32ywZolQkrx2f3POGZddlr5sMiTkFB
HsHKMTcmGCNLUVL/agWMyXPbnWu7JwsGVGXtz6jw8qCK6bkLq2KzLmt6DlBv9opcHm3EYiud5JeX
NP3BwzmRjU4Yrc1qbXsecxz3eK+2rhdj+R4T7iQ5ITnbwxW6jtlunvje53H4SPPe4g50CsMKM0yV
ftMVHUaApPExiMKKvNaLbCodQ6rTIp7qkP3W+W2t12SreG9r+mBNVv9McQYFuV0ZnnCmXCc6ZTv5
q6+6n6O2VTZLmvGpdz+obrzzGhD1qY1lMtT+nu6xMPA1Z21AgUvrR2Ea3lLZbXAd+v8IwNUBrbVJ
3Mz7sOUH0ViChZT7Uoz9ryF4mXKl7vIuuAzeenWkMd2lMa/M1KCpjGpWZ3FxMNBBMqol33qORHU1
W5B1nneeY3a/vvvkECfZyxzqmooF0Y743Sr7ghKB7idVpcOmdN3X1bD8SIcP5l7GUeIn+bZzWnn2
STlQxwZqqOyw3gAYcrdVU+ORncvPpNi3q/qxsvvpIJ/Ndk1jLzuJ/rmzRbnFJdOTnAtAJW6MEawU
BDXfl7tZqrMPWc2HsCbzXQpvLYO71sNfG+Cw8TbiRcUKC5+NclTwcAHSebpBG/+U3GLLxNiXcN1C
+G40QAIPb66meK0H8G8pHDipgXCl57+MJQKT7MwLkIjnmk4LNx2OdqZ2A0w5a5jvkK9/ebDmXKSD
CfZcuvq4MAiLrBL3vsyaE059zmPEQCdug5oXSN3OUs9PY5gjK79xjGQDxdWODad4Xes/RWbidP2i
3HjfQ8cz4/IrHcTPBmqen8fH3gaqBk3PgarnmPElXcuHISD4YxawI6RyN51cd4uF9XIK9gGEPkej
+gwFtC/U+D6j+U6g+dHHsJ2h+02BeG2h/TlQ/yzQYUbbHxU0QEqMj9z02/ldTsYuWE0u9Tm/9w0r
ANO3vNQqPznQBV0og7PGDRojJitKJ6EQ5tAIEbY3M3RCB0qho3GFiwYXtgr+KC4FzTPUTKrWoC8J
0iEnrx++p/2GipAMcB+sePhNoCOuUBIbaIkZ1EScNfezj73LeJEavycsIPHGz2VkEJTdtUvVUTbF
26yP0a6hdpoXaENp9KE/CaiNAnpjpjGOYhxeZvcgNd5xxCpkwnts4D4CdziucCATZucKLqQzQVzg
q4aDs+dJSkGu3OdwJJ1kuMtZi2bwJXtPPPzCaX9JIU8u7NocWT8yRZ3akJsQhEoJqZKb7w7KwqlS
9lcDss3CxkR33XMH4bKDdFm4/jZgP9zMHj1QFiVR8rhqNGYJI3OBlUmZ83c6BU+BrV6TdfmZXyG5
tfT9gqQrYG1OcFVyDd90oXA2GsdZaTDn2P1ddlh/Ib5iS4PeOZMUiMf2vVby7qPNs7faqP+sZv1S
NDzUi8K8XybGSfD0ihoUOPZbQx/5fJihBezQYfgSbtTAE3XhisJR/RrgjNJ0cqXmJgrhjzpwSJUF
lpKfj4JP2sA/U4zRZK5B3kSZxpi2wnn2NdiUWACIU9E8NkTL7vC846+U9mEqQQ+CRcVW30QePA2p
kal8JOAnQlENuME8VCaTjVXxlCRRYGvkaqjhqyEUVhsaq6uprBrPik+J6xdr40HAbhWdB3kw+LkY
Bo+HHjikxrwWGvhqavSrcMcHw+f5OwGFxeh3sAswsa7onqgyyZ9Hc7k0Cv5K4pQvnobLxhozu44e
qrnqk1OrIbTmkn2YGkvbOHcLz7ZDtvZf95NM3jtal0DS+FtAFSaTBXhbbEjDoaisYed1cNGCvgaD
O+Xh2enotQ/TP55G5fbYcuLwhmIz7f14bY/B2JafFVOSxuwmaxLfFfKNKMhp6cDVFAVI3jSZvWsQ
JFFIMQBL3WJTa4BvrY9/Pu26uzDEcObhoutx0wlcdSGXJTnkIxfVWD43WcW6nLiKLx+JK7ywiWfI
Sw7riBcTvx6+PT+nPowgfN+wvmcDTneEUY/7BrcfKZZAm/8AOj7o7TFizHeLO5Cx9/901X9HV7VA
S/3PuurdPzLNeAd+r/+DNUd/gX/Kq8FfhJrNEFOghXjm6NKAf1pz/L+ES7rZFCEBZkv8V2uObXlC
BPx1C0tPwJf7f9YcG7iUCF2X7aiDAPvvyKsYgP7Vm6NnGsd2bezprkfjyX/15kgl+wav5YqEhvro
2ObJnNonkzDXJTC6U+l5+aVy6QWFWSjHi5sJakL8Nonispc3I0vusqKiJKnM+gtRj+TYrU4fjQ5H
INORFat+i9vclJypscJK3YZbFgXfZm3h3KO3x6Wu+8yT8HcpcoKq9dJunHYhIYpouBEMHbte+vGh
6xTH/IyaNto0thM2kXouDew8UpDVdLrr0JpnS8tZjUlssJPGLe+G/H5dGopPUIxmH2px89tcD2qt
3ueQpWVQD9eq70kgEpPb8IMm3MSNtMmNt7YHRdGvdKLQbnegNCzYKvJ9VIpzJvQW0kXxsfbUEM2z
ycNnoFVxcqe9/bd7WrnUsDTNbkjUAbuwHSUGd5rJu5MBniW6Oa6ibLLdMMWbsMw4NoHi3Yvl6Doh
x0aOSH6P9bxzMa7Sq7ayW921HjegxWjOQ6nWvd0dBoBiW6vPSDca/S1fuX1y2ydfNYvfI/YYY5K/
nUyWGCN0jXuW4n4CYulp7hMFUxMdKsAos47V/3zXDXF+zsq3psVe4oT1j0yE6VZ2o9LdW8OxMcY4
ynubE8koQb12pr21hnz5Lm85uWnZtv3WjGuxHXu+gNHiObYMnr3wIhewvZu8tmd6z7SnJg5+lE7X
RLO7PMatf2sTBeLcmN9ivBUYEJfXsG+dXVwtwdZQiHAcUvJdA5bMWYyHwqTEWBfFUIlDDxBbamwk
HXph3gLEqR+WdTzbBgTYFMrZrjDQ2zM0jMUNONN44Y7XUVx9Zjpk4el5RTixZehvU9zTW29QPxl9
09Ngtful053whBOCQGAWiaFszMnB68fLGIuo0RaEEEGxd45hbqp9Jxo9HUHNZiBOiABvxYLLRYrm
q7Uo6xQCE3uFNFDE8WWp7OdhVAUpWfoWLeJ6rw7u5C3HSwclxnAPaUs6y07uYuBQYLr6nThUeV1t
nDp/HVNCePBcHUZoXM89tgjXU3u1ugFRpyajg35NQarEB9zu9qbnDdjBJEGvXivNsfrOYA0Ni21E
vmehb8/O7/gzn95mxSm8n/kexkKCi5qcqM7HKQLyLk/Oah4S6X/CCo1sURm8mfFbnGQ/0PUI4QfW
JUl/ZyXu3YQxt7Gnx3XAU+onXXtJ5/qWOE148lUP5erbl+GKNRj4muVVj4uHzsVqA3psvO8G+e0a
zlcHftmF8UWUmAC+3IcWulmaBgt2BtS+xf5jjM0FHC1kfTUxiMNZsbweEd3h0Nv7fISqwmtoAeVF
/TBdnwTYwBEsHa23gBMj5wjMv3i1JgZOutHm29Tk9inEtsXBeop35dxuW18aW3By5yIGFhYo/2B7
zYMsIM3Z08QYp8seRZsfMLVgqMdOnfvFvFcCDTSYMK8X7NWgKBO8L5uDjQ9wN9j1TZlYyCCHlYas
j1MKBhll+CVZ21tbkCytwu9QGp+yS1QUN/WvyQXLVUn2PoxKbKb6a9t1L8biH22XGsShnY6tyU0r
GLlKjO4gsvGgNTjfkd0pcIqPqi4m/DnTp4wTWhWC6UJ257uHvg2NGbGisYz80llwzsrmdUjFL/qO
+hsHfcpfU/YRiQFTYHabl7QtYioGCEZy3AXDN5eR0PsI2ZQyWmZz2CrUqz0RdA+EmKkPKTovSK4q
awhgj10PdKm23lXn3NwcpjGRRah5FP9Z3Xedkn0KqgZ0YAmoJvM6vNMc7UTwXXildaRdcwfC8GC6
o4frbSx3QEO2ZZPEkT88KJpPMUwnMXdhBPmcw2ud+JHTwz3LCFNMHvXmWWUeJpc4h+fLP5g/KEPP
o6LKzX3XPte1ZfPB9NaIHGuUCz/GEN1XB19hK0xCuend6ZcSHFB73NJgQNKvguqng8RryXbIP3o0
R0Xj3onXeWfENh0b6NP5Cr4hltpUntWflihvvtsz2SY4zYa6jgzQu7G3gJirnV2YzQIvn8euCIB2
HcfuZZimE+kZ77SYk0WrU9lEvpWxQ3QqRuu4xojOdsB8bLN22noW7sGwtHZtXR0UxjsrG49WsH66
issW0VTi6SIEjhjTrIRS25Tarzw0MLk3xgbyQLHrQw+SdI4nixAvvcGslVIm0Ja+zIiUsIrCPqOU
NF4ugZ3fF5b8HBUwybhpEGGaX2nsbPmOv83Zf875uWSSdjAeUGJA8wdPBx6Pj2q170ssW4v/J065
7GY8p5ShAI/ErWSEz70ZVj+EN36TqjjWftzzJdthm7NeJRzOHUqm71I6T46Hn14m1q7mNRNbSvaD
u3JQjMtjXJOtwxkJR7B03guHBjGKHugXDTgxJnN3FbrJkw5Zbh8xDsbE5A3KPS67xhakQc74S1/D
jph/yU6LD3NhbAwS6KaaCDomfrEF+7+rMiSAZcKaiGMRsTamewN5qs/3NMNFA0Z+mOLxZym7benO
04bcPbRKh3xkM3E2LUkvLOqlMlKMyXOCg4qxvxhEVFDqiIgTIG+oPOFh73AiceyIxSIqW6y2idMC
Q2wkp4vkSY4EZDL6P/z1AXcozKQxeCMQgGIqWJDONlHd8FOMPJ+qOVdR1fNioWe8LOKxHEjTNQUF
PooaTgVYqjTDt3UKP9bEBSyPPlaOBOqsmZfZOLtAdT/85lK4432gjJ+tS1wkDh5rWa4nEIQMVvW0
Ez3e5cLh0YLfk/Qm84idyq8hO9AdaUf2VF6bLpabtcYbzIWgqF/zW+OWjv6vJJ4f07kiT11NNFmk
Z09kAtPNkmyTWaFsFNPd6t7DCrFJl6aPvVqfWqo7UzO5Z/HPEpsMICG6jGDx7NoUXWpSY7v2BGTG
P6iUivaJkdLSmfdqtu/62jROKv41w7na2hxfQYXXR5gO93luvfTremkbV+x7p30ryrxFACTpSAMl
aPT8y+7uOmHcSgcuuW314S5D9HJHZookDsbojxPEFWJVfRL8QK3Bv8tsNUdumL7mk1lukpwsBbhP
Oq4fs8A3dp2dUV9gsT9vKrENg67Y5EXyQCjOQ3zgXuXmbMcK3zt1rn0JTVKhprVGHC0eHKMXKHrk
6H3uIUawXFg+nKqmn6Mlnl8EueFEsvK13f4tVPh0257t/1vSe79MmP7MkwDLCrbNlBtAGG3yizk4
J9IEtzgfD8KfXuFZ0CSSP5lC3kbRUsEtineYSdxxE/U5u4Tx4rTepMX8gN93V88YgWdsyWHTXrsB
+Rd5z+2bqOhfnLDdu666CJHctwPOTrzLy29/8EnVVDdSapGdVbuZIj6Kr2l1yDnvmjoD9fdL7Ub5
bFFLbQT9kzs/UgbykwYcUPPYjSNhx+c2g1W3PCpcqWVnsG3I2eOh0yhAJxu7sW51dengkWxc1z87
trqn4/bV7rCD5NlHY9UBN8DypNIP140snUcq3eS+70z/EE79kZIISG2vaWwdh9F9ExN5SlWSd6ys
Wzw9hS1YhoJyCNS83z3D++jk11YYclPU4t5pssfAgvIRLHdlE+PfRxEN52gNrd3o/U7SHu/7o5Ob
h9BP2MIRKy2yawdHZeAXlax3nCnamtiijxyIh9EdT1CRra1ygw9/ybltI4pwIbSvda9+UtbMIr2x
f9S0z6zLnNIa3HzbQXFvIU9apJaaPr+Q3PxhzND0ZFA9l61uvU8hlKo1WGas+f0d6JHkMCMKjowK
x2auDp6XrFsjzSVDJRtUZYzJySOFVhRsCfuaosMZJ/I0r2V0HKai2jeOIyM5A0kqDLcCOPLoTBMy
Ty7/EBa8TvPADdix3ymVxvGw0jHjh/siYfU2lv7X2AdvWXO2XAEYFYKvi71AQg1xpPsa/H0oEUwm
7YJPol/3f//bPuuYEieHVbFG9wEplGO39wOWV2TeQyzGcARiayBJz6XsgL6R8nlpneDGbsvgxOpv
8kqTXRL0V7diifN/6sq/o67Q0Pq/qCs3OAHN+PNfkXHePyJP/K//1FX8v0JBqIn/QLJpIeQ/dRXv
L1+Q+yUFpcsWca79p23NJfLkkGgKyRULul39/8+2Fv5lEewGVOWKwERZEf+OriKwp/03YYVVPKxy
E2edttf9i7DSmmubyERyD6b8y1rD7wU2ztxbZ7Ze7BKHR9DDtSIRGchiOyjQjRwCm9CNCMZe2rq4
s4fkoevEq5vqvmQWzzxbD2acRwxW3JmdH3VP+WhDwr0zPzrbThkvxGXowCawaqr5jW1Y6Vxti+gx
j7rPFZn6Zll7lpwlFTEkD6gjfekKRxyGFd9FOK7BaRLk6xWdyzEPgMaJX+NMvVqq6W+xEXsHWSgB
25ueJsfOeOhBI16TnudgeE6Njhdo2M2BOOT4lFcouKMniKK46XMJCvwWzwgNlc+9uVcz8d4JpZqo
P4l8y7nGonWvK2eSZQW4KXAQAFUznv4OuQTZ/KEyfDuErj5ouMGgN7jeIbQ4m9Xe+NGpBiUgW86Z
5X0NXridlglojsugL3LqSzpbUfhm+S/wRQIadBh4xj47WqZ5LJRcTq2Dj4b4Ix1OcRlNTQOcYLVs
DaDRiA/qqIrOfrLjAL9gnBpHFreBDRrHqeh/obOudtvsPk3cL3C45RbxCl9Sy04e5edcD5x25gQ1
xF4f6rZs9iOow00wSHJn5U5IuR/D6dxY+Wk1IRZBWG6kf15ovI/l/Edb0NB1nJ1wzRfbwAKZlc8C
f77TJ/uwEVswdAdATu3GZlrr82JXtgW8dELc6bpiSkq+WDvmezqivtnuze79EDQtC6CG1Gh4HPru
jboeE/m9PxYBI+Ja7IbxTDHPfhZEsCaYIDvLss6V376ZM9W0SW4TN7Lk0yJ2falBnUvi7YI6Zcmh
LkpkLC+nSMreBnUfq42zhc9+p4FgPb8kD7WUhxtaCwQycZD240wsp5J/TB6E8Rzl+rmYOTGD9XIH
yOPk8uAseYD6CYPjxCOVxrP9zCPWLMErlbrTqHjKWvMWWgYkRK4bN7eJ7AsuYZ4RI9QUnHH6GV7x
MLf1U92jGmz6qFR1mpeOML7MP9YUFHYVvtZiuWdWP/d6SoBrTRXRbdHTQ6XniJmBomKwQLjYN8uj
ZNywGDtmPX/0ehLxGEm8+TEJeyrZ403PwCL0kEXimvGNYYZHK9eVnm8cBp2RgSdj8AkYgAoGIY7X
DEUWw5HHkOQyLJnOSwgE1qZtq2eU4n29KkarRs9YrtHtMoYuR09fijGsYBzz9VzmtNl7PEHQKFwQ
NyOcQWlTSza8Gox0Dp9swYjnM+qxbKQsWA9/egr8+6WmejBE4GFMjBkXHcbGVM+PrbZjleuLZc9z
NDKJ5sq8hBDQSeWXG8dk+IwZR1s9l5J2f4BvdzGZRGFXOVgVmWFtPc1ycn6I9XxLkmgLEQ8MhZ59
PSVYKt3oKMsIVwnOir2i9M4yXnI9OduM0BajNPvuk6tna3RNPWhz8q6jnNnb0UN4pcfxyQ5vfnqH
GPA1TICdAt7FPoibiOf9m9QjPRaYC/yyF4NZf2HmR1w0AD7k63aJfw36WJByPhg5J9hDh0srw00s
OUMIfZiY9bEisd1bVtp3pEdJpTunlfNHxjmElqrjwLmk5Hzi64OKSTibc0uqDzBSH2V8faipOd1U
+pgzVMVbEo6PaCm/jC68YXFCzeRgZKIm6oMSktZ11kenMYM5KL9sTlSzPlqV+pBl6ePWog9eBScw
PwmXUxZ6j5KzWcgZLVjne4O4Wzn+sIoJkkNAbrki8cXZEYqC/8vkJ9q2/ltccwguKYsoqOh2De6P
mXxsuOFUNawLHKQqsvQhMg0/FWfKQR8uC33MtPV5Ux88CeXi8W4eOk6kFidT26MX0B6J3AbLNouF
tZ3BKo4Mknho173JcDr1nyWn3VQfez3Ov4pzcK0PxCMn41IfkWPsVX0xvhsr3hJVmxPUmh5ROf3i
oVizSdCUBI7c+LD1AdzgcLvqI3mtD+ddGOxG3ELbgsfaJmloAtNH+Uof6mN9vPeW9rVLLx5Eqn1s
htyoKqjUtFmgeJN2xUSBmlsN10L05W4qanrDApS/fPHeF4UzzfUa2rpQHEYtPSQeIkSDGtGhSvBH
3sYbvKfetdN3Oto2PCGAjyBlNFrUqFE30kF9m31f/+jki22ThcxmukD4h+PMRZ8a4j+9z+sWFTIa
0kmJhsJjdddjOtDSCp8DjL/MrcZ3gvJi+PJXW6CxWwL7ZTl8Bqq8V4t5SacKVXioVFRacRaFDP45
3KVgxW5KJz2fR5tK0UkLQANKUKYloUaLQ05Ck70Qctx4yncvHqgCDy3JRlOy0ZYgI32WU30QKdVe
XT9tRxb5KTLYWqpnVXg/OmhAVGg260Zw2dvm+MlOFedqeZnq5JedUTNSZ+k1K2OC0GwyVPnHMl17
n7gmFRVzyDK1Z03TBh1WkerNGyvquvzl0hfJ0xzwbtU4T8HszluHWNuG0Cn+NymmQ7umuy7J3N3f
f8PqmzzKE3jh/iS3JX/T0HMJD2w+UgmP3gLLHi4EJBCL21RMAH0cKZFj20S4GV+TZyV3cm0WnszA
yvp1fC05jO0LSud31Ujvu41rlu38aiFh2b2cz1MzXrKws1n8NnxfcaMfl8HNG/Iu6pzkq3Pc/Zx3
b2RJsVxa8NJiEH3fRQm+xKBYc1PaOInC+p5dFtq1N6ldXY/YcEDMLG6Bz9/5wgtQ7OY6vw+cgSsk
pk1mbdwf0rCADKE8l/687fmdqBSfvfwqZHOaEixzXU8iOwxirNAJ4KzSxVJZcUMeF//eVdWhJqnt
N1ifXU++JKWfHT2ZPAxObrCOyiu+S3S1fN5PZdfvR/whuyCm9wRQnadvZfi7UMWyp0aQaQ3SVF1T
Z4Ua6jCEDRnku3UCixM0vJUQ+CZ+f9f2CxbZJD564h6NDodiBhURppANgDjnozZti9wFaimMB5cD
9GXmSLhXNcZU0gR/VGZcFiOZ8TKqfdVg7AjLeGP2UOqMmLuyXGd+NCVlalwXD4qiljXUzMapguOZ
t8/eSO0arTLpiY0XCBnzZyHpSGnlku5jfZHGTDvUcqRbx+M86CxM9ANbBKsP0DslE3HZVueeTb+d
JDucWZpLgN7asWHYl3LAYGYP0eAuSEzYsDu0kAMjM6hNR56nADjBWslyq9o23uHFnXpneZDkusfV
fMuKwAP+xy1xCORtsUlCwH2CVFXV9i5O5Gnu4Mdm9NxEcGZhC/zhGizOQRV2MM/BdkAIrq39PAp/
66ausVMqvLKT3Nc2Qiw1Ic3WY/Vp446zM6uFkojPYekJeOTbIA//xDPh7Xaxn4IJE3GG39DM6RRl
eHnCLL3gt0M5Ae8AKIR162YCERnlaYZ0VR1FDXXEWbA/yAEtdsQ6xlLmIcdbMY7h/Rq337ki91zV
n2SUCY7HfYphzdm23mRFbhev721hnvBk8AqnODsXKv9o3Hjm0ZQ/2saAcp1jda1KZEyaS3fOgKER
VKW5rQeJQ6NLXlefnsd4qK8B9cpRmYsc81ODIWMMHitTNYB/l5ewNJ8RPrDrzviB0Wq98yLbXWI9
VW1W7Rf9IUpN+puybgKk37d7A1qxSsV7iW4CfYBzQU8eg31uk6yMTMm2nNarARGDHhM8G4QXPtuF
c4VP6AftGO5jY58SHhN4M9+wOxNT4cY9j+sbcDVWQ5WF7KALMU3vtE6AqjwgmWYdyj1FsnuXqkdR
3weB/RESionsHFKYQzFtXrEAUo95YYmdWORhQk48OqOzKwYurLQCezC5jyN7hF3vJhAbAU8KBy28
g8CRGSwdcVPLxT6nwxN2/MhNfgs2BVWXPVXgLGOwli54y6n7Mpz+XlkLg7PXvmWagzloIuYEGjOb
XpQmZVogM4VmZ5pANAusrdDh1vXUAth03OVameHGG7NvHwBnUt+F3AwEWE4fPGcIpjOejf9g78yS
G1mubDuhClmER/+LHiDABmyTP2Hs0qPvPboRvCm8AdW83vJ8VVKZylRW+tePTLop3iRBIPz42Xuv
fUmWO/xDFZYXJtjRxit1MN2ITyCYTxPcp5WFz4XmfxrjG57Bz0VzQUmX2H84oQ3E0KKvLyMIUX8B
q1258ydoZ+amYGul5k2uxD4xGk5mYC5Ad0mSl2sgCuX6q+8yPnqAv3k719lykrBMU5eYiFAns+QP
nDq4FmPwIzt73Y/QQ+O7FCbqqOGovsakDu++hqb6Gp8aaY5qhbgHV9X2418NnNUW3qrU4FVJwsJf
npdg+UC0JuNVBVfRcfThUWTZJ9Y9DFcLlqutoa4udFcfyisgr99jhUnLmbh/aEqVBsK6Gg1LM/KF
VTH8D6ixC/RYTalVPeRnMk7Pqv6ZInlHQ9FPr7Gz7B0YtJP4a2zrlyVqXhTPo8hN2Jsve16R+9lL
9/1QfrQp0qoaKQruWm0TNCCavJR5hZgMpTaBhutCxR01HldoUK7sQOamKI4QdC38cRgJJB3awHXD
lC0IJ0I5vvh1/Llw5N+o3OJHMIO9mOonpi2KsTSyd9LwXnsC44vudfQlYF+lEb+A2EAoauxvB//X
xv26njUSeMgG9pTeS9WEP56GBrce+OBJg4RTiMILZOFQI4ZdDRtGq7nXe8T8p4dELAPjpQzYmyBZ
3sXUvK0S3AV8UJ+b1L62GmccRc2xKZ27Aon0gF7yu9fk40C9prp0Iu4/LcjINiAoppF0s8BMJlGJ
axWKsmHZ91K5n8ZS/oz4EI2zHLi0w+bCfbbPITGXGsk8e+6Nz00GUvMEsZkl+8ls1UMe5OcZonMM
2bmE8NyC7bAhPnu9uhRYvbNR0BfV35F1/M4gRE+Qovth/sRG2WPjE0cLlrSRiIvH2zyA39Fz1kGc
ziFPhxCoTalPOs623MIp8K9d5z+16yQz+4+dZPcf7bf6TP7RspOv/WtGN/D0ShOzQhhoWtNfl53u
X+xA28sE4ixzm8Df9Te+E0ZAj06N/78f1XvQv5nIMI95mgpl0e7OlvSfWXbiZ/v7XScWNst0XQcz
F//l7yO6Mg57rkbFsB5zdZ25FgetgN2iUb+ebf9iuJeQbzUIWEIErhrWFqYP9hxW8AIz2Ip+gOjP
EHlmUg0Eic6VjPeRFzuoxv4P4RC5W+qJS3FD4iLXYOIaQvHY5QkaTr3qNLzYZeZadH4voxFgnWvE
sSFuS408Tu2I7g6fR4XGIUMDFodmJPbIv3Lcj6HU8J/+EgnWZalGKk8arow5Y2Vp3LIJdxlMVn7u
NIq5gJsKEFzjmXNQeFzMxGztA0F5akO1eOFTNgzB8SGMwNLpc9eZXMycnMSCIznTZ7OYHsi/tPs4
HvYOhzflvfba18c5xzotcx6HfOCk7Y4Zns7gqbyWWYAvScAZtLQ9Gzv7xLAg4pGtVOF+Drb5EjNO
NHqsAM5PQ5P3mLNeQlFffs16BpER00jBWFIIg1/CtDX1vLK47Q4sxzUpJ+708+viE7Irq503kV6i
6tjbek3vrhU/+I6Zb2Es8vR8JAMqHRs9M8WtePQN8ylqMTPJIXgw9XxV6Ekr1DMXRoezqaewaUme
l17JNSgmk4wts5rB0Fbq6W3Qc5yjJ7qmyR+qOpkg7OdvpizTUyFwhdBifvT0RJgPmOaH0d2wx+Ud
oudGjwGy5Ipnj91H0Ri3GQOm0JOmgnvs6wAZLQpQSZlG7R6aHT6nUc+pMmNi9fTs2ukpliF8Br/q
XDPMLxS/M+v6DL2IdDZzYHcJ9TjMWJzr8Zh3OjeS5g7nI4tONk5tg/8394mzzNFuZsj29LQ9Sp/t
TE+Hhb+KGMdDPZczi2fIlLyN0f68hqXppId40i9HVlH21uuNYo11jNiE2+EXomJh5l99jkJBOztZ
mCld7rV3cMaphHcZLp++RMTcJjJ9rbCClq3ajHpo5K/KiikmcA6p6eAXnF7tgH+vL0eTlZlNb4pT
3fQZDV8NXkUPLWWXu9SLZLQTjEN6X0FTMhYuLU7IHclu+3znG7QAqH4+D27w6jBfE8Ydl30mGWCV
x6ehgPgdYy9vdabPc7rXNGuLSykqCi/xmvtteUaDhk5p9A9FnWGVWMp3ks/xmQTVyzj0P2kG+zQy
lmtLwHWc5W1Q8XsIq9PghHSM+6xnnXlteNFl8O0Xp+s/GiXOtFc42FBYM0cv2Vi/x1QYqs5+HIcI
BZjyVVz7RTDfqpYPwlITHJ5bTPCte24SeUsnHIYMxerEnQSLbzv/HGoTK15DZWb8POIutVtiEI5z
hZq5DfEtxbQ+FhEuVf5AV8KgZzTG9x9wf+dATlVxvTVytv5doBtV4kseyafWZ+3QC1AZCX/Ritvw
Vynnb8fk8oTqi+QfXUQ63iUc9gHBTCMmuEs8K5ck34roakThd9YNZwoxb9LEP+InIHAmuk8Xi2W3
mMm6JB4RaCpW612CBr9Vk3A9quNvOanfDY5bXoCdPxBWC8R0yHBd1lm496BvWzXc6aw/DJQECMbQ
Llen0eKhszT2qiZw7BHwjNhT07S1kYJYOFcEn3Lazv+IcEVlhokVwFgjNZVE45xr0NrvXMq4Bc3u
p7Bc0KkDU/lqllV2aJLiRCj9y+nvEJtAHoQDaypvuFj1fFTeECI8UM/S5P1rkHWgCpYCRX5hR52o
7MkzfqLW+D1anY5dY+Dz89+5rIrtkM4UBXjdabLIxhSqBesWT+rB0auwWqbXbnKYSonqrGi3woxF
BmGbAzJdey7msSpSNMP8VJpfiuZuxZ/aLksq9bOO+nqd6tLSxsvubNHfQUGeLO/ckdUy4u4myfje
ssS7dQvnUw6utWn5DioIWKcc9gXXu/4mG0jzsGbN5VspHT6EZn1OK8pBlJtP66C6jMK4FFO/K8Qy
kNqKLhyC/k4m6R3ezN+y8A6G2jUQCyYMgnP7gxi+awPaJlrhne3sdcnHm6krnnrHPS0kXDNemynx
b7tsOlhx/KTc+V6RWqgd79A2ya4rzJs+Gu97s1hVlv9Ql5ibFwen4Wftit2Sf+WJ9ya64nlxrVM/
8FZq6HSA9coT+mI1WAWG2ueg5PDw0xC7d1zs+hbVIie6hGtkisN7pIjBYvqsMFZU3lVl8k2Vzowl
imwUbInK1Mi1Cit02iW3jXOfeu52pvWm6qf91MoPpLRbJfu7HgyubqMTKS91XZvfc+R/Fv2+VhLy
fHnbG9O1qaPn2FBXvx3uzGXccBnETC1/GVAKETkvFdCGgG8y6LqN9D7cdloPzgMbVMzNYj/g1agI
pZb4HKWq7uo++8y85Z694ou9xNRKSVKQ8rWnzmmlhPhYFBOJXXDfteIjvmwzwhgvL7nsf41yM/rO
enbEW+Utv/EUvY9BhLkrOXEmrBMJmHbmuWiV9Y/p0jbYc5CMnk0GKyPa7T/VRPBcMMJmPt3htPvo
Zy6QY7+s4Q8wSvxxbWS9c6N8+Wi7AX+5iwem3BsU8p7QDthMLs7eMwpC+jCoOA2zbkOfNL5FlYpd
46h0HQjzN4MlOxnSqckjMDxQ6kW9yyUscdI4YO0S2F2dTBCpCbCv45Jl7p/oIeJxd+yU7W6qltiQ
j3lXtAE9N1G6SRKA5R4/QSkuaaQuSZAYDwK2R3ctyG6KUf3I0vrAFAKTgUN38OcH2rOpn7Cpuh7J
b608DKyTjdo2k3gSORrBUkVYJA1o2NavKmhCxCgRUUPBcgkz8o5Ne3JcLkKUT9y1MOI0iknAMNYT
wyBLRewkOovb6lRuSTy30DndRCd2wRFmh0E80uPZsyfRFUHmyscfGOi076Bzv1ze15NOAsc6E9wQ
Dq51SFinhY1iOk0ORx9PiA2BqbVndqei8zFYFWdpVPdeO9OC4LywCzk7+dnL6Skkntzc9USVMyLL
FCHswezuyPKcrSbhNC02beZzNOOWpEsyR94x592QpNRVbWxi0fO10Rlp86B0YJqqsFHaB1snqRsP
I2v/S+iEtdJZ6y7TWk8SHApi2KwJ7mpi2RbxbEd4u0IjdYht/65JcMckuRcS3f2faHeK4jOQRyzP
0l3O5lJdQF3u26x6C0iGt38S4tk1kvFTHmTHKTgmMxMrefKBXHlTW5fSwwOfN/HKZ5/l2BSdk0Qn
HafIpeOJWvPSbwSfRDje6wit3CTHLsmzS9v5aBggOY9DdpSCTdlbTf691kF4AOhvnT8/ByTkiQOc
jIbIPPEGED1sJYbsajrza0C2viNjP5C1h0LyOeQwLqPgPpwEhTUWqpC3yuddVr65mPJ1b4VVePsF
3A1s5V0xvlqZZNLBmJAEtPbEBckA1lRwABwNBOghA2QQAkxIATSUUgAOO4DKUCASI5JIt/Y0XGDS
mAGSsyD+NXrAHHal+BEmiE43NZ+NUb+YsAoC0zJuhnY6lCKsDgnlMBKiwwaCeXpkTljLQFAeROva
dtQlFyYpX1aBY7/hh0lWmOBvPA1OMPW4lcNSmIiZr5O8ObdQFqTGLVRwFyINYEDWwHmmoQydAJ3f
wWnAQ/BBKrM7zBAcCo1ycKaESUXwqJvAPPj+eI20XER1O7KfhkHYGgvRaEAEYQGTLSfP+O5r0AgJ
pCH2jCX+kTbw0MIATUS3uK1909qQkcVQ/GqM7U05g6awNaRi0riKWYMrTAgWg0ZZRDAtUt0EM4Qv
c8+r/a99xD+1j4Cu9T/sI/Ll59//zz/ItFl86X+sI+y/BOTTgpAKUMHFlD/4K23aMYlXh55NQI29
BHuKv20j2BDgCbUsR3DXtsCM/ec2AmIYlgMrEDaLNccL/iliGFzr/7aNcMm/27bNEyzQNi/+/OuD
S6zUgLF/W1QwmQveWuQ3VM/BRmr28QivlKK7hxa/Y9AEj6Tuu0Nu45lP9iX5BVwtFo16knBmSbRr
Uw/o3AFzwQ6+y3PReMudx+1rrK2cB5KTbzO4lSWJGPwMfXjqGaCVZ+xrMwqZ7VsNp8LwMZllgmGA
9JLXcpJlxuVYBUG9FmbaMD8Q209EsXUcs9w7fST34IpYHNt06YYwPODWUD1m7AKz8AkkLIrndnxU
bswOBYIN/FYC1HY5DnTf0AcAqGbjs+tZhwo2D7Z28y53uUFxaaJZSnTTneESIh7zgcR6esgg7W/E
MFsbX+fG47h98qZOe17GXeKabyPlkqekzHgZ7NrcVBRojhNIMgIxBxixbAHM0zg2ZwJqGaWX7rST
ZX+VtrBu/JYLUs96AssmNxtaOem/wa46BV+lgSLUhZa3qqGsbHrWGjeJM/P9zutcOdWuTqOHxFiI
nszotJYBzJ/KBhblAO5b24OqBrStaJcVXXMKKdk6Ey2pNlYcqFuYFi/K4blLpA68UBXeNi9+IJr7
tgtAneIxZMMwzRuP9sLVALMNOTVlq2IH6cpLMlqJLetiLqU89GFpA1xDhClLgondMp+sLP92kNA3
YSjxo2DhUlw0DvPgvDpRcUDIevcp/DjMXDr2g8VNS4/9rdtPu3IhsT3iXt2NYSYPJoLOvhT8UlUx
Vut0pLOgMUkBOp2ZrJaQLgkzh6DtlWm4Coze1Yn5m7EZuqeWROOqcCmuS8RTQ8fHTTBzay/Dc97X
xBsSlv3KCg5dON0FtEhsyCs8dCVBlDHH6c87LQIXQrBxWEofdou9nwFRpcMESN0Lk61l0nHS01Ha
ph59RYHU0Ap8TMKt19wIlhujso1jEJSHMbUoxaCDZzOrZdqYvmOsakHIqJRefJrc7rHg97ITYexs
spkcyISvFuzqlYReRharGEFPWCe0AGMfLOFPSrUHikvE4Bhda+xRBgo3JRneM90J8Oj4uytaPIN8
FzfrMcu/eCFddgUrq+8e8xbVHGJevbH3HVUkmzyUm8U0zm0EESdasM93BKjKKVy2YlxuizYH9OWa
H1xN72WjS056CoYY4gn9NDachFQsR2Une3NWw2kolxvZN+mBMgxs+8vVthuFm2WBBghUyvJTvg3K
dLaWYkUxDKmzcQhd0u+CVWwpWpvKRYwWtf2kL2xz+mma5IyyGFpxqEuiYnv4kMRM90PmagoJKSF4
Wt2ujOS4G6k2Wate6CtqDIcpdeipwrmQ2ot1kgDSqt7ipmdzZNOZcUHZfZ4gvO1HnHy7bl5+bEOo
jWGIYc1P3WxCllunrMt/5XLIsMoQa58rppg5ghxSgnAIYxdW1R8IU+ttFIJS3afyqAABVQEAb8Ts
fhfpGh4Y2FzwDrYZv5dhdZlA0M+zgwiybGk2PEYaoh2sXY3UhpV9xpynQdtqpn5GjzAd1iQGAOD2
N7PEXT+9x7DtQee/0Gl1N7bB2eDGWdjD1ShvJp26wxm1czTvu122mII+HSox61+poJ1EA8RNAPpO
qjaJ035O7BRjc08oe0fKnipPl66kHJoFrHFGfDjZYATWgWNAomf1DJmctY06zEDU6qK+NC2m+jj6
Ur37K4BpHmm4eQflPJ2/MKh+SGUfYHS8GX9Y6GsPMrpb9Reztw8ZYzPc9EbfqjRI3eFjMGq0+ghj
HefUrdBZVQ1f7z33IdQ4dleD2WMI7SGkdnwgH5XrsngefruQ3C08juswh9jQPg+kTXztEVKgJFKe
BUbXPLrNBx4wPA1W/lnla6eadkoEV1aeG5JHKlJnC3jlCF9e38HdJtnGXrTWfUJN8R6VdDB4zWWC
Tp/Hy8VO3JvCeYFodnFbYCE8qkaXSIwxPrSe/4u99IWn4A0xUAyvnCx4B3KY+HbNOy7F+vnVaWL+
ON8HvnjoUxz2gzS/a6/Z++xiHM3aL4Huh5q+X4Dhd5sf35PHJiDYO8b5I7eyt6pIn8LC2rPvvFa1
ukRd+SIj8en51BKB++/B/gNVm6E+lLoNIBt8XjnO46q9iyzrxdG1Abo/gMXpxadQYGLfkSwR31O+
K2LwP/bvpKlOqezXVN38mNgIaCf4432hrSCltYB0LuuoGi8BzYxTeliicBvqrJTxhpMLH+7WQ+vk
CQwpB0cVzQgWv5aGpoQiCFcFGPN47K8AKraG7R3Mufrt07BQ0bRg0rhg0Lxg6gYG3plhiiJHM4Ma
vZMvrb2X3Iywe1L6GzjkV31VHO252kPBoBxiN5jORttDZk8cpsHDppGf0jG5k/i6KzXsC9oiakiJ
Am8IrqKewjuMSHifDnUfbeq+4KdItuTpMXC/K91DQR8Ffuf10F+F/0khyM7hlSElf54zOpVg7bNd
Cm8oY/yoaLlwaLsIab3A97uN+uIw04bR6lYM2jFMWjIK2jJip34yac/o8uqNY3kDiYMsUJM9t2V0
5gl3whmMZrPn976BLf+00MqBr3cDfGrlOiyzs1J8WPV64YZS0eaR0OphBjY8IpvbGnUfQhd/eLoC
ZNZlIHn9yGNH4TODQDKG9jvtObuW/hCfxCRtIhSgPTu6XYS+ttlmoc5DfWNk03kqkWXYiHOrujbQ
iQcoxeRK3gvU1BzLIRATXnBwxha+agLLUNnYjdBccIWlcp0hIOOq2bRyThj3ylVQ4aKMC6fQ3nnC
+MXGiceAR3xBA2KZGlvfM4ghtx6/Yx4Tfi52mGZbrfuSYR+XE78un/dRvUvZHW4SmLkbpy6PIguH
sznn28l+Gjk6tkY5c4sL2ftFNYxaz6YMqfBnRWBGUQLgar1nVDvhjpeGDkacpLBAJ+Q4+i9mi9mF
yc/oMGArrvhJUH8CZDx6YcXzgj0HddcE7D2rozCUgA8rDHo9VLWfDBBbw7t0m7NvwdiNsDbSU+at
KOj8VZUNNqz4JXdgQ5QZrz2YLohHgFT6S2v7L7ihN/PETVVQdIAe107qPfdJCtN0yTbRD3NIRZjG
Ei985rh5GEqGwqLDy6Vy71vlAoCZHe9JWr5PRGTXYVF/awJTNjo5P2DanFqEJeUY1yxJd0vfn53M
h9REXQWkH4ycRbYvwEvVeKRvUurOtL+7nCbM2MYSH+jBovsNR3ZqkK1KUlesyqX6LBDR6honR+ME
T74rr4uTUG0yteHGrZu3iV6/c8OIbg9pf2wzmxlodOKdT032yv3uR2PeRnVqb4jGmfvYgA3W8GNB
sbR2Ntb4OunuhRKYyCaLUXMwXBzPAnGm+xJqvHjFGFLnBDggEz5MW4aHzvTwkTdAiaVTbmyrrtcy
B1xc4QkwY3fbBqDKmlG+GuzF7BQD3Bg7v6Yu9reGb07UZXqbzGqnU79UvyOUUfKy2HXS2qBGm6zy
2gZdeZO6M7M7n5K6r46S7th9Wg0n1N0HtM1qhVGQJRgexbg2GPQD11zVCJlVJMArAhvZR0iWzVaL
t4ET8eoFXr2qO/6jmZh5vDZ+1Y9wmHd3yuSeVYv+h3zwO1ETf9cSwY3EcJSo3WgOPE3bYSsGHJpg
D7pTeByLhHGMqWhjDwfbGO4rQh08MyICvSEOH1PLpjmfJwxJJEWsDI89CiN54mh4kA0j45QWsDlV
EgBuxJvoLuuhxtfmoR8yBXA/syLz4kYlsOAavnLOp31nO228D7Mpfs1ntn4OI1/dJdqSikHNTRr6
wXInOxiW/+hnFY1fQNNmbsNrPqu8NNpj4bDpMuxT4qqDVU8QXB00afhY8Km382ShVDpX8hhH9lZk
Jm3PWPVQAbeRUTQHPlvvKeAuwgdn/EgnEoBINqkFsKSa3u0okpQWc5lg2RcPlwlVTCbJ1cg781gs
OAtz3ij/WqX8r1YpocM1SYN0/vEi5bH/9//78w19/efvlyl//eL/WKW4f2FV4YchLHVbwFr/6yrF
/gv/iOKuIDTh3IAz+a+rFE9H3+D2gMhxA/1F/7lKCf/imoIvwtZjuiZrln/G2MGu5L+l2Cw78C3T
wXZiWXyfpOz+6y5FUOMw1HlRr6cvOdfX2HMLcvIj+DVR3IUDd+k6RfuuAxxyLFBAlD1re1IdcIcw
rPaWGHe1HzA1tIACV8mEm8DIGD7wPxziDmMCC9zfTZ21+ySztsVcoUE2maIKi+sYT5eWJxAlUWXZ
XE1NeYut0sDRaWUbOdjW1iwywvcecYi0i54d3Vbd0dDH9dv/nMbkFNt1ChzVIuPqTGu1UJJayDI+
uZF/HELnHHsOjCfjV1gaNQZi9VkrQABBK9/HEPxbtUgILKOPA5363k3OQcySAo4FhoZMQQySbr+O
Fxqa4h4QtJXHBZYC04T7CFKGK7EH4CU9FFnKLQ6nnlXz9UsAVRd/KY7oDn5pkzQeRlrzdxQxrDdO
Mm7l0nJnrvCfQaq3dzZbiMiI71Fxiasq5yaFl7myrejBb/BDDlAwktYA/AoOied7+NHMhsMSFY5E
V3Pzl9AV0EGxx7A4eGr6szWYE2ztnM0Ok9bWb9DXPJeqTiqJbjufnkEz1MQIuCqOMF4ofQ7gp03Z
pnHwdnhcZPKfiHzxKWT2/vNIJB5J1aheE0W5+9Maxf3i5cSea+9o+dMmaQT91amVXZQdfptc9U9e
TVopMc9RXLBxsxYBjzZ6x0rHUtvLuT5m3PjCdhMX4dWfrHw78pXV7WykzSsVwN2W5L+OjKQfsS8A
gJbhoWCZcud7FZCOMTgGKqH9Wy2nTgCQrdu82BUuDa7ROKFvUlIBh65/ZRf97WHL2OAJxA/Tixuf
U3jNpJPtGju9S6CC5gu5b0tOFgGq8sGpm2ALdm/rSPw+MSsdA7iHaEmAEHbi+cyRA7JKbT0N6Wz4
v58MD3DnpBGeLSxPU0M9C+ieTR7TaWz3X1FuZTf8r7dwiqzHJOjWjtf7uwVK6AAttOuCkxgAObkO
FBt4h+mmTggC1objbhvlvA4Jbz48CRv7D4p0ss6GEd4oDSntgieGiW9z8Z/GUawZF7G/0Aq0qzTg
dA5a1FQNPWUHQtw7vJMNebQ6zoDUYkdwIaWmEFPR9LJ9Qj5F+SAYkuBNQlYHdIGLwvT7L9v9HhkN
DSisHTTWUcLptNWbRee2hrUyRpga3koa6UX0cERdjPTgWcStD+m108hXMrkcuhoD68KDpTQHd3p0
JMMtNjIY3saUtZWhiLuWLe2pM+ayTgNmc6B8FImlm4Fhva9PJpCHTVKHeBUAhqCbdftZpd8Cbu2o
AbYMI5DsExru4QRmFHMNj9odtff6APRtf/YdZutsbk9C4E/KLDC5mRc4Owtyrq8RujbT0VG63FVK
PuqzZ/Ro+KyMYYUtlMaLBh68BvJixPXiarmNNKxXr0RXjgb4Kki+Y2B266y+jywTe0NisquD+is0
/jed3lgRgAO2i3mtIAQnkIIDePXEm+Qm6yyNJSTjFAXcry6e1juhcic4o3lwJGG0k1Dvty1wihpm
s1ZLba2bllpBNVlSQTeCGED4gXQo2o3WW2E3PvRYu1qtxMZIssppf1RanTwiXBTJa902Q8BttJI7
IulyJSmSNNt4Wuu1EX1rxN8gBHqmXNUd/7zzE60RK60Wd5JIC4Zs5FStJRdaVS61vqyNfOmjKAHI
BpwQvpahYRism6KhD1tr1K1WqzM3pehwhPk/ai0bBB2CGOq2QOZWyN0Osrcyksem5wGTyRgzV8xZ
wsGqiAbxKJmNZNOwWaOrz1v7Nq0MNnDg7TKFXI9iBxJZV78BTGl2teSiVE1BzgIsu1bCZKfGTsUr
SZ7q28emDSostoV7a7U17M1UFvAaQdI39XgxW97y0M3oSsvJ0oLGvDoPSSzBx+TNcBAlZOlYnvDD
e5cB/+J6cd6HHGDbEBrfgcYpi0GQ++nofbMzTUpqxqPLm4r9WlBtgCQb67Si2i3fxGlyML0o4jcK
QFjZC8J8V+GjChRG/gXTu7B2Eypn3QVv3qJvckI8he18O6ViBJ/cZDuPJCI7oO5xCbtjleNox/VE
6xOItCi/cAFwd6VlmhcZZ/x+JJ6bRVk7qZqtZ4YGmYwKE0LFPak2YeyZ6ZUlcnAfR9LmChtvRxM+
60y245MC0h3WyfyMWATkLuAoT4xp1zWhs1OxQIlsrv1k3dqm98VQozbuZCaYDttxO8vvSkLl7rj7
ln1Ej2UCcYMWPrd7y8qypCLO9lmpkblttGG962AVxZGNXpMcpzTojnFmYccvl+AaBwHGh/lUYSG7
mZLZOAuaZlZlfrEsfhleW857IPe38ZLM9FCrjqOye49m7kslmOK9jy9gyuIHEFE0AJAQ3FfqUvvT
794rrtLMnIs52u06EpTchU3yHdInYXRsH6Za8wWnGo4IivlRFmF17ITXEcFqnww6mVe8MOWRiB4B
bRcehoVrhJ2uc2a11wjzBal6QLWPkl1lajK5nqukzSDktuJpgr1S+skjsebvubvDPBeea/wTfH6S
dSvty0JKNbeXCOvYD/3uINES/9EZyAqoxaGQoCRt5QBzO08MUEVCqRNP5G32Jzrdlj+k6tV+qO3u
lnNuKG4iw+5XvnIxs0/p89QtB9/kW6lz6icrMxw3eTA916HVPAAM+SiRbIhLFTgwu4jLVbe8jc78
g02AU1KlEO/g7RMUqGICYe0piyl7lQhuKxvvFuyh7k6QddqF/M6IUgK3B9mBJpPA0jVU/1oHHU/b
vnPXjcP6JBtq3By9eScNEMkNpZobqDv3Yxl8l85QUoxRjWCEAgDVgjR14II6L91LyaMJ9jaVV0OP
VF5637lpSTJt7v2UyWFrt+G9w2c7CnSwOBLFkeU+JkILv2TQvnbZjJ4i+cvgOub4XiuKkwc/PdZc
F3GG8JQhQYkImee3PARGijrMdpt2eGUjwrL+YlxtQoAwzPeLjB9iYwlXocFigMvr3KgvUt7zAalm
lYKBhXs1nYl37lOrLQ6QmJ1NL2u2qBnnNIdqfx4tl51mIE6tZ3l71yac3M71K0NICmUp7E5ub2Sr
sB/8vVF8D7m3wkjImx2cJEoLz9O0T+Bt0+Oextg+E+DWNy4eglXdBrCGs4i5fJjOaZzV10a6L1OZ
lXsbRxttDPLk1Hd9mrhP3mggSsTUCiEACDw/HfgE602kUXvDijihCEgEG/ZtHNHABrddVEanRtaw
+Hj/rTsDIr4LyWulBirXXfuMYhmfhnBeKGMJ+Hx6/qHpAKu3o70mJpzsYi7Dh1h2x8QeSCpHrX0R
VrobipTdafehVL5ryo5MWEMlxPgpBjd/VKxeuzqc7+C3bfq28o+5ov3XG0ZO4zai1BvrSdIF1YEP
HhqCyVowML5Af/7QiRXe5F1PDLV5dmK4qXnI4yTohpH2o5JIUWdBH5z8k9fBouCMhhmFjLjqHQbz
zgFQ2PBQoLEBTQYbldq0yDSD1mtCZTt7v8uei6xBTTAMnn18GgxuHfYYWKeYyk0MvSgGWgsihM8r
jYlvvcA/3014oFn6oR6x2CXMPVfg3ZGWAq0xBViZSZShO03pp8MmKUusJ0chM2h9atBKlYOPaq20
emVqHcvUipapta1Bq1zIfDdC615iuSZaB0N6SA8KaYwa5+HUa7Gsj5bj4HoDeJ2qYLmSIDXXqGsj
MluH3JZr3Q0l+7bQSpyjNbkQca7RKt2MXJch2wUm14j0aGV1vcm0rmci8Dla6UvlYXTLL0KKM32/
pf1malUwRR408vCZakvWPkI7vORjhZCYaEXRR1octMZoVKhlWnUUWn9cECIjiuQpjEKaVMhauVYr
Ry1bav2y0krm4qNpEgRjWdojnI02BfPBxHZXa6CVVkMx+a6ZgNFH4+h3oyVTW4unJipqBuFrO7gk
xBpM4jFKq9KS66LFVycboo2Tk7WnvZrX3UseTDJqmw4WZTH2wUESlSO9lm8LlN0QhbfVUi8sbzGW
/LJ6oBsySLqnsh9uzKGCONsYDKyxhQAa+Ww7wYmRk5zmXaLF5V7LzIUWnLNu6fdShcZew5R2hRam
Gy1RD388qqjWc5uxKddCNt4vFkvFgWnmtddSt9DYEi1+S261wHfzb+ToE5VSwZbOBxLWBWYB8A4S
0PpycbWgLrW0PmmRXWm5nTvEvKq1BG/Hs4NvFjIUC8121fWEpBOPa5OEBboSdmdRietGp0GO1wp3
0plycWBkBqdFmT37Jbfn3IjoTwqHzYI4saIzLTjUMhvPKpwe/o1fVlhaU9WuhUWmTwSFTX+QfAso
p9wWgxKw0bj8FImHYtMT8wB4ZW+aotr3MSJO1ZAYRtvcjFOzN7PuJejUb6PygLOW/4+981iO48rS
8Ksoep+c9DdzYroX5atQBQ/QbDLgmN77fJTZzXIW/RR6sfkuTJOgKIbYVPQwJmYhRUgAsqpuZd57
zn9+Y0HJLoyNq+OFkvgW05s8vbUnkrUq3cSiRovcfSeCNTDdDWPX+IMB5Eu+zLE0L95CK20PLrCy
agfavLPFTU/G3ILoKcBB9SzAV3IZAT8vUs+W3E9CM/KSLUAtI5K53cw5gb7/LqEa3fQYkXtWojPK
CzdVWjmLwGdWrNYRcWljuRsia6k3ToRabemCJ841Pai3BrJWSNTePf6TZ73RMKwzR2dj+vVRa7bq
XvVh9RJM8OidB1UxCVaYziOIM+OUKosprNVp4ZGLp/sC3/wrlVZgNkaEaxt6hK2rNsbk8tSLpB0O
wokv2GMUstDdg+VzEMDvHBbMttNtZGb1hpMJcbPXeisdcXPNw3FUmMyow9wAy3dMgFPtJpI67o40
p9pNokVLjt4ssTXrWDCLDCzDXIHONjxWfodtQTHQctVxgs5ZOv3a6WFi6o0usCILqFNRqBiNsRyc
4COg3LWVJtVyqBj4YVA098dK7HMv1ug6eV8jwXycJQRF57Aj8a1eGBwKc1vzunXf6Zglt2jbjYzJ
QlMgfvQX9qj5+9BpYQz0H0TQkJ9m0Dank+li3sgZrhaVPjcn56FkRrLIGVbPTUTCjO5bcO4Ro10O
G2/ZVv3lWIh0lr0d0VtiwmcfGtUodojEVsKYusX/Y7l/CMvV4Py4cCy/ieb++p918/B7Ij3+8hnK
Nd/QNOhAtprQXWHgzP6JFufCRxOAvLpms5995kimvVEtx3EErIVnJd4LlotZGfI9FZEo10NgZtnf
g+U6poRqnwI3t/d//YvgpQ0uxsBE8AZNPvZrKNeDFJb4WV7MHTt7T7OBM1Up2Ts2k1aHCCyenAj3
kkh6IOLRidEetQu1qNhNmr52J6TSqq72i1TWOkxZcYuPm6uUMsiU9dBIYdSO4T1Csw+xXzirEjrO
hmWBxkobOeIpsEczjmmR2YttRdEFGDaeNJRh+pCkF2k03XolI2LqtI6CrRI3U1GlW8+K6dR14zBm
6jBv2gajhbLcJLYTrBRNx+0TPIxps7NxKA5bWSV2sl6cemufKu62ESA1dQusEsnqcjSAoIkx83Yh
/khL2+/zdegCcHayMtVkjRpp7wZZs3pegXdCQrZ6qGANHeitxfj1BJHCroraatsUFRFIlbjG+x1o
XFCdO5TIMEdgoxQT+FBhFEddz8kYypoap6ULR1bZqqy36cIY+goC0PV7IEyxTjp6qQ7ewa6Q9bri
Vm8T3g46O2r5UFb1nWPuQAb3yWPBX8vaf5RdQCj7gdYlFMMLUGaN5CiRMpgXBclcWnWH9wlUMEZ/
srtgVHzWddiD03bYtB8KW+1phsFU5SNs8jyj301KehykFNKe7F9y2cnAgIi36YiWXgGFJ2KVjqeS
vc+Yt2/TyRnWWEMfE7aZbl3ZKfkjyViVcupGeBy5NFOp7KoK2V7FZnoSxnQdoLozKMLWgZt/58iu
zHfdTRK2/WJCKI1tvnffNshHZC+neLKrK/WTSPZ5hez42sfeT3aBfgcjHouWuSI7RPHYK8qusdUJ
AbWD9sSUHSWYKEcUwvIlJCc7Pu37igOha6ZDQARs7bXAwmpTzBpLW0eDd+aM5i5zWeOkgqOf15aD
PZK5wBMEAw6tu6ULX9oxE0Ck7eu2KWQfRSRKJBUqTj5ZK09XduPyEWN1cp4vo6lXho9sNMzdw9i4
a06j5W2m3g4w3ye73kLDm6UYBwH4nzhR/N4Yu/vCbHBcwMR+ErMcGh3BZVnUYMjmXpY1orM6cG77
EpzKscjPocHSm6vQLebC7O8DYmD1yUsgo3nvzLG7sFrnISkYqPcbNbomTglEssH4BmJAEpUHLXe2
SQHJTksulQnpojceZU49y+L8I37MUIlaip8u1C8M0TXU+DxUpGSc+p22qRM4YEbzQcR0N1mYTMyE
gpnSgCInhd6vJmcdBgWedJaNDD6E3jfmG/IG97pqX5fV+L7o6hXAMx7yqXIVBR+0ADsY4R97PDWG
730MvPR26KzzGEnchBOgq5bHIHvc1l1Zz4s71yP4T4TvphB3ARWHeDQBLYISfdkB/QKhNcuywvDU
GWKoI/NCt6k1FQ8/L5xg5qLcGkl/pRT6bU7ErJDVhdJclLG21fbcCRe5qC56kFgdXMsPiegbo9Xo
T29TvT0v+96EpnZZmfayMdMznDg2rTPtq8k69s9jL7+uk/F92ym7UFUfLEfBkCj3ML9PLtWKJ6Uu
YUmFtgnAafoLiMGieZ+ZCFxEC9cxorxKg/7CwN9wHQeQHYTYYyzoLsYiRIqb3IGyr7SgctfwoZc2
fdC6tn3p78FOoJjY/Gj99Viy1USFeVIEzDDa9q1pY+ADYt2vTYnktTUmDcD688RUDlkrtiZVm9pE
3gxB79YOBW4+HpwWj/QGPtfFAPcCalG2qPIY+y4t7Ld6nV7D5YOO5epv4yT5qETGUTG112Gav+vb
gOymhL2oLsdDbRDMBENgHKx+1sGuwdhrJL10vMdfQ7aa22hs7zIRI9G8t3p8vmxLH0mSMI+1MoW+
UaCVmNK7QjR70HCIo5wOK3wMrXk3MhcMXRM6V16TNYudnpt57RY54UnmONcBHBOrVd5V2LIsE0Kx
571R3tWW8tawfBQgRJh6Jk1/BqEI1TGYy1xN2xSilcaMYaDBEuGJ0GzagyTaVbq/yB28xYpY2Wn1
uGoKEppdafDYo2F0e5x9up4I1rzO5um2VYHDhhqyALB0oNA6DH211IhHaJF8WngzSNYDXZ/4KFIr
wDESXrmSJqcFxjh9WjTwAEVEl1svfV9WztECiEVDZOblXFc6Fzt3orXh35qo8V0nWJJb7C/xKIXG
BoB7pPXdnIPIn+Upz+doqUcC6oDSY+lXWOhSO1zfceEJZ7UeE28HCmQrvC1Nie57gYZZm8iQRJX5
buDeWekm62xCxZkbZtEuhDrdxAWDjixgm5sEplFGbgsE9e1Jp+Ok1w5OuZoq0BAHLU8MuwpqBRIl
bLIK15w2unVX4Mw8Fz6m1SmJCksbnstaaeO3lkDJGzkpaXZhgbgbM/bErlDT48i1MjMcCJH6LHAT
K7b1xL1SkL5NhVGQsIjSFhyPjfy2UgRtqmxwLAM1VQSgNxdWca0PMYTINpubZqHy+Y1pEdvxRTZI
Q8yeFEASYxIUgibwgeO915HmFySTYezpNuRZYPEF+azR9yTank+qpuLWn7mzTMV9zhdVy5wYC9Hc
ZpodORdxmZmYNsPiV7R+pTtlJAmYFrDtSVOjREUVs8wLsk3yACmNTbAjRrGkm0eTZKLhKjiXb0sd
NQ3NZuMscK5s564P0myS32kjdC9ykS2Is3ibKoA+2oBPWXXemz0DFYAITJqbj6IoTzKmjPRFuC5P
EIqiCvu7UUQ+gn3Y6cwe0oHMjVSTXv6VvQuEcawNiNARN/h6is5d6e7sBEqgq6gzvZLr5i+qrr1h
BrxClDC4YDCQGGaOyLHfjz6Umnacjbg7YUtAVBfOLrMRz6e03+VpSRfYR0u3Nd+5vXYuYEauyla7
6L1LkiJivGPuNX0rDnagbNXRUC74ojexUlxnRX8/dWKJoSus19yZ6yX7K6NEBf+ZOF2K6G1gceuZ
DuvInYHErgIqGwz8HAIc6mkumfM7uMoECmakUrvaxqeZZRyUIhrWUw5W2mKIWUfNPHezh5rgnkOJ
WV6WL9qhLWdqZV6V7ghTWiD24CHE7Ws56Lj8agMpAHrEnYqDj0wPAnP3tHuFvXHGzfY2nxJ06QOC
roSRA7wziuOM2PX+PvbQRTLPxn+Pt15N6p6Z/25QjCtUIuWqVrRD7NQPrqcz2STafhVAZ537rXIG
T/ljNNmYyghnl3nNKuqayxyBXG0RXFHr53ZUzNti2NhjeixU253pvYBWiH1wYwfgCfo+LdMUnW99
o3WVvbQAGezOTI8KbOvbCY44aU7xQi2QQhLZwCebmy7qGiQ+mDgI3DRMmHFzd3AJYzJGrB51zDwD
rKoW0yBawM0jjt18JcheYrLhfqBguI8McY0+YqG5+VvLQfFs309xkS46HaZr5O1axyErKi+uqATu
3NwcjropgpBrmHeKgamWGu28ggYFTP886SxOr9AcoFgESA1LrSC8kYbGczNx7DHOWg3wxUZ413De
9R6XVfJ8vMYCxcPfkZGSqa5yN9AWVt1B88PDASWPmHB/DSernBto35ZYCswKK7plokDZFR9whBuP
LMH8JzYpBlSdmsSN2cFjX893ofxX5lvUIgU9CDzqFWBKsHINP15TXooVzP019n+49TmQpInuQfnT
wN1TyPjFfUgWr/DfGqjtnnsmHTxV3n1noDHQOB7XSH/oJUiN14ZY30yNScQ17hsq1xmC8jwhSQM7
e2zZYTlbg53slfxQ9wNphzhFvI1C5sOlYIwdqZdaoeB3Zvtsjg2yY9dadWN+6uJBuqCHJX2c85NU
o+GIx3sfWqFK3PqmnobskGSoCIaYolZ0kGFEcOQnnnpm2FcNGoKIm2kRSFlBIQUGqbUmZSleDVJ6
kEoRAuOW+P9hjV++B9bQMer5fZLah+TXv2df8tOeARH5l8+whvMGcR56PokggLgZn7yHCLDTTBus
w7TMZ1eiZ7WfCQ/NAAcgH+tRByj4oxeKmkMgHqk18kqM9YX6Xd5Dto0p0mtYw8D2SDVVW5iGrhqI
B18x1IIpSHHGbnFlpKmAvI0zI3zVuZpBryiCCo/yIG9JMYEJzwSUtCg28BWJmsxrAoM8zUA9d5Pm
ozn4yXEBd9yZ2mHdDYJbs+JUEoOvbnRGawqketcgtyqK4npVBaNyKHA1qqcyelvBQZkFuVkiSknp
6tkmZo0Kuku8z0mWqWvPSrWDL9yTUDWWBg5n216jtnUSufkHAm+GaFgVDWFYsdsiJ3BN9+klGAUv
RE5QTjhgGWs2mnmeT+VyMstgY3tMySuRbJSMLFLca7tFOl5FIR6imDQkKfRVveuTc7PCQRzWG4lE
Y4eM3TFrpqDjXIsN/GC7HnYZPOMVorgLe6QhwgUs3hQKfbiSemSgTP1GOKW/i8t7G2u1Ob4N/s7K
xn1u5VB9h4EQlbLb8d3Uu9jMj822J+SlyQ5whuNT06TEoqHYTwZnQdlBbidWRAI5PjKuEl+KgiYn
mYYbB7bhgcP/UAYZXjZmtskr6h8ZwGDIKAZ2zBJLJgHsiuxyKghsqMoLM9NW5MTKeM1u6/g4bPsj
vb9DpbjPZfCD428MGQShy0gIh961Zx/Ex3VVkhkB8woNloyRwMzmqsIPjpS3mZTqIcPClA7XGfIn
OnIoEh8xMjT1VTRpp6mMqtBr7W2UQZwqHRLFy+yj1RFr0URniYy5gFEDpCajLwDe0tW2l4EYj6/d
kJGRyLAMwfx/lPEZnQzSwOWjJJWNcI2ClI0uJ25jkLg1DhhrvaA7d3IyOWgT4S9jT4TIKb6IAptv
L8xuC7I8Sh1vX0O7Msn4YKxxQ6ocjiakfwCm32YBMticXBBK4itXBoU4MjJktJx3lkaIiF42mHGE
FO3MODJumg4iJJiKgUCH7Fql5v6GYYPTaFpjz6EqzO4nDTvY8jyQfvBazzQkwyLe0PUdtHf0BtI9
XnOkffFOH6NlBaKkYCFTJjiwUMNfly2Drjg7LuBSLzrNOE63Wq0Qm65G8IO895oKQm6AV8QY2lcY
25PbNMcwj+Idy3sH63u/UJZBWpzBj7iICnVvjeOlBrrvMxTGx6JhJJecZJjpD5jqj5jrk8GyTet2
ZyUFYV0J1Xu5030TaEX68k/5qa8z7ZtKMTGH0uDr4EsQSzf/VPr6hxj859Lpv8byv/d1KiFcxQPm
azITAG4ZMEpFAyDzAlw/SFYKglDmyNKhQliALTJhICdqIJKZAxBsNppMIbD9lvCzyNmXnXVZGyQV
MAuB9mQzSYarlyLBI7Q8Nj9MkzXsOpX0ZiIPglErtvBT7bUp8xDKvng3yoSEWmveParDQpiTgcr0
tiRzGa4LH0JRzH041ua+7ppgzswuWqYSRLJLFaTID3fpSEqDSlwD6EhEhC4KXNWPuvM6VIBJZb6D
lTg7RWjVie0riH7GcGmNsNftglQImQ/ByK0+cYmMyIiOcDXnxI2azVQyh0Ng7GyLYaSqs3ttrQMo
X0bMLzHRSPA8YfR9gqCx8WPrGJ/1NQRTxBjWGCwiVToxRts6Vo8ADrin3eGd0tTHgt1d77TbsclP
6gw2EtQvspnQOwcYQFQ8CURoMGg54IN51IcWMitMkYnaUPElryzs5QQxcXl1VqAENG0VtbN5ohHV
oQlES9IMUZG2iBrcfddABVrg+DY5R1VlXHoGjCT2wsYul3kYndGM3daddtfn8VGulUdWWR/sEZ5/
35xYPLFBUi4jbzhK8R0vyurQMA+bzOoICf0S9+ITDUKXaVUwD5y5F+Eyhy+yp9AuXnuTck8mKXYz
Ew74fXkbIO6m3jo2aqzmqd8VQfecoxQ2YkIARUJ0gw33eFoi7eQY1Jdm4HAP1KsEgVCa1WucxE5b
UR4lfbgRhUd2OdpOQlNH71QlTjEdwqVb5e8GeikSgXwSCwDxsEe7dDRoIkmLuTYq0brZZwUk3aBf
jAmOOEQ7eImyD4b8uKnci/A+GaNuJnBoIQCDSnsaz8ZW2ShWRCU881V9CevuRG90PEb4x0qPJ32T
G5LxAQfExgFFjCvPu4wMqWI0TqqxAYW9wxvxrAtBxcAN0IAsNCN4p3T+mR1APnWLg/zgXmptsMEH
mJhWXU5IhaMcet5nKxX/71VtWFnmsI0VJv+jWS0bA5pZFhJvSNlcdzDwiMOj4m6hwaSbUGnXFWNR
787Ms+MqU9aY+c1qePAAc2e5HEaqnYO+jR5rzLHFj51+VXbjRlExDg4n+jetNY5QX9LIaR364pRR
X4MPwSwqC3cGxy7AGTi6GXswk9EnC76DskE3PJtGY2WG+GKlACxY4HwoGIjDg16PMDlN8hdcKBDo
rzws9xrTwVjMfm9bYDdl1exsu1j1zIgHcw36sO6QVGW+QVxEsDLhzXQGHv8myEmABWpt4tbRnAdk
TOhAS+H4IRzULV8xLJbyxKIpTR0A7BD83mRKnMbbWusv0DTdF3iZ1LE4WEqxbIt4F/gCTSjOWFl+
prnGKcOAO46tda5VC791jod7UroPRnoR5fEi6HEthyZzTIm37XNvlyn93gzaU7rRtTn0G3esNiXc
f9oa+9Y19W1d7dUyOYhUXXatusuIWg0msVShbFvOuMrN9o7oUXYTEANOJHXv194ZjeFpY5Z4YQf2
zaTh1zX6xVUEVhLaR3Ftf4imhtQDLz0ol2nr4387zap2LGh7pyOce8XczaJzGt1zHCn3pAJXM808
bjCOGDGdLUv31tAlAauCICw4IL2cSFqsegXOPZIf6g6L0u2uvLq6UtrhvIHy5KVALIg88zY6iQRI
Y4IQTtd2ylgNM7mG2Pkv0ol03aqOL5vu0jFJLfHL9rrRBVPtWmwb61Q3pstQAfzRAc3WSVafRhOR
KQnqoQFgDUJyf9ODF5KG+D7rUKS6+vH/sbnxv90N/+4/5Iub5gZNSdiMZ+1DNZ4/1G3S1H/7j08/
JZwiAwj5537p2xf6rpZNY2z7qmV7fGOP7/pb10lu+HDt/cNf/8LY2IALY9gm8pLnjKskz/znH2sW
7ZdtCVNn5qyZlvUUdf7ZOv3eSnz7Qz4t6bd/59UHuMtbRD58FX6YZzSbj9/O46Sa6fgfWYEvLvBp
BWg+BY0Y7aXxpJ3Cn+b1ChiGJpBOPYeyf37LyxvlX7QAN/cpZPmwbqrwrvl8AZCI2Y7+J9wHxJgJ
F/7LU9oZRIXPV8F8Y9owlYUDx8B8Yiuw6v/6++B3l4H6l8kv8MAfuhu+uMyru0F1gC4sQApNhUXB
BT9fB/uNDYfUZRmeHhiW6edaB2nPzAH4JyyDy22varYtV0G6QX++DNwOhm66QCjw7FmMJ9/qn+l2
eGbqgO/8kd3hW/eDqRl4UJlsfhhSEfT3aiGsN4gtLdXC3AoD0P+9/fGLD/Bpf3yhLP3og8FBAQ9I
RdkJUAdMZ3yxEPobYemoTDV8wnXNEU/b8k94R/zB8+KLBf20Q7AQgpQBNIrsEoYEEV/fEeYbjNJR
1ZIbySZC4OTPtkO8YLZPR/kXNc13lA4cnPh9YutmGGyIyJK/2COI3ITDBoWN/UOFtvZ0RP2Ed8Sf
sFkKIWzdVlkDOHNQ717tEQDfrvTcNyxOV9v+WW8I7cvwge+tJbkhqKCoFFXKBFkzflFJ2ayDhjYT
D0DLdjmlftInQ1oX/uihYUG84Kl4jpv9Yq803ug6rrq4GlK7qabkVv5sRcTXPAu+935gpySDQmiG
wbxHFglf3A/mG/lAQIGltWAz1X+6ZXg5O5+KvH9+p2QhLDgz6EhNxhrqowXD59UUBplIGy2DjA1B
H/KzFlO/mQ9+7w3BBqHrKkHLLqfnV24I8UZQVbMSqqkL3bSfTqg/dGL8gV/6RwM/D8Lk/rF1Dx/q
r3X4v/cLL/3qb3/+uiF99Xsw7x+eXvqpKJP//bdX1cVjG/XZD1/aqseXef7z58/321d+9VovH+rl
f27Ch+qmugvGxx+Mz+/y+Cal85/zitVN8sssDx7S8OaLlvLJsuTTm/rrX1695c82yG+9xmmFs93D
F5d+6lZ/9NIXedsEX3/zzw3Qn/MKh7y66V4vz6dW80df4vTRQffz9XnZctgqf/TiRzfwtrvxl+ub
any5mkRMXl6CuvVHX0JKHX79+y/Zzf0v+5vbh/Tlip+/DJvnj77MPrx9qB7uXi70+dWpOX/06pvq
5v7h7pej6tf/Yr1+/e+XK37+MpQqP/oyL+lNrx6Hl++CLf9Hr3891jgIhdmrJ/nl+tScP3r9E5zN
8/arXwIH949e/QOpFi9X+WzhH4klj1if3Af/uU3o+QlWLsLkof7iSX5CCXQOmm9/gK9tv/+Av367
Kb/Am1/7s9cHjvyNu+Thpvrb/wAAAP//</cx:binary>
              </cx:geoCache>
            </cx:geography>
          </cx:layoutPr>
        </cx:series>
      </cx:plotAreaRegion>
    </cx:plotArea>
    <cx:legend pos="r" align="min" overlay="1"/>
  </cx:chart>
  <cx:spPr>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_xlchart.v5.6</cx:f>
        <cx:nf>_xlchart.v5.5</cx:nf>
      </cx:strDim>
      <cx:numDim type="colorVal">
        <cx:f>_xlchart.v5.9</cx:f>
        <cx:nf>_xlchart.v5.8</cx:nf>
      </cx:numDim>
    </cx:data>
  </cx:chartData>
  <cx:chart>
    <cx:title pos="t" align="ctr" overlay="0">
      <cx:tx>
        <cx:txData>
          <cx:v>Dodávky tepla v krajích ČR (TJ)</cx:v>
        </cx:txData>
      </cx:tx>
      <cx:txPr>
        <a:bodyPr spcFirstLastPara="1" vertOverflow="ellipsis" horzOverflow="overflow" wrap="square" lIns="0" tIns="0" rIns="0" bIns="0" anchor="ctr" anchorCtr="1"/>
        <a:lstStyle/>
        <a:p>
          <a:pPr algn="ctr" rtl="0">
            <a:defRPr sz="1000" b="1"/>
          </a:pPr>
          <a:r>
            <a:rPr lang="cs-CZ" sz="1000" b="1" i="0" u="none" strike="noStrike" baseline="0">
              <a:solidFill>
                <a:sysClr val="windowText" lastClr="000000">
                  <a:lumMod val="65000"/>
                  <a:lumOff val="35000"/>
                </a:sysClr>
              </a:solidFill>
              <a:latin typeface="Calibri" panose="020F0502020204030204"/>
            </a:rPr>
            <a:t>Dodávky tepla v krajích ČR (TJ)</a:t>
          </a:r>
        </a:p>
      </cx:txPr>
    </cx:title>
    <cx:plotArea>
      <cx:plotAreaRegion>
        <cx:plotSurface>
          <cx:spPr>
            <a:ln>
              <a:noFill/>
            </a:ln>
          </cx:spPr>
        </cx:plotSurface>
        <cx:series layoutId="regionMap" uniqueId="{6C70786E-5A2A-431D-B1FB-40E9E38B9232}">
          <cx:tx>
            <cx:txData>
              <cx:f>_xlchart.v5.7</cx:f>
              <cx:v>2021</cx:v>
            </cx:txData>
          </cx:tx>
          <cx:dataLabels>
            <cx:visibility seriesName="0" categoryName="1" value="1"/>
            <cx:separator>
</cx:separator>
          </cx:dataLabels>
          <cx:dataId val="0"/>
          <cx:layoutPr>
            <cx:geography cultureLanguage="cs-CZ" cultureRegion="CZ" attribution="Používá technologii Bing.">
              <cx:geoCache provider="{E9337A44-BEBE-4D9F-B70C-5C5E7DAFC167}">
                <cx:binary>1HvLkt04tt2vKDQ2VQQJEGBH1x0AJM8rX0q9qnLCOEqlSAIgQRIg+PiCO7A/wPbIQw/uJ3hUff/L
O6WSopTqvu7uuBXhGiilJA9IkAt77bUWjv58v/zpXj+cx2dLqzv7p/vlx+e1c/2ffvjB3tcP7dm+
aJv70Vjz0b24N+0P5uPH5v7hhw/jeW666ocoRPiH+/o8uofl+b/8Ga5WPZgLc392jeleTg/jevtg
J+3sf3Dur556dv7QNl3WWDc29w79+Px0HrXx59GqX/7PMzWe5fNnD51r3Pp67R9+fP7Nx58/++Hp
Rb+bwDMNc3TTBxhLwheI4pCmLCUhSkmMnj/Tpqt+PY2iF5RELE1RkqYRYpR8ufXVuYXhn2e2Pnt7
HtcvZ/7apD5N6fzhw/hgLTzep7+fjv7mMZ6evDdT5x7faAUv98fnYnu4r5vz82eNNeLzKWEen0fc
fXoBP3yLxr/8+ckBeCVPjvwGsKfv7/916ju89vrsu1/+7Vn7l/9pnXl2M55rmOp/ImRhklDACqco
QmGKv4UMv8BJgmLKWBJiGifxl1t/hgxmU00PX479/WB9GfcEpi+H/1AAXWvTmun+P7+ccPqCUppE
SRhTktKEJN9iQ1+gNIRKigmglyTsCwyfofl1Wl8O/v3YfB34BJyvx/9Q6Byb2vzlvz38DmwH8IRp
jGiIkiREJImAzn7LdlA6cYTTOApTFkP90C9QfMbnlZlc/YwbaA6P3PO3C/qv092T4U+wenL2D4XY
CXrSs7erBdia7j98M/9YdwK8MIpxRDAmhCQJRt/iRV4kFJGQpBEL45QQOP0ZlM94/V0z+utY/Wbo
E5x+c+YPhdFjVbVmPPvfqa5YGCGCCUaPhQU957d1lbxIYhKnUFGY4uRTx/otTp+X/uXj5P75uvo6
/AleTy7+h8LsNP7yv0D5/fK/6/H84eF36Fcg/2IGEuFXXKBpfQscecGShFAcMYoR1OCTAtt/mtaz
r9P8Un5/f+f6/gpP4Pv+A38oBC+a9w/j74QcDUGuhwzKLoaO9aTk8Is0TcMoRSSFqmTpE6nx67z+
ccC+DnyC09fjfyh4PpGGVcbqh+334UUWhQz0Xgzsh78rL/oipSmOUAKUGYaEgVr8LS/+SmnBq0Y/
2H+GGb+7wBPQvjv/hwLv5jx+mN43vwMtgu5IQwSkF4KLeqS/6FtaTEDGIwJ2mMUkSeP4CW5fJvbP
uKxfnwmGPsHqNxf9Y6Gkt4d//9ffp7hIyiIorJQlDH0nDuMXUUTTkIGABM2Bcfptcd18mteXY39/
x/oy7ik8v17uD4XNK/fv//3hw+9ktkBbhGFIURzjz2bqSRHhF48mOEIpSAtoYtETfAQw4XjW/7zd
+u4CTxD77vwfCrpf/od1v5OuIHEYhxBuhjELGQFYfivl4xcME0riJElpzOgTh/w4Kwi+uvOHZxfn
9w/tP15e31/hCWzff+APhdud/uXfut+HDaMoxDFEtSF7jC6eVBt9QcF7AXIhjmiEkydK/k433T8O
1udRTwD6fPD/a1D+1uQ+i6/PveCbz/yDqfpjDBiD6mPwM0Txd2CQFzGkUClEhKD/IvxEm38Nt//2
dP56aPF14Ddz/93T8r+dpH/decjO7px/2rL4TZj+H5/9ksI/GfpN6vbNc35ZvocPPz5/9LFf90Ee
r/CNrv7Lf4Vw0Tz9/MPZuh+fIwaWN4SM9hMwIU6A/+aHT2ciCA8TBLaKQYbI2CNsnRldDbso6AWo
dwYmGXQISzEBM2Yfw8Ifn2P2gmCwYaAXYRghmH7dK7oxeq1M9/U1/Pr7s25qb0zTOfvj8zgkwLD9
5w9+ejBIWVIGkwBhGoHyjAjUeX9/voUdKfg8+i+bWWBqknViqL3hNJoFcl13mu0yCtezw2xlXyRt
6LMglC+NfddaVYuw8Vvex1MjarZZXhm1ipjhQ9VixN1avo1Qqw7OpXlft69cQMpsq5s0W92tDJUo
Sdj9pG5JOt+TyaAjWoKXMOAUtvJAXUU5GdZWKBadKtcN+wFr4Q0jPAkGyeMwej2Oa4aQKkWjeTzJ
OjMsPE+VliLGWdDoJG/qsOQTUlaYgXg+4o7xKW6u/ViT2y5Eoor6jtcBG7Kg1KNYl67YtlKwvvfX
dDMzX2Rz7ID/+KLU7TZVjVC0PWk1Uk4TW+8SO80FLV3K595e0d4tXDenFkcbJ5M7TbFOCqcrxtc0
LbOw9JL3aW25TlXA3RL/VCmWVYQeE0Y+RsM2HadevyuR+ZCkc8s3W3+0tv3J9VG0m9ctEZHcz6pL
sypqr6lPZz6Q9DJdOiE983npxijrIq5DanJN0lEMMc3TdU53A9reSx28i1u78Y7ZAsnlaMM1T6Ou
4Ws1/zRqsi9xobqHWs54J1HSi7WKs9qmAY/Tds5Y1XMvYZvRoEM5y2OTxqFou+mNVdV+MMsdJoc1
Tc6w1Aj3tSrWcdSndklF0kmbpes45y6t+VR1a9GW7GeGfc2NUsneVfHLcnbFPLZ3Kh4dNy+1Qq+a
RmmuVbRkpe7eT4w2POnQrZwnzyNj+WLano+pXHi3aVuk5ZJ1SRzlieoXjgfpRWfsdSuDtnC+aTPa
wEMv6UuyNQ33eg2yLZb7Mr1q5PpmtNE+6NpKpEhtQhl5dGjZHt+wP7WxF75Nqmxucbqbh5JXZKjF
0FR9rg2sShw8mEQyHh1HN7+roiTmqZcRj7a7pNmOoV2tKFN/2bvqfdfVF1vAusM0r4e6LFcR1EPI
6VL93OspERJvE496eNvKL1e4GQ5kWC6ryFyllXE7SmYx9z3iLPaXdWI/bnF1VRK8n1mhwqo8xJHo
Ktrs18VUHGr3p35LsJB6KTMHVd7GWKxh0HA8NoRD8w95uzERBro6mqTKwf3crR2SfCqDQcQBNtwO
zX6AP6HyfaGr6TA4mV5MQ8KHSbc8CYPdsqKAYxm9rdbywlfkYvIbbxdGC73KfMJpmJsVmEFtyVJ0
noRcroPmm6LvAjohEbnkeuvHUzX3lwPrRTVYJahqF247EohIs0aQBgigHRwUPJllHiGqc1IHMqtZ
sF+iOsqD5hRUZVNsHzSpx0NsiegbWE6jUpdVJV1u2AbvZE2KvtnQZYndy7V0Ma+PfqSoqJe6F1uf
XnSd7/KG9lgEF8nSBlfVclGFPbqUcjraaLJ7q9UxiZc2D8K2zJBpeWDjV+WM433TvHbAeXkYJ/1h
QOrneStzXE0hXxfixDqxVz5Np11Iu4rPk6p5EHf9bo66/ijH6djM1u8JqUPut1RmUbfrqlKeUDdh
sdERVjzRx3CdJY9GzbKSrtdtuzV80KtIw7bweAk4irp9FM37cpGc4vjcNWG5m0yVy2W7hireMlqy
Q7zQhdMgTrkFS8V1VTdZ0yYzrxuseGmnt1tqsNDkdUdHJ2jL7n3YzzxI3asy3Jo89XvXT7x6BIWy
0nOG9b2M1zdLOd8i2liuKoMuoqDc4MHdcsRX44h5idFNT9KrOF7u40Za7qM5zGskg9dhRXjvX48r
tdfIV/5G964IHVEn4qOrpR7NDsfTh7ZtSe59qk7rqhs+LV3C22Rs+Wi7RKQL8JT385uEsExWqM+p
GoN8iFnLgQalwLRNM/ra2NJCvYeBANbJAkana2mSq3JLLvyEpv1Y+5dRPfKxUw28bXyh5MRySurr
cA1+cpvGPJ6BeX2XbDyN9Idp9tth2wZRVcgXqcS8pe1ySmwEXc9NIsK9OwwmbXitMRJopmuG4WfR
60pyNyfBPt3Yg5x6x6X0Wxa1ySq2n2FddLxLaHvto3pf1THbB7a/HpdyzNp4uGUepcLSOJcJ9kKq
TWb0eiHtCCBilfdj+aYBTpwUK3dylsPBAaMtEzouAdF53ZR7Os93jY0KEhDJZ9tCUYR1zdemx7ta
toIu05w5Y1fRNR3U8WgSLptlE7RcdjTdPoZ2PgfTqEVEUY7a6nac8XXAWlxA6HIoXc3yfqDnNiUr
Zx5QXHV/QvF0oYxX+yk9pU217QJ/kppcDVTLXcMmnsb1ocX+TgYflzS+0dgOYmnmLrcGvUoSd+h0
OnFpyXFq3MArzN6awChuNOJ+qss9Supb2s9dMbWw1gO07+qIZNhEOpsxbjhRUl0027pPomp+RXvy
2ox1IhY/mozKEu/HBXjcblSodh33eB1F7NBWbMzHfCwdPgEz71A3u4wNtj2pzc3XJYFSkGTLJFPk
3FCaJ3Ki5zUJdgzJnXbddI5ccNSbEkOk2Gu52iXHvRyyLQl6jvuuy7t4WAvmicmqrQvz1jZZu7TR
fo5hDsssu7yEn1k63C0uHsXU4ADan62hSc/60IfNwcydvZj0wJGRTkxYyWLe4oR3prwqQ+g+Pgxq
oVYgeFvldpnRYau7c0uQOQSaRBwbe+kb22VVP3VF3Cx7us3+YkXU8U42wK5zZUXdj5fTIsuiL8nE
iWfnPm70Hik3AsEnUzbrmED5l5la2XDaoATCKk0PDV6PWxquBxvZfG3gdgNR0NiTSYRd2Iu+HhtQ
cWYSDbSHjChDgWWdL7C0IWd1TIqlDm9T7T7ipdJXfRrfsW1adn6hqljGdnhsquE+chdzUOEiBYcl
pFS2GOs1uOwrsrPbIN+NvpO8NnjIg621Qm5k4A70oS+T9brrwl1JWnRZ0fQarFeuNqUPM1IyY3rx
PKzpHtVyKXpHge3SSXKZ4vTzLdoJZ9REijdLMu+xQ/jWbEO+4aHeJ+WcryPVIDqodBy3PmvXN7LJ
AjKER912I4/8rG/x2Da86urpKFefioVhu0/nVSAVNyL188zLdk6LZNteJWtpORq02vcBVGvQlqfe
bPOesqE6quFDYoZUbElfHUm3XhhiyK6T88GgzR8hu7FHhc0VnuYLMCndpTWJugkqKP1uohdbvBXh
AP1flnISbnKVmNWw7FFfD0JvyxncxXaZzuhyqLuj2nC3NyMYCLr2OY7DQ+j727BU7MSC8aCTRJ5a
ok2W2XKYTqRBdQH9thKltsN10FSXjWpdYXRjT0miq/24YQsreBmLEA8tD8OIFMpX8E7GfPV9mpWj
PsNEg/000gNpbXfcwuhBI8nytFsfS2q1J4nrhIO97vKeNMGuRNO9nRuXlShQmdds3806yEI1ILHN
eLxwfXiMzDxyE3ZjPg7BtRydvNpWk8UVyaaZHpUyD+G2W7b23ZyahbPOXbTWVnxB48TDJBbLCjrL
yOBtb1uX2+3RRixs5+uBZYuWEzfxeCLJeliict8lixPzHN6ZxkVceuKLeJ3F0i4kS1pjclctOzym
sagCoGGfgFrytaj65gJp0+TOlzzVTcXXFdgDrXuC07EoUcWpjaA7EpAPY1I0GyN5a/Ak1sAcnV62
Ih53bqV9Ftmm5VNgr+UGPsYEUnEghodp6HjghwfQo7rQ8Hy1b2o+Y3UcEq2ypRz2PnAgDZpmFLKc
L0dXgkfQb00/WI7T7n2D0jobxglMUrS5vQmmUkgb90JNgxJ4DOMscnI962sZrnzoewuWqUPZBOzE
gz6rUBRkrA+XbK2g8GQXz7ybLcjTkr3XeDRiJuvLsqfXfbVMYgrmt+WIBr669U1qe5yX7cqyYGld
FjEmc6OSA16Dm7RbuApiziJRUZTyta0yPzoggn58RbubFXxZHKSJsP0k834OvWi27XolbNgtSQo8
PasL6hte0tq/2nQn4iGlWT0mMkvcck+Hrj64qAc/1OHjNO09Y+gUruXrVs7Vo4k8TSUSJl3jLO0/
4iDaGwIqeURm5CToRN/WvLIeZWgFUT0gc9dHNAfT3nPYYHeFKsvT2sav3LSoq0A7Az7xI36DQSNm
c28wn+eA7Oo+KcK4uiyVXLMltDnatbJrOe7km6lepEhrivkwgva0YyceZ7BshImhM43Q4VaLeE13
ix5jENDVktNBi2nYwKQvyTkABqs8CwR8lW2C++GH8mfp386LVtzO8AyTGlpBPBadnLww5Toc8Bbu
qoH+nPpAxKgNAMzybR+q95qAbtoerX/90Gj4dzXPuYn9y81BZ6fV2J/qubuusEkPdLHHEDprTDYe
VE0soqR9uSZAxU0PhWXKYnTDmQT4btSqIEO5axaTx24o4Nupk6hrtorVr/d2jT8Gkzn1NYxbFw+d
JkyyKLE9SFqvuaVQQq1KzK4KYFLvIWbRwrqBiXqK3jKm+DZUIMGq7aWXighVzdfeyPiQdmBDm9CX
uZ77rKdDkBmaHlWZ9ge20F2cmJtBBSWPve+4L+P7HvVyNzEl5mQEjUXVXFRThLlmbcgViCmhSEaZ
NrvYdEOelvJ6CfFONVroYOj2voZAImza19XWX/eKQGtJz+kQ/DxStQAbqQ+eBIloh+ayZo8uIrIX
pepflwHbxyS8sq73+4mWmPvZ5SgYd6iZdsRWZ4qH8cCw+mnZ0qmI8fLzUFbg5Jg/BVt/tn1XCR8h
MPVRIE8j9L1WmzeuRh+qFOR8XCHHm3pYeRX08HjEvK57VXJaQjwzBJCONLMWKALHqdd+gPrzLlvG
yRRBSxIeqDDHUVcVREOG0pgk5dNoN7F10btlxNdE1mHOhv5mpR4MxXju6rXmDL63CdPwC2+SERSs
5B6xs0p0tGfxlIMN3IVkSni5TjqPMcm0qUpB3c3C0glka1UCC9fCSZnXYKsFtr4VzUyBetu3pmnD
nSeyzBI6fFQK3AcEUKqVYTH2r7ouiqEwk03MDqgO0ZIjUNY7CkFTUKUDt8R/WFBvjxY0qyCqvlOq
krsh6g6lZXSfTLoWU4HLbc6DMl6F6UAFbH3Ay+FR2jfdzxHS15TYlG8VzgPI7UTg4XSy8jbucJ42
M+KbTOKjCUH3lSU5Oe8PHY6Twxr6KEsqbQSNGi9q3LYCCFfnZjqy4GXf9D5LovXVaH02DYWsYTKb
Xl4tKnk/hhPKiTQbsGYgQm1/rrYqw7E++a76EDcO866BmGOjdwpSGojhPkbw5ZOiIqHldE67PLXQ
LHs2nrw1b8nQKLHQ9QRR0u3MILzp5MopAcCwlS1vU9rDgkV+1291PlYNyT99IrJGClnNPKrQkIUh
uPAkERPpGxGXZV7Poys0KgceLVBAfZm8YRMkLB56Pqht2x9B9F8Om1kPK7a3m92mN3oKykIZN+Tt
1IvJUPc6RvkWyU3EdpiP3kynJh2h/4bgNqfQRnyN2HXi5ChGXN2NmBSzHN9Spe7VFl3ZuhS9P2vd
qGzSynEd956n3RUoCmCQxC95Bxma6wjiK1HgVfBdrYjK505eMezagpR9zTdD3g9B9L7coP41nTML
R4RGP9vhTg3m4Cups9EuWZKyMiNA0FmnybZr2+qmnFZ6RZZ216F6Rw2KQW0MrysNGVEyVDcOywBE
gWzhKT2P5Vx4PVro8d2S95HbgbN2SaveVvPk+OqbW4MgjGF1vVzUeJMQrNY0c02VJ5tvdiszAOXw
2EJxnfd2zZyqyn2CriyDPsZk2PAm6uMiwPIdEG2mJKkuNxTcEBbVp3myrFg63/J1Wz4uTXBag2o+
tGop9DyyPPLAbbaMeQDhDR+2GV6NpryCdXGzrFSUkPjxbWlKrmT/KpnSkjdgcg6gOyBOCe/VEFse
IVwXdOghiIgjUDWsznAC+QwGpbU64PLIMpxtQ7IbdN8ebXBgDQ0ynKa1QDWk1yPwfKEHlwV97IQj
axavdubj1iw7xMbMRevI+0C/m1C9hw62lyEGZbW8i5mpM1rNoZBTDN4Nm5NTel8PoOoS+HJWoUni
uGrBWHl5Y+QCxAoXhjtDgxidLijEXXhy64Un7B3eqM2mZt52qgIdNCUQa0IfTepaZmNoZpFg+06q
sb3sIgORu+x3dOwu0iVRJ3C7L3scLMJt3V03rPUFCqu3s3cPseEOGegyur4sqeuugrS8nCUYMK0u
IINH+RDRhEO3P5u5CjM0gRCTbdHjss31YN9Nyn+0eIGA3akrCalP4dLxjhjXQKQNErftaa6W3ooE
omQRjW0B4lyJxM1ptqnS8IHCc5d9J7SFXIlBoCCSOBajA7TkunycA7XcRCo8AG8doUlcRR2ei7Kx
2ZAGEUT6us9mBPEWbc0xNL0Um5RFHZIx880CzXnrbyDffoWmBdpY3znoqEEkaLo0WRkukJxpc6Rr
69+AG9lXMduyJqqkmKn86GDtV2q9newMsjaUH2GJ9CKy4yZQORfAP6uowbDAFkjDWSiBkOPQ8Vol
wkF727N1gPAHIrKs73QDHnMw2bTUjWhSdNOVzQpZFvy21PguDMxFzfqXaqKLYM0UCKuCD1vS3bQU
mmWFIPlgm4fMtC2WqL9kHpwKNWRPuu71oqNR4EjqfCUnM9jyShPYeTBaZ92roJsgYGczf2yOsW/e
RkmRKgj/wtYFRavWlitauR0ro6yq52aPt0hlFUQMPDQ1D8dVX1b+TAemsq5ZijqSJ6g+k4c0DsQo
vRftS2WUE8GwnKMJZFs6VDtaTuF+iesibLaAL8tmeAN12VaJPioJkXnTk31iEdwdlgc4lra/dukA
67FrL8OoVZdyWhFHkxl3FeTmZZCmxQr5oBk9qBTpVgjhWs2rSfW7wGhBNoUK1LjLPo79blyi6waV
rwlwlOgCWLq4uo9rCflIGCjuTRntaKBfdxP4GBSBZAgXeetKDbQyd71oFjvwFm66D5LR85axKRsc
PtZNGOWTraD0IVByXQoivTYlD+rkAyTlkRhIndlkO3S+2SCr2qJDDMY+Qetdb/1cRI1sd6OaIWyf
L0APTAIhyGAns1aZROUtvOGxaOOIikDSS+gAKDfI3M7DrB9d2F0VNV3B5CwatWSuDNCRkrfgLS5J
mlxDwwONOCanqloZZ1WKdsDchC9Mv+tYlUdz3OYuau41njFHai5FuMXXpXd1NjEHK9RDqI4ge9U8
LSGLsRovu821J8glVthFUUa4eNleRjp+pWO3b01B3TRzP/TtQaXzXZRU79J+WPJ6fIdS5TlsiSVA
sTA66l+uVfKumSBi0z1y2UrZlW1Ah8L/h+EWtLzwlvIGw+5hqHUqemdfaZtKYSIQAoOLNxHVU5OH
c3pLIrrXGrZNUACDt06JuqyAbRnUgFrArdQMbJZkkhYVA5fWBeOWITfc1u9DXEEqszUecvDK8n5K
Rx6SFTZFovcDOsm5o7lXsEbmYShY16Z8kHW/h93LwmzdG7x6BfGZL/pIv0ONH04Hr8nIlYLO1E5d
lmwjLdgF6sMP1kG6tFnYpEwmWFxBYEEMlHkSQBPZ5mQq/FTlE2APba7ZNR1seSxR/LZ11zGBrc+y
55Vc33mjS8jWwkroiN7Ozidgj1MlYB8gK1uZ3jhI88P2depgCyuc9XRCFW6LclhjETTdXRh5UW7M
HRsEW0/GMrh5P7ZZHI5v2OJeozVKxDAYyMV6W4EsDFbIpaIdEAkPxjm+2jykguDE6yVfp1DEEM9k
XQUbTi2YDcipOo7Gdz1hMe/aAwOJduxBoS8m4iHzazHDWpyT9iwbfD8kQwexO5RbTZM71iPLu8Ay
7oAy/QBLZexhf8olXZzNlDDwSMpkPkinXMJGEgj3/hWtlyFfqvkG8vkLWkWXCIGWJLLipiwhB61J
vRvTKu/65q4O+ktl3m/TTg2+K9qRvqtbdxVu07iLsLrb6vgjPDn6v+yda2/kutWlf5ECkaJI8ct8
0KVudtlu2227/UVo221REiVRF4qSfv2synROOsmcTIK8eTEZDHBwgL5VV6mkzb3XetbupF/oQ9Fi
9suD+X6FqXmYC/mph+WK5pCsWvESwL/M8+GLXuy1DKDw1dbdt2t17ZEVJ61NQm2Hq5q3xyZX4tiG
DoOwNEtWjMGzn2MyCweTdJfj6qLbtp1P41b0IqZsWRPe+y5pFL1RZCVJaQmsdsbNnoy+iMm2JKW3
8bSsC8xbg8o8V1Yxl7uqa+kVH0iyGpJGjZ33bUSaxAZznXJvOTMDr8KMUifOz59HZjFB+cFzWYQ4
hn10Hlt1q4Mc89aqihu8QGwWM1016Eemdfvo1hZKAIVpBqPwefX7Ih5s0Cd1H7ZxZPT7tI0nt+o8
HRf7qSdvgACApkSK+qsvenps84e29AIcuT+aUHYnRsvnTcfNfKhJNyaOuDhc4Ws5HHxo0wYcQV6f
3wZTXad9RXTWlOxl7hjJOBmh3aJozPJjmt3Rtbhf9Rq+D9Mgk1JtL0bVLK3aBZOGigQGg4rHW+B/
KfzexgI8TVznLaSkoZ3ijfffqy6HeKAfLwccRHGD84kztkdRSPvYiulby3qZCQvJs6JD3Cj3EAzl
uq+VTowQ15DkQDiY8oQC8z62846oQe4pj6D/N9F+5AVqXrv2icfQoBP3NGiPQ3Dit0a1X5i1z4yj
9Ta0d3vWVVViR3rSRY5OiHlnYKvHweFpnKo8Hjp15KVAH55DoMuhfg1b+LAspEmLoU2HrkbTREp3
pGPz1FpoC7Wkz7XWn14VXJnNPpVN9+KsapJAY4Ia+/U8osnq6j4bFNAC6qPHWNo1gmTw4be1DwX/
WK32vRXQvvuP0KHlCQdMmnygN6RvrirPdIdya96NmK4nOdbxKgp/t4IhS+YVU1QpGVws5KMzO/k7
lD17nL38to2iJ4W2KrTey5DLLdOgVJJwnN7bpnwJwkLuawaVgHUHv2UQVY+8Z0viN7ZJI4zVybSY
NBDlrSBcxJBUTwMtwIN0Oja1dyLjuptMYzMJ+jB2GCCk0+kyO5Xm3QhD/Gj9Zo5xuEOoSXvlEbyg
GzICecmWx2LaSLKA6M6aVnyKBmd5sBF8hY2+MwtLXWOmRGqBWw82BlzmIp6qtKkonkCGZnYZ9XFR
0buw/LSEcOecjFRWY9LPAh9evC1sf0XcnNSYoeKuiWC6hf6VyIvjWhAMJAE+x+xEMizoLkZaX00c
IwH34JoTr/pwwgtTsnEFA3h6WXDv7CjDdWayMWBhjE2Fv32vjT8lrWo1LGSMe5x7IuV6hJ04XDrO
qN9tQ9y2URejuu7mXsMmrzG4G8m2Aw3fTRiKBJW1zhooUhkPC7b3bP08Bn6e1KVqs6U0d7adce6g
+GQUs/SOtVbHZVulpc7NEX3PGhvt9pHH8M4MoRhp0MLqt8ETgG2KCHom3GCoxxSmQ2ie6AK+x9k2
YahM+PzBlta8fmiXaEka1zk4UhOO9XZxexrl3+hOC/O8TpCB5IQmbMHVJ+tEr5ciuN984kPtaGXc
+oVOi0t5LnCAZx0fUlNFD3XfsnQBTwCTED1Z1FdpzvsQsujtNAqb5KOfDaPCjaXGIeG1kmkLLiit
NsAtRFQjrBnclCshcUemCLRTZBNZQClnIn/gsCxNJ9oUcuBz47WQghYoDMO9Y25Ma6XQ7rTTpzD9
bcsnAWVrs5AUt0M1NCOeo6q49sW+pcWWgKpYk4a0RwKf+sQ9ckMW+lQOLgYWlO9Wb37HN7tn0vPh
WV+uW5EOs/2eaygTc2all841Y3EkuiAZq9eekJt2nWniyc2PYcnreMVx2bhTBwdtAuqTScteYO3c
gxlod70lDy5/hNJWJ6v8IPQozlx5R38NvAd80YfaM0+tcR/bLDJqx52lmCZpD9u9nwATAf9qMlE9
qxC3HotwHXFnoDka3G5ZgusxgOFO4bzG3RbpmClv3weD2fm2vmvD4OyZCv1nJ3D78Q9/hLHZyRa8
3Zyf+zqb2ss4ZXvMKOxrL1eeWgHCCQ8h5vTMuRLina/alIKYiolpL+4LA45GPjzURuAY7XO36axl
cBi2BdROE8GPDTEEq+1jLqY0bBoAcgRvfdj866qfYKEHX6e86HejR851NP7oUYXTbRIYOcu+Swrr
fclL9VltfK9rEZ3afNpV8/SISSocQwh/oAN4ZZIJdo03djfCh7RJnQgeXQDlkSvYYvS66ZsGut/4
ncwDz8KoSPjMmivj63hpeLXTs6hS3+zUuiUePlkC5qaIJSM0ZUIWCQshqcoFnW0XrPDyKMEcKsci
3RZh9/Dj1KzNTsC7SqJJvtak+KgC8eQAVRHZPYdAeQr+sdWmSWcKbo56p8pofgw78zUo8neAIsvV
vFUykwF79wL2AFzwlJse7ufW3us5FEdWMjQ/Sk0JbjqUE9SYkD6FrKzjyVQKcjwdkw3OGkK8zUMt
lw/oqd7eY8FZhxGkah59rB3zsg1SNEid2UKQWk5V0RR7r7BviwdVHFLzebh8QSh+CnLoqPeRXWjM
A633tAMUVoNsLC9FaIj6KPOjqTt4HZpSM99bD0wH/PYC77BKu7YZkmjm8rTY6opuUPEBP6J9AmoI
e2s/XrAMn17KfVgAlcPz3ektjEkxHqPO82Ljtsdgc/ticMcSTw+eZF6nazVfKiEkRcKmD/ctHEFv
rCrXmUdysbe4q2KB9sL06DNu1mXzkyKC5t1S08Qk7FCitPkiatR8h+MWAVq0jNW67ocRc2M4T1+l
Uws6mtrFUT0uoDPDJG9aL9VlpWKN52QYKExJM97Tivmx4gUB1GNpDPTyCC2tSGBo3easuNIGXpqk
+KsaVwSY3WSSCw5j/6z7+WWhsEta0GAxIA4Sa6sdevY6iocGVdHUsAlb+R4ygIR1u902emMY2N0U
E934Ce+++TMAEH8b94Hoyp0ppsS3bZVMaDgg2sq06Vl7zX1cEIrXTTFZcx3GEbSsRO/8ZCu5Ohhu
3rHeApPJlMu44iCnJoHyKkd2A+typ7oFkkMHcqTJg+1GNSCYxNKf62r7Kobu2FccV2d8mOfqpkIn
wBdXXoNCSRtp+bEs0L4EIQYmNqgPgDnPjaA3rhwUbCxeJz7VZ1z8IWl8IJORzPftJHHKSHIUKBgx
hvA2HTG54Xk8LeUzUQ0UgRZqgChsnM/zLurmJu1CN2JGElflPHzN3dbHgzrUAmJcs3QHhfNqt6zK
xEEe9fiqZoc7u8xEJ5tY9fJNr+5cLlAJe0pjSPdfw1l1KPF5mdCte1HBxZYswmPXY+RvIRgzUXaJ
dsvzCg7gCBeHE/hTFl/Ql2n14z54NOtz7tQLAAiwA9BZyQLSLZz6vdeMGTxNde3Kb3kkzNGsUCOA
lFWevO/hVaoLz2Bx31Vo9o5FB+kUaXvIq6vYlZO3ZbNtTVzmZQZ8sMkUFW0cLueyUHfG53O8gokB
z4LGYWH2qsrhnvQG87RY6gwUbXFFMcOeItI/zqRX+8COoKuUyAy7sCY2ioupSUHposPKQe/WATSh
Da5uXYAIhgl8OSmnU+/ZCApZset1KzBGug43a/6D1/weIwN6+nE8ElQm3Yb3egN8BwAJTV7etnHT
HifXfWnkVwh5sPNXHwYMjg8vD+ktlEI0c0vXJyD2fgxUvQ8O5CywiJg7KMz1ZG2yBBDWx+qj8OA4
ixD2EHiH2OGnoXc6C2uIvq7EYWRgz8yvP7VenhrBmsSzdkgUBcJQS1KcwMM+bIGHIRxXOxyAMi8M
rHOxQogiGMg6f4hVw5pDTqBrL03KlIti2TUOn6vyMsE9WJgD3/MywO2m6c53ZIhXHsL/dtvJTFwk
pAT2MWwa6C/WDAFOOtJaztf+qrMFh5TvT1kg7HaP5ne7lyNUqaGqYngmFfC31cb28p0o6B5F7uyO
hu682CBPeKXxAp4kmAkw4UKtXVJvxHhp7XwsI/PWDDmeEqB8zklwZhNNoGcA5x7ATBZelzWR7faL
V+mkfJF2vBbERJjW1bMzYFPHRn8jfLiCx/ikGdiStl7fxCyupk7vi206DzjeAlCx67LscRwe89yi
WbKvWsBpzHNhIYJKDS0Ss0nJ5depKr7M7QpXc4T6YjX/sGj5Exoo+NjRa+9mkIeNgaUHAdOBWDdD
1Z+G1k8t8+7rstpt03TNarFjkBfyyNZQh5p630zujFK5YIA6AuEGjw2PBgV1VAfQjKmsyiarPEyD
ZRVCINi6Ny9sknUE0Nyz6FGExf3GSpPmyyBTnPIviyfUdevJXU+H6TjUweUgulgeA5Db8GNy3prl
pgLcXTt/rzz6LHt8LC8HAxvkGJbL8Y5ayveBWl1cG0zNmgKdsuM7te7MwRsBygN4UFNxouVod6PP
8ZyhXcVc0KYBgSRe6LPTGpKEFSwbkNdLelc8e93FYoJ14xT7tox4aD3h44DiPK3JsJymrfvMqyA/
5C2Un8p4QbbB60wCTvRVFa5dNq82NRNKFjixPWSjE574L7SHadw3qDs93DVlPKiMUejHphKo0rSK
VxaEe0ipmG6ZFj8ilrdQBrmBEoL/9cuQY4xVz5NjJ9SMW+sHQQzz6wfT5WteLmI3zOyU0/lYIEGa
KM6AzGLKgXwP1YqNJ3l0TbldFcB202AG3LXcSYW7sW6h2K0SGQBfONQSPFPxDIISSmstkooD0W3z
+UvR1wZxg6ZJqS2j/SrgqoVbMpsIp2QDZmBkgKJJ7p/DHGCYhZwBq0UXMOEHtZf1op71CkaVVZdP
9EczVQPFKzHSLprVB4+Ih8bhhDamvl8Fmq92nXBpCrVDIAEa1HwqQwuYC7R+xEQEd/SipWbrQmBy
sPtpHI5rANI3CiiiC7lfZbnX9IfVU69QT9Jm8K6LTp6qquoTUhH0FggEwIMtjuHsuoRdeKHzMk7f
i7K89/ToHxtQ0dvFO+nUsCSo1mMiFDpW6NXQMtb6iN7swXTNdCiGh0WW+4tWmil2AaDh0K81ZtVi
KRiID0wsi+iTzpQ33MtVWkn1TiMC62uvA96kkJsyPbEfdMurrI8UREb93fcZRKIZo1S5JqFX8JS0
iBsEdKQ3dOG7nBbyBI7sumdwoLug2TebuB9tvV+onOO8257EVG1pNNefpUQv3xJUKXlBfCh97Let
OOpiPxTJ5D3lBORDTnMau077p7yE66JxKK09vhK41cO+057CuABfzae3DUETrtFYQCC36DB8KCmM
HJdc9LhLe7CI8wnQXpFtQVOmxgio5zU91xKCXLk90aCJRQPpIgIuSLjNRrTdcbSKa1GGzY3u2Au6
M9QoNIEndEvui6oByZt8OcB2nGMbzXqPmTkDJP0xGk32HgzDYkMTrsqvICZbPLQhBt8WdhAQUgxK
W79HZTwpEe5nSovYNFCUcb98+gUKQ9QH9xVoFEzHH8rh6AlaIDJ+hxFXd+Z99HwcaUGu0y3n12oj
NvYiKNYrTobcljbdvAu/RmZAn008TcGH1wbHQYrM1Yia0Kndd9MCi473ezF736YKvbLdjtKDRTde
ZBJklQ4jbbeYC93GebWojCuSFl45Xk+Ll1EKBslv1ZJ0/p6TmsFgKReUYKAqU/jidMmzTX4u3Rie
KRhXfwDLUauG7A2/ntSTbdSpx7lbLFGTWm9746J9UFx9mIu83lgNtT0hc56ftn58Qr4DKmm3k6F8
NVHUnH7dQPcXGa/3zqwD2qKfKwF/++H/eOwa/PfHlXR//snLRsE//+j8p1WEf/27Lum7337bn/fa
XUJvvy25+6sM3f/aS/g7Abu/+4t/kb77i9znr2k6wgmTkU+wFuH3Q3i/LY35bbfN77zEz1we/wP2
YyB3JxE8plishojdz1xe+AdCLollHFp+xCXBPrw/5fL8PwhsCOCIoXOJ4KtEmO5nLu+STscwfRm2
GJZv/JO5PHnZCPFXsTyEPQXBxpXoslfs8vZ+jeX1NgrhNMEV1Do6jw6eX9jtps0v4YU7EFbjG5cA
9IMFPrdfX43lcr3R4ofO7+vicpiEkDswjoGgR5puPdFivQ2kd3YSY3cIR7or1g+xze/9DCEOnTNK
n4Tdp+rqEQPdeRTubnMhOjLTmmyE3m8n2yes9z48u4B1GKHEM43OwGefEFNjKqB+Rvx+IOCiBDnV
9mvV9CA7UBOKoXsjSna7UIDMHjQorDJSN30prnkL8rYJVDwNfgjGbb1BtxrXyO/Nc55MY/BQWP1U
OfM6hflTr88VuCY4dPQ6wGliRfCU8/wcMtRwsd4gaIQuHq6C6MTzvBY3fVQeoMXetyO8WwxTTFQR
corl/4lsiAKypcbmfyQbXM6abM3NfwbZUHsDknPsHyUbKiQgkgH61H8d2dDhnEBUEnj3v0A2BO1y
tfjt35INI4d8o3NZ/xeTDTAJYwFj9b+dbPAWh3haaP8dZENJkY/NUX3+PWQDTNV0NuTvkg31AF+F
rtcILdjE0O0XsoG5ftjB2/i7ZIORLlHIn/4HkA3QuDlaUYxQP8mGiXkEUz//18iGoueYKNDvkt8h
G1jLQVsF/T9HNujxygXTL2QDZKdUqPJgmvJj0k95PaGhHUA49j6A4d7BJfWQWI95Y20KpRI0ltEy
a7y3XLTXEUiuJBrMsAvL3M/KTr+BlZviAE4VDg/oPeMDMrDZbPTdCITB1k997x36wL3Xvv+GgaFF
hlCkpQLs05V3Nje7fEbcToqrTcj7kjvMF+u+8aNHxHSiEQZbb2LELItYO3lbdPmVJicPpMeqkXPw
yfK9Is1r6BdHzqpDVGyfXecfciA9YKW3u6HnGCFG78Pn26n2cQZR3GrWg+ZTz6GOue9Ofg/g+0pG
lxPLq4NkpQFSwMWAHJs58s5/X+wtY8tnzpF/HofvzNtILNroWc7AIhAwWRIWbUnEi9sGdNa85jDa
+pNEsOzia05tdUQy+c48dwLQnhfpL2Q2b7Zzj1URfoGfhabSeA+kMXeBR00sFYVs3Sx9vPj2q54L
jM4X5RN/sBDumyj6N7MVV76sYMKPZ076B95MP6ipD6LhPvRi5Aylqo4dVJw+PAy5jwG0qC/Zq1gt
r6YkL4XnDoCfg3gN9JsI7O1KGY2F3jLEgtJIblfO/+CgAVNIC2OcD+15MN4eQc/YL0Bv+FX0ZiVi
CGRDSqG/8mpxX81LHoc9+Wzz4ODNChEi3DZCdbA0/aiMK6zuMX4KrQXXvcFgUBP/qZ3lmcrmirFx
11r7te6WI+V3QGXAptfaIKo1nXQ03UwlP7Vv7Wy/Dhu9aiIYC4ZmGEh3XRl9mbxpz2kysv5OiU3G
+YSU/AwEqSiz4osLPERkSdinziePVfWl8KDudGsVZITs3eTeRkKuebdtSMryG1HVPwQ6w8SP0A0B
e4dcvCCVEEGbA98Fl71FnijXDzPm2Nhg6/KNVRZxDTjdMRL4S9AepshnT1UlwaTM123hKZifH2GP
fDxb/BLXLIBpe0kC0O1m6O8nBT80cpTtlLfs/AixYRb5644Rra+DEHLS25rHbOq2Kz0VGVKnGOtk
Hd3Nq7qHfXQzaq/EKocOfr0vvaMHuFltluz6psatgy+/QQr8HBIYhE2uz5vyYH4DNFphj60SCi4f
H0qzrlB9+xp0M3WpWtxN1/X0cQ0JDuPwReOC55Akd23hJyOSm+PYrSDDtjr13STgN1UeBCx0YxcZ
EYmPRnmJU1GX4lOArZ5Xd9yQEl4axJNyEU6xr+dxD7fyw2pkkFb2au0Ggc6U/Dyo4kTa+STgQRw4
xv2Y3ZaFf5+7wEcoM4Kv2csahdeekbUrQMAXDUJhdQ9eL2I3ntfc0hy+ax9GyDtAIm2pD1dH1ved
I3rfFdFlr0TY7+bRvBDFOiyHQOKBksvgiNB04koOqlv1sd54mQIrgnsLoZO6aUvGVV5NS/UdrPwt
Q2q6W+bjsMpHJTTgHKDLisY1tTD/vOGH4xwvjmx9iZw1I9WpABlZVvQVieLPtQlfOqAQwBXMPH+z
Up0t7HaYJUQdhwhAvzMgZ0z4XU14rMVQPudw+oahgjlDniq+3XVT/QZo7VYAGejoegWjAhUz2DMW
QnK+55BeFP8+AmUem3ZXkAU2fXDOnffSF9+UhJK5bS4F7nhbePbemPzrUvr3TpubKVcn6+8hSrx1
4NpIBWIzgKeIJPndVEy3wKtv3FB8x9+6L4spayXPDLsrx/Im6kA6tH4Oemqov62IyU8tWwF8FS96
jO6pp4/Q289kfp6Ud9cWIHZRuozrdzXeZNAWsAsUeSZeBNVihT8L09REIEMg+pxCUHzzEJyo3301
Lnrx9Xsf0l1A3xp4yoieHYtAflFNGy9yvfM5uZot3FOE/+gAwYX5d0tbPY5uPeg8usG9fruyDZ8q
PCG78bhqh2v4PE/RdR9B6WYQP8voQ7cO2jRNc7vzND8MzvssGnXbFILvnJef8dfOmV5Aqjp1E61n
Ch4ymashTzwzICYBmS8EvMEGAL1mt2B5SI19LnHbN+OpBx2l5pCkWvC3CCVI1bjUG5mufBgFZIyu
O2SH6YQy3dyWl6Ohy6dLerZ8c0jllV75pvbtJcGONe5gbk4hvCGsVgHTsG6RyyBOSSRvIDKBMAEM
WFT3wbL6VwjRfelXYrbYEbyFoOTjyVYrok1dk1mhPw2uzUzGLpWD9xl6P5StH8mG92a3JsTyhnFK
jJ6eEaiAt83B3fhmPYbrcp7lXCZutiIOpluzRu+mbE4LVsgcUjKLOaGNXGK3hm8BRFxU1PB1Nfze
bVELtKJIfRt8a+Dedp78DhsraTzgoEDH/SiVaGfCYDx0gQRNCxFdwxAF7HiyY34PdurBm+0hnCpA
DMimWoThERAUdDnwuagPGEF3RoRHz9lPadSH6yHUgVl7/ucFmt9VX34VX/5fk3Ek9iZG9O+KOH/v
Xzq4rCv67SV+ijjsD6AhsPWKBr8twP8p4jBsa6RUStBlkX9Z9f2riEOwUx+btHwR8ii4bKT703Il
7OnEbkcsa0eEAWu2iPxnliuREBuc/krEEeCKGMO2JhyhYED/UsRxAUhYsnRD4hXhnIaK7rCUpT8p
Ep1h1hT75nkxAvmmdX2MhtKDjcb9PaQabBSyRXdmGsB1vxosiRi9H2MOSGfI4TKD85Fg9VF02mAt
soGtr6CNTuFKiuu5LNLRwOSFsxRY5HPmmY5xSPJ5T12HjCuS0qnsunuEguE2eysIzAaLSKArp2od
xHWDxUsSjSvyxnrIzEafpsr7QYIpyJwfYU+PGpB+DnoKzxRv0cBqjMLmul/ElqgZvDGbEHFGnjsM
GLD04dxwEt7MOfTRSeoqdXm4ry/pHVOQ7zOLWJKXXZD2rE8nRDivAixzMoLku9CApWvLYjyotm6O
rG7xnorRZY2RGNKxcCZg5cNC5jNWi6QNDeoUgQealANM38gBaAMi/1WhcUonN5ZXUTu2cQ//Hbt5
ah9HSLGLEFlO16HoEKxkBhCF9q+R/brqeB8dGCDrY2Xll5WKjwpDURy6cDguYsUmpgHuo18d1irM
prUHZFh119OEVt/bAK/ORXlAeI8mTBeQtv3u0JXrC/hhceuPQhxaLGQCYb7lqR286Y/GXlog+5dt
8PKi2SRzKLd0a8PvWPfkw0jUCbP5dJYIqh/rsrmh8Otyj9avXiuhgql9R7CSp6cMF9Ivqj12qbyp
EUsMMJXhUAlMcNDlEMZiFXsx2s+tHp/mpd874FfdrIBNSiyaME23jxQNUj0twAJzv8MFR3OjZ4t4
zAD3zRTFC4maYA9Ho03++br4rwjXf1E69z+6y87+8T9A3b6sdwsua+F+X9v+5V+w+FXU/u1P/qyG
+OcLsEdOXLbJ0UAEPpbW/ayGwR9CMCoSK7kIuazMx7bGn5I2VgvyPyrakLuheocXkf1P1fBfWjWH
ive/WzVHLwURe3dYSEO8i181bb5gQXJ4WTW3gbv5b141hwHuvemW/79q7v/KVXOzF6TNGP5cNacu
YzXM8L9ZNQf0/jAH9j9n1Vy3YDtV5MZ/eNVcXgMO+sdWzUFXeCYTBsr/llVzbJs/cyRBf101h52P
3VLiFPzbVXPWh/6DQXz996+a02JFoqqKdmwps1BUsMouq+aWTq1YKkP+3avm6Bb2xxVbx/7FVXMj
j91E9oFERNMGHTsUSK+tQrSP4bhgaZ49bTiM43XsZ4ThBpaFoIF6KGM5a7NOB13aVWF3JxG2VDqI
rmrsMqTonq917QDLAihPbOMdavnVTVSe18prsdkojoZAf5s3YQ7tYOdd3t1NWCwj8mHeFUH9yQZQ
IOMoTxGCYOm6IS3p19GUYVnotKfSzLtKQ3TZdC/S1ufvGymfX6ttfN0EKAKDKZ6V4pms5Uufj03W
rFBjfYuUvrfUIN84dlkUa/WIjSAbNkOCIEa65EFv5p7VCFpKyWHpWyhlQNxDPt4RB/QJnxXBwAUB
22EEjrRwAm7sHZKAS7EW8l32Fd1H5ehhFMybF07sAxPjc94v73m+BSkLlwp8AxTA4MLFcZWMlOR3
SE2fgwoZ6aFfoURDjhXBBhRFFxsYo+/jXAV7OraPCDf555E06ITDKosKQJmE84dqxpqfiETJJQIE
NdEgW71WHUKZ4W7TM7YljK+5Wd4nwA6rXK9tPX1vNvPKTffdKLGHzmOnVx0Z8KAhNn6AkHS1n0p7
CWHwwxq0SW3Wm3pE3mu2+lEgyiND7+s1vvSzrdrnJaSYAIZ9VE1gfHX7igR+g2WfcD1NB3KRI2pb
Y8CIgWXFugk+mwqI6Ii9hjEgKjm/j/P8dRr4fS0VxKsoa3ofKqdWCNv1hwoBaeNA1dUsiboIOZlx
16ttNy3qgeQKW+F0bEv+im22x6rR2bBsVwyOtSZYYLO2x24wXwCOJXABnisZXv2YOLkDBY8FSuEu
LCbQuATBun7n0DUvbbBryXwosJmvxXivNE/8AvFiYEkQep7JYt5nPAsIjiBHHO6pnR6rAWYAJpw7
5IRvohFp/lBls6SP5BLy8LEvg+fqacarLr65LrvxcfgeFliXuhIYCPWcPy7im5Pypmr5F5N7Lz64
Jhltp36NgKReti0scg9cANQebd9AVJ17zz+EG65vDZWZgfztkUzQ0ErCDeJNSGFernOmkAipK9DU
ebn3u10x+5eFShZbSqd92Gy3Iq+PkOEfvVBECP1pyGMhRfCv2P1P9s4kuZLrzNJbKcu50673fgc5
wet74KHHxA0IILzv2+t7qF3VwurzTEoUxaQkSllKVaYGopkYjAgAz/025z/nO0JXz4zMpmyrIOCA
xNyaZrmzO5hLdfs8ePojWIvXUSTLsCg3Qfnu590s26La2QXqimw0smTYAFMFC1OsnAx7UcR9zS4x
sbRjfost8mhX7SEOelz/4qgN2rb0w7vWBInTxW+tifBDdr6O3xM0qt78HnvZY9LnNiuuZi1sgsZ6
eoI1ddXrhymxH5wOdKgHVhFv9FM1lDutjvkzGlwHgO64QTKQKNqLW05L1OdPE+9jVzZ7N1Grtu22
hCQWSKH3StMPXRfXN2PoP9SxP4eAtVXRZiHU38fBL45aF519QHd4B7aAZzZVXX45hfeqGyHLglyO
MiC/ja5pRnB8cgTa6Mod9zEM5Av8qF0Zr+bgqTMZpPXUPpf1Kiz5KfbVhtRqKb0luA8kTctJl4DF
7tPqMlgFMd/xKkpvU03jhwkIAN80brmQb62a8jsjAHuAT4xsagU20owvQQJ3iPScBuXVOjg9yZ+o
hVRQqObTStpnv2vjjWEBTOkcNNyqToHVGnW0qLtpL3E/Ldpi8HaeU+xzMk8XjQjTNnKNHQDQ9yp1
YjQu/NhE0Mvn4RgE7qc3EpJsI/falla9FGZywDO/inqQr1gq3jJ9Mk5ZH/Ju1+oYgYVpwBHufc35
RKhITlEI03CUwzIunR3uZtzmQXorU/trqFiPDEHq3Z8Nhz5EsKy0/H1gfKIlLCtEvWiAE6Ay11sW
o/8U6fYysYeErKdXHKxQnl0bgCrJIessk9xYTWNqYuwX496JjzjvhoemBIloJRioq1TDYsWXR36Q
SEbuvruA2chqajlbjgQ0hCbMun0XkSoCAW0dkOyKG00Lby1mzFNtmOsGy+7NEGcW6gKYTuT5/qap
BPleFpTE09Yh6JI+KVcQcC+Zm8hFYUd3OZxEHvptAr2bbQaMl6uEOIaxP0fgmchFU6fWAdPsBG4Y
vrFmQKtY2C5Waiw9xVINbk3EMlDLwGNZdOvgrZUG+M2h/gD9UO5Eo72SLP2aMvOY9s4ORTvc91Nh
rutAjEin00dkljFc5HAfh/ZH4yumEjWOwaTxHzunQ8Qnc0fud9TJUg7JMtJzbc3PjL+NUEeKzR8A
llYvie0BPom0dtllUbRWZOOqVDLUrLvvgB3hGbT11k/qkUgfS1wV2TYP4rT3cyffBEaNgSa0F00I
nNR8MKN+WIEJ+y41Ith+P6qlYycXnO3ToTWMjHBlfpVvvRzvqiCBZTDkIPUmPqdc65aZ5ucbL+cn
PpkPqNP4Vk0svOhHznGS7TXVBn9vmox1Q8BdRBStjiWBxDhNLUxOMT7eRg+ycc+I4saqtZCGDcN7
Eihf5woczrLL9aMNb/KQ1rCHmebdVFHtALsAJQol9yS06VUbOXpU7aAg8vmQNSzgUoxALOQUtGrj
AN24WnqRInUuORi07TdjGLsdxZzNtcYkOWZVwSjD7G80w9APWtZekSDHtRMRBRmH6qhNezdUzt6K
gaoOPoyQzrxtat4c7M8m3OhwXr3VS5H260igrQRh/eDMm4jeK30ZzyZ4v4i3wZASTJ5/BDIcL6rd
9GoWqbbaVAugDj127UiHiULyv/GB58ZF1a9KzdMXFkzNReeQBSnHYBc28BXBAkMiaDJtbWrKX0yN
x8xqhnuXa5Po2obpQQ4jnGXDqO2l3wQVYQ0U9i2mYixjOSiRot0NgiRdo9cWXn7Shq1BTC0b/E0o
YfjlidwXoNwgPLcLCN/pysradBclLBJAcS9JPTw2OYqgNCfoDB4YvzjQBC9cPyxrwpU3f7u/d4Tz
DHJIe/1L/L2pY3p8VOVP/l7XkFc342ho/GP7e7GJA24x/jH9vRH4eE5arCV/yt/rDMMBEvB/5O81
EueTaqZf+nvx03K41by/1d8LYcFa5aw2v+7vHSuG9RNBgL/Z3xv1af5X+Hv/R46PfucC/pNVHD/1
I/6hUPoHv/UnqZTBD+E7wyYOr89FsL8fHJnESwUth66FXj7rob9z/9LKMZf9zsMjZkOey1fyk/uX
amxbUuIhDNpwxG8aHDnyl+5fB/uvQA/VdZMCkFlJ/YNSDhHG0xS2hJtdEbbn3Oy7jazzr1gf9S2U
VmeVG7nN5fDGChz/WMUg4jILZmQhhvxmyOV9Bi55k/pfiTn5RBPcS29bJ0KkEYSHfNH3rTyOzaXr
AQgUeXyvxlcwDg+kloAmzFt+LhgYuzil1t3g9wsnMJ9IfQ6eaUHL5rQnFWl1VcRrPZD5jnOdfVMl
3QNtEc1ygIm1y2r4qnrJwVYH1Mu8ekYckrTyq+hTGl2+mgao1dqUWKfGya6FO37PsWtQRL5RDKvg
G8d3WggdyomMjVSEhFTWvAmkhUUwRQpgtH6261xthI6ykaUn3SHwM0RKO+a9JQ/swhzsvaWTT941
SMDbD7HXAGcH6eDPR8MMS5fQYG6SuCSIbboLvmVSQbNRp50tO3A6Me/MNh6JnyeejT0ZDh9ntvrw
nSQ429ApJ3xAWglZmvzal5DumfKeiXOaeRzC6SOUm4Dhy6qQJQf/+K7HY8Q4rFr2s+1Iu9XxIGWz
GUm2MAkwJ+GoAmAJUKfb5Nwqgx4aYWOuKiJv1extwuOUfTT4nRBhzhH+p242QvmzJUp3bmMcUpjz
HgMi5pR2HAocVECMnrhnQkmfzVWFWEZ4rerZdOX8m/1qtu/NhiwXO5hMrO9mq/tQIMi6DM3BtldG
qgoAat4HkfoGTraOuQp2clyemtn+5c5GsFF8Snxh3CSWUGxWUevhKTf6S4TxO9GVCU113KaD+dJq
b0XA4crH0tPgPavtbYkTzZ8daYq8YE4BH7n8ZGvjWrNxrzGJOzVttC9wtTm42zRnIHSa3mk2trf5
wRrwwVWz64HBFT6DiTFemda3Vhc+lCXnfTN077JePfR29TH/xnxWdornDtddqCc7CRLWw42ncOVN
trYeyZl6RnSxDA5RGZQd3kQuvqByAt0krIPHT8PrZ+P5U93FxQGY4wQccQROszUwnk2C/mwXDLWD
Th4FDyHRdwges60wM0k6jWSpdY7YIc7DZrYgCqyOGBK1K0fWrefo31WcMq2LgEiVb0kh3vlx8pyB
Lgi5bEntEHbapZm43zr8e8mBOW94X70HyL6bGJekwC3p4ZqEbLjqcVHquCljXJWMjpblbLNM8Vs6
zfRNmcEutrInT3t28/zW14ZVjEuzJ747mzaj2b4Z4+N0ZkPnJJp6Te6Th98ojln3zWSEvTJmGyhp
o467DtbQejaJ1rNd1J+No9psIcW/X+Eo9XCWajhMf+JnFRbILLf8OT9LpFZ1gCvG5/Af8bNSyBx8
34BXzCa8UvLS/ho/q0yhXQY8bOMv+VlGxuvIFeWv4Wd1iHatBAjyK/ys3uofKkTJ38zPSlxubZS1
/Co/y8r5kZIw/VP8LCyCODBdQr5/np/ltUyEW7O+d8P/cn6W0NSwTUf1/xE/qwxJx2fVfzI/SyXd
vib5vPyv4WdFhffNUdlfx8/iHBMvlDt++R6Ia6N/bUT2FNxqpnn2U3WsO1CnVnKX6+wq1UNkNWCC
je6qxPBsd9HaGrq94YYLS0icHOW9aI378IBVghR4fd875hmL+8Kly6qW7aMJ2E1A150pqGAPyDm6
OK69ETxrHR/YP4gHDtmSWiDKN8B424yc+7hkZXajFx9Ojf5WxBjJKw3a1egUZ+FjfAgHkCL2NfKz
jzpD6Wije0ACZxHq5yh801LtsQAqxtWhwffXv+rCeYqn6IgVBi+1T4QjsT7Q26Bi6JtRQHesFeFX
WcOpNYDo9aXiLJTVb43uv1qR2AZdfOvno8m5o2HllNM9AipUu5qtC8T69xo/narGwwSOPOrjh9IV
L6Ht7JK4OukjCUkOiThp8LPHT0QTt7O7Rbe/gq69x137kik7pfbJXnOU+nQSTHNd/dhU1cH27JNl
olGG3kfZEOgCbPlAgBpW5JMVUOoknRlCdCmsdm+o/nPyolfX6C6Gsm8iWH3KaXZD528z8fHYCW+l
Ym8TFvJkBDCmjLbhgEVok4sgcfZll/gksiYb+gMQWAUTc9O2AGDJsG7shLgyKZXVoPcfMmqZ7ABt
yxtIf0lN+hWjPSY8Ze2j0b9rbH2jixbl3+9mURDYc99OJ8CnFf0gtxmjAF3PV3E4RuvRq/dD1WON
Cei1M8wC17JC3ugt9WU304vJ+YNgctVjeQQcV0jrPa3D+s5OxGMuEED1nvBGP83Yx2Zi64ofnc42
b6UGpCFI+uyw/O3+l/+ZFzshDNL4JBz/tAMmK+r3fq46/dnV7ve/+cebnfuDY9G0LS1qF725Jf33
NzsbE4xl27S0zKg3yd/3hx4YfsGTglJT4c5fyo8XO+oWOY+T+EROxsHnOs5vcgRSn8rN7Wd1izTd
0oJg2WQKHLqk/6husfMsQH1hBhzyL2oeqi0HZdmut3+f5iEZt/lKhcnf0DzkZOHODMc/aB6ifCuG
9z39YzYPRdI4Fz2NE/HrCMaPDo6BExikDJG2TEwndcry5taEgLeJyaUvTHN66OxbrXF3nUElYVh1
T9KipqLrH5omecgn6ksCWiUhB3FqB3PvN3s7nGidINlOh8ilYH6kZe7GcbJV0I/XTG8fnVQ9KtrA
VNCybMKtuNEKOkg8mS+ogWgA1bhMMHXnw9HAzoNDMKyzCCKgOKF1BCV9pRXhKnrB/thzEetUudDo
xMg7EkKPkuuxOZXaDYHoN2c49Lp3r6zsMS8d9hwCAJ1VuTdVldyGjX9nDLU4GkSGFqJldmx13/RI
rFkNF/MED6wc5Ay175Np5an4JLKjbxk7RoIfdZ7TzkVdpz0OM+d5Y4fd7aSrY+BqJN+13dTKc9vM
FVUJQzV1D9nqlH0LO+9c6lD4FLwbt/9mSPNW5cUdYJDV/DPsS7r2tHLVJi6X/PExbdvPVh/uewpG
bUp9cucz99hkHTBtoVZdnLjZRNG0c2KGXTUDi3GF1HCFIra2w3KDqL5251W/phUxCdcFpIMBtEto
U28yWhtwS65TrlH74SiDXASE8tpZ3kIroL/DlUmk+RLlg7PjZmFSrWn7+7Dr3oirLYB/RbA9sb3y
l/LJqPcp8BbTwJZI08Z7GFKcmlSlZGdl4NCXlbzRpiLbWOEMBCOKoELAv66MmcTE47bpIRHqMSHu
8LuXwc8pZxNtYtR3rQ0IAT5Ek5O7isuz8V1LDLLUwwYCc2wourQGoEpwgdeeFW4ni/CVgA4PsKRe
eUhEOgCqxlX0zr1lYjtowzIxwnNcGysr1tcOABI6N7a6OzF/KE9u6B2DIbyDd/gS5ARe2Np10uCT
5t8F3yvVJrDe7Qvfy1LzH/JQrBMzX9LwiD/Z2ymDQX5xDgxzRzRnZ+sNt2uq6qgOqNK94waIMurO
zaGFaZKZHNDdG+d7OGr3dLVQaKMdO5tiAUc+6XG/BJBzqIyacaG58VKonjq0xHh4UBMjZprQwG9C
NrH99AWn8opsPaE7olD0N4W0mnnBh+3Q+dk1h05atwYmlpFBi5Lt2jI9hoPwZlwAf3zjVUgBjJvu
raRZlbHklYaHyVyFzIezbafxnAYMtofqA/PMqYwZr2qT9lnFT5WvEXwGbtUefQ7SVt8eS0fjXBxd
dE5KwqoPHQ7mqqpPVN6AoB0PUVqtfOJETCgvyu/pDOhOlK8dBjc9JKn1zSmtjyFK72y3XqWZD7Mk
2PbKfrDJPHKzX5TluPeb6T6rizPw020X7iTgC1dAB4+Nk+Ex6reNHZ6LlmVKfcBsXqZ6+FzL8tNg
HN8wLM0EXvNsOFk5ISAGfhQNQ2wNTmAQd5mXAmjs7lBM9rihD9gLXr3oPDmw5ROewyzBdG7mmyZm
apiNm+A04hkJBG2ynf3BJ3+LfePWd/mIRC2vbZxRY5Ax+02itXQ/zAQA+FSMBOzVwRyxptAUtoXE
dcnaZtfQc7esY/NaFY+VyURXZkLcyFI711SyAN2QT92ImearbsuN6ppbpuyCIRqfM8f2Q0KqQ1Ws
b7C0AE8aOSJYHHw38ufJ4UWZDAQRa6rtRYtcMvkjUZyYStk+D+keCCpriRy0s9gadsrL06WhMzW1
Rch6X+cPfdd6Gz8Sq5mKfTAN/z2X7ROpFJouLvDYfK5BE8hevDkR47dIgM+m1FRXLhygSIKATngw
o/bZ8eHFOeTxDPloW2vRY0rxB4V9PyRmNMrkPZqizdh4t9O0MWbdkpJBmpCLJyvMn+rO/wgnk8Vq
IFUl+vFLjzRaYQkmlY9dDEeQ+ewOfsVjzJXIoRITlmJwAiLLENtrc1r3tOUwRndjgRaZucV3j+Ed
2xD+L7YiipK3Xak2oV/jAuqLN6MtVhGRGjnjePLeeA8DnBXFLpRhhJybnwEKPFtu+GoP8jBNNvpf
uvZAxC48SHTL4c1zaJwaleSQH2fHLosvofY+ZNYiK7Uv6nKujSB86OXDPrH7+WLxnZrOvZzUojI7
EnTZEzQzhQUdt3vB4voWC/GgtDah0JGLV68OtnBXXBexRwwfpWOCg6XCMG/Lk18RMbKoWwCDthIN
qG6MKB/B+JL7gLhH13nU7Whr1/I56SKsOwnFbNa6GaqLZ5DBroqL3dK4q8qLN68Qabb3qTsJc/oX
xkcVpO8d/cDFII5Vb9N0oO9sBrnxYQJ+J5oyWkIk+RroPCDU9dDl6VNTlERvLRqoC6d8SmGhkrnr
yM69OXG512r3Sn3yS15HVyPuEOK/SiC00rpWib0XI7UrqbfuZ+YO6UTIOjVOHajCJdE8i2QpVE0i
zsE2H+ceF4xzR8ZuvMxxfjQEJv8hpNQlapNNEmvVkjI+BLqqbE8W7sFq9IaNEjT4NaWvb60KObC1
QHbNFY1FbTf7wDzjVaVYzGnoyhXQiFrg/DVx7QNWJZZMDzBOgDxPdHMDSIxDVTnCgmutucbJ/cpi
7KsBsqsosEJ0UaHO/A9Itv8lzObaFD0FOvmZzYW3xJ+5xXAMQ3sD6hxE+6sNPG7peYO5VI1+sqLm
OrX4PQf5lEAue8aGtKYuYc3c5pjPQeco2UOFu1iJWAsBYnFsUbT7yjml5nDnttY2DcbHbOqf+6HZ
5ubcbwD5SIgqhC5kszyykTdJxsV7BB6NFanp07VvVacilY9OUVzSKd8KjYig19xJczh61QNycpkB
AehAPI+5dbY6Aj96zMTCzpegrgi8XmyKcjs9XSune6pp8yDqzp6M5J8x5IADOQzNG9h3uhfgkTDA
59f3IzEa229oswBEadMN2nYUghGb9dqDHw3fst47glPd15q9Bma3lV8o4JvY16gGxSsDydmHmd6S
d0zddEli8sYP/D1DpKPpayu8CovBWFWut46ZVuSdWhku9qyRr7ljwtPV+wJusS7XZZOsnQPYwZsm
rQ6wdCeqm6gXXFYaZxxZqFNtW3fj6GyKsKMlxD+Ct9rYotiNGXMOasMi/RiFzYOe6C95GFGiPRX3
aZHti/q5S2GKReUVaZS8pb81CtidaUWJjmFzBPLpS3XHnQzFsbca3DdskfHgzWjIhYT8YhMDtBJn
KdNqp2GaMXpKSCpn2YfGvhrFUxr3wLF6rBfhbRWBJQ0cepNsKGG1n25gv+FXjN+mNqKCxBufErLL
4KdYF/eN/tnzBwc6gWf9JdPPVTsyLAYsHNZn8FPYZhepehfzV0lyej0BGAMOxqkQIQy6W3Hgazjg
Vl3ioFq785vTUQjsad3GbbV+47qwhMvIWFJij2NV5fvCbJdpXX4f2vzq4zJa06wOqGBCiqHndzkm
eg+GOthrHSYdemRCRkrqucX0M1s63LthbkCVJIKtdjuO3D9939sHonrmreae4XF+EeHR0KfvvRfs
lTWcKGG4tJSF5gDbs5jO6cj6ssxir6LjkL06Y3gUzfjR9E0HJ95ZE2leskjv7AiXYTvA1g+8d6NQ
txhPzlOe3WMxe8mkh8fJX2rL0SQCFpfTniHadSq8fUr4OKwZOZnFKqATWnQ69tSRs7CZdvEm685E
RS+uCqIb2alXR0tWAUuDm39r7ATmZUmzovmQOLW7SCWImFwANtIKbz3wshoZXCD+cDUw9qt0bc6n
Exhmyajpn1TU09KBdCPVt5K/NBstjCuc1aOs22Cqfr7LRcM5ojsHvC1S59Ev7wPvg5vBQvGAu/1w
4sk5G2X9yMpxDihNHc1uZ1SSYjgrXpgj5ii94blSveMgHlG1E7SyvWnIxEXpszGOy8KXe+zU9Ebp
0liW+hDdFGHebIHWPYviBomQMa9BW2X7qrmhtozpAnOoTiqK/RRUL24Grr9zjbVMwNmGlU1H8Nzw
Az1x2cVcC9uAziEGNznxur7MLhrfbzGNa5XrD1Hurkk/78FBHnQ7PEEGX098A3bGwLGkGWUEltHu
zaBe2aFzFxj5ybQGIFOOvJfKXdaAoJbcOfclRTPUzgLqToBUqrm4NP4wLBdDOZM/ClaeaxLfnvLv
/QC9MGrPLi1jUDlwW2hvIu/7ZS+hIw5NjRzbLoy8WFX0DuSRddLS7khxXc6W9tom2uyyfaslymYz
vJlubfDwGddUh59A0txQ+coYqaQIqviNj3FVd9QdAiv2Z2gWDvCNCtjNhjTbAqMjiMzWvGL0vyg9
sAL0yNfVcLYq4x7P9VE6wV5C7g+6ad1VHZY969nwaHAv1X1kxFcON9dx8GhJzjdjXN5GbnPBd8Xr
QFGDFTZgp/r80Ch6AknZPemj2vJUxCwSEsY9X+SQMNjxDPskx+yhR9UMsMZ4o3mPi9ElKQ9+jguQ
GTQ4h+VHNJuZMYOuczwsIoAyWSqLfuciJudYfa9k8A09ddN49mvl8h624FBv5CiOrXaoem9DS+77
EIxbXzi3cjKrm4KbpTtskJzX8VQt6tlUOkISL9sV0G3d4ndyoRCM+PRgAwL+kZv4Q+oWd0MqaKlM
Np19ZS2iEGjrYwU3LDimNizxdFqHJiAJJ+Wp5KQ9hxaAvhJfmIMMU7rXzYoHkHKKh5CsQz+HHlwP
On+RCIisN9rRGTPtHIxHTOr6KcY72gCU3zYpgoA5ZitOHP5S51qmwQnzB8vcRtFDW4bZCipMuav0
5DUHjivxfN7YvqQBQfj3vZR8dC43h6Fji9XMvNwMRl7uKVnfR0NDASoUT4RfGS+NfJMHfnzQQfnO
oTWEZ5uFEO/tDe+Lx7qqLhmlO3QvqAUuu3VvjRrdUVSIQfb0R6AMlvmeR8LfdEWwisfp0seQkkGB
7+BIwAmSrryxXc5EacCiEGXk1cPIItzZdE+TBAqR2g9MPzCCZN63XrD9abK998UUrWS/bdHGg4qS
NNejcdyz0m8AiR9Hf7jqLmcKovr60dDAapCQHffWuca85wNoKG15Ns3xmxmx0PYG/kECo9qDCOyb
sn+oFQ+w3gf9bUq5lmjt5GBTADWGNU3n3fiZB4ENnk0mh3xA39dpFMamUVMv3PDsyhFib98Pj4QA
8fjp5Qr9T1tVJvDGOKUFwIIruXQfigaXOBuGtkjMGvSN29EC5JxZ1Y59p3fbOuzv2E1v6hldYNTW
kXIfaEB2eBFKe2mn1OL2jauX92Wi9yv95IQ1ISVUiyDQ+7VEkctwUx4c8PqxaDueS5rHq0Ii2aXs
tfqA3GbxT0QQnNft4GhbOXlfDIvYmOJ+YtNw1GJ65bmgtsRxM9oywm0Qmt5Wa8pLTevKMjOrq9eD
b29cFA2HRSJOJgzDl5FNmQ/RwpBY+49Rifs38eANDHG1a02Ogp1Oc4Cdcvnzt+4wvEWNsbY1O2bt
42IcCpYpFZXWJowpwxip826LRhGzIJyT1AVs3GicgCKPG1dO30UzvHPAYfLi6is9C2AdWBfNy6w1
ojctpuBiy8oFWmSrG68vNpZKy4Nuwl6H2w4Z6KgcS220/gD2/Fy5KY5ZrwMdGML57d9i7Tvs69vU
AqE+RjRZNIV+7zjtLk9xIMWNve+iFrqz5T1RZJrc6INgyFP6W7I1V7cc8nWX8axr+jYPDeD+hZEu
Bwtp7Z/zk6+8jVr1oMqvf/2XP4vH/JMDlMN7nRb9e/2L+Ynz72xNfvOPAxTzBxOOJeY4E1gDlEt+
5UdrnPEDlnddSgYlJkFjC9zB76xx4gcmGtjVLM+cZy4mv/S7CYr8wfOcuU3Jsxl5GPZvGaC4BuOb
n89PdMOQ6CUekWlX2EL83BlHeV+URWZAGqouryY3gVZl3NvUcQIM7RN6g+as7e2s3Dghfa9h8Ebb
X9OoD5+ZoNU5b2OQGmjzPN9JeT927rS0BUAUPSwppSrSchUGsz3M2IVRvMubdq0a8Yk/yrOtd8ca
KDCZ2DosyjYS/5zr3oNpUO8nvQ1XKBDs8KO1o62yx6rq2XbBPghVvRCL27d+/ZBn7otuQx8OXbpX
5HbSsyv5PcC7Jdyn9mh29Tl3m03mi/dKHmIdwA/bgbhJy+I4uOW+p77OqL7V9nUIB/hKNKMRoOqs
twoPv2dHqxRrHbVbyzYft0NqLfSGiAOgGX1XcANIofTSBrXRdGOdN8mFAT0pE6BrubUlQ4DyQB6P
WzOUKkTwTUkVMXdQnGvNGhj1xo4OeWVsjMjbN7jCaF/inkWc2yQ4qNF5k2jsl9nKcabnRiu/u6h4
UxWupOqvKcP+1JM3pVYsBakSDtiLgA2ybLsVz+KNoekri51Ye8lhJlARBmAh2WatBfwHtjn9LSyi
5A2GdUaNbVpQaOUtRfN10jj7OFzJEnZ0P2zvmiCn3z64a0H6OHXy4aQu1Vl055lt/gmn44kx48VD
wYh7d52RAaJIz12m2akbQHzL7lDxB2jS+JBNjrg2nJRZXsuB8rsmfYiEeLHS/N4B+gG2PkJS/cq1
iR4HQZVMKz/xrOULD2gOnP7NZBqfYcn5r5EWAbHbOnb8HfmxPqXPgrU9mcI7HEz9gj1pjMJLMWrg
L5CFK/81DyZ6ypozhUGbluqI1qhOXfpcm84hdAQc1/Atm5qTwXFKibehUVtd1xZpHa9mflI/MV0p
NeI6hIIm5CgY3Y5/HQiuDFQpl8VHRJfMDZ1nQVvdJ2QLfBXzkwDZeoMWq1T7COZjpI8IyFm8meL+
e040hODNu+co/JQaN48MIHOIutk49t2oIxnrbn4rvOHcR8ai1wF8EaCEWctWxtUYmvx0jHuGQCZo
jfZk58UtGjX4uLde7140/vU4qfdIfatL5ywpCqfMtLqn+/lVM4NPZfsvrV+dnEYuqFPvtnTv4ogA
oyFgUOaY47RFRkKmLvJjStHq5Np7zqpUYHlrRgWtbYKx6j6GkBdyUtuE/ySnBg8No3wtVv7kf4yt
oFeHDt5GrlNBBpT63cwZr3Xcc1H08Xjol6I3nvSELFbwHjWMWqLxIJTFgfbgd/RXllm6mYg73lDG
PVBcMqHGyoWWxUjA+FXiEm+kbVNJWm5rvTpREv2mQrm1CH37Q7614Ud19IxYS2PUsEjUwc7lg0h9
cYcv5uAB51YJI4QsL+QNI4j8lObb2I7EcpD+sTDozWVER5OaR5vBwGs9KPKQGHHppcWM6RAILjWE
7lg86BWXnYQOkIyuYrj3Y3kTa8c0HlOmiTMKGJWOgMYiTZprUlq4Q41FTq3MllIuY5szWFu4JbVO
9sBjbmWsn6yKOVpU7Mu7qAVgB9edFz7klqnsd9dEXbG9zqS5ykOLpUTZ5AaFMuay2AQJNpAsXDeO
y+NJ13cR2MYqDoyC9jv+4Se0rnnkfhBIWEYclzWu85gVUKN2Gkr/pDcZcx18pUXmrGIC2QtvIgX7
b/8tRWdNL5elhPg9RpZYd3pN61uPy9WRygQ6bgyHieeYaLUHSZHlT5O5e54MSgGMivNr9c+yorms
SPXDZ/zxU1kRzezkIGngoryRJCBDhl+UFflWo+Hbrv/CsqJRMC1HP/q1sqKpZ/AjUizCvywroojx
0LjN37esyB1rlFyR/H3KinyZUZ/5/6CsKOnErnL5IP/zyoqYDuFszoP6j8qKsMp/pGH7F5cVSahD
OznNFZj/LcqKSBNe/cadWYj/bcuKuIc/TYIuWcaLf76syApt1uXmkVv4tcuza1lXaxhlwLaocO4E
PWKxWawTH1mXSbVZ2YBAC1LqxfWf18ffdH3kyvbr/rsn1RT/539H+fvPvHc/3h35nT/eHZ0fZtad
KUzDJillej/dHa0fPOJWyA02LQm2dEk0/eS+419aQjimRZB2viH+/u7o/SBNzzNcW7ccUHBcK3/X
MnH776Y6CirgfgVfxY///3/lXXZLDVXb/Ou/6Lr7i1wVBQ3IzcLjyyMP5PzR7dHvuZnFnst0oNWP
I4LGjWNQp5w03mtXZZtIxd/Cqv1uUOwJRKaljBB5NWbI4tbjupIlR5o0+OaEDOpDSNQIs2qWaF20
Wg3mTIf+5aHhumi5/SzqGlgv0O79J9Nk8ADUbWvHNYOk0l/i2zkMOdbU0iGLMMvFnd1eoLTdBiPR
rUEuazO/VlZ6FZ24p8phw2z6uUd/DtGhcQLR2xXtCTX/X/bOZMlxJEu2X4QUGGZsCc6kO32eNhCP
CfNgGA34+j6WVdLvdbV0i9S+JSU2EZEedCcIXNOrehRrjvNcl8u9vRQXgc7nMq90M2tbOt78zcxg
qbTY3YzLIdTyd4IOLrUeji7eeOXX3y+SrduuQCdSIt+1roNuo6ytHy5flM7vy+y715J7lkLeRIKP
0eLpYb5r0eYFGv2KVj+h2a+aq2rO5qSZuN9k5TZGu+wECe1Yhgdq1l+kJr6yB5iM9LsaMdiGbvmD
+BJV1+wMYnYHDTuEjl0C37m3VVRcz2wZLL1uMER957B/sNhDSPYRC3uJcabefroghwOhd/atorqi
0Azo6uwNAeKy/ZK4yz438FWVzQ3mCYLxtf97GULTEezdajvrRckgQroe9fJkYItSV1gvTPYqs9ue
LbL2+wzIOWuX1J4+O/YweeNeA5qYkvSjoYDuKPXCRurVDYSADvuVcbbZ6rhD/R6wZXeTkWwaW764
h9uLj4oKRsFuELYBLc8y5vw5nxy7ihAb72M1vCZivffYKyn2SyPE4aT76czdczrZ58Z4CMqZzcl4
eWrZTuVsqXK9rqrZWw1wY4LlJy48GuRL242cYeb70hiADFETczsOeBEPF4vGrHnI8J2H+xVCLpAY
Yt7FStNwXrzaYX9E94U+XpU/neDOZ9vWxuZnPed8m+zh6pGuRJL1vRc7RH05QDZztwkdtih88bRY
Twa1mczQT3hrz4te9iW7ns1fzQbQYBNoshFM2QzabAiLNdYNxawqHGwRpcXmLNvO7BQ7vVxc2TJS
BnidzU/6emw2kCubSGutzk5AlTQbymQIbisby7XPztZk/RHpNdQLzU6vNlNTvhvsOhe99GzZflIx
/UBx1N7w8ZNvRzakMZtSyzABh+C427l8rATAWjbYXUdv5bKB/IIiX1ODl8ztU8UWtmUb67KVRdkn
NKAXtQEb20Cvbs2GOuKFA/DaYYcwjH1VDVtf2JdJXUK9/CUCgb3IBkFROuse5YjLIMHeBW6AOTro
7zXLSYJNtoz7RnzAj9nP7Jrz8Bf6z8j+2cyqrVuZb8ZS4kdRX4kArFNX9SHnwto1zsKOfmWYG/KH
nA1jWs47Qolv3WqfazBNKPuHmG14wFbc5gs7bMkDtuU9D+spi891Xj92i6L42xHXSa4nyhdG/SrT
ZsD2YPczi1LjWLKTL9jNT+zo2+69YmPPcf+50St8tdgf0MNfBnb7TvsNESTy2Phb4XAI2+QOff4y
+P6hQDiIucCxvBUYF9ytiXfALaIBJ0Gy0Pl9kbgL0M3Z4W5noz973QAjvgb1MB+5ne0KvAkdHgVl
7SisihycC+MUX8cVv2nibFybH5RtPVixOim73EmcDwUOiBknBFkrCu+ORsndDf7JWPG/OVBv5unS
LKCXsVO02Co6+gg9bBYLdgudrSuwXwzYMCzsGApbBiV9NSYNpd0a/PmRsvv9io1jws7hsYKZsXe0
NG1qt4fJJli7P2ZsIEtoTpEZt/Subnp4GONyxVz8iDRxYbQ5So2bGY3XSvV3iu67fUw1nHadDNhP
vKkAkiPGSGhnCgu4S6O9KrhEoG1M7xUmlskjWOngqswDCFwEZGh/B+ogBY6k+rYu5bnBEONgjKE+
hyI/uNUS5nKAvUZ4/AVMrsRONCyrNqwbsBpxSlR3SZT/DmfIHCaxXX4a961nqa0t3H0Z1J1uOoAu
NSdkgNL+Z7FmlFIA0EoT79Hx1/U2EprAEU25YSXrIAr8+alWnfVYxVZ656rsrhaZ/Uin62M8AXF2
++R7QHsNvApCS6KTIaO33BlxUe5aK3zguq5uPbZoOTXXpbWTqLK7k+DzR3v4rA4yzS6xok+xmJBm
TAvPL7Mm+tiI0NOs08oDvIjmwM9OBr1g20yxVc+s5rga0zFoeuPSq/aYKKSY0scXNOHpXqvf7JYm
s6jPY40LabHBkPgNhPBq6iOTcOqKtanMeJM6NBrRuz/LVV5H2V3cGWtS6iffgVSvWfVTpjmBpNRK
I0h1eyt8xzSxp06d9j/voD9N3jRwaX6ojnHYxTRgwvdYv4OYmG9dPngr9wwAQkMf4ubJIlZA79YE
0j3vElbkGwgvDUHPGdMc7cr+8mqY3oeklmEDfuRuXt4NxzypOth7OY86XJxA5K2bINKDgTmKDVRC
YOueZ20tQ0ZTPaAWvbXOBC62JOtssfznih+oRZCZfTdPBI+L4YU9ENrZibrkU0XteVwVT33hvYUV
kdmwwjwcs3qt7ohpX92qRu6eTnihxmqUGxp6d1m6HKlyfEKLmZMH1VhX18JZEnMjMIpLONS3el2j
3PJ4f/AgE8tN0KqInC62/ESLc+wSeRUjl4qru0mgfh+7rmlO6xM0kneHjzNkpX5Ue2GOu6LdpEm5
tyf3YuYg9nNkZce75r65n53+UBI+Gr1x290suVCQjUVjuvb3+ZY19Ztn4NBK6gd4R9cxdd/4qZ9T
egziuYHTju9uFdO5n9hcyib40aXhOVsYwRY1hns8kdHcNuM2TAuMHQufSxZmGdrlWox4EqxnYUIj
zwNBqaCsENBG86sfmC/Q8S1kbNadXO2bYBxjAsfl/VQb34WuMZzJ1HN//IBckV8GO79mDLZHuEoA
WuLbzA0C7Q9bZGMOkebXbMIcaHNmhsu9KXAQTKrcmoaSEe32ywZolQkrx2f3POGZddlr5sMiTkFB
HsHKMTcmGCNLUVL/agWMyXPbnWu7JwsGVGXtz6jw8qCK6bkLq2KzLmt6DlBv9opcHm3EYiud5JeX
NP3BwzmRjU4Yrc1qbXsecxz3eK+2rhdj+R4T7iQ5ITnbwxW6jtlunvje53H4SPPe4g50CsMKM0yV
ftMVHUaApPExiMKKvNaLbCodQ6rTIp7qkP3W+W2t12SreG9r+mBNVv9McQYFuV0ZnnCmXCc6ZTv5
q6+6n6O2VTZLmvGpdz+obrzzGhD1qY1lMtT+nu6xMPA1Z21AgUvrR2Ea3lLZbXAd+v8IwNUBrbVJ
3Mz7sOUH0ViChZT7Uoz9ryF4mXKl7vIuuAzeenWkMd2lMa/M1KCpjGpWZ3FxMNBBMqol33qORHU1
W5B1nneeY3a/vvvkECfZyxzqmooF0Y743Sr7ghKB7idVpcOmdN3X1bD8SIcP5l7GUeIn+bZzWnn2
STlQxwZqqOyw3gAYcrdVU+ORncvPpNi3q/qxsvvpIJ/Ndk1jLzuJ/rmzRbnFJdOTnAtAJW6MEawU
BDXfl7tZqrMPWc2HsCbzXQpvLYO71sNfG+Cw8TbiRcUKC5+NclTwcAHSebpBG/+U3GLLxNiXcN1C
+G40QAIPb66meK0H8G8pHDipgXCl57+MJQKT7MwLkIjnmk4LNx2OdqZ2A0w5a5jvkK9/ebDmXKSD
CfZcuvq4MAiLrBL3vsyaE059zmPEQCdug5oXSN3OUs9PY5gjK79xjGQDxdWODad4Xes/RWbidP2i
3HjfQ8cz4/IrHcTPBmqen8fH3gaqBk3PgarnmPElXcuHISD4YxawI6RyN51cd4uF9XIK9gGEPkej
+gwFtC/U+D6j+U6g+dHHsJ2h+02BeG2h/TlQ/yzQYUbbHxU0QEqMj9z02/ldTsYuWE0u9Tm/9w0r
ANO3vNQqPznQBV0og7PGDRojJitKJ6EQ5tAIEbY3M3RCB0qho3GFiwYXtgr+KC4FzTPUTKrWoC8J
0iEnrx++p/2GipAMcB+sePhNoCOuUBIbaIkZ1EScNfezj73LeJEavycsIPHGz2VkEJTdtUvVUTbF
26yP0a6hdpoXaENp9KE/CaiNAnpjpjGOYhxeZvcgNd5xxCpkwnts4D4CdziucCATZucKLqQzQVzg
q4aDs+dJSkGu3OdwJJ1kuMtZi2bwJXtPPPzCaX9JIU8u7NocWT8yRZ3akJsQhEoJqZKb7w7KwqlS
9lcDss3CxkR33XMH4bKDdFm4/jZgP9zMHj1QFiVR8rhqNGYJI3OBlUmZ83c6BU+BrV6TdfmZXyG5
tfT9gqQrYG1OcFVyDd90oXA2GsdZaTDn2P1ddlh/Ib5iS4PeOZMUiMf2vVby7qPNs7faqP+sZv1S
NDzUi8K8XybGSfD0ihoUOPZbQx/5fJihBezQYfgSbtTAE3XhisJR/RrgjNJ0cqXmJgrhjzpwSJUF
lpKfj4JP2sA/U4zRZK5B3kSZxpi2wnn2NdiUWACIU9E8NkTL7vC846+U9mEqQQ+CRcVW30QePA2p
kal8JOAnQlENuME8VCaTjVXxlCRRYGvkaqjhqyEUVhsaq6uprBrPik+J6xdr40HAbhWdB3kw+LkY
Bo+HHjikxrwWGvhqavSrcMcHw+f5OwGFxeh3sAswsa7onqgyyZ9Hc7k0Cv5K4pQvnobLxhozu44e
qrnqk1OrIbTmkn2YGkvbOHcLz7ZDtvZf95NM3jtal0DS+FtAFSaTBXhbbEjDoaisYed1cNGCvgaD
O+Xh2enotQ/TP55G5fbYcuLwhmIz7f14bY/B2JafFVOSxuwmaxLfFfKNKMhp6cDVFAVI3jSZvWsQ
JFFIMQBL3WJTa4BvrY9/Pu26uzDEcObhoutx0wlcdSGXJTnkIxfVWD43WcW6nLiKLx+JK7ywiWfI
Sw7riBcTvx6+PT+nPowgfN+wvmcDTneEUY/7BrcfKZZAm/8AOj7o7TFizHeLO5Cx9/901X9HV7VA
S/3PuurdPzLNeAd+r/+DNUd/gX/Kq8FfhJrNEFOghXjm6NKAf1pz/L+ES7rZFCEBZkv8V2uObXlC
BPx1C0tPwJf7f9YcG7iUCF2X7aiDAPvvyKsYgP7Vm6NnGsd2bezprkfjyX/15kgl+wav5YqEhvro
2ObJnNonkzDXJTC6U+l5+aVy6QWFWSjHi5sJakL8Nonispc3I0vusqKiJKnM+gtRj+TYrU4fjQ5H
INORFat+i9vclJypscJK3YZbFgXfZm3h3KO3x6Wu+8yT8HcpcoKq9dJunHYhIYpouBEMHbte+vGh
6xTH/IyaNto0thM2kXouDew8UpDVdLrr0JpnS8tZjUlssJPGLe+G/H5dGopPUIxmH2px89tcD2qt
3ueQpWVQD9eq70kgEpPb8IMm3MSNtMmNt7YHRdGvdKLQbnegNCzYKvJ9VIpzJvQW0kXxsfbUEM2z
ycNnoFVxcqe9/bd7WrnUsDTNbkjUAbuwHSUGd5rJu5MBniW6Oa6ibLLdMMWbsMw4NoHi3Yvl6Doh
x0aOSH6P9bxzMa7Sq7ayW921HjegxWjOQ6nWvd0dBoBiW6vPSDca/S1fuX1y2ydfNYvfI/YYY5K/
nUyWGCN0jXuW4n4CYulp7hMFUxMdKsAos47V/3zXDXF+zsq3psVe4oT1j0yE6VZ2o9LdW8OxMcY4
ynubE8koQb12pr21hnz5Lm85uWnZtv3WjGuxHXu+gNHiObYMnr3wIhewvZu8tmd6z7SnJg5+lE7X
RLO7PMatf2sTBeLcmN9ivBUYEJfXsG+dXVwtwdZQiHAcUvJdA5bMWYyHwqTEWBfFUIlDDxBbamwk
HXph3gLEqR+WdTzbBgTYFMrZrjDQ2zM0jMUNONN44Y7XUVx9Zjpk4el5RTixZehvU9zTW29QPxl9
09Ngtful053whBOCQGAWiaFszMnB68fLGIuo0RaEEEGxd45hbqp9Jxo9HUHNZiBOiABvxYLLRYrm
q7Uo6xQCE3uFNFDE8WWp7OdhVAUpWfoWLeJ6rw7u5C3HSwclxnAPaUs6y07uYuBQYLr6nThUeV1t
nDp/HVNCePBcHUZoXM89tgjXU3u1ugFRpyajg35NQarEB9zu9qbnDdjBJEGvXivNsfrOYA0Ni21E
vmehb8/O7/gzn95mxSm8n/kexkKCi5qcqM7HKQLyLk/Oah4S6X/CCo1sURm8mfFbnGQ/0PUI4QfW
JUl/ZyXu3YQxt7Gnx3XAU+onXXtJ5/qWOE148lUP5erbl+GKNRj4muVVj4uHzsVqA3psvO8G+e0a
zlcHftmF8UWUmAC+3IcWulmaBgt2BtS+xf5jjM0FHC1kfTUxiMNZsbweEd3h0Nv7fISqwmtoAeVF
/TBdnwTYwBEsHa23gBMj5wjMv3i1JgZOutHm29Tk9inEtsXBeop35dxuW18aW3By5yIGFhYo/2B7
zYMsIM3Z08QYp8seRZsfMLVgqMdOnfvFvFcCDTSYMK8X7NWgKBO8L5uDjQ9wN9j1TZlYyCCHlYas
j1MKBhll+CVZ21tbkCytwu9QGp+yS1QUN/WvyQXLVUn2PoxKbKb6a9t1L8biH22XGsShnY6tyU0r
GLlKjO4gsvGgNTjfkd0pcIqPqi4m/DnTp4wTWhWC6UJ257uHvg2NGbGisYz80llwzsrmdUjFL/qO
+hsHfcpfU/YRiQFTYHabl7QtYioGCEZy3AXDN5eR0PsI2ZQyWmZz2CrUqz0RdA+EmKkPKTovSK4q
awhgj10PdKm23lXn3NwcpjGRRah5FP9Z3Xedkn0KqgZ0YAmoJvM6vNMc7UTwXXildaRdcwfC8GC6
o4frbSx3QEO2ZZPEkT88KJpPMUwnMXdhBPmcw2ud+JHTwz3LCFNMHvXmWWUeJpc4h+fLP5g/KEPP
o6LKzX3XPte1ZfPB9NaIHGuUCz/GEN1XB19hK0xCuend6ZcSHFB73NJgQNKvguqng8RryXbIP3o0
R0Xj3onXeWfENh0b6NP5Cr4hltpUntWflihvvtsz2SY4zYa6jgzQu7G3gJirnV2YzQIvn8euCIB2
HcfuZZimE+kZ77SYk0WrU9lEvpWxQ3QqRuu4xojOdsB8bLN22noW7sGwtHZtXR0UxjsrG49WsH66
issW0VTi6SIEjhjTrIRS25Tarzw0MLk3xgbyQLHrQw+SdI4nixAvvcGslVIm0Ja+zIiUsIrCPqOU
NF4ugZ3fF5b8HBUwybhpEGGaX2nsbPmOv83Zf875uWSSdjAeUGJA8wdPBx6Pj2q170ssW4v/J065
7GY8p5ShAI/ErWSEz70ZVj+EN36TqjjWftzzJdthm7NeJRzOHUqm71I6T46Hn14m1q7mNRNbSvaD
u3JQjMtjXJOtwxkJR7B03guHBjGKHugXDTgxJnN3FbrJkw5Zbh8xDsbE5A3KPS67xhakQc74S1/D
jph/yU6LD3NhbAwS6KaaCDomfrEF+7+rMiSAZcKaiGMRsTamewN5qs/3NMNFA0Z+mOLxZym7benO
04bcPbRKh3xkM3E2LUkvLOqlMlKMyXOCg4qxvxhEVFDqiIgTIG+oPOFh73AiceyIxSIqW6y2idMC
Q2wkp4vkSY4EZDL6P/z1AXcozKQxeCMQgGIqWJDONlHd8FOMPJ+qOVdR1fNioWe8LOKxHEjTNQUF
PooaTgVYqjTDt3UKP9bEBSyPPlaOBOqsmZfZOLtAdT/85lK4432gjJ+tS1wkDh5rWa4nEIQMVvW0
Ez3e5cLh0YLfk/Qm84idyq8hO9AdaUf2VF6bLpabtcYbzIWgqF/zW+OWjv6vJJ4f07kiT11NNFmk
Z09kAtPNkmyTWaFsFNPd6t7DCrFJl6aPvVqfWqo7UzO5Z/HPEpsMICG6jGDx7NoUXWpSY7v2BGTG
P6iUivaJkdLSmfdqtu/62jROKv41w7na2hxfQYXXR5gO93luvfTremkbV+x7p30ryrxFACTpSAMl
aPT8y+7uOmHcSgcuuW314S5D9HJHZookDsbojxPEFWJVfRL8QK3Bv8tsNUdumL7mk1lukpwsBbhP
Oq4fs8A3dp2dUV9gsT9vKrENg67Y5EXyQCjOQ3zgXuXmbMcK3zt1rn0JTVKhprVGHC0eHKMXKHrk
6H3uIUawXFg+nKqmn6Mlnl8EueFEsvK13f4tVPh0257t/1vSe79MmP7MkwDLCrbNlBtAGG3yizk4
J9IEtzgfD8KfXuFZ0CSSP5lC3kbRUsEtineYSdxxE/U5u4Tx4rTepMX8gN93V88YgWdsyWHTXrsB
+Rd5z+2bqOhfnLDdu666CJHctwPOTrzLy29/8EnVVDdSapGdVbuZIj6Kr2l1yDnvmjoD9fdL7Ub5
bFFLbQT9kzs/UgbykwYcUPPYjSNhx+c2g1W3PCpcqWVnsG3I2eOh0yhAJxu7sW51dengkWxc1z87
trqn4/bV7rCD5NlHY9UBN8DypNIP140snUcq3eS+70z/EE79kZIISG2vaWwdh9F9ExN5SlWSd6ys
Wzw9hS1YhoJyCNS83z3D++jk11YYclPU4t5pssfAgvIRLHdlE+PfRxEN52gNrd3o/U7SHu/7o5Ob
h9BP2MIRKy2yawdHZeAXlax3nCnamtiijxyIh9EdT1CRra1ygw9/ybltI4pwIbSvda9+UtbMIr2x
f9S0z6zLnNIa3HzbQXFvIU9apJaaPr+Q3PxhzND0ZFA9l61uvU8hlKo1WGas+f0d6JHkMCMKjowK
x2auDp6XrFsjzSVDJRtUZYzJySOFVhRsCfuaosMZJ/I0r2V0HKai2jeOIyM5A0kqDLcCOPLoTBMy
Ty7/EBa8TvPADdix3ymVxvGw0jHjh/siYfU2lv7X2AdvWXO2XAEYFYKvi71AQg1xpPsa/H0oEUwm
7YJPol/3f//bPuuYEieHVbFG9wEplGO39wOWV2TeQyzGcARiayBJz6XsgL6R8nlpneDGbsvgxOpv
8kqTXRL0V7diifN/6sq/o67Q0Pq/qCs3OAHN+PNfkXHePyJP/K//1FX8v0JBqIn/QLJpIeQ/dRXv
L1+Q+yUFpcsWca79p23NJfLkkGgKyRULul39/8+2Fv5lEewGVOWKwERZEf+OriKwp/03YYVVPKxy
E2edttf9i7DSmmubyERyD6b8y1rD7wU2ztxbZ7Ze7BKHR9DDtSIRGchiOyjQjRwCm9CNCMZe2rq4
s4fkoevEq5vqvmQWzzxbD2acRwxW3JmdH3VP+WhDwr0zPzrbThkvxGXowCawaqr5jW1Y6Vxti+gx
j7rPFZn6Zll7lpwlFTEkD6gjfekKRxyGFd9FOK7BaRLk6xWdyzEPgMaJX+NMvVqq6W+xEXsHWSgB
25ueJsfOeOhBI16TnudgeE6Njhdo2M2BOOT4lFcouKMniKK46XMJCvwWzwgNlc+9uVcz8d4JpZqo
P4l8y7nGonWvK2eSZQW4KXAQAFUznv4OuQTZ/KEyfDuErj5ouMGgN7jeIbQ4m9Xe+NGpBiUgW86Z
5X0NXridlglojsugL3LqSzpbUfhm+S/wRQIadBh4xj47WqZ5LJRcTq2Dj4b4Ix1OcRlNTQOcYLVs
DaDRiA/qqIrOfrLjAL9gnBpHFreBDRrHqeh/obOudtvsPk3cL3C45RbxCl9Sy04e5edcD5x25gQ1
xF4f6rZs9iOow00wSHJn5U5IuR/D6dxY+Wk1IRZBWG6kf15ovI/l/Edb0NB1nJ1wzRfbwAKZlc8C
f77TJ/uwEVswdAdATu3GZlrr82JXtgW8dELc6bpiSkq+WDvmezqivtnuze79EDQtC6CG1Gh4HPru
jboeE/m9PxYBI+Ja7IbxTDHPfhZEsCaYIDvLss6V376ZM9W0SW4TN7Lk0yJ2falBnUvi7YI6Zcmh
LkpkLC+nSMreBnUfq42zhc9+p4FgPb8kD7WUhxtaCwQycZD240wsp5J/TB6E8Rzl+rmYOTGD9XIH
yOPk8uAseYD6CYPjxCOVxrP9zCPWLMErlbrTqHjKWvMWWgYkRK4bN7eJ7AsuYZ4RI9QUnHH6GV7x
MLf1U92jGmz6qFR1mpeOML7MP9YUFHYVvtZiuWdWP/d6SoBrTRXRbdHTQ6XniJmBomKwQLjYN8uj
ZNywGDtmPX/0ehLxGEm8+TEJeyrZ403PwCL0kEXimvGNYYZHK9eVnm8cBp2RgSdj8AkYgAoGIY7X
DEUWw5HHkOQyLJnOSwgE1qZtq2eU4n29KkarRs9YrtHtMoYuR09fijGsYBzz9VzmtNl7PEHQKFwQ
NyOcQWlTSza8Gox0Dp9swYjnM+qxbKQsWA9/egr8+6WmejBE4GFMjBkXHcbGVM+PrbZjleuLZc9z
NDKJ5sq8hBDQSeWXG8dk+IwZR1s9l5J2f4BvdzGZRGFXOVgVmWFtPc1ycn6I9XxLkmgLEQ8MhZ59
PSVYKt3oKMsIVwnOir2i9M4yXnI9OduM0BajNPvuk6tna3RNPWhz8q6jnNnb0UN4pcfxyQ5vfnqH
GPA1TICdAt7FPoibiOf9m9QjPRaYC/yyF4NZf2HmR1w0AD7k63aJfw36WJByPhg5J9hDh0srw00s
OUMIfZiY9bEisd1bVtp3pEdJpTunlfNHxjmElqrjwLmk5Hzi64OKSTibc0uqDzBSH2V8faipOd1U
+pgzVMVbEo6PaCm/jC68YXFCzeRgZKIm6oMSktZ11kenMYM5KL9sTlSzPlqV+pBl6ePWog9eBScw
PwmXUxZ6j5KzWcgZLVjne4O4Wzn+sIoJkkNAbrki8cXZEYqC/8vkJ9q2/ltccwguKYsoqOh2De6P
mXxsuOFUNawLHKQqsvQhMg0/FWfKQR8uC33MtPV5Ux88CeXi8W4eOk6kFidT26MX0B6J3AbLNouF
tZ3BKo4Mknho173JcDr1nyWn3VQfez3Ov4pzcK0PxCMn41IfkWPsVX0xvhsr3hJVmxPUmh5ROf3i
oVizSdCUBI7c+LD1AdzgcLvqI3mtD+ddGOxG3ELbgsfaJmloAtNH+Uof6mN9vPeW9rVLLx5Eqn1s
htyoKqjUtFmgeJN2xUSBmlsN10L05W4qanrDApS/fPHeF4UzzfUa2rpQHEYtPSQeIkSDGtGhSvBH
3sYbvKfetdN3Oto2PCGAjyBlNFrUqFE30kF9m31f/+jki22ThcxmukD4h+PMRZ8a4j+9z+sWFTIa
0kmJhsJjdddjOtDSCp8DjL/MrcZ3gvJi+PJXW6CxWwL7ZTl8Bqq8V4t5SacKVXioVFRacRaFDP45
3KVgxW5KJz2fR5tK0UkLQANKUKYloUaLQ05Ck70Qctx4yncvHqgCDy3JRlOy0ZYgI32WU30QKdVe
XT9tRxb5KTLYWqpnVXg/OmhAVGg260Zw2dvm+MlOFedqeZnq5JedUTNSZ+k1K2OC0GwyVPnHMl17
n7gmFRVzyDK1Z03TBh1WkerNGyvquvzl0hfJ0xzwbtU4T8HszluHWNuG0Cn+NymmQ7umuy7J3N3f
f8PqmzzKE3jh/iS3JX/T0HMJD2w+UgmP3gLLHi4EJBCL21RMAH0cKZFj20S4GV+TZyV3cm0WnszA
yvp1fC05jO0LSud31Ujvu41rlu38aiFh2b2cz1MzXrKws1n8NnxfcaMfl8HNG/Iu6pzkq3Pc/Zx3
b2RJsVxa8NJiEH3fRQm+xKBYc1PaOInC+p5dFtq1N6ldXY/YcEDMLG6Bz9/5wgtQ7OY6vw+cgSsk
pk1mbdwf0rCADKE8l/687fmdqBSfvfwqZHOaEixzXU8iOwxirNAJ4KzSxVJZcUMeF//eVdWhJqnt
N1ifXU++JKWfHT2ZPAxObrCOyiu+S3S1fN5PZdfvR/whuyCm9wRQnadvZfi7UMWyp0aQaQ3SVF1T
Z4Ua6jCEDRnku3UCixM0vJUQ+CZ+f9f2CxbZJD564h6NDodiBhURppANgDjnozZti9wFaimMB5cD
9GXmSLhXNcZU0gR/VGZcFiOZ8TKqfdVg7AjLeGP2UOqMmLuyXGd+NCVlalwXD4qiljXUzMapguOZ
t8/eSO0arTLpiY0XCBnzZyHpSGnlku5jfZHGTDvUcqRbx+M86CxM9ANbBKsP0DslE3HZVueeTb+d
JDucWZpLgN7asWHYl3LAYGYP0eAuSEzYsDu0kAMjM6hNR56nADjBWslyq9o23uHFnXpneZDkusfV
fMuKwAP+xy1xCORtsUlCwH2CVFXV9i5O5Gnu4Mdm9NxEcGZhC/zhGizOQRV2MM/BdkAIrq39PAp/
66ausVMqvLKT3Nc2Qiw1Ic3WY/Vp446zM6uFkojPYekJeOTbIA//xDPh7Xaxn4IJE3GG39DM6RRl
eHnCLL3gt0M5Ae8AKIR162YCERnlaYZ0VR1FDXXEWbA/yAEtdsQ6xlLmIcdbMY7h/Rq337ki91zV
n2SUCY7HfYphzdm23mRFbhev721hnvBk8AqnODsXKv9o3Hjm0ZQ/2saAcp1jda1KZEyaS3fOgKER
VKW5rQeJQ6NLXlefnsd4qK8B9cpRmYsc81ODIWMMHitTNYB/l5ewNJ8RPrDrzviB0Wq98yLbXWI9
VW1W7Rf9IUpN+puybgKk37d7A1qxSsV7iW4CfYBzQU8eg31uk6yMTMm2nNarARGDHhM8G4QXPtuF
c4VP6AftGO5jY58SHhN4M9+wOxNT4cY9j+sbcDVWQ5WF7KALMU3vtE6AqjwgmWYdyj1FsnuXqkdR
3weB/RESionsHFKYQzFtXrEAUo95YYmdWORhQk48OqOzKwYurLQCezC5jyN7hF3vJhAbAU8KBy28
g8CRGSwdcVPLxT6nwxN2/MhNfgs2BVWXPVXgLGOwli54y6n7Mpz+XlkLg7PXvmWagzloIuYEGjOb
XpQmZVogM4VmZ5pANAusrdDh1vXUAth03OVameHGG7NvHwBnUt+F3AwEWE4fPGcIpjOejf9g78yS
G1mubDuhClmER/+LHiDABmyTP2Hs0qPvPboRvCm8AdW83vJ8VVKZylRW+tePTLop3iRBIPz42Xuv
fUmWO/xDFZYXJtjRxit1MN2ITyCYTxPcp5WFz4XmfxrjG57Bz0VzQUmX2H84oQ3E0KKvLyMIUX8B
q1258ydoZ+amYGul5k2uxD4xGk5mYC5Ad0mSl2sgCuX6q+8yPnqAv3k719lykrBMU5eYiFAns+QP
nDq4FmPwIzt73Y/QQ+O7FCbqqOGovsakDu++hqb6Gp8aaY5qhbgHV9X2418NnNUW3qrU4FVJwsJf
npdg+UC0JuNVBVfRcfThUWTZJ9Y9DFcLlqutoa4udFcfyisgr99jhUnLmbh/aEqVBsK6Gg1LM/KF
VTH8D6ixC/RYTalVPeRnMk7Pqv6ZInlHQ9FPr7Gz7B0YtJP4a2zrlyVqXhTPo8hN2Jsve16R+9lL
9/1QfrQp0qoaKQruWm0TNCCavJR5hZgMpTaBhutCxR01HldoUK7sQOamKI4QdC38cRgJJB3awHXD
lC0IJ0I5vvh1/Llw5N+o3OJHMIO9mOonpi2KsTSyd9LwXnsC44vudfQlYF+lEb+A2EAoauxvB//X
xv26njUSeMgG9pTeS9WEP56GBrce+OBJg4RTiMILZOFQI4ZdDRtGq7nXe8T8p4dELAPjpQzYmyBZ
3sXUvK0S3AV8UJ+b1L62GmccRc2xKZ27Aon0gF7yu9fk40C9prp0Iu4/LcjINiAoppF0s8BMJlGJ
axWKsmHZ91K5n8ZS/oz4EI2zHLi0w+bCfbbPITGXGsk8e+6Nz00GUvMEsZkl+8ls1UMe5OcZonMM
2bmE8NyC7bAhPnu9uhRYvbNR0BfV35F1/M4gRE+Qovth/sRG2WPjE0cLlrSRiIvH2zyA39Fz1kGc
ziFPhxCoTalPOs623MIp8K9d5z+16yQz+4+dZPcf7bf6TP7RspOv/WtGN/D0ShOzQhhoWtNfl53u
X+xA28sE4ixzm8Df9Te+E0ZAj06N/78f1XvQv5nIMI95mgpl0e7OlvSfWXbiZ/v7XScWNst0XQcz
F//l7yO6Mg57rkbFsB5zdZ25FgetgN2iUb+ebf9iuJeQbzUIWEIErhrWFqYP9hxW8AIz2Ip+gOjP
EHlmUg0Eic6VjPeRFzuoxv4P4RC5W+qJS3FD4iLXYOIaQvHY5QkaTr3qNLzYZeZadH4voxFgnWvE
sSFuS408Tu2I7g6fR4XGIUMDFodmJPbIv3Lcj6HU8J/+EgnWZalGKk8arow5Y2Vp3LIJdxlMVn7u
NIq5gJsKEFzjmXNQeFzMxGztA0F5akO1eOFTNgzB8SGMwNLpc9eZXMycnMSCIznTZ7OYHsi/tPs4
HvYOhzflvfba18c5xzotcx6HfOCk7Y4Zns7gqbyWWYAvScAZtLQ9Gzv7xLAg4pGtVOF+Drb5EjNO
NHqsAM5PQ5P3mLNeQlFffs16BpER00jBWFIIg1/CtDX1vLK47Q4sxzUpJ+708+viE7Irq503kV6i
6tjbek3vrhU/+I6Zb2Es8vR8JAMqHRs9M8WtePQN8ylqMTPJIXgw9XxV6Ekr1DMXRoezqaewaUme
l17JNSgmk4wts5rB0Fbq6W3Qc5yjJ7qmyR+qOpkg7OdvpizTUyFwhdBifvT0RJgPmOaH0d2wx+Ud
oudGjwGy5Ipnj91H0Ri3GQOm0JOmgnvs6wAZLQpQSZlG7R6aHT6nUc+pMmNi9fTs2ukpliF8Br/q
XDPMLxS/M+v6DL2IdDZzYHcJ9TjMWJzr8Zh3OjeS5g7nI4tONk5tg/8394mzzNFuZsj29LQ9Sp/t
TE+Hhb+KGMdDPZczi2fIlLyN0f68hqXppId40i9HVlH21uuNYo11jNiE2+EXomJh5l99jkJBOztZ
mCld7rV3cMaphHcZLp++RMTcJjJ9rbCClq3ajHpo5K/KiikmcA6p6eAXnF7tgH+vL0eTlZlNb4pT
3fQZDV8NXkUPLWWXu9SLZLQTjEN6X0FTMhYuLU7IHclu+3znG7QAqH4+D27w6jBfE8Ydl30mGWCV
x6ehgPgdYy9vdabPc7rXNGuLSykqCi/xmvtteUaDhk5p9A9FnWGVWMp3ks/xmQTVyzj0P2kG+zQy
lmtLwHWc5W1Q8XsIq9PghHSM+6xnnXlteNFl8O0Xp+s/GiXOtFc42FBYM0cv2Vi/x1QYqs5+HIcI
BZjyVVz7RTDfqpYPwlITHJ5bTPCte24SeUsnHIYMxerEnQSLbzv/HGoTK15DZWb8POIutVtiEI5z
hZq5DfEtxbQ+FhEuVf5AV8KgZzTG9x9wf+dATlVxvTVytv5doBtV4kseyafWZ+3QC1AZCX/Ritvw
Vynnb8fk8oTqi+QfXUQ63iUc9gHBTCMmuEs8K5ck34roakThd9YNZwoxb9LEP+InIHAmuk8Xi2W3
mMm6JB4RaCpW612CBr9Vk3A9quNvOanfDY5bXoCdPxBWC8R0yHBd1lm496BvWzXc6aw/DJQECMbQ
Llen0eKhszT2qiZw7BHwjNhT07S1kYJYOFcEn3Lazv+IcEVlhokVwFgjNZVE45xr0NrvXMq4Bc3u
p7Bc0KkDU/lqllV2aJLiRCj9y+nvEJtAHoQDaypvuFj1fFTeECI8UM/S5P1rkHWgCpYCRX5hR52o
7MkzfqLW+D1anY5dY+Dz89+5rIrtkM4UBXjdabLIxhSqBesWT+rB0auwWqbXbnKYSonqrGi3woxF
BmGbAzJdey7msSpSNMP8VJpfiuZuxZ/aLksq9bOO+nqd6tLSxsvubNHfQUGeLO/ckdUy4u4myfje
ssS7dQvnUw6utWn5DioIWKcc9gXXu/4mG0jzsGbN5VspHT6EZn1OK8pBlJtP66C6jMK4FFO/K8Qy
kNqKLhyC/k4m6R3ezN+y8A6G2jUQCyYMgnP7gxi+awPaJlrhne3sdcnHm6krnnrHPS0kXDNemynx
b7tsOlhx/KTc+V6RWqgd79A2ya4rzJs+Gu97s1hVlv9Ql5ibFwen4Wftit2Sf+WJ9ya64nlxrVM/
8FZq6HSA9coT+mI1WAWG2ueg5PDw0xC7d1zs+hbVIie6hGtkisN7pIjBYvqsMFZU3lVl8k2Vzowl
imwUbInK1Mi1Cit02iW3jXOfeu52pvWm6qf91MoPpLRbJfu7HgyubqMTKS91XZvfc+R/Fv2+VhLy
fHnbG9O1qaPn2FBXvx3uzGXccBnETC1/GVAKETkvFdCGgG8y6LqN9D7cdloPzgMbVMzNYj/g1agI
pZb4HKWq7uo++8y85Z694ou9xNRKSVKQ8rWnzmmlhPhYFBOJXXDfteIjvmwzwhgvL7nsf41yM/rO
enbEW+Utv/EUvY9BhLkrOXEmrBMJmHbmuWiV9Y/p0jbYc5CMnk0GKyPa7T/VRPBcMMJmPt3htPvo
Zy6QY7+s4Q8wSvxxbWS9c6N8+Wi7AX+5iwem3BsU8p7QDthMLs7eMwpC+jCoOA2zbkOfNL5FlYpd
46h0HQjzN4MlOxnSqckjMDxQ6kW9yyUscdI4YO0S2F2dTBCpCbCv45Jl7p/oIeJxd+yU7W6qltiQ
j3lXtAE9N1G6SRKA5R4/QSkuaaQuSZAYDwK2R3ctyG6KUf3I0vrAFAKTgUN38OcH2rOpn7Cpuh7J
b608DKyTjdo2k3gSORrBUkVYJA1o2NavKmhCxCgRUUPBcgkz8o5Ne3JcLkKUT9y1MOI0iknAMNYT
wyBLRewkOovb6lRuSTy30DndRCd2wRFmh0E80uPZsyfRFUHmyscfGOi076Bzv1ze15NOAsc6E9wQ
Dq51SFinhY1iOk0ORx9PiA2BqbVndqei8zFYFWdpVPdeO9OC4LywCzk7+dnL6Skkntzc9USVMyLL
FCHswezuyPKcrSbhNC02beZzNOOWpEsyR94x592QpNRVbWxi0fO10Rlp86B0YJqqsFHaB1snqRsP
I2v/S+iEtdJZ6y7TWk8SHApi2KwJ7mpi2RbxbEd4u0IjdYht/65JcMckuRcS3f2faHeK4jOQRyzP
0l3O5lJdQF3u26x6C0iGt38S4tk1kvFTHmTHKTgmMxMrefKBXHlTW5fSwwOfN/HKZ5/l2BSdk0Qn
HafIpeOJWvPSbwSfRDje6wit3CTHLsmzS9v5aBggOY9DdpSCTdlbTf691kF4AOhvnT8/ByTkiQOc
jIbIPPEGED1sJYbsajrza0C2viNjP5C1h0LyOeQwLqPgPpwEhTUWqpC3yuddVr65mPJ1b4VVePsF
3A1s5V0xvlqZZNLBmJAEtPbEBckA1lRwABwNBOghA2QQAkxIATSUUgAOO4DKUCASI5JIt/Y0XGDS
mAGSsyD+NXrAHHal+BEmiE43NZ+NUb+YsAoC0zJuhnY6lCKsDgnlMBKiwwaCeXpkTljLQFAeROva
dtQlFyYpX1aBY7/hh0lWmOBvPA1OMPW4lcNSmIiZr5O8ObdQFqTGLVRwFyINYEDWwHmmoQydAJ3f
wWnAQ/BBKrM7zBAcCo1ycKaESUXwqJvAPPj+eI20XER1O7KfhkHYGgvRaEAEYQGTLSfP+O5r0AgJ
pCH2jCX+kTbw0MIATUS3uK1909qQkcVQ/GqM7U05g6awNaRi0riKWYMrTAgWg0ZZRDAtUt0EM4Qv
c8+r/a99xD+1j4Cu9T/sI/Ll59//zz/ItFl86X+sI+y/BOTTgpAKUMHFlD/4K23aMYlXh55NQI29
BHuKv20j2BDgCbUsR3DXtsCM/ec2AmIYlgMrEDaLNccL/iliGFzr/7aNcMm/27bNEyzQNi/+/OuD
S6zUgLF/W1QwmQveWuQ3VM/BRmr28QivlKK7hxa/Y9AEj6Tuu0Nu45lP9iX5BVwtFo16knBmSbRr
Uw/o3AFzwQ6+y3PReMudx+1rrK2cB5KTbzO4lSWJGPwMfXjqGaCVZ+xrMwqZ7VsNp8LwMZllgmGA
9JLXcpJlxuVYBUG9FmbaMD8Q209EsXUcs9w7fST34IpYHNt06YYwPODWUD1m7AKz8AkkLIrndnxU
bswOBYIN/FYC1HY5DnTf0AcAqGbjs+tZhwo2D7Z28y53uUFxaaJZSnTTneESIh7zgcR6esgg7W/E
MFsbX+fG47h98qZOe17GXeKabyPlkqekzHgZ7NrcVBRojhNIMgIxBxixbAHM0zg2ZwJqGaWX7rST
ZX+VtrBu/JYLUs96AssmNxtaOem/wa46BV+lgSLUhZa3qqGsbHrWGjeJM/P9zutcOdWuTqOHxFiI
nszotJYBzJ/KBhblAO5b24OqBrStaJcVXXMKKdk6Ey2pNlYcqFuYFi/K4blLpA68UBXeNi9+IJr7
tgtAneIxZMMwzRuP9sLVALMNOTVlq2IH6cpLMlqJLetiLqU89GFpA1xDhClLgondMp+sLP92kNA3
YSjxo2DhUlw0DvPgvDpRcUDIevcp/DjMXDr2g8VNS4/9rdtPu3IhsT3iXt2NYSYPJoLOvhT8UlUx
Vut0pLOgMUkBOp2ZrJaQLgkzh6DtlWm4Coze1Yn5m7EZuqeWROOqcCmuS8RTQ8fHTTBzay/Dc97X
xBsSlv3KCg5dON0FtEhsyCs8dCVBlDHH6c87LQIXQrBxWEofdou9nwFRpcMESN0Lk61l0nHS01Ha
ph59RYHU0Ap8TMKt19wIlhujso1jEJSHMbUoxaCDZzOrZdqYvmOsakHIqJRefJrc7rHg97ITYexs
spkcyISvFuzqlYReRharGEFPWCe0AGMfLOFPSrUHikvE4Bhda+xRBgo3JRneM90J8Oj4uytaPIN8
FzfrMcu/eCFddgUrq+8e8xbVHGJevbH3HVUkmzyUm8U0zm0EESdasM93BKjKKVy2YlxuizYH9OWa
H1xN72WjS056CoYY4gn9NDachFQsR2Une3NWw2kolxvZN+mBMgxs+8vVthuFm2WBBghUyvJTvg3K
dLaWYkUxDKmzcQhd0u+CVWwpWpvKRYwWtf2kL2xz+mma5IyyGFpxqEuiYnv4kMRM90PmagoJKSF4
Wt2ujOS4G6k2Wate6CtqDIcpdeipwrmQ2ot1kgDSqt7ipmdzZNOZcUHZfZ4gvO1HnHy7bl5+bEOo
jWGIYc1P3WxCllunrMt/5XLIsMoQa58rppg5ghxSgnAIYxdW1R8IU+ttFIJS3afyqAABVQEAb8Ts
fhfpGh4Y2FzwDrYZv5dhdZlA0M+zgwiybGk2PEYaoh2sXY3UhpV9xpynQdtqpn5GjzAd1iQGAOD2
N7PEXT+9x7DtQee/0Gl1N7bB2eDGWdjD1ShvJp26wxm1czTvu122mII+HSox61+poJ1EA8RNAPpO
qjaJ035O7BRjc08oe0fKnipPl66kHJoFrHFGfDjZYATWgWNAomf1DJmctY06zEDU6qK+NC2m+jj6
Ur37K4BpHmm4eQflPJ2/MKh+SGUfYHS8GX9Y6GsPMrpb9Reztw8ZYzPc9EbfqjRI3eFjMGq0+ghj
HefUrdBZVQ1f7z33IdQ4dleD2WMI7SGkdnwgH5XrsngefruQ3C08juswh9jQPg+kTXztEVKgJFKe
BUbXPLrNBx4wPA1W/lnla6eadkoEV1aeG5JHKlJnC3jlCF9e38HdJtnGXrTWfUJN8R6VdDB4zWWC
Tp/Hy8VO3JvCeYFodnFbYCE8qkaXSIwxPrSe/4u99IWn4A0xUAyvnCx4B3KY+HbNOy7F+vnVaWL+
ON8HvnjoUxz2gzS/a6/Z++xiHM3aL4Huh5q+X4Dhd5sf35PHJiDYO8b5I7eyt6pIn8LC2rPvvFa1
ukRd+SIj8en51BKB++/B/gNVm6E+lLoNIBt8XjnO46q9iyzrxdG1Abo/gMXpxadQYGLfkSwR31O+
K2LwP/bvpKlOqezXVN38mNgIaCf4432hrSCltYB0LuuoGi8BzYxTeliicBvqrJTxhpMLH+7WQ+vk
CQwpB0cVzQgWv5aGpoQiCFcFGPN47K8AKraG7R3Mufrt07BQ0bRg0rhg0Lxg6gYG3plhiiJHM4Ma
vZMvrb2X3Iywe1L6GzjkV31VHO252kPBoBxiN5jORttDZk8cpsHDppGf0jG5k/i6KzXsC9oiakiJ
Am8IrqKewjuMSHifDnUfbeq+4KdItuTpMXC/K91DQR8Ffuf10F+F/0khyM7hlSElf54zOpVg7bNd
Cm8oY/yoaLlwaLsIab3A97uN+uIw04bR6lYM2jFMWjIK2jJip34yac/o8uqNY3kDiYMsUJM9t2V0
5gl3whmMZrPn976BLf+00MqBr3cDfGrlOiyzs1J8WPV64YZS0eaR0OphBjY8IpvbGnUfQhd/eLoC
ZNZlIHn9yGNH4TODQDKG9jvtObuW/hCfxCRtIhSgPTu6XYS+ttlmoc5DfWNk03kqkWXYiHOrujbQ
iQcoxeRK3gvU1BzLIRATXnBwxha+agLLUNnYjdBccIWlcp0hIOOq2bRyThj3ylVQ4aKMC6fQ3nnC
+MXGiceAR3xBA2KZGlvfM4ghtx6/Yx4Tfi52mGZbrfuSYR+XE78un/dRvUvZHW4SmLkbpy6PIguH
sznn28l+Gjk6tkY5c4sL2ftFNYxaz6YMqfBnRWBGUQLgar1nVDvhjpeGDkacpLBAJ+Q4+i9mi9mF
yc/oMGArrvhJUH8CZDx6YcXzgj0HddcE7D2rozCUgA8rDHo9VLWfDBBbw7t0m7NvwdiNsDbSU+at
KOj8VZUNNqz4JXdgQ5QZrz2YLohHgFT6S2v7L7ihN/PETVVQdIAe107qPfdJCtN0yTbRD3NIRZjG
Ei985rh5GEqGwqLDy6Vy71vlAoCZHe9JWr5PRGTXYVF/awJTNjo5P2DanFqEJeUY1yxJd0vfn53M
h9REXQWkH4ycRbYvwEvVeKRvUurOtL+7nCbM2MYSH+jBovsNR3ZqkK1KUlesyqX6LBDR6honR+ME
T74rr4uTUG0yteHGrZu3iV6/c8OIbg9pf2wzmxlodOKdT032yv3uR2PeRnVqb4jGmfvYgA3W8GNB
sbR2Ntb4OunuhRKYyCaLUXMwXBzPAnGm+xJqvHjFGFLnBDggEz5MW4aHzvTwkTdAiaVTbmyrrtcy
B1xc4QkwY3fbBqDKmlG+GuzF7BQD3Bg7v6Yu9reGb07UZXqbzGqnU79UvyOUUfKy2HXS2qBGm6zy
2gZdeZO6M7M7n5K6r46S7th9Wg0n1N0HtM1qhVGQJRgexbg2GPQD11zVCJlVJMArAhvZR0iWzVaL
t4ET8eoFXr2qO/6jmZh5vDZ+1Y9wmHd3yuSeVYv+h3zwO1ETf9cSwY3EcJSo3WgOPE3bYSsGHJpg
D7pTeByLhHGMqWhjDwfbGO4rQh08MyICvSEOH1PLpjmfJwxJJEWsDI89CiN54mh4kA0j45QWsDlV
EgBuxJvoLuuhxtfmoR8yBXA/syLz4kYlsOAavnLOp31nO228D7Mpfs1ntn4OI1/dJdqSikHNTRr6
wXInOxiW/+hnFY1fQNNmbsNrPqu8NNpj4bDpMuxT4qqDVU8QXB00afhY8Km382ShVDpX8hhH9lZk
Jm3PWPVQAbeRUTQHPlvvKeAuwgdn/EgnEoBINqkFsKSa3u0okpQWc5lg2RcPlwlVTCbJ1cg781gs
OAtz3ij/WqX8r1YpocM1SYN0/vEi5bH/9//78w19/efvlyl//eL/WKW4f2FV4YchLHVbwFr/6yrF
/gv/iOKuIDTh3IAz+a+rFE9H3+D2gMhxA/1F/7lKCf/imoIvwtZjuiZrln/G2MGu5L+l2Cw78C3T
wXZiWXyfpOz+6y5FUOMw1HlRr6cvOdfX2HMLcvIj+DVR3IUDd+k6RfuuAxxyLFBAlD1re1IdcIcw
rPaWGHe1HzA1tIACV8mEm8DIGD7wPxziDmMCC9zfTZ21+ySztsVcoUE2maIKi+sYT5eWJxAlUWXZ
XE1NeYut0sDRaWUbOdjW1iwywvcecYi0i54d3Vbd0dDH9dv/nMbkFNt1ChzVIuPqTGu1UJJayDI+
uZF/HELnHHsOjCfjV1gaNQZi9VkrQABBK9/HEPxbtUgILKOPA5363k3OQcySAo4FhoZMQQySbr+O
Fxqa4h4QtJXHBZYC04T7CFKGK7EH4CU9FFnKLQ6nnlXz9UsAVRd/KY7oDn5pkzQeRlrzdxQxrDdO
Mm7l0nJnrvCfQaq3dzZbiMiI71Fxiasq5yaFl7myrejBb/BDDlAwktYA/AoOied7+NHMhsMSFY5E
V3Pzl9AV0EGxx7A4eGr6szWYE2ztnM0Ok9bWb9DXPJeqTiqJbjufnkEz1MQIuCqOMF4ofQ7gp03Z
pnHwdnhcZPKfiHzxKWT2/vNIJB5J1aheE0W5+9Maxf3i5cSea+9o+dMmaQT91amVXZQdfptc9U9e
TVopMc9RXLBxsxYBjzZ6x0rHUtvLuT5m3PjCdhMX4dWfrHw78pXV7WykzSsVwN2W5L+OjKQfsS8A
gJbhoWCZcud7FZCOMTgGKqH9Wy2nTgCQrdu82BUuDa7ROKFvUlIBh65/ZRf97WHL2OAJxA/Tixuf
U3jNpJPtGju9S6CC5gu5b0tOFgGq8sGpm2ALdm/rSPw+MSsdA7iHaEmAEHbi+cyRA7JKbT0N6Wz4
v58MD3DnpBGeLSxPU0M9C+ieTR7TaWz3X1FuZTf8r7dwiqzHJOjWjtf7uwVK6AAttOuCkxgAObkO
FBt4h+mmTggC1objbhvlvA4Jbz48CRv7D4p0ss6GEd4oDSntgieGiW9z8Z/GUawZF7G/0Aq0qzTg
dA5a1FQNPWUHQtw7vJMNebQ6zoDUYkdwIaWmEFPR9LJ9Qj5F+SAYkuBNQlYHdIGLwvT7L9v9HhkN
DSisHTTWUcLptNWbRee2hrUyRpga3koa6UX0cERdjPTgWcStD+m108hXMrkcuhoD68KDpTQHd3p0
JMMtNjIY3saUtZWhiLuWLe2pM+ayTgNmc6B8FImlm4Fhva9PJpCHTVKHeBUAhqCbdftZpd8Cbu2o
AbYMI5DsExru4QRmFHMNj9odtff6APRtf/YdZutsbk9C4E/KLDC5mRc4Owtyrq8RujbT0VG63FVK
PuqzZ/Ro+KyMYYUtlMaLBh68BvJixPXiarmNNKxXr0RXjgb4Kki+Y2B266y+jywTe0NisquD+is0
/jed3lgRgAO2i3mtIAQnkIIDePXEm+Qm6yyNJSTjFAXcry6e1juhcic4o3lwJGG0k1Dvty1wihpm
s1ZLba2bllpBNVlSQTeCGED4gXQo2o3WW2E3PvRYu1qtxMZIssppf1RanTwiXBTJa902Q8BttJI7
IulyJSmSNNt4Wuu1EX1rxN8gBHqmXNUd/7zzE60RK60Wd5JIC4Zs5FStJRdaVS61vqyNfOmjKAHI
BpwQvpahYRism6KhD1tr1K1WqzM3pehwhPk/ai0bBB2CGOq2QOZWyN0Osrcyksem5wGTyRgzV8xZ
wsGqiAbxKJmNZNOwWaOrz1v7Nq0MNnDg7TKFXI9iBxJZV78BTGl2teSiVE1BzgIsu1bCZKfGTsUr
SZ7q28emDSostoV7a7U17M1UFvAaQdI39XgxW97y0M3oSsvJ0oLGvDoPSSzBx+TNcBAlZOlYnvDD
e5cB/+J6cd6HHGDbEBrfgcYpi0GQ++nofbMzTUpqxqPLm4r9WlBtgCQb67Si2i3fxGlyML0o4jcK
QFjZC8J8V+GjChRG/gXTu7B2Eypn3QVv3qJvckI8he18O6ViBJ/cZDuPJCI7oO5xCbtjleNox/VE
6xOItCi/cAFwd6VlmhcZZ/x+JJ6bRVk7qZqtZ4YGmYwKE0LFPak2YeyZ6ZUlcnAfR9LmChtvRxM+
60y245MC0h3WyfyMWATkLuAoT4xp1zWhs1OxQIlsrv1k3dqm98VQozbuZCaYDttxO8vvSkLl7rj7
ln1Ej2UCcYMWPrd7y8qypCLO9lmpkblttGG962AVxZGNXpMcpzTojnFmYccvl+AaBwHGh/lUYSG7
mZLZOAuaZlZlfrEsfhleW857IPe38ZLM9FCrjqOye49m7kslmOK9jy9gyuIHEFE0AJAQ3FfqUvvT
794rrtLMnIs52u06EpTchU3yHdInYXRsH6Za8wWnGo4IivlRFmF17ITXEcFqnww6mVe8MOWRiB4B
bRcehoVrhJ2uc2a11wjzBal6QLWPkl1lajK5nqukzSDktuJpgr1S+skjsebvubvDPBeea/wTfH6S
dSvty0JKNbeXCOvYD/3uINES/9EZyAqoxaGQoCRt5QBzO08MUEVCqRNP5G32Jzrdlj+k6tV+qO3u
lnNuKG4iw+5XvnIxs0/p89QtB9/kW6lz6icrMxw3eTA916HVPAAM+SiRbIhLFTgwu4jLVbe8jc78
g02AU1KlEO/g7RMUqGICYe0piyl7lQhuKxvvFuyh7k6QddqF/M6IUgK3B9mBJpPA0jVU/1oHHU/b
vnPXjcP6JBtq3By9eScNEMkNpZobqDv3Yxl8l85QUoxRjWCEAgDVgjR14II6L91LyaMJ9jaVV0OP
VF5637lpSTJt7v2UyWFrt+G9w2c7CnSwOBLFkeU+JkILv2TQvnbZjJ4i+cvgOub4XiuKkwc/PdZc
F3GG8JQhQYkImee3PARGijrMdpt2eGUjwrL+YlxtQoAwzPeLjB9iYwlXocFigMvr3KgvUt7zAalm
lYKBhXs1nYl37lOrLQ6QmJ1NL2u2qBnnNIdqfx4tl51mIE6tZ3l71yac3M71K0NICmUp7E5ub2Sr
sB/8vVF8D7m3wkjImx2cJEoLz9O0T+Bt0+Oextg+E+DWNy4eglXdBrCGs4i5fJjOaZzV10a6L1OZ
lXsbRxttDPLk1Hd9mrhP3mggSsTUCiEACDw/HfgE602kUXvDijihCEgEG/ZtHNHABrddVEanRtaw
+Hj/rTsDIr4LyWulBirXXfuMYhmfhnBeKGMJ+Hx6/qHpAKu3o70mJpzsYi7Dh1h2x8QeSCpHrX0R
VrobipTdafehVL5ryo5MWEMlxPgpBjd/VKxeuzqc7+C3bfq28o+5ov3XG0ZO4zai1BvrSdIF1YEP
HhqCyVowML5Af/7QiRXe5F1PDLV5dmK4qXnI4yTohpH2o5JIUWdBH5z8k9fBouCMhhmFjLjqHQbz
zgFQ2PBQoLEBTQYbldq0yDSD1mtCZTt7v8uei6xBTTAMnn18GgxuHfYYWKeYyk0MvSgGWgsihM8r
jYlvvcA/3014oFn6oR6x2CXMPVfg3ZGWAq0xBViZSZShO03pp8MmKUusJ0chM2h9atBKlYOPaq20
emVqHcvUipapta1Bq1zIfDdC615iuSZaB0N6SA8KaYwa5+HUa7Gsj5bj4HoDeJ2qYLmSIDXXqGsj
MluH3JZr3Q0l+7bQSpyjNbkQca7RKt2MXJch2wUm14j0aGV1vcm0rmci8Dla6UvlYXTLL0KKM32/
pf1malUwRR408vCZakvWPkI7vORjhZCYaEXRR1octMZoVKhlWnUUWn9cECIjiuQpjEKaVMhauVYr
Ry1bav2y0krm4qNpEgRjWdojnI02BfPBxHZXa6CVVkMx+a6ZgNFH4+h3oyVTW4unJipqBuFrO7gk
xBpM4jFKq9KS66LFVycboo2Tk7WnvZrX3UseTDJqmw4WZTH2wUESlSO9lm8LlN0QhbfVUi8sbzGW
/LJ6oBsySLqnsh9uzKGCONsYDKyxhQAa+Ww7wYmRk5zmXaLF5V7LzIUWnLNu6fdShcZew5R2hRam
Gy1RD388qqjWc5uxKddCNt4vFkvFgWnmtddSt9DYEi1+S261wHfzb+ToE5VSwZbOBxLWBWYB8A4S
0PpycbWgLrW0PmmRXWm5nTvEvKq1BG/Hs4NvFjIUC8121fWEpBOPa5OEBboSdmdRietGp0GO1wp3
0plycWBkBqdFmT37Jbfn3IjoTwqHzYI4saIzLTjUMhvPKpwe/o1fVlhaU9WuhUWmTwSFTX+QfAso
p9wWgxKw0bj8FImHYtMT8wB4ZW+aotr3MSJO1ZAYRtvcjFOzN7PuJejUb6PygLOW/4+981iO48rS
8Ksoep+c9DdzYroX5atQBQ/QbDLgmN77fJTZzXIW/RR6sfkuTJOgKIbYVPQwJmYhRUgAsqpuZd57
zn9+Y0HJLoyNq+OFkvgW05s8vbUnkrUq3cSiRovcfSeCNTDdDWPX+IMB5Eu+zLE0L95CK20PLrCy
agfavLPFTU/G3ILoKcBB9SzAV3IZAT8vUs+W3E9CM/KSLUAtI5K53cw5gb7/LqEa3fQYkXtWojPK
CzdVWjmLwGdWrNYRcWljuRsia6k3ToRabemCJ841Pai3BrJWSNTePf6TZ73RMKwzR2dj+vVRa7bq
XvVh9RJM8OidB1UxCVaYziOIM+OUKosprNVp4ZGLp/sC3/wrlVZgNkaEaxt6hK2rNsbk8tSLpB0O
wokv2GMUstDdg+VzEMDvHBbMttNtZGb1hpMJcbPXeisdcXPNw3FUmMyow9wAy3dMgFPtJpI67o40
p9pNokVLjt4ssTXrWDCLDCzDXIHONjxWfodtQTHQctVxgs5ZOv3a6WFi6o0usCILqFNRqBiNsRyc
4COg3LWVJtVyqBj4YVA098dK7HMv1ug6eV8jwXycJQRF57Aj8a1eGBwKc1vzunXf6Zglt2jbjYzJ
QlMgfvQX9qj5+9BpYQz0H0TQkJ9m0Dank+li3sgZrhaVPjcn56FkRrLIGVbPTUTCjO5bcO4Ro10O
G2/ZVv3lWIh0lr0d0VtiwmcfGtUodojEVsKYusX/Y7l/CMvV4Py4cCy/ieb++p918/B7Ij3+8hnK
Nd/QNOhAtprQXWHgzP6JFufCRxOAvLpms5995kimvVEtx3EErIVnJd4LlotZGfI9FZEo10NgZtnf
g+U6poRqnwI3t/d//YvgpQ0uxsBE8AZNPvZrKNeDFJb4WV7MHTt7T7OBM1Up2Ts2k1aHCCyenAj3
kkh6IOLRidEetQu1qNhNmr52J6TSqq72i1TWOkxZcYuPm6uUMsiU9dBIYdSO4T1Csw+xXzirEjrO
hmWBxkobOeIpsEczjmmR2YttRdEFGDaeNJRh+pCkF2k03XolI2LqtI6CrRI3U1GlW8+K6dR14zBm
6jBv2gajhbLcJLYTrBRNx+0TPIxps7NxKA5bWSV2sl6cemufKu62ESA1dQusEsnqcjSAoIkx83Yh
/khL2+/zdegCcHayMtVkjRpp7wZZs3pegXdCQrZ6qGANHeitxfj1BJHCroraatsUFRFIlbjG+x1o
XFCdO5TIMEdgoxQT+FBhFEddz8kYypoap6ULR1bZqqy36cIY+goC0PV7IEyxTjp6qQ7ewa6Q9bri
Vm8T3g46O2r5UFb1nWPuQAb3yWPBX8vaf5RdQCj7gdYlFMMLUGaN5CiRMpgXBclcWnWH9wlUMEZ/
srtgVHzWddiD03bYtB8KW+1phsFU5SNs8jyj301KehykFNKe7F9y2cnAgIi36YiWXgGFJ2KVjqeS
vc+Yt2/TyRnWWEMfE7aZbl3ZKfkjyViVcupGeBy5NFOp7KoK2V7FZnoSxnQdoLozKMLWgZt/58iu
zHfdTRK2/WJCKI1tvnffNshHZC+neLKrK/WTSPZ5hez42sfeT3aBfgcjHouWuSI7RPHYK8qusdUJ
AbWD9sSUHSWYKEcUwvIlJCc7Pu37igOha6ZDQARs7bXAwmpTzBpLW0eDd+aM5i5zWeOkgqOf15aD
PZK5wBMEAw6tu6ULX9oxE0Ck7eu2KWQfRSRKJBUqTj5ZK09XduPyEWN1cp4vo6lXho9sNMzdw9i4
a06j5W2m3g4w3ye73kLDm6UYBwH4nzhR/N4Yu/vCbHBcwMR+ErMcGh3BZVnUYMjmXpY1orM6cG77
EpzKscjPocHSm6vQLebC7O8DYmD1yUsgo3nvzLG7sFrnISkYqPcbNbomTglEssH4BmJAEpUHLXe2
SQHJTksulQnpojceZU49y+L8I37MUIlaip8u1C8M0TXU+DxUpGSc+p22qRM4YEbzQcR0N1mYTMyE
gpnSgCInhd6vJmcdBgWedJaNDD6E3jfmG/IG97pqX5fV+L7o6hXAMx7yqXIVBR+0ADsY4R97PDWG
730MvPR26KzzGEnchBOgq5bHIHvc1l1Zz4s71yP4T4TvphB3ARWHeDQBLYISfdkB/QKhNcuywvDU
GWKoI/NCt6k1FQ8/L5xg5qLcGkl/pRT6bU7ErJDVhdJclLG21fbcCRe5qC56kFgdXMsPiegbo9Xo
T29TvT0v+96EpnZZmfayMdMznDg2rTPtq8k69s9jL7+uk/F92ym7UFUfLEfBkCj3ML9PLtWKJ6Uu
YUmFtgnAafoLiMGieZ+ZCFxEC9cxorxKg/7CwN9wHQeQHYTYYyzoLsYiRIqb3IGyr7SgctfwoZc2
fdC6tn3p78FOoJjY/Gj99Viy1USFeVIEzDDa9q1pY+ADYt2vTYnktTUmDcD688RUDlkrtiZVm9pE
3gxB79YOBW4+HpwWj/QGPtfFAPcCalG2qPIY+y4t7Ld6nV7D5YOO5epv4yT5qETGUTG112Gav+vb
gOymhL2oLsdDbRDMBENgHKx+1sGuwdhrJL10vMdfQ7aa22hs7zIRI9G8t3p8vmxLH0mSMI+1MoW+
UaCVmNK7QjR70HCIo5wOK3wMrXk3MhcMXRM6V16TNYudnpt57RY54UnmONcBHBOrVd5V2LIsE0Kx
571R3tWW8tawfBQgRJh6Jk1/BqEI1TGYy1xN2xSilcaMYaDBEuGJ0GzagyTaVbq/yB28xYpY2Wn1
uGoKEppdafDYo2F0e5x9up4I1rzO5um2VYHDhhqyALB0oNA6DH211IhHaJF8WngzSNYDXZ/4KFIr
wDESXrmSJqcFxjh9WjTwAEVEl1svfV9WztECiEVDZOblXFc6Fzt3orXh35qo8V0nWJJb7C/xKIXG
BoB7pPXdnIPIn+Upz+doqUcC6oDSY+lXWOhSO1zfceEJZ7UeE28HCmQrvC1Nie57gYZZm8iQRJX5
buDeWekm62xCxZkbZtEuhDrdxAWDjixgm5sEplFGbgsE9e1Jp+Ok1w5OuZoq0BAHLU8MuwpqBRIl
bLIK15w2unVX4Mw8Fz6m1SmJCksbnstaaeO3lkDJGzkpaXZhgbgbM/bErlDT48i1MjMcCJH6LHAT
K7b1xL1SkL5NhVGQsIjSFhyPjfy2UgRtqmxwLAM1VQSgNxdWca0PMYTINpubZqHy+Y1pEdvxRTZI
Q8yeFEASYxIUgibwgeO915HmFySTYezpNuRZYPEF+azR9yTank+qpuLWn7mzTMV9zhdVy5wYC9Hc
ZpodORdxmZmYNsPiV7R+pTtlJAmYFrDtSVOjREUVs8wLsk3yACmNTbAjRrGkm0eTZKLhKjiXb0sd
NQ3NZuMscK5s564P0myS32kjdC9ykS2Is3ibKoA+2oBPWXXemz0DFYAITJqbj6IoTzKmjPRFuC5P
EIqiCvu7UUQ+gn3Y6cwe0oHMjVSTXv6VvQuEcawNiNARN/h6is5d6e7sBEqgq6gzvZLr5i+qrr1h
BrxClDC4YDCQGGaOyLHfjz6Umnacjbg7YUtAVBfOLrMRz6e03+VpSRfYR0u3Nd+5vXYuYEauyla7
6L1LkiJivGPuNX0rDnagbNXRUC74ojexUlxnRX8/dWKJoSus19yZ6yX7K6NEBf+ZOF2K6G1gceuZ
DuvInYHErgIqGwz8HAIc6mkumfM7uMoECmakUrvaxqeZZRyUIhrWUw5W2mKIWUfNPHezh5rgnkOJ
WV6WL9qhLWdqZV6V7ghTWiD24CHE7Ws56Lj8agMpAHrEnYqDj0wPAnP3tHuFvXHGzfY2nxJ06QOC
roSRA7wziuOM2PX+PvbQRTLPxn+Pt15N6p6Z/25QjCtUIuWqVrRD7NQPrqcz2STafhVAZ537rXIG
T/ljNNmYyghnl3nNKuqayxyBXG0RXFHr53ZUzNti2NhjeixU253pvYBWiH1wYwfgCfo+LdMUnW99
o3WVvbQAGezOTI8KbOvbCY44aU7xQi2QQhLZwCebmy7qGiQ+mDgI3DRMmHFzd3AJYzJGrB51zDwD
rKoW0yBawM0jjt18JcheYrLhfqBguI8McY0+YqG5+VvLQfFs309xkS46HaZr5O1axyErKi+uqATu
3NwcjropgpBrmHeKgamWGu28ggYFTP886SxOr9AcoFgESA1LrSC8kYbGczNx7DHOWg3wxUZ413De
9R6XVfJ8vMYCxcPfkZGSqa5yN9AWVt1B88PDASWPmHB/DSernBto35ZYCswKK7plokDZFR9whBuP
LMH8JzYpBlSdmsSN2cFjX893ofxX5lvUIgU9CDzqFWBKsHINP15TXooVzP019n+49TmQpInuQfnT
wN1TyPjFfUgWr/DfGqjtnnsmHTxV3n1noDHQOB7XSH/oJUiN14ZY30yNScQ17hsq1xmC8jwhSQM7
e2zZYTlbg53slfxQ9wNphzhFvI1C5sOlYIwdqZdaoeB3Zvtsjg2yY9dadWN+6uJBuqCHJX2c85NU
o+GIx3sfWqFK3PqmnobskGSoCIaYolZ0kGFEcOQnnnpm2FcNGoKIm2kRSFlBIQUGqbUmZSleDVJ6
kEoRAuOW+P9hjV++B9bQMer5fZLah+TXv2df8tOeARH5l8+whvMGcR56PokggLgZn7yHCLDTTBus
w7TMZ1eiZ7WfCQ/NAAcgH+tRByj4oxeKmkMgHqk18kqM9YX6Xd5Dto0p0mtYw8D2SDVVW5iGrhqI
B18x1IIpSHHGbnFlpKmAvI0zI3zVuZpBryiCCo/yIG9JMYEJzwSUtCg28BWJmsxrAoM8zUA9d5Pm
ozn4yXEBd9yZ2mHdDYJbs+JUEoOvbnRGawqketcgtyqK4npVBaNyKHA1qqcyelvBQZkFuVkiSknp
6tkmZo0Kuku8z0mWqWvPSrWDL9yTUDWWBg5n216jtnUSufkHAm+GaFgVDWFYsdsiJ3BN9+klGAUv
RE5QTjhgGWs2mnmeT+VyMstgY3tMySuRbJSMLFLca7tFOl5FIR6imDQkKfRVveuTc7PCQRzWG4lE
Y4eM3TFrpqDjXIsN/GC7HnYZPOMVorgLe6QhwgUs3hQKfbiSemSgTP1GOKW/i8t7G2u1Ob4N/s7K
xn1u5VB9h4EQlbLb8d3Uu9jMj822J+SlyQ5whuNT06TEoqHYTwZnQdlBbidWRAI5PjKuEl+KgiYn
mYYbB7bhgcP/UAYZXjZmtskr6h8ZwGDIKAZ2zBJLJgHsiuxyKghsqMoLM9NW5MTKeM1u6/g4bPsj
vb9DpbjPZfCD428MGQShy0gIh961Zx/Ex3VVkhkB8woNloyRwMzmqsIPjpS3mZTqIcPClA7XGfIn
OnIoEh8xMjT1VTRpp6mMqtBr7W2UQZwqHRLFy+yj1RFr0URniYy5gFEDpCajLwDe0tW2l4EYj6/d
kJGRyLAMwfx/lPEZnQzSwOWjJJWNcI2ClI0uJ25jkLg1DhhrvaA7d3IyOWgT4S9jT4TIKb6IAptv
L8xuC7I8Sh1vX0O7Msn4YKxxQ6ocjiakfwCm32YBMticXBBK4itXBoU4MjJktJx3lkaIiF42mHGE
FO3MODJumg4iJJiKgUCH7Fql5v6GYYPTaFpjz6EqzO4nDTvY8jyQfvBazzQkwyLe0PUdtHf0BtI9
XnOkffFOH6NlBaKkYCFTJjiwUMNfly2Drjg7LuBSLzrNOE63Wq0Qm65G8IO895oKQm6AV8QY2lcY
25PbNMcwj+Idy3sH63u/UJZBWpzBj7iICnVvjeOlBrrvMxTGx6JhJJecZJjpD5jqj5jrk8GyTet2
ZyUFYV0J1Xu5030TaEX68k/5qa8z7ZtKMTGH0uDr4EsQSzf/VPr6hxj859Lpv8byv/d1KiFcxQPm
azITAG4ZMEpFAyDzAlw/SFYKglDmyNKhQliALTJhICdqIJKZAxBsNppMIbD9lvCzyNmXnXVZGyQV
MAuB9mQzSYarlyLBI7Q8Nj9MkzXsOpX0ZiIPglErtvBT7bUp8xDKvng3yoSEWmveParDQpiTgcr0
tiRzGa4LH0JRzH041ua+7ppgzswuWqYSRLJLFaTID3fpSEqDSlwD6EhEhC4KXNWPuvM6VIBJZb6D
lTg7RWjVie0riH7GcGmNsNftglQImQ/ByK0+cYmMyIiOcDXnxI2azVQyh0Ng7GyLYaSqs3ttrQMo
X0bMLzHRSPA8YfR9gqCx8WPrGJ/1NQRTxBjWGCwiVToxRts6Vo8ADrin3eGd0tTHgt1d77TbsclP
6gw2EtQvspnQOwcYQFQ8CURoMGg54IN51IcWMitMkYnaUPElryzs5QQxcXl1VqAENG0VtbN5ohHV
oQlES9IMUZG2iBrcfddABVrg+DY5R1VlXHoGjCT2wsYul3kYndGM3daddtfn8VGulUdWWR/sEZ5/
35xYPLFBUi4jbzhK8R0vyurQMA+bzOoICf0S9+ITDUKXaVUwD5y5F+Eyhy+yp9AuXnuTck8mKXYz
Ew74fXkbIO6m3jo2aqzmqd8VQfecoxQ2YkIARUJ0gw33eFoi7eQY1Jdm4HAP1KsEgVCa1WucxE5b
UR4lfbgRhUd2OdpOQlNH71QlTjEdwqVb5e8GeikSgXwSCwDxsEe7dDRoIkmLuTYq0brZZwUk3aBf
jAmOOEQ7eImyD4b8uKnci/A+GaNuJnBoIQCDSnsaz8ZW2ShWRCU881V9CevuRG90PEb4x0qPJ32T
G5LxAQfExgFFjCvPu4wMqWI0TqqxAYW9wxvxrAtBxcAN0IAsNCN4p3T+mR1APnWLg/zgXmptsMEH
mJhWXU5IhaMcet5nKxX/71VtWFnmsI0VJv+jWS0bA5pZFhJvSNlcdzDwiMOj4m6hwaSbUGnXFWNR
787Ms+MqU9aY+c1qePAAc2e5HEaqnYO+jR5rzLHFj51+VXbjRlExDg4n+jetNY5QX9LIaR364pRR
X4MPwSwqC3cGxy7AGTi6GXswk9EnC76DskE3PJtGY2WG+GKlACxY4HwoGIjDg16PMDlN8hdcKBDo
rzws9xrTwVjMfm9bYDdl1exsu1j1zIgHcw36sO6QVGW+QVxEsDLhzXQGHv8myEmABWpt4tbRnAdk
TOhAS+H4IRzULV8xLJbyxKIpTR0A7BD83mRKnMbbWusv0DTdF3iZ1LE4WEqxbIt4F/gCTSjOWFl+
prnGKcOAO46tda5VC791jod7UroPRnoR5fEi6HEthyZzTIm37XNvlyn93gzaU7rRtTn0G3esNiXc
f9oa+9Y19W1d7dUyOYhUXXatusuIWg0msVShbFvOuMrN9o7oUXYTEANOJHXv194ZjeFpY5Z4YQf2
zaTh1zX6xVUEVhLaR3Ftf4imhtQDLz0ol2nr4387zap2LGh7pyOce8XczaJzGt1zHCn3pAJXM808
bjCOGDGdLUv31tAlAauCICw4IL2cSFqsegXOPZIf6g6L0u2uvLq6UtrhvIHy5KVALIg88zY6iQRI
Y4IQTtd2ylgNM7mG2Pkv0ol03aqOL5vu0jFJLfHL9rrRBVPtWmwb61Q3pstQAfzRAc3WSVafRhOR
KQnqoQFgDUJyf9ODF5KG+D7rUKS6+vH/sbnxv90N/+4/5Iub5gZNSdiMZ+1DNZ4/1G3S1H/7j08/
JZwiAwj5537p2xf6rpZNY2z7qmV7fGOP7/pb10lu+HDt/cNf/8LY2IALY9gm8pLnjKskz/znH2sW
7ZdtCVNn5qyZlvUUdf7ZOv3eSnz7Qz4t6bd/59UHuMtbRD58FX6YZzSbj9/O46Sa6fgfWYEvLvBp
BWg+BY0Y7aXxpJ3Cn+b1ChiGJpBOPYeyf37LyxvlX7QAN/cpZPmwbqrwrvl8AZCI2Y7+J9wHxJgJ
F/7LU9oZRIXPV8F8Y9owlYUDx8B8Yiuw6v/6++B3l4H6l8kv8MAfuhu+uMyru0F1gC4sQApNhUXB
BT9fB/uNDYfUZRmeHhiW6edaB2nPzAH4JyyDy22varYtV0G6QX++DNwOhm66QCjw7FmMJ9/qn+l2
eGbqgO/8kd3hW/eDqRl4UJlsfhhSEfT3aiGsN4gtLdXC3AoD0P+9/fGLD/Bpf3yhLP3og8FBAQ9I
RdkJUAdMZ3yxEPobYemoTDV8wnXNEU/b8k94R/zB8+KLBf20Q7AQgpQBNIrsEoYEEV/fEeYbjNJR
1ZIbySZC4OTPtkO8YLZPR/kXNc13lA4cnPh9YutmGGyIyJK/2COI3ITDBoWN/UOFtvZ0RP2Ed8Sf
sFkKIWzdVlkDOHNQ717tEQDfrvTcNyxOV9v+WW8I7cvwge+tJbkhqKCoFFXKBFkzflFJ2ayDhjYT
D0DLdjmlftInQ1oX/uihYUG84Kl4jpv9Yq803ug6rrq4GlK7qabkVv5sRcTXPAu+935gpySDQmiG
wbxHFglf3A/mG/lAQIGltWAz1X+6ZXg5O5+KvH9+p2QhLDgz6EhNxhrqowXD59UUBplIGy2DjA1B
H/KzFlO/mQ9+7w3BBqHrKkHLLqfnV24I8UZQVbMSqqkL3bSfTqg/dGL8gV/6RwM/D8Lk/rF1Dx/q
r3X4v/cLL/3qb3/+uiF99Xsw7x+eXvqpKJP//bdX1cVjG/XZD1/aqseXef7z58/321d+9VovH+rl
f27Ch+qmugvGxx+Mz+/y+Cal85/zitVN8sssDx7S8OaLlvLJsuTTm/rrX1695c82yG+9xmmFs93D
F5d+6lZ/9NIXedsEX3/zzw3Qn/MKh7y66V4vz6dW80df4vTRQffz9XnZctgqf/TiRzfwtrvxl+ub
any5mkRMXl6CuvVHX0JKHX79+y/Zzf0v+5vbh/Tlip+/DJvnj77MPrx9qB7uXi70+dWpOX/06pvq
5v7h7pej6tf/Yr1+/e+XK37+MpQqP/oyL+lNrx6Hl++CLf9Hr3891jgIhdmrJ/nl+tScP3r9E5zN
8/arXwIH949e/QOpFi9X+WzhH4klj1if3Af/uU3o+QlWLsLkof7iSX5CCXQOmm9/gK9tv/+Av367
Kb/Am1/7s9cHjvyNu+Thpvrb/wAAAP//</cx:binary>
              </cx:geoCache>
            </cx:geography>
          </cx:layoutPr>
        </cx:series>
      </cx:plotAreaRegion>
    </cx:plotArea>
    <cx:legend pos="r" align="min" overlay="1"/>
  </cx:chart>
  <cx:spPr>
    <a:ln>
      <a:no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_xlchart.v5.16</cx:f>
        <cx:nf>_xlchart.v5.15</cx:nf>
      </cx:strDim>
      <cx:numDim type="colorVal">
        <cx:f>_xlchart.v5.18</cx:f>
      </cx:numDim>
    </cx:data>
  </cx:chartData>
  <cx:chart>
    <cx:title pos="t" align="ctr" overlay="0">
      <cx:tx>
        <cx:rich>
          <a:bodyPr rot="0" spcFirstLastPara="1" vertOverflow="ellipsis" vert="horz" wrap="square" lIns="38100" tIns="19050" rIns="38100" bIns="19050" anchor="ctr" anchorCtr="1" compatLnSpc="0"/>
          <a:lstStyle/>
          <a:p>
            <a:pPr algn="ctr" rtl="0">
              <a:defRPr sz="1000" b="1" i="0" u="none" strike="noStrike" baseline="0">
                <a:solidFill>
                  <a:srgbClr val="233060"/>
                </a:solidFill>
                <a:latin typeface="Arial" panose="020B0604020202020204" pitchFamily="34" charset="0"/>
                <a:ea typeface="Arial" panose="020B0604020202020204" pitchFamily="34" charset="0"/>
                <a:cs typeface="Arial" panose="020B0604020202020204" pitchFamily="34" charset="0"/>
              </a:defRPr>
            </a:pPr>
            <a:r>
              <a:rPr kumimoji="0" lang="cs-CZ" sz="1000" b="1" i="0" u="none" strike="noStrike" kern="0" cap="none" spc="0" normalizeH="0" baseline="0" noProof="0">
                <a:ln>
                  <a:noFill/>
                </a:ln>
                <a:solidFill>
                  <a:srgbClr val="233060"/>
                </a:solidFill>
                <a:effectLst/>
                <a:uLnTx/>
                <a:uFillTx/>
                <a:latin typeface="Arial" panose="020B0604020202020204" pitchFamily="34" charset="0"/>
                <a:cs typeface="Arial" panose="020B0604020202020204" pitchFamily="34" charset="0"/>
              </a:rPr>
              <a:t>Instalovaný výkon v krajích ČR (MW</a:t>
            </a:r>
            <a:r>
              <a:rPr kumimoji="0" lang="cs-CZ" sz="1000" b="1" i="0" u="none" strike="noStrike" kern="0" cap="none" spc="0" normalizeH="0" baseline="-25000" noProof="0">
                <a:ln>
                  <a:noFill/>
                </a:ln>
                <a:solidFill>
                  <a:srgbClr val="233060"/>
                </a:solidFill>
                <a:effectLst/>
                <a:uLnTx/>
                <a:uFillTx/>
                <a:latin typeface="Arial" panose="020B0604020202020204" pitchFamily="34" charset="0"/>
                <a:cs typeface="Arial" panose="020B0604020202020204" pitchFamily="34" charset="0"/>
              </a:rPr>
              <a:t>t</a:t>
            </a:r>
            <a:r>
              <a:rPr kumimoji="0" lang="cs-CZ" sz="1000" b="1" i="0" u="none" strike="noStrike" kern="0" cap="none" spc="0" normalizeH="0" baseline="0" noProof="0">
                <a:ln>
                  <a:noFill/>
                </a:ln>
                <a:solidFill>
                  <a:srgbClr val="233060"/>
                </a:solidFill>
                <a:effectLst/>
                <a:uLnTx/>
                <a:uFillTx/>
                <a:latin typeface="Arial" panose="020B0604020202020204" pitchFamily="34" charset="0"/>
                <a:cs typeface="Arial" panose="020B0604020202020204" pitchFamily="34" charset="0"/>
              </a:rPr>
              <a:t>) </a:t>
            </a:r>
            <a:endParaRPr kumimoji="0" lang="en-US" sz="1000" b="1" i="0" u="none" strike="noStrike" kern="0" cap="none" spc="0" normalizeH="0" baseline="0" noProof="0">
              <a:ln>
                <a:noFill/>
              </a:ln>
              <a:solidFill>
                <a:srgbClr val="233060"/>
              </a:solidFill>
              <a:effectLst/>
              <a:uLnTx/>
              <a:uFillTx/>
              <a:latin typeface="Arial" panose="020B0604020202020204" pitchFamily="34" charset="0"/>
              <a:cs typeface="Arial" panose="020B0604020202020204" pitchFamily="34" charset="0"/>
            </a:endParaRPr>
          </a:p>
        </cx:rich>
      </cx:tx>
    </cx:title>
    <cx:plotArea>
      <cx:plotAreaRegion>
        <cx:plotSurface>
          <cx:spPr>
            <a:ln>
              <a:noFill/>
            </a:ln>
          </cx:spPr>
        </cx:plotSurface>
        <cx:series layoutId="regionMap" uniqueId="{1CCFD8A1-2D97-4E03-95A6-09DD8529B27E}">
          <cx:tx>
            <cx:txData>
              <cx:f>_xlchart.v5.17</cx:f>
              <cx:v>2021</cx:v>
            </cx:txData>
          </cx:tx>
          <cx:dataLabels>
            <cx:numFmt formatCode="# ##0" sourceLinked="0"/>
            <cx:visibility seriesName="0" categoryName="1" value="1"/>
            <cx:separator>
</cx:separator>
          </cx:dataLabels>
          <cx:dataId val="0"/>
          <cx:layoutPr>
            <cx:geography cultureLanguage="cs-CZ" cultureRegion="CZ" attribution="Používá technologii Bing.">
              <cx:geoCache provider="{E9337A44-BEBE-4D9F-B70C-5C5E7DAFC167}">
                <cx:binary>1HvLkt04tt2vKDQ2VQQJEGBH1x0AJM8rX0q9qnLCOEqlSAIgQRIg+PiCO7A/wPbIQw/uJ3hUff/L
O6WSopTqvu7uuBXhGiilJA9IkAt77bUWjv58v/zpXj+cx2dLqzv7p/vlx+e1c/2ffvjB3tcP7dm+
aJv70Vjz0b24N+0P5uPH5v7hhw/jeW666ocoRPiH+/o8uofl+b/8Ga5WPZgLc392jeleTg/jevtg
J+3sf3Dur556dv7QNl3WWDc29w79+Px0HrXx59GqX/7PMzWe5fNnD51r3Pp67R9+fP7Nx58/++Hp
Rb+bwDMNc3TTBxhLwheI4pCmLCUhSkmMnj/Tpqt+PY2iF5RELE1RkqYRYpR8ufXVuYXhn2e2Pnt7
HtcvZ/7apD5N6fzhw/hgLTzep7+fjv7mMZ6evDdT5x7faAUv98fnYnu4r5vz82eNNeLzKWEen0fc
fXoBP3yLxr/8+ckBeCVPjvwGsKfv7/916ju89vrsu1/+7Vn7l/9pnXl2M55rmOp/ImRhklDACqco
QmGKv4UMv8BJgmLKWBJiGifxl1t/hgxmU00PX479/WB9GfcEpi+H/1AAXWvTmun+P7+ccPqCUppE
SRhTktKEJN9iQ1+gNIRKigmglyTsCwyfofl1Wl8O/v3YfB34BJyvx/9Q6Byb2vzlvz38DmwH8IRp
jGiIkiREJImAzn7LdlA6cYTTOApTFkP90C9QfMbnlZlc/YwbaA6P3PO3C/qv092T4U+wenL2D4XY
CXrSs7erBdia7j98M/9YdwK8MIpxRDAmhCQJRt/iRV4kFJGQpBEL45QQOP0ZlM94/V0z+utY/Wbo
E5x+c+YPhdFjVbVmPPvfqa5YGCGCCUaPhQU957d1lbxIYhKnUFGY4uRTx/otTp+X/uXj5P75uvo6
/AleTy7+h8LsNP7yv0D5/fK/6/H84eF36Fcg/2IGEuFXXKBpfQscecGShFAcMYoR1OCTAtt/mtaz
r9P8Un5/f+f6/gpP4Pv+A38oBC+a9w/j74QcDUGuhwzKLoaO9aTk8Is0TcMoRSSFqmTpE6nx67z+
ccC+DnyC09fjfyh4PpGGVcbqh+334UUWhQz0Xgzsh78rL/oipSmOUAKUGYaEgVr8LS/+SmnBq0Y/
2H+GGb+7wBPQvjv/hwLv5jx+mN43vwMtgu5IQwSkF4KLeqS/6FtaTEDGIwJ2mMUkSeP4CW5fJvbP
uKxfnwmGPsHqNxf9Y6Gkt4d//9ffp7hIyiIorJQlDH0nDuMXUUTTkIGABM2Bcfptcd18mteXY39/
x/oy7ik8v17uD4XNK/fv//3hw+9ktkBbhGFIURzjz2bqSRHhF48mOEIpSAtoYtETfAQw4XjW/7zd
+u4CTxD77vwfCrpf/od1v5OuIHEYhxBuhjELGQFYfivl4xcME0riJElpzOgTh/w4Kwi+uvOHZxfn
9w/tP15e31/hCWzff+APhdud/uXfut+HDaMoxDFEtSF7jC6eVBt9QcF7AXIhjmiEkydK/k433T8O
1udRTwD6fPD/a1D+1uQ+i6/PveCbz/yDqfpjDBiD6mPwM0Txd2CQFzGkUClEhKD/IvxEm38Nt//2
dP56aPF14Ddz/93T8r+dpH/decjO7px/2rL4TZj+H5/9ksI/GfpN6vbNc35ZvocPPz5/9LFf90Ee
r/CNrv7Lf4Vw0Tz9/MPZuh+fIwaWN4SM9hMwIU6A/+aHT2ciCA8TBLaKQYbI2CNsnRldDbso6AWo
dwYmGXQISzEBM2Yfw8Ifn2P2gmCwYaAXYRghmH7dK7oxeq1M9/U1/Pr7s25qb0zTOfvj8zgkwLD9
5w9+ejBIWVIGkwBhGoHyjAjUeX9/voUdKfg8+i+bWWBqknViqL3hNJoFcl13mu0yCtezw2xlXyRt
6LMglC+NfddaVYuw8Vvex1MjarZZXhm1ipjhQ9VixN1avo1Qqw7OpXlft69cQMpsq5s0W92tDJUo
Sdj9pG5JOt+TyaAjWoKXMOAUtvJAXUU5GdZWKBadKtcN+wFr4Q0jPAkGyeMwej2Oa4aQKkWjeTzJ
OjMsPE+VliLGWdDoJG/qsOQTUlaYgXg+4o7xKW6u/ViT2y5Eoor6jtcBG7Kg1KNYl67YtlKwvvfX
dDMzX2Rz7ID/+KLU7TZVjVC0PWk1Uk4TW+8SO80FLV3K595e0d4tXDenFkcbJ5M7TbFOCqcrxtc0
LbOw9JL3aW25TlXA3RL/VCmWVYQeE0Y+RsM2HadevyuR+ZCkc8s3W3+0tv3J9VG0m9ctEZHcz6pL
sypqr6lPZz6Q9DJdOiE983npxijrIq5DanJN0lEMMc3TdU53A9reSx28i1u78Y7ZAsnlaMM1T6Ou
4Ws1/zRqsi9xobqHWs54J1HSi7WKs9qmAY/Tds5Y1XMvYZvRoEM5y2OTxqFou+mNVdV+MMsdJoc1
Tc6w1Aj3tSrWcdSndklF0kmbpes45y6t+VR1a9GW7GeGfc2NUsneVfHLcnbFPLZ3Kh4dNy+1Qq+a
RmmuVbRkpe7eT4w2POnQrZwnzyNj+WLano+pXHi3aVuk5ZJ1SRzlieoXjgfpRWfsdSuDtnC+aTPa
wEMv6UuyNQ33eg2yLZb7Mr1q5PpmtNE+6NpKpEhtQhl5dGjZHt+wP7WxF75Nqmxucbqbh5JXZKjF
0FR9rg2sShw8mEQyHh1HN7+roiTmqZcRj7a7pNmOoV2tKFN/2bvqfdfVF1vAusM0r4e6LFcR1EPI
6VL93OspERJvE496eNvKL1e4GQ5kWC6ryFyllXE7SmYx9z3iLPaXdWI/bnF1VRK8n1mhwqo8xJHo
Ktrs18VUHGr3p35LsJB6KTMHVd7GWKxh0HA8NoRD8w95uzERBro6mqTKwf3crR2SfCqDQcQBNtwO
zX6AP6HyfaGr6TA4mV5MQ8KHSbc8CYPdsqKAYxm9rdbywlfkYvIbbxdGC73KfMJpmJsVmEFtyVJ0
noRcroPmm6LvAjohEbnkeuvHUzX3lwPrRTVYJahqF247EohIs0aQBgigHRwUPJllHiGqc1IHMqtZ
sF+iOsqD5hRUZVNsHzSpx0NsiegbWE6jUpdVJV1u2AbvZE2KvtnQZYndy7V0Ma+PfqSoqJe6F1uf
XnSd7/KG9lgEF8nSBlfVclGFPbqUcjraaLJ7q9UxiZc2D8K2zJBpeWDjV+WM433TvHbAeXkYJ/1h
QOrneStzXE0hXxfixDqxVz5Np11Iu4rPk6p5EHf9bo66/ijH6djM1u8JqUPut1RmUbfrqlKeUDdh
sdERVjzRx3CdJY9GzbKSrtdtuzV80KtIw7bweAk4irp9FM37cpGc4vjcNWG5m0yVy2W7hireMlqy
Q7zQhdMgTrkFS8V1VTdZ0yYzrxuseGmnt1tqsNDkdUdHJ2jL7n3YzzxI3asy3Jo89XvXT7x6BIWy
0nOG9b2M1zdLOd8i2liuKoMuoqDc4MHdcsRX44h5idFNT9KrOF7u40Za7qM5zGskg9dhRXjvX48r
tdfIV/5G964IHVEn4qOrpR7NDsfTh7ZtSe59qk7rqhs+LV3C22Rs+Wi7RKQL8JT385uEsExWqM+p
GoN8iFnLgQalwLRNM/ra2NJCvYeBANbJAkana2mSq3JLLvyEpv1Y+5dRPfKxUw28bXyh5MRySurr
cA1+cpvGPJ6BeX2XbDyN9Idp9tth2wZRVcgXqcS8pe1ySmwEXc9NIsK9OwwmbXitMRJopmuG4WfR
60pyNyfBPt3Yg5x6x6X0Wxa1ySq2n2FddLxLaHvto3pf1THbB7a/HpdyzNp4uGUepcLSOJcJ9kKq
TWb0eiHtCCBilfdj+aYBTpwUK3dylsPBAaMtEzouAdF53ZR7Os93jY0KEhDJZ9tCUYR1zdemx7ta
toIu05w5Y1fRNR3U8WgSLptlE7RcdjTdPoZ2PgfTqEVEUY7a6nac8XXAWlxA6HIoXc3yfqDnNiUr
Zx5QXHV/QvF0oYxX+yk9pU217QJ/kppcDVTLXcMmnsb1ocX+TgYflzS+0dgOYmnmLrcGvUoSd+h0
OnFpyXFq3MArzN6awChuNOJ+qss9Supb2s9dMbWw1gO07+qIZNhEOpsxbjhRUl0027pPomp+RXvy
2ox1IhY/mozKEu/HBXjcblSodh33eB1F7NBWbMzHfCwdPgEz71A3u4wNtj2pzc3XJYFSkGTLJFPk
3FCaJ3Ki5zUJdgzJnXbddI5ccNSbEkOk2Gu52iXHvRyyLQl6jvuuy7t4WAvmicmqrQvz1jZZu7TR
fo5hDsssu7yEn1k63C0uHsXU4ADan62hSc/60IfNwcydvZj0wJGRTkxYyWLe4oR3prwqQ+g+Pgxq
oVYgeFvldpnRYau7c0uQOQSaRBwbe+kb22VVP3VF3Cx7us3+YkXU8U42wK5zZUXdj5fTIsuiL8nE
iWfnPm70Hik3AsEnUzbrmED5l5la2XDaoATCKk0PDV6PWxquBxvZfG3gdgNR0NiTSYRd2Iu+HhtQ
cWYSDbSHjChDgWWdL7C0IWd1TIqlDm9T7T7ipdJXfRrfsW1adn6hqljGdnhsquE+chdzUOEiBYcl
pFS2GOs1uOwrsrPbIN+NvpO8NnjIg621Qm5k4A70oS+T9brrwl1JWnRZ0fQarFeuNqUPM1IyY3rx
PKzpHtVyKXpHge3SSXKZ4vTzLdoJZ9REijdLMu+xQ/jWbEO+4aHeJ+WcryPVIDqodBy3PmvXN7LJ
AjKER912I4/8rG/x2Da86urpKFefioVhu0/nVSAVNyL188zLdk6LZNteJWtpORq02vcBVGvQlqfe
bPOesqE6quFDYoZUbElfHUm3XhhiyK6T88GgzR8hu7FHhc0VnuYLMCndpTWJugkqKP1uohdbvBXh
AP1flnISbnKVmNWw7FFfD0JvyxncxXaZzuhyqLuj2nC3NyMYCLr2OY7DQ+j727BU7MSC8aCTRJ5a
ok2W2XKYTqRBdQH9thKltsN10FSXjWpdYXRjT0miq/24YQsreBmLEA8tD8OIFMpX8E7GfPV9mpWj
PsNEg/000gNpbXfcwuhBI8nytFsfS2q1J4nrhIO97vKeNMGuRNO9nRuXlShQmdds3806yEI1ILHN
eLxwfXiMzDxyE3ZjPg7BtRydvNpWk8UVyaaZHpUyD+G2W7b23ZyahbPOXbTWVnxB48TDJBbLCjrL
yOBtb1uX2+3RRixs5+uBZYuWEzfxeCLJeliict8lixPzHN6ZxkVceuKLeJ3F0i4kS1pjclctOzym
sagCoGGfgFrytaj65gJp0+TOlzzVTcXXFdgDrXuC07EoUcWpjaA7EpAPY1I0GyN5a/Ak1sAcnV62
Ih53bqV9Ftmm5VNgr+UGPsYEUnEghodp6HjghwfQo7rQ8Hy1b2o+Y3UcEq2ypRz2PnAgDZpmFLKc
L0dXgkfQb00/WI7T7n2D0jobxglMUrS5vQmmUkgb90JNgxJ4DOMscnI962sZrnzoewuWqUPZBOzE
gz6rUBRkrA+XbK2g8GQXz7ybLcjTkr3XeDRiJuvLsqfXfbVMYgrmt+WIBr669U1qe5yX7cqyYGld
FjEmc6OSA16Dm7RbuApiziJRUZTyta0yPzoggn58RbubFXxZHKSJsP0k834OvWi27XolbNgtSQo8
PasL6hte0tq/2nQn4iGlWT0mMkvcck+Hrj64qAc/1OHjNO09Y+gUruXrVs7Vo4k8TSUSJl3jLO0/
4iDaGwIqeURm5CToRN/WvLIeZWgFUT0gc9dHNAfT3nPYYHeFKsvT2sav3LSoq0A7Az7xI36DQSNm
c28wn+eA7Oo+KcK4uiyVXLMltDnatbJrOe7km6lepEhrivkwgva0YyceZ7BshImhM43Q4VaLeE13
ix5jENDVktNBi2nYwKQvyTkABqs8CwR8lW2C++GH8mfp386LVtzO8AyTGlpBPBadnLww5Toc8Bbu
qoH+nPpAxKgNAMzybR+q95qAbtoerX/90Gj4dzXPuYn9y81BZ6fV2J/qubuusEkPdLHHEDprTDYe
VE0soqR9uSZAxU0PhWXKYnTDmQT4btSqIEO5axaTx24o4Nupk6hrtorVr/d2jT8Gkzn1NYxbFw+d
JkyyKLE9SFqvuaVQQq1KzK4KYFLvIWbRwrqBiXqK3jKm+DZUIMGq7aWXighVzdfeyPiQdmBDm9CX
uZ77rKdDkBmaHlWZ9ge20F2cmJtBBSWPve+4L+P7HvVyNzEl5mQEjUXVXFRThLlmbcgViCmhSEaZ
NrvYdEOelvJ6CfFONVroYOj2voZAImza19XWX/eKQGtJz+kQ/DxStQAbqQ+eBIloh+ayZo8uIrIX
pepflwHbxyS8sq73+4mWmPvZ5SgYd6iZdsRWZ4qH8cCw+mnZ0qmI8fLzUFbg5Jg/BVt/tn1XCR8h
MPVRIE8j9L1WmzeuRh+qFOR8XCHHm3pYeRX08HjEvK57VXJaQjwzBJCONLMWKALHqdd+gPrzLlvG
yRRBSxIeqDDHUVcVREOG0pgk5dNoN7F10btlxNdE1mHOhv5mpR4MxXju6rXmDL63CdPwC2+SERSs
5B6xs0p0tGfxlIMN3IVkSni5TjqPMcm0qUpB3c3C0glka1UCC9fCSZnXYKsFtr4VzUyBetu3pmnD
nSeyzBI6fFQK3AcEUKqVYTH2r7ouiqEwk03MDqgO0ZIjUNY7CkFTUKUDt8R/WFBvjxY0qyCqvlOq
krsh6g6lZXSfTLoWU4HLbc6DMl6F6UAFbH3Ay+FR2jfdzxHS15TYlG8VzgPI7UTg4XSy8jbucJ42
M+KbTOKjCUH3lSU5Oe8PHY6Twxr6KEsqbQSNGi9q3LYCCFfnZjqy4GXf9D5LovXVaH02DYWsYTKb
Xl4tKnk/hhPKiTQbsGYgQm1/rrYqw7E++a76EDcO866BmGOjdwpSGojhPkbw5ZOiIqHldE67PLXQ
LHs2nrw1b8nQKLHQ9QRR0u3MILzp5MopAcCwlS1vU9rDgkV+1291PlYNyT99IrJGClnNPKrQkIUh
uPAkERPpGxGXZV7Poys0KgceLVBAfZm8YRMkLB56Pqht2x9B9F8Om1kPK7a3m92mN3oKykIZN+Tt
1IvJUPc6RvkWyU3EdpiP3kynJh2h/4bgNqfQRnyN2HXi5ChGXN2NmBSzHN9Spe7VFl3ZuhS9P2vd
qGzSynEd956n3RUoCmCQxC95Bxma6wjiK1HgVfBdrYjK505eMezagpR9zTdD3g9B9L7coP41nTML
R4RGP9vhTg3m4Cups9EuWZKyMiNA0FmnybZr2+qmnFZ6RZZ216F6Rw2KQW0MrysNGVEyVDcOywBE
gWzhKT2P5Vx4PVro8d2S95HbgbN2SaveVvPk+OqbW4MgjGF1vVzUeJMQrNY0c02VJ5tvdiszAOXw
2EJxnfd2zZyqyn2CriyDPsZk2PAm6uMiwPIdEG2mJKkuNxTcEBbVp3myrFg63/J1Wz4uTXBag2o+
tGop9DyyPPLAbbaMeQDhDR+2GV6NpryCdXGzrFSUkPjxbWlKrmT/KpnSkjdgcg6gOyBOCe/VEFse
IVwXdOghiIgjUDWsznAC+QwGpbU64PLIMpxtQ7IbdN8ebXBgDQ0ynKa1QDWk1yPwfKEHlwV97IQj
axavdubj1iw7xMbMRevI+0C/m1C9hw62lyEGZbW8i5mpM1rNoZBTDN4Nm5NTel8PoOoS+HJWoUni
uGrBWHl5Y+QCxAoXhjtDgxidLijEXXhy64Un7B3eqM2mZt52qgIdNCUQa0IfTepaZmNoZpFg+06q
sb3sIgORu+x3dOwu0iVRJ3C7L3scLMJt3V03rPUFCqu3s3cPseEOGegyur4sqeuugrS8nCUYMK0u
IINH+RDRhEO3P5u5CjM0gRCTbdHjss31YN9Nyn+0eIGA3akrCalP4dLxjhjXQKQNErftaa6W3ooE
omQRjW0B4lyJxM1ptqnS8IHCc5d9J7SFXIlBoCCSOBajA7TkunycA7XcRCo8AG8doUlcRR2ei7Kx
2ZAGEUT6us9mBPEWbc0xNL0Um5RFHZIx880CzXnrbyDffoWmBdpY3znoqEEkaLo0WRkukJxpc6Rr
69+AG9lXMduyJqqkmKn86GDtV2q9newMsjaUH2GJ9CKy4yZQORfAP6uowbDAFkjDWSiBkOPQ8Vol
wkF727N1gPAHIrKs73QDHnMw2bTUjWhSdNOVzQpZFvy21PguDMxFzfqXaqKLYM0UCKuCD1vS3bQU
mmWFIPlgm4fMtC2WqL9kHpwKNWRPuu71oqNR4EjqfCUnM9jyShPYeTBaZ92roJsgYGczf2yOsW/e
RkmRKgj/wtYFRavWlitauR0ro6yq52aPt0hlFUQMPDQ1D8dVX1b+TAemsq5ZijqSJ6g+k4c0DsQo
vRftS2WUE8GwnKMJZFs6VDtaTuF+iesibLaAL8tmeAN12VaJPioJkXnTk31iEdwdlgc4lra/dukA
67FrL8OoVZdyWhFHkxl3FeTmZZCmxQr5oBk9qBTpVgjhWs2rSfW7wGhBNoUK1LjLPo79blyi6waV
rwlwlOgCWLq4uo9rCflIGCjuTRntaKBfdxP4GBSBZAgXeetKDbQyd71oFjvwFm66D5LR85axKRsc
PtZNGOWTraD0IVByXQoivTYlD+rkAyTlkRhIndlkO3S+2SCr2qJDDMY+Qetdb/1cRI1sd6OaIWyf
L0APTAIhyGAns1aZROUtvOGxaOOIikDSS+gAKDfI3M7DrB9d2F0VNV3B5CwatWSuDNCRkrfgLS5J
mlxDwwONOCanqloZZ1WKdsDchC9Mv+tYlUdz3OYuau41njFHai5FuMXXpXd1NjEHK9RDqI4ge9U8
LSGLsRovu821J8glVthFUUa4eNleRjp+pWO3b01B3TRzP/TtQaXzXZRU79J+WPJ6fIdS5TlsiSVA
sTA66l+uVfKumSBi0z1y2UrZlW1Ah8L/h+EWtLzwlvIGw+5hqHUqemdfaZtKYSIQAoOLNxHVU5OH
c3pLIrrXGrZNUACDt06JuqyAbRnUgFrArdQMbJZkkhYVA5fWBeOWITfc1u9DXEEqszUecvDK8n5K
Rx6SFTZFovcDOsm5o7lXsEbmYShY16Z8kHW/h93LwmzdG7x6BfGZL/pIv0ONH04Hr8nIlYLO1E5d
lmwjLdgF6sMP1kG6tFnYpEwmWFxBYEEMlHkSQBPZ5mQq/FTlE2APba7ZNR1seSxR/LZ11zGBrc+y
55Vc33mjS8jWwkroiN7Ozidgj1MlYB8gK1uZ3jhI88P2depgCyuc9XRCFW6LclhjETTdXRh5UW7M
HRsEW0/GMrh5P7ZZHI5v2OJeozVKxDAYyMV6W4EsDFbIpaIdEAkPxjm+2jykguDE6yVfp1DEEM9k
XQUbTi2YDcipOo7Gdz1hMe/aAwOJduxBoS8m4iHzazHDWpyT9iwbfD8kQwexO5RbTZM71iPLu8Ay
7oAy/QBLZexhf8olXZzNlDDwSMpkPkinXMJGEgj3/hWtlyFfqvkG8vkLWkWXCIGWJLLipiwhB61J
vRvTKu/65q4O+ktl3m/TTg2+K9qRvqtbdxVu07iLsLrb6vgjPDn6v+yda2/kutWlf5ECkaJI8ct8
0KVudtlu2227/UVo221REiVRF4qSfv2synROOsmcTIK8eTEZDHBwgL5VV6mkzb3XetbupF/oQ9Fi
9suD+X6FqXmYC/mph+WK5pCsWvESwL/M8+GLXuy1DKDw1dbdt2t17ZEVJ61NQm2Hq5q3xyZX4tiG
DoOwNEtWjMGzn2MyCweTdJfj6qLbtp1P41b0IqZsWRPe+y5pFL1RZCVJaQmsdsbNnoy+iMm2JKW3
8bSsC8xbg8o8V1Yxl7uqa+kVH0iyGpJGjZ33bUSaxAZznXJvOTMDr8KMUifOz59HZjFB+cFzWYQ4
hn10Hlt1q4Mc89aqihu8QGwWM1016Eemdfvo1hZKAIVpBqPwefX7Ih5s0Cd1H7ZxZPT7tI0nt+o8
HRf7qSdvgACApkSK+qsvenps84e29AIcuT+aUHYnRsvnTcfNfKhJNyaOuDhc4Ws5HHxo0wYcQV6f
3wZTXad9RXTWlOxl7hjJOBmh3aJozPJjmt3Rtbhf9Rq+D9Mgk1JtL0bVLK3aBZOGigQGg4rHW+B/
KfzexgI8TVznLaSkoZ3ijfffqy6HeKAfLwccRHGD84kztkdRSPvYiulby3qZCQvJs6JD3Cj3EAzl
uq+VTowQ15DkQDiY8oQC8z62846oQe4pj6D/N9F+5AVqXrv2icfQoBP3NGiPQ3Dit0a1X5i1z4yj
9Ta0d3vWVVViR3rSRY5OiHlnYKvHweFpnKo8Hjp15KVAH55DoMuhfg1b+LAspEmLoU2HrkbTREp3
pGPz1FpoC7Wkz7XWn14VXJnNPpVN9+KsapJAY4Ia+/U8osnq6j4bFNAC6qPHWNo1gmTw4be1DwX/
WK32vRXQvvuP0KHlCQdMmnygN6RvrirPdIdya96NmK4nOdbxKgp/t4IhS+YVU1QpGVws5KMzO/k7
lD17nL38to2iJ4W2KrTey5DLLdOgVJJwnN7bpnwJwkLuawaVgHUHv2UQVY+8Z0viN7ZJI4zVybSY
NBDlrSBcxJBUTwMtwIN0Oja1dyLjuptMYzMJ+jB2GCCk0+kyO5Xm3QhD/Gj9Zo5xuEOoSXvlEbyg
GzICecmWx2LaSLKA6M6aVnyKBmd5sBF8hY2+MwtLXWOmRGqBWw82BlzmIp6qtKkonkCGZnYZ9XFR
0buw/LSEcOecjFRWY9LPAh9evC1sf0XcnNSYoeKuiWC6hf6VyIvjWhAMJAE+x+xEMizoLkZaX00c
IwH34JoTr/pwwgtTsnEFA3h6WXDv7CjDdWayMWBhjE2Fv32vjT8lrWo1LGSMe5x7IuV6hJ04XDrO
qN9tQ9y2URejuu7mXsMmrzG4G8m2Aw3fTRiKBJW1zhooUhkPC7b3bP08Bn6e1KVqs6U0d7adce6g
+GQUs/SOtVbHZVulpc7NEX3PGhvt9pHH8M4MoRhp0MLqt8ETgG2KCHom3GCoxxSmQ2ie6AK+x9k2
YahM+PzBlta8fmiXaEka1zk4UhOO9XZxexrl3+hOC/O8TpCB5IQmbMHVJ+tEr5ciuN984kPtaGXc
+oVOi0t5LnCAZx0fUlNFD3XfsnQBTwCTED1Z1FdpzvsQsujtNAqb5KOfDaPCjaXGIeG1kmkLLiit
NsAtRFQjrBnclCshcUemCLRTZBNZQClnIn/gsCxNJ9oUcuBz47WQghYoDMO9Y25Ma6XQ7rTTpzD9
bcsnAWVrs5AUt0M1NCOeo6q49sW+pcWWgKpYk4a0RwKf+sQ9ckMW+lQOLgYWlO9Wb37HN7tn0vPh
WV+uW5EOs/2eaygTc2all841Y3EkuiAZq9eekJt2nWniyc2PYcnreMVx2bhTBwdtAuqTScteYO3c
gxlod70lDy5/hNJWJ6v8IPQozlx5R38NvAd80YfaM0+tcR/bLDJqx52lmCZpD9u9nwATAf9qMlE9
qxC3HotwHXFnoDka3G5ZgusxgOFO4bzG3RbpmClv3weD2fm2vmvD4OyZCv1nJ3D78Q9/hLHZyRa8
3Zyf+zqb2ss4ZXvMKOxrL1eeWgHCCQ8h5vTMuRLina/alIKYiolpL+4LA45GPjzURuAY7XO36axl
cBi2BdROE8GPDTEEq+1jLqY0bBoAcgRvfdj866qfYKEHX6e86HejR851NP7oUYXTbRIYOcu+Swrr
fclL9VltfK9rEZ3afNpV8/SISSocQwh/oAN4ZZIJdo03djfCh7RJnQgeXQDlkSvYYvS66ZsGut/4
ncwDz8KoSPjMmivj63hpeLXTs6hS3+zUuiUePlkC5qaIJSM0ZUIWCQshqcoFnW0XrPDyKMEcKsci
3RZh9/Dj1KzNTsC7SqJJvtak+KgC8eQAVRHZPYdAeQr+sdWmSWcKbo56p8pofgw78zUo8neAIsvV
vFUykwF79wL2AFzwlJse7ufW3us5FEdWMjQ/Sk0JbjqUE9SYkD6FrKzjyVQKcjwdkw3OGkK8zUMt
lw/oqd7eY8FZhxGkah59rB3zsg1SNEid2UKQWk5V0RR7r7BviwdVHFLzebh8QSh+CnLoqPeRXWjM
A633tAMUVoNsLC9FaIj6KPOjqTt4HZpSM99bD0wH/PYC77BKu7YZkmjm8rTY6opuUPEBP6J9AmoI
e2s/XrAMn17KfVgAlcPz3ektjEkxHqPO82Ljtsdgc/ticMcSTw+eZF6nazVfKiEkRcKmD/ctHEFv
rCrXmUdysbe4q2KB9sL06DNu1mXzkyKC5t1S08Qk7FCitPkiatR8h+MWAVq0jNW67ocRc2M4T1+l
Uws6mtrFUT0uoDPDJG9aL9VlpWKN52QYKExJM97Tivmx4gUB1GNpDPTyCC2tSGBo3easuNIGXpqk
+KsaVwSY3WSSCw5j/6z7+WWhsEta0GAxIA4Sa6sdevY6iocGVdHUsAlb+R4ygIR1u902emMY2N0U
E934Ce+++TMAEH8b94Hoyp0ppsS3bZVMaDgg2sq06Vl7zX1cEIrXTTFZcx3GEbSsRO/8ZCu5Ohhu
3rHeApPJlMu44iCnJoHyKkd2A+typ7oFkkMHcqTJg+1GNSCYxNKf62r7Kobu2FccV2d8mOfqpkIn
wBdXXoNCSRtp+bEs0L4EIQYmNqgPgDnPjaA3rhwUbCxeJz7VZ1z8IWl8IJORzPftJHHKSHIUKBgx
hvA2HTG54Xk8LeUzUQ0UgRZqgChsnM/zLurmJu1CN2JGElflPHzN3dbHgzrUAmJcs3QHhfNqt6zK
xEEe9fiqZoc7u8xEJ5tY9fJNr+5cLlAJe0pjSPdfw1l1KPF5mdCte1HBxZYswmPXY+RvIRgzUXaJ
dsvzCg7gCBeHE/hTFl/Ql2n14z54NOtz7tQLAAiwA9BZyQLSLZz6vdeMGTxNde3Kb3kkzNGsUCOA
lFWevO/hVaoLz2Bx31Vo9o5FB+kUaXvIq6vYlZO3ZbNtTVzmZQZ8sMkUFW0cLueyUHfG53O8gokB
z4LGYWH2qsrhnvQG87RY6gwUbXFFMcOeItI/zqRX+8COoKuUyAy7sCY2ioupSUHposPKQe/WATSh
Da5uXYAIhgl8OSmnU+/ZCApZset1KzBGug43a/6D1/weIwN6+nE8ElQm3Yb3egN8BwAJTV7etnHT
HifXfWnkVwh5sPNXHwYMjg8vD+ktlEI0c0vXJyD2fgxUvQ8O5CywiJg7KMz1ZG2yBBDWx+qj8OA4
ixD2EHiH2OGnoXc6C2uIvq7EYWRgz8yvP7VenhrBmsSzdkgUBcJQS1KcwMM+bIGHIRxXOxyAMi8M
rHOxQogiGMg6f4hVw5pDTqBrL03KlIti2TUOn6vyMsE9WJgD3/MywO2m6c53ZIhXHsL/dtvJTFwk
pAT2MWwa6C/WDAFOOtJaztf+qrMFh5TvT1kg7HaP5ne7lyNUqaGqYngmFfC31cb28p0o6B5F7uyO
hu682CBPeKXxAp4kmAkw4UKtXVJvxHhp7XwsI/PWDDmeEqB8zklwZhNNoGcA5x7ATBZelzWR7faL
V+mkfJF2vBbERJjW1bMzYFPHRn8jfLiCx/ikGdiStl7fxCyupk7vi206DzjeAlCx67LscRwe89yi
WbKvWsBpzHNhIYJKDS0Ss0nJ5depKr7M7QpXc4T6YjX/sGj5Exoo+NjRa+9mkIeNgaUHAdOBWDdD
1Z+G1k8t8+7rstpt03TNarFjkBfyyNZQh5p630zujFK5YIA6AuEGjw2PBgV1VAfQjKmsyiarPEyD
ZRVCINi6Ny9sknUE0Nyz6FGExf3GSpPmyyBTnPIviyfUdevJXU+H6TjUweUgulgeA5Db8GNy3prl
pgLcXTt/rzz6LHt8LC8HAxvkGJbL8Y5ayveBWl1cG0zNmgKdsuM7te7MwRsBygN4UFNxouVod6PP
8ZyhXcVc0KYBgSRe6LPTGpKEFSwbkNdLelc8e93FYoJ14xT7tox4aD3h44DiPK3JsJymrfvMqyA/
5C2Un8p4QbbB60wCTvRVFa5dNq82NRNKFjixPWSjE574L7SHadw3qDs93DVlPKiMUejHphKo0rSK
VxaEe0ipmG6ZFj8ilrdQBrmBEoL/9cuQY4xVz5NjJ9SMW+sHQQzz6wfT5WteLmI3zOyU0/lYIEGa
KM6AzGLKgXwP1YqNJ3l0TbldFcB202AG3LXcSYW7sW6h2K0SGQBfONQSPFPxDIISSmstkooD0W3z
+UvR1wZxg6ZJqS2j/SrgqoVbMpsIp2QDZmBkgKJJ7p/DHGCYhZwBq0UXMOEHtZf1op71CkaVVZdP
9EczVQPFKzHSLprVB4+Ih8bhhDamvl8Fmq92nXBpCrVDIAEa1HwqQwuYC7R+xEQEd/SipWbrQmBy
sPtpHI5rANI3CiiiC7lfZbnX9IfVU69QT9Jm8K6LTp6qquoTUhH0FggEwIMtjuHsuoRdeKHzMk7f
i7K89/ToHxtQ0dvFO+nUsCSo1mMiFDpW6NXQMtb6iN7swXTNdCiGh0WW+4tWmil2AaDh0K81ZtVi
KRiID0wsi+iTzpQ33MtVWkn1TiMC62uvA96kkJsyPbEfdMurrI8UREb93fcZRKIZo1S5JqFX8JS0
iBsEdKQ3dOG7nBbyBI7sumdwoLug2TebuB9tvV+onOO8257EVG1pNNefpUQv3xJUKXlBfCh97Let
OOpiPxTJ5D3lBORDTnMau077p7yE66JxKK09vhK41cO+057CuABfzae3DUETrtFYQCC36DB8KCmM
HJdc9LhLe7CI8wnQXpFtQVOmxgio5zU91xKCXLk90aCJRQPpIgIuSLjNRrTdcbSKa1GGzY3u2Au6
M9QoNIEndEvui6oByZt8OcB2nGMbzXqPmTkDJP0xGk32HgzDYkMTrsqvICZbPLQhBt8WdhAQUgxK
W79HZTwpEe5nSovYNFCUcb98+gUKQ9QH9xVoFEzHH8rh6AlaIDJ+hxFXd+Z99HwcaUGu0y3n12oj
NvYiKNYrTobcljbdvAu/RmZAn008TcGH1wbHQYrM1Yia0Kndd9MCi473ezF736YKvbLdjtKDRTde
ZBJklQ4jbbeYC93GebWojCuSFl45Xk+Ll1EKBslv1ZJ0/p6TmsFgKReUYKAqU/jidMmzTX4u3Rie
KRhXfwDLUauG7A2/ntSTbdSpx7lbLFGTWm9746J9UFx9mIu83lgNtT0hc56ftn58Qr4DKmm3k6F8
NVHUnH7dQPcXGa/3zqwD2qKfKwF/++H/eOwa/PfHlXR//snLRsE//+j8p1WEf/27Lum7337bn/fa
XUJvvy25+6sM3f/aS/g7Abu/+4t/kb77i9znr2k6wgmTkU+wFuH3Q3i/LY35bbfN77zEz1we/wP2
YyB3JxE8plishojdz1xe+AdCLollHFp+xCXBPrw/5fL8PwhsCOCIoXOJ4KtEmO5nLu+STscwfRm2
GJZv/JO5PHnZCPFXsTyEPQXBxpXoslfs8vZ+jeX1NgrhNMEV1Do6jw6eX9jtps0v4YU7EFbjG5cA
9IMFPrdfX43lcr3R4ofO7+vicpiEkDswjoGgR5puPdFivQ2kd3YSY3cIR7or1g+xze/9DCEOnTNK
n4Tdp+rqEQPdeRTubnMhOjLTmmyE3m8n2yes9z48u4B1GKHEM43OwGefEFNjKqB+Rvx+IOCiBDnV
9mvV9CA7UBOKoXsjSna7UIDMHjQorDJSN30prnkL8rYJVDwNfgjGbb1BtxrXyO/Nc55MY/BQWP1U
OfM6hflTr88VuCY4dPQ6wGliRfCU8/wcMtRwsd4gaIQuHq6C6MTzvBY3fVQeoMXetyO8WwxTTFQR
corl/4lsiAKypcbmfyQbXM6abM3NfwbZUHsDknPsHyUbKiQgkgH61H8d2dDhnEBUEnj3v0A2BO1y
tfjt35INI4d8o3NZ/xeTDTAJYwFj9b+dbPAWh3haaP8dZENJkY/NUX3+PWQDTNV0NuTvkg31AF+F
rtcILdjE0O0XsoG5ftjB2/i7ZIORLlHIn/4HkA3QuDlaUYxQP8mGiXkEUz//18iGoueYKNDvkt8h
G1jLQVsF/T9HNujxygXTL2QDZKdUqPJgmvJj0k95PaGhHUA49j6A4d7BJfWQWI95Y20KpRI0ltEy
a7y3XLTXEUiuJBrMsAvL3M/KTr+BlZviAE4VDg/oPeMDMrDZbPTdCITB1k997x36wL3Xvv+GgaFF
hlCkpQLs05V3Nje7fEbcToqrTcj7kjvMF+u+8aNHxHSiEQZbb2LELItYO3lbdPmVJicPpMeqkXPw
yfK9Is1r6BdHzqpDVGyfXecfciA9YKW3u6HnGCFG78Pn26n2cQZR3GrWg+ZTz6GOue9Ofg/g+0pG
lxPLq4NkpQFSwMWAHJs58s5/X+wtY8tnzpF/HofvzNtILNroWc7AIhAwWRIWbUnEi9sGdNa85jDa
+pNEsOzia05tdUQy+c48dwLQnhfpL2Q2b7Zzj1URfoGfhabSeA+kMXeBR00sFYVs3Sx9vPj2q54L
jM4X5RN/sBDumyj6N7MVV76sYMKPZ076B95MP6ipD6LhPvRi5Aylqo4dVJw+PAy5jwG0qC/Zq1gt
r6YkL4XnDoCfg3gN9JsI7O1KGY2F3jLEgtJIblfO/+CgAVNIC2OcD+15MN4eQc/YL0Bv+FX0ZiVi
CGRDSqG/8mpxX81LHoc9+Wzz4ODNChEi3DZCdbA0/aiMK6zuMX4KrQXXvcFgUBP/qZ3lmcrmirFx
11r7te6WI+V3QGXAptfaIKo1nXQ03UwlP7Vv7Wy/Dhu9aiIYC4ZmGEh3XRl9mbxpz2kysv5OiU3G
+YSU/AwEqSiz4osLPERkSdinziePVfWl8KDudGsVZITs3eTeRkKuebdtSMryG1HVPwQ6w8SP0A0B
e4dcvCCVEEGbA98Fl71FnijXDzPm2Nhg6/KNVRZxDTjdMRL4S9AepshnT1UlwaTM123hKZifH2GP
fDxb/BLXLIBpe0kC0O1m6O8nBT80cpTtlLfs/AixYRb5644Rra+DEHLS25rHbOq2Kz0VGVKnGOtk
Hd3Nq7qHfXQzaq/EKocOfr0vvaMHuFltluz6psatgy+/QQr8HBIYhE2uz5vyYH4DNFphj60SCi4f
H0qzrlB9+xp0M3WpWtxN1/X0cQ0JDuPwReOC55Akd23hJyOSm+PYrSDDtjr13STgN1UeBCx0YxcZ
EYmPRnmJU1GX4lOArZ5Xd9yQEl4axJNyEU6xr+dxD7fyw2pkkFb2au0Ggc6U/Dyo4kTa+STgQRw4
xv2Y3ZaFf5+7wEcoM4Kv2csahdeekbUrQMAXDUJhdQ9eL2I3ntfc0hy+ax9GyDtAIm2pD1dH1ved
I3rfFdFlr0TY7+bRvBDFOiyHQOKBksvgiNB04koOqlv1sd54mQIrgnsLoZO6aUvGVV5NS/UdrPwt
Q2q6W+bjsMpHJTTgHKDLisY1tTD/vOGH4xwvjmx9iZw1I9WpABlZVvQVieLPtQlfOqAQwBXMPH+z
Up0t7HaYJUQdhwhAvzMgZ0z4XU14rMVQPudw+oahgjlDniq+3XVT/QZo7VYAGejoegWjAhUz2DMW
QnK+55BeFP8+AmUem3ZXkAU2fXDOnffSF9+UhJK5bS4F7nhbePbemPzrUvr3TpubKVcn6+8hSrx1
4NpIBWIzgKeIJPndVEy3wKtv3FB8x9+6L4spayXPDLsrx/Im6kA6tH4Oemqov62IyU8tWwF8FS96
jO6pp4/Q289kfp6Ud9cWIHZRuozrdzXeZNAWsAsUeSZeBNVihT8L09REIEMg+pxCUHzzEJyo3301
Lnrx9Xsf0l1A3xp4yoieHYtAflFNGy9yvfM5uZot3FOE/+gAwYX5d0tbPY5uPeg8usG9fruyDZ8q
PCG78bhqh2v4PE/RdR9B6WYQP8voQ7cO2jRNc7vzND8MzvssGnXbFILvnJef8dfOmV5Aqjp1E61n
Ch4ymashTzwzICYBmS8EvMEGAL1mt2B5SI19LnHbN+OpBx2l5pCkWvC3CCVI1bjUG5mufBgFZIyu
O2SH6YQy3dyWl6Ohy6dLerZ8c0jllV75pvbtJcGONe5gbk4hvCGsVgHTsG6RyyBOSSRvIDKBMAEM
WFT3wbL6VwjRfelXYrbYEbyFoOTjyVYrok1dk1mhPw2uzUzGLpWD9xl6P5StH8mG92a3JsTyhnFK
jJ6eEaiAt83B3fhmPYbrcp7lXCZutiIOpluzRu+mbE4LVsgcUjKLOaGNXGK3hm8BRFxU1PB1Nfze
bVELtKJIfRt8a+Dedp78DhsraTzgoEDH/SiVaGfCYDx0gQRNCxFdwxAF7HiyY34PdurBm+0hnCpA
DMimWoThERAUdDnwuagPGEF3RoRHz9lPadSH6yHUgVl7/ucFmt9VX34VX/5fk3Ek9iZG9O+KOH/v
Xzq4rCv67SV+ijjsD6AhsPWKBr8twP8p4jBsa6RUStBlkX9Z9f2riEOwUx+btHwR8ii4bKT703Il
7OnEbkcsa0eEAWu2iPxnliuREBuc/krEEeCKGMO2JhyhYED/UsRxAUhYsnRD4hXhnIaK7rCUpT8p
Ep1h1hT75nkxAvmmdX2MhtKDjcb9PaQabBSyRXdmGsB1vxosiRi9H2MOSGfI4TKD85Fg9VF02mAt
soGtr6CNTuFKiuu5LNLRwOSFsxRY5HPmmY5xSPJ5T12HjCuS0qnsunuEguE2eysIzAaLSKArp2od
xHWDxUsSjSvyxnrIzEafpsr7QYIpyJwfYU+PGpB+DnoKzxRv0cBqjMLmul/ElqgZvDGbEHFGnjsM
GLD04dxwEt7MOfTRSeoqdXm4ry/pHVOQ7zOLWJKXXZD2rE8nRDivAixzMoLku9CApWvLYjyotm6O
rG7xnorRZY2RGNKxcCZg5cNC5jNWi6QNDeoUgQealANM38gBaAMi/1WhcUonN5ZXUTu2cQ//Hbt5
ah9HSLGLEFlO16HoEKxkBhCF9q+R/brqeB8dGCDrY2Xll5WKjwpDURy6cDguYsUmpgHuo18d1irM
prUHZFh119OEVt/bAK/ORXlAeI8mTBeQtv3u0JXrC/hhceuPQhxaLGQCYb7lqR286Y/GXlog+5dt
8PKi2SRzKLd0a8PvWPfkw0jUCbP5dJYIqh/rsrmh8Otyj9avXiuhgql9R7CSp6cMF9Ivqj12qbyp
EUsMMJXhUAlMcNDlEMZiFXsx2s+tHp/mpd874FfdrIBNSiyaME23jxQNUj0twAJzv8MFR3OjZ4t4
zAD3zRTFC4maYA9Ho03++br4rwjXf1E69z+6y87+8T9A3b6sdwsua+F+X9v+5V+w+FXU/u1P/qyG
+OcLsEdOXLbJ0UAEPpbW/ayGwR9CMCoSK7kIuazMx7bGn5I2VgvyPyrakLuheocXkf1P1fBfWjWH
ive/WzVHLwURe3dYSEO8i181bb5gQXJ4WTW3gbv5b141hwHuvemW/79q7v/KVXOzF6TNGP5cNacu
YzXM8L9ZNQf0/jAH9j9n1Vy3YDtV5MZ/eNVcXgMO+sdWzUFXeCYTBsr/llVzbJs/cyRBf101h52P
3VLiFPzbVXPWh/6DQXz996+a02JFoqqKdmwps1BUsMouq+aWTq1YKkP+3avm6Bb2xxVbx/7FVXMj
j91E9oFERNMGHTsUSK+tQrSP4bhgaZ49bTiM43XsZ4ThBpaFoIF6KGM5a7NOB13aVWF3JxG2VDqI
rmrsMqTonq917QDLAihPbOMdavnVTVSe18prsdkojoZAf5s3YQ7tYOdd3t1NWCwj8mHeFUH9yQZQ
IOMoTxGCYOm6IS3p19GUYVnotKfSzLtKQ3TZdC/S1ufvGymfX6ttfN0EKAKDKZ6V4pms5Uufj03W
rFBjfYuUvrfUIN84dlkUa/WIjSAbNkOCIEa65EFv5p7VCFpKyWHpWyhlQNxDPt4RB/QJnxXBwAUB
22EEjrRwAm7sHZKAS7EW8l32Fd1H5ehhFMybF07sAxPjc94v73m+BSkLlwp8AxTA4MLFcZWMlOR3
SE2fgwoZ6aFfoURDjhXBBhRFFxsYo+/jXAV7OraPCDf555E06ITDKosKQJmE84dqxpqfiETJJQIE
NdEgW71WHUKZ4W7TM7YljK+5Wd4nwA6rXK9tPX1vNvPKTffdKLGHzmOnVx0Z8KAhNn6AkHS1n0p7
CWHwwxq0SW3Wm3pE3mu2+lEgyiND7+s1vvSzrdrnJaSYAIZ9VE1gfHX7igR+g2WfcD1NB3KRI2pb
Y8CIgWXFugk+mwqI6Ii9hjEgKjm/j/P8dRr4fS0VxKsoa3ofKqdWCNv1hwoBaeNA1dUsiboIOZlx
16ttNy3qgeQKW+F0bEv+im22x6rR2bBsVwyOtSZYYLO2x24wXwCOJXABnisZXv2YOLkDBY8FSuEu
LCbQuATBun7n0DUvbbBryXwosJmvxXivNE/8AvFiYEkQep7JYt5nPAsIjiBHHO6pnR6rAWYAJpw7
5IRvohFp/lBls6SP5BLy8LEvg+fqacarLr65LrvxcfgeFliXuhIYCPWcPy7im5Pypmr5F5N7Lz64
Jhltp36NgKReti0scg9cANQebd9AVJ17zz+EG65vDZWZgfztkUzQ0ErCDeJNSGFernOmkAipK9DU
ebn3u10x+5eFShZbSqd92Gy3Iq+PkOEfvVBECP1pyGMhRfCv2P1P9s4kuZLrzNJbKcu50673fgc5
wet74KHHxA0IILzv2+t7qF3VwurzTEoUxaQkSllKVaYGopkYjAgAz/025z/nO0JXz4zMpmyrIOCA
xNyaZrmzO5hLdfs8ePojWIvXUSTLsCg3Qfnu590s26La2QXqimw0smTYAFMFC1OsnAx7UcR9zS4x
sbRjfost8mhX7SEOelz/4qgN2rb0w7vWBInTxW+tifBDdr6O3xM0qt78HnvZY9LnNiuuZi1sgsZ6
eoI1ddXrhymxH5wOdKgHVhFv9FM1lDutjvkzGlwHgO64QTKQKNqLW05L1OdPE+9jVzZ7N1Grtu22
hCQWSKH3StMPXRfXN2PoP9SxP4eAtVXRZiHU38fBL45aF519QHd4B7aAZzZVXX45hfeqGyHLglyO
MiC/ja5pRnB8cgTa6Mod9zEM5Av8qF0Zr+bgqTMZpPXUPpf1Kiz5KfbVhtRqKb0luA8kTctJl4DF
7tPqMlgFMd/xKkpvU03jhwkIAN80brmQb62a8jsjAHuAT4xsagU20owvQQJ3iPScBuXVOjg9yZ+o
hVRQqObTStpnv2vjjWEBTOkcNNyqToHVGnW0qLtpL3E/Ldpi8HaeU+xzMk8XjQjTNnKNHQDQ9yp1
YjQu/NhE0Mvn4RgE7qc3EpJsI/falla9FGZywDO/inqQr1gq3jJ9Mk5ZH/Ju1+oYgYVpwBHufc35
RKhITlEI03CUwzIunR3uZtzmQXorU/trqFiPDEHq3Z8Nhz5EsKy0/H1gfKIlLCtEvWiAE6Ay11sW
o/8U6fYysYeErKdXHKxQnl0bgCrJIessk9xYTWNqYuwX496JjzjvhoemBIloJRioq1TDYsWXR36Q
SEbuvruA2chqajlbjgQ0hCbMun0XkSoCAW0dkOyKG00Lby1mzFNtmOsGy+7NEGcW6gKYTuT5/qap
BPleFpTE09Yh6JI+KVcQcC+Zm8hFYUd3OZxEHvptAr2bbQaMl6uEOIaxP0fgmchFU6fWAdPsBG4Y
vrFmQKtY2C5Waiw9xVINbk3EMlDLwGNZdOvgrZUG+M2h/gD9UO5Eo72SLP2aMvOY9s4ORTvc91Nh
rutAjEin00dkljFc5HAfh/ZH4yumEjWOwaTxHzunQ8Qnc0fud9TJUg7JMtJzbc3PjL+NUEeKzR8A
llYvie0BPom0dtllUbRWZOOqVDLUrLvvgB3hGbT11k/qkUgfS1wV2TYP4rT3cyffBEaNgSa0F00I
nNR8MKN+WIEJ+y41Ith+P6qlYycXnO3ToTWMjHBlfpVvvRzvqiCBZTDkIPUmPqdc65aZ5ucbL+cn
PpkPqNP4Vk0svOhHznGS7TXVBn9vmox1Q8BdRBStjiWBxDhNLUxOMT7eRg+ycc+I4saqtZCGDcN7
Eihf5woczrLL9aMNb/KQ1rCHmebdVFHtALsAJQol9yS06VUbOXpU7aAg8vmQNSzgUoxALOQUtGrj
AN24WnqRInUuORi07TdjGLsdxZzNtcYkOWZVwSjD7G80w9APWtZekSDHtRMRBRmH6qhNezdUzt6K
gaoOPoyQzrxtat4c7M8m3OhwXr3VS5H260igrQRh/eDMm4jeK30ZzyZ4v4i3wZASTJ5/BDIcL6rd
9GoWqbbaVAugDj127UiHiULyv/GB58ZF1a9KzdMXFkzNReeQBSnHYBc28BXBAkMiaDJtbWrKX0yN
x8xqhnuXa5Po2obpQQ4jnGXDqO2l3wQVYQ0U9i2mYixjOSiRot0NgiRdo9cWXn7Shq1BTC0b/E0o
YfjlidwXoNwgPLcLCN/pysradBclLBJAcS9JPTw2OYqgNCfoDB4YvzjQBC9cPyxrwpU3f7u/d4Tz
DHJIe/1L/L2pY3p8VOVP/l7XkFc342ho/GP7e7GJA24x/jH9vRH4eE5arCV/yt/rDMMBEvB/5O81
EueTaqZf+nvx03K41by/1d8LYcFa5aw2v+7vHSuG9RNBgL/Z3xv1af5X+Hv/R46PfucC/pNVHD/1
I/6hUPoHv/UnqZTBD+E7wyYOr89FsL8fHJnESwUth66FXj7rob9z/9LKMZf9zsMjZkOey1fyk/uX
amxbUuIhDNpwxG8aHDnyl+5fB/uvQA/VdZMCkFlJ/YNSDhHG0xS2hJtdEbbn3Oy7jazzr1gf9S2U
VmeVG7nN5fDGChz/WMUg4jILZmQhhvxmyOV9Bi55k/pfiTn5RBPcS29bJ0KkEYSHfNH3rTyOzaXr
AQgUeXyvxlcwDg+kloAmzFt+LhgYuzil1t3g9wsnMJ9IfQ6eaUHL5rQnFWl1VcRrPZD5jnOdfVMl
3QNtEc1ygIm1y2r4qnrJwVYH1Mu8ekYckrTyq+hTGl2+mgao1dqUWKfGya6FO37PsWtQRL5RDKvg
G8d3WggdyomMjVSEhFTWvAmkhUUwRQpgtH6261xthI6ykaUn3SHwM0RKO+a9JQ/swhzsvaWTT941
SMDbD7HXAGcH6eDPR8MMS5fQYG6SuCSIbboLvmVSQbNRp50tO3A6Me/MNh6JnyeejT0ZDh9ntvrw
nSQ429ApJ3xAWglZmvzal5DumfKeiXOaeRzC6SOUm4Dhy6qQJQf/+K7HY8Q4rFr2s+1Iu9XxIGWz
GUm2MAkwJ+GoAmAJUKfb5Nwqgx4aYWOuKiJv1extwuOUfTT4nRBhzhH+p242QvmzJUp3bmMcUpjz
HgMi5pR2HAocVECMnrhnQkmfzVWFWEZ4rerZdOX8m/1qtu/NhiwXO5hMrO9mq/tQIMi6DM3BtldG
qgoAat4HkfoGTraOuQp2clyemtn+5c5GsFF8Snxh3CSWUGxWUevhKTf6S4TxO9GVCU113KaD+dJq
b0XA4crH0tPgPavtbYkTzZ8daYq8YE4BH7n8ZGvjWrNxrzGJOzVttC9wtTm42zRnIHSa3mk2trf5
wRrwwVWz64HBFT6DiTFemda3Vhc+lCXnfTN077JePfR29TH/xnxWdornDtddqCc7CRLWw42ncOVN
trYeyZl6RnSxDA5RGZQd3kQuvqByAt0krIPHT8PrZ+P5U93FxQGY4wQccQROszUwnk2C/mwXDLWD
Th4FDyHRdwges60wM0k6jWSpdY7YIc7DZrYgCqyOGBK1K0fWrefo31WcMq2LgEiVb0kh3vlx8pyB
Lgi5bEntEHbapZm43zr8e8mBOW94X70HyL6bGJekwC3p4ZqEbLjqcVHquCljXJWMjpblbLNM8Vs6
zfRNmcEutrInT3t28/zW14ZVjEuzJ747mzaj2b4Z4+N0ZkPnJJp6Te6Th98ojln3zWSEvTJmGyhp
o467DtbQejaJ1rNd1J+No9psIcW/X+Eo9XCWajhMf+JnFRbILLf8OT9LpFZ1gCvG5/Af8bNSyBx8
34BXzCa8UvLS/ho/q0yhXQY8bOMv+VlGxuvIFeWv4Wd1iHatBAjyK/ys3uofKkTJ38zPSlxubZS1
/Co/y8r5kZIw/VP8LCyCODBdQr5/np/ltUyEW7O+d8P/cn6W0NSwTUf1/xE/qwxJx2fVfzI/SyXd
vib5vPyv4WdFhffNUdlfx8/iHBMvlDt++R6Ia6N/bUT2FNxqpnn2U3WsO1CnVnKX6+wq1UNkNWCC
je6qxPBsd9HaGrq94YYLS0icHOW9aI378IBVghR4fd875hmL+8Kly6qW7aMJ2E1A150pqGAPyDm6
OK69ETxrHR/YP4gHDtmSWiDKN8B424yc+7hkZXajFx9Ojf5WxBjJKw3a1egUZ+FjfAgHkCL2NfKz
jzpD6Wije0ACZxHq5yh801LtsQAqxtWhwffXv+rCeYqn6IgVBi+1T4QjsT7Q26Bi6JtRQHesFeFX
WcOpNYDo9aXiLJTVb43uv1qR2AZdfOvno8m5o2HllNM9AipUu5qtC8T69xo/narGwwSOPOrjh9IV
L6Ht7JK4OukjCUkOiThp8LPHT0QTt7O7Rbe/gq69x137kik7pfbJXnOU+nQSTHNd/dhU1cH27JNl
olGG3kfZEOgCbPlAgBpW5JMVUOoknRlCdCmsdm+o/nPyolfX6C6Gsm8iWH3KaXZD528z8fHYCW+l
Ym8TFvJkBDCmjLbhgEVok4sgcfZll/gksiYb+gMQWAUTc9O2AGDJsG7shLgyKZXVoPcfMmqZ7ABt
yxtIf0lN+hWjPSY8Ze2j0b9rbH2jixbl3+9mURDYc99OJ8CnFf0gtxmjAF3PV3E4RuvRq/dD1WON
Cei1M8wC17JC3ugt9WU304vJ+YNgctVjeQQcV0jrPa3D+s5OxGMuEED1nvBGP83Yx2Zi64ofnc42
b6UGpCFI+uyw/O3+l/+ZFzshDNL4JBz/tAMmK+r3fq46/dnV7ve/+cebnfuDY9G0LS1qF725Jf33
NzsbE4xl27S0zKg3yd/3hx4YfsGTglJT4c5fyo8XO+oWOY+T+EROxsHnOs5vcgRSn8rN7Wd1izTd
0oJg2WQKHLqk/6husfMsQH1hBhzyL2oeqi0HZdmut3+f5iEZt/lKhcnf0DzkZOHODMc/aB6ifCuG
9z39YzYPRdI4Fz2NE/HrCMaPDo6BExikDJG2TEwndcry5taEgLeJyaUvTHN66OxbrXF3nUElYVh1
T9KipqLrH5omecgn6ksCWiUhB3FqB3PvN3s7nGidINlOh8ilYH6kZe7GcbJV0I/XTG8fnVQ9KtrA
VNCybMKtuNEKOkg8mS+ogWgA1bhMMHXnw9HAzoNDMKyzCCKgOKF1BCV9pRXhKnrB/thzEetUudDo
xMg7EkKPkuuxOZXaDYHoN2c49Lp3r6zsMS8d9hwCAJ1VuTdVldyGjX9nDLU4GkSGFqJldmx13/RI
rFkNF/MED6wc5Ay175Np5an4JLKjbxk7RoIfdZ7TzkVdpz0OM+d5Y4fd7aSrY+BqJN+13dTKc9vM
FVUJQzV1D9nqlH0LO+9c6lD4FLwbt/9mSPNW5cUdYJDV/DPsS7r2tHLVJi6X/PExbdvPVh/uewpG
bUp9cucz99hkHTBtoVZdnLjZRNG0c2KGXTUDi3GF1HCFIra2w3KDqL5251W/phUxCdcFpIMBtEto
U28yWhtwS65TrlH74SiDXASE8tpZ3kIroL/DlUmk+RLlg7PjZmFSrWn7+7Dr3oirLYB/RbA9sb3y
l/LJqPcp8BbTwJZI08Z7GFKcmlSlZGdl4NCXlbzRpiLbWOEMBCOKoELAv66MmcTE47bpIRHqMSHu
8LuXwc8pZxNtYtR3rQ0IAT5Ek5O7isuz8V1LDLLUwwYCc2wourQGoEpwgdeeFW4ni/CVgA4PsKRe
eUhEOgCqxlX0zr1lYjtowzIxwnNcGysr1tcOABI6N7a6OzF/KE9u6B2DIbyDd/gS5ARe2Np10uCT
5t8F3yvVJrDe7Qvfy1LzH/JQrBMzX9LwiD/Z2ymDQX5xDgxzRzRnZ+sNt2uq6qgOqNK94waIMurO
zaGFaZKZHNDdG+d7OGr3dLVQaKMdO5tiAUc+6XG/BJBzqIyacaG58VKonjq0xHh4UBMjZprQwG9C
NrH99AWn8opsPaE7olD0N4W0mnnBh+3Q+dk1h05atwYmlpFBi5Lt2jI9hoPwZlwAf3zjVUgBjJvu
raRZlbHklYaHyVyFzIezbafxnAYMtofqA/PMqYwZr2qT9lnFT5WvEXwGbtUefQ7SVt8eS0fjXBxd
dE5KwqoPHQ7mqqpPVN6AoB0PUVqtfOJETCgvyu/pDOhOlK8dBjc9JKn1zSmtjyFK72y3XqWZD7Mk
2PbKfrDJPHKzX5TluPeb6T6rizPw020X7iTgC1dAB4+Nk+Ex6reNHZ6LlmVKfcBsXqZ6+FzL8tNg
HN8wLM0EXvNsOFk5ISAGfhQNQ2wNTmAQd5mXAmjs7lBM9rihD9gLXr3oPDmw5ROewyzBdG7mmyZm
apiNm+A04hkJBG2ynf3BJ3+LfePWd/mIRC2vbZxRY5Ax+02itXQ/zAQA+FSMBOzVwRyxptAUtoXE
dcnaZtfQc7esY/NaFY+VyURXZkLcyFI711SyAN2QT92ImearbsuN6ppbpuyCIRqfM8f2Q0KqQ1Ws
b7C0AE8aOSJYHHw38ufJ4UWZDAQRa6rtRYtcMvkjUZyYStk+D+keCCpriRy0s9gadsrL06WhMzW1
Rch6X+cPfdd6Gz8Sq5mKfTAN/z2X7ROpFJouLvDYfK5BE8hevDkR47dIgM+m1FRXLhygSIKATngw
o/bZ8eHFOeTxDPloW2vRY0rxB4V9PyRmNMrkPZqizdh4t9O0MWbdkpJBmpCLJyvMn+rO/wgnk8Vq
IFUl+vFLjzRaYQkmlY9dDEeQ+ewOfsVjzJXIoRITlmJwAiLLENtrc1r3tOUwRndjgRaZucV3j+Ed
2xD+L7YiipK3Xak2oV/jAuqLN6MtVhGRGjnjePLeeA8DnBXFLpRhhJybnwEKPFtu+GoP8jBNNvpf
uvZAxC48SHTL4c1zaJwaleSQH2fHLosvofY+ZNYiK7Uv6nKujSB86OXDPrH7+WLxnZrOvZzUojI7
EnTZEzQzhQUdt3vB4voWC/GgtDah0JGLV68OtnBXXBexRwwfpWOCg6XCMG/Lk18RMbKoWwCDthIN
qG6MKB/B+JL7gLhH13nU7Whr1/I56SKsOwnFbNa6GaqLZ5DBroqL3dK4q8qLN68Qabb3qTsJc/oX
xkcVpO8d/cDFII5Vb9N0oO9sBrnxYQJ+J5oyWkIk+RroPCDU9dDl6VNTlERvLRqoC6d8SmGhkrnr
yM69OXG512r3Sn3yS15HVyPuEOK/SiC00rpWib0XI7UrqbfuZ+YO6UTIOjVOHajCJdE8i2QpVE0i
zsE2H+ceF4xzR8ZuvMxxfjQEJv8hpNQlapNNEmvVkjI+BLqqbE8W7sFq9IaNEjT4NaWvb60KObC1
QHbNFY1FbTf7wDzjVaVYzGnoyhXQiFrg/DVx7QNWJZZMDzBOgDxPdHMDSIxDVTnCgmutucbJ/cpi
7KsBsqsosEJ0UaHO/A9Itv8lzObaFD0FOvmZzYW3xJ+5xXAMQ3sD6hxE+6sNPG7peYO5VI1+sqLm
OrX4PQf5lEAue8aGtKYuYc3c5pjPQeco2UOFu1iJWAsBYnFsUbT7yjml5nDnttY2DcbHbOqf+6HZ
5ubcbwD5SIgqhC5kszyykTdJxsV7BB6NFanp07VvVacilY9OUVzSKd8KjYig19xJczh61QNycpkB
AehAPI+5dbY6Aj96zMTCzpegrgi8XmyKcjs9XSune6pp8yDqzp6M5J8x5IADOQzNG9h3uhfgkTDA
59f3IzEa229oswBEadMN2nYUghGb9dqDHw3fst47glPd15q9Bma3lV8o4JvY16gGxSsDydmHmd6S
d0zddEli8sYP/D1DpKPpayu8CovBWFWut46ZVuSdWhku9qyRr7ljwtPV+wJusS7XZZOsnQPYwZsm
rQ6wdCeqm6gXXFYaZxxZqFNtW3fj6GyKsKMlxD+Ct9rYotiNGXMOasMi/RiFzYOe6C95GFGiPRX3
aZHti/q5S2GKReUVaZS8pb81CtidaUWJjmFzBPLpS3XHnQzFsbca3DdskfHgzWjIhYT8YhMDtBJn
KdNqp2GaMXpKSCpn2YfGvhrFUxr3wLF6rBfhbRWBJQ0cepNsKGG1n25gv+FXjN+mNqKCxBufErLL
4KdYF/eN/tnzBwc6gWf9JdPPVTsyLAYsHNZn8FPYZhepehfzV0lyej0BGAMOxqkQIQy6W3Hgazjg
Vl3ioFq785vTUQjsad3GbbV+47qwhMvIWFJij2NV5fvCbJdpXX4f2vzq4zJa06wOqGBCiqHndzkm
eg+GOthrHSYdemRCRkrqucX0M1s63LthbkCVJIKtdjuO3D9939sHonrmreae4XF+EeHR0KfvvRfs
lTWcKGG4tJSF5gDbs5jO6cj6ssxir6LjkL06Y3gUzfjR9E0HJ95ZE2leskjv7AiXYTvA1g+8d6NQ
txhPzlOe3WMxe8mkh8fJX2rL0SQCFpfTniHadSq8fUr4OKwZOZnFKqATWnQ69tSRs7CZdvEm685E
RS+uCqIb2alXR0tWAUuDm39r7ATmZUmzovmQOLW7SCWImFwANtIKbz3wshoZXCD+cDUw9qt0bc6n
Exhmyajpn1TU09KBdCPVt5K/NBstjCuc1aOs22Cqfr7LRcM5ojsHvC1S59Ev7wPvg5vBQvGAu/1w
4sk5G2X9yMpxDihNHc1uZ1SSYjgrXpgj5ii94blSveMgHlG1E7SyvWnIxEXpszGOy8KXe+zU9Ebp
0liW+hDdFGHebIHWPYviBomQMa9BW2X7qrmhtozpAnOoTiqK/RRUL24Grr9zjbVMwNmGlU1H8Nzw
Az1x2cVcC9uAziEGNznxur7MLhrfbzGNa5XrD1Hurkk/78FBHnQ7PEEGX098A3bGwLGkGWUEltHu
zaBe2aFzFxj5ybQGIFOOvJfKXdaAoJbcOfclRTPUzgLqToBUqrm4NP4wLBdDOZM/ClaeaxLfnvLv
/QC9MGrPLi1jUDlwW2hvIu/7ZS+hIw5NjRzbLoy8WFX0DuSRddLS7khxXc6W9tom2uyyfaslymYz
vJlubfDwGddUh59A0txQ+coYqaQIqviNj3FVd9QdAiv2Z2gWDvCNCtjNhjTbAqMjiMzWvGL0vyg9
sAL0yNfVcLYq4x7P9VE6wV5C7g+6ad1VHZY969nwaHAv1X1kxFcON9dx8GhJzjdjXN5GbnPBd8Xr
QFGDFTZgp/r80Ch6AknZPemj2vJUxCwSEsY9X+SQMNjxDPskx+yhR9UMsMZ4o3mPi9ElKQ9+jguQ
GTQ4h+VHNJuZMYOuczwsIoAyWSqLfuciJudYfa9k8A09ddN49mvl8h624FBv5CiOrXaoem9DS+77
EIxbXzi3cjKrm4KbpTtskJzX8VQt6tlUOkISL9sV0G3d4ndyoRCM+PRgAwL+kZv4Q+oWd0MqaKlM
Np19ZS2iEGjrYwU3LDimNizxdFqHJiAJJ+Wp5KQ9hxaAvhJfmIMMU7rXzYoHkHKKh5CsQz+HHlwP
On+RCIisN9rRGTPtHIxHTOr6KcY72gCU3zYpgoA5ZitOHP5S51qmwQnzB8vcRtFDW4bZCipMuav0
5DUHjivxfN7YvqQBQfj3vZR8dC43h6Fji9XMvNwMRl7uKVnfR0NDASoUT4RfGS+NfJMHfnzQQfnO
oTWEZ5uFEO/tDe+Lx7qqLhmlO3QvqAUuu3VvjRrdUVSIQfb0R6AMlvmeR8LfdEWwisfp0seQkkGB
7+BIwAmSrryxXc5EacCiEGXk1cPIItzZdE+TBAqR2g9MPzCCZN63XrD9abK998UUrWS/bdHGg4qS
NNejcdyz0m8AiR9Hf7jqLmcKovr60dDAapCQHffWuca85wNoKG15Ns3xmxmx0PYG/kECo9qDCOyb
sn+oFQ+w3gf9bUq5lmjt5GBTADWGNU3n3fiZB4ENnk0mh3xA39dpFMamUVMv3PDsyhFib98Pj4QA
8fjp5Qr9T1tVJvDGOKUFwIIruXQfigaXOBuGtkjMGvSN29EC5JxZ1Y59p3fbOuzv2E1v6hldYNTW
kXIfaEB2eBFKe2mn1OL2jauX92Wi9yv95IQ1ISVUiyDQ+7VEkctwUx4c8PqxaDueS5rHq0Ii2aXs
tfqA3GbxT0QQnNft4GhbOXlfDIvYmOJ+YtNw1GJ65bmgtsRxM9oywm0Qmt5Wa8pLTevKMjOrq9eD
b29cFA2HRSJOJgzDl5FNmQ/RwpBY+49Rifs38eANDHG1a02Ogp1Oc4Cdcvnzt+4wvEWNsbY1O2bt
42IcCpYpFZXWJowpwxip826LRhGzIJyT1AVs3GicgCKPG1dO30UzvHPAYfLi6is9C2AdWBfNy6w1
ojctpuBiy8oFWmSrG68vNpZKy4Nuwl6H2w4Z6KgcS220/gD2/Fy5KY5ZrwMdGML57d9i7Tvs69vU
AqE+RjRZNIV+7zjtLk9xIMWNve+iFrqz5T1RZJrc6INgyFP6W7I1V7cc8nWX8axr+jYPDeD+hZEu
Bwtp7Z/zk6+8jVr1oMqvf/2XP4vH/JMDlMN7nRb9e/2L+Ynz72xNfvOPAxTzBxOOJeY4E1gDlEt+
5UdrnPEDlnddSgYlJkFjC9zB76xx4gcmGtjVLM+cZy4mv/S7CYr8wfOcuU3Jsxl5GPZvGaC4BuOb
n89PdMOQ6CUekWlX2EL83BlHeV+URWZAGqouryY3gVZl3NvUcQIM7RN6g+as7e2s3Dghfa9h8Ebb
X9OoD5+ZoNU5b2OQGmjzPN9JeT927rS0BUAUPSwppSrSchUGsz3M2IVRvMubdq0a8Yk/yrOtd8ca
KDCZ2DosyjYS/5zr3oNpUO8nvQ1XKBDs8KO1o62yx6rq2XbBPghVvRCL27d+/ZBn7otuQx8OXbpX
5HbSsyv5PcC7Jdyn9mh29Tl3m03mi/dKHmIdwA/bgbhJy+I4uOW+p77OqL7V9nUIB/hKNKMRoOqs
twoPv2dHqxRrHbVbyzYft0NqLfSGiAOgGX1XcANIofTSBrXRdGOdN8mFAT0pE6BrubUlQ4DyQB6P
WzOUKkTwTUkVMXdQnGvNGhj1xo4OeWVsjMjbN7jCaF/inkWc2yQ4qNF5k2jsl9nKcabnRiu/u6h4
UxWupOqvKcP+1JM3pVYsBakSDtiLgA2ybLsVz+KNoekri51Ye8lhJlARBmAh2WatBfwHtjn9LSyi
5A2GdUaNbVpQaOUtRfN10jj7OFzJEnZ0P2zvmiCn3z64a0H6OHXy4aQu1Vl055lt/gmn44kx48VD
wYh7d52RAaJIz12m2akbQHzL7lDxB2jS+JBNjrg2nJRZXsuB8rsmfYiEeLHS/N4B+gG2PkJS/cq1
iR4HQZVMKz/xrOULD2gOnP7NZBqfYcn5r5EWAbHbOnb8HfmxPqXPgrU9mcI7HEz9gj1pjMJLMWrg
L5CFK/81DyZ6ypozhUGbluqI1qhOXfpcm84hdAQc1/Atm5qTwXFKibehUVtd1xZpHa9mflI/MV0p
NeI6hIIm5CgY3Y5/HQiuDFQpl8VHRJfMDZ1nQVvdJ2QLfBXzkwDZeoMWq1T7COZjpI8IyFm8meL+
e040hODNu+co/JQaN48MIHOIutk49t2oIxnrbn4rvOHcR8ai1wF8EaCEWctWxtUYmvx0jHuGQCZo
jfZk58UtGjX4uLde7140/vU4qfdIfatL5ywpCqfMtLqn+/lVM4NPZfsvrV+dnEYuqFPvtnTv4ogA
oyFgUOaY47RFRkKmLvJjStHq5Np7zqpUYHlrRgWtbYKx6j6GkBdyUtuE/ySnBg8No3wtVv7kf4yt
oFeHDt5GrlNBBpT63cwZr3Xcc1H08Xjol6I3nvSELFbwHjWMWqLxIJTFgfbgd/RXllm6mYg73lDG
PVBcMqHGyoWWxUjA+FXiEm+kbVNJWm5rvTpREv2mQrm1CH37Q7614Ud19IxYS2PUsEjUwc7lg0h9
cYcv5uAB51YJI4QsL+QNI4j8lObb2I7EcpD+sTDozWVER5OaR5vBwGs9KPKQGHHppcWM6RAILjWE
7lg86BWXnYQOkIyuYrj3Y3kTa8c0HlOmiTMKGJWOgMYiTZprUlq4Q41FTq3MllIuY5szWFu4JbVO
9sBjbmWsn6yKOVpU7Mu7qAVgB9edFz7klqnsd9dEXbG9zqS5ykOLpUTZ5AaFMuay2AQJNpAsXDeO
y+NJ13cR2MYqDoyC9jv+4Se0rnnkfhBIWEYclzWu85gVUKN2Gkr/pDcZcx18pUXmrGIC2QtvIgX7
b/8tRWdNL5elhPg9RpZYd3pN61uPy9WRygQ6bgyHieeYaLUHSZHlT5O5e54MSgGMivNr9c+yorms
SPXDZ/zxU1kRzezkIGngoryRJCBDhl+UFflWo+Hbrv/CsqJRMC1HP/q1sqKpZ/AjUizCvywroojx
0LjN37esyB1rlFyR/H3KinyZUZ/5/6CsKOnErnL5IP/zyoqYDuFszoP6j8qKsMp/pGH7F5cVSahD
OznNFZj/LcqKSBNe/cadWYj/bcuKuIc/TYIuWcaLf76syApt1uXmkVv4tcuza1lXaxhlwLaocO4E
PWKxWawTH1mXSbVZ2YBAC1LqxfWf18ffdH3kyvbr/rsn1RT/539H+fvPvHc/3h35nT/eHZ0fZtad
KUzDJillej/dHa0fPOJWyA02LQm2dEk0/eS+419aQjimRZB2viH+/u7o/SBNzzNcW7ccUHBcK3/X
MnH776Y6CirgfgVfxY///3/lXXZLDVXb/Ou/6Lr7i1wVBQ3IzcLjyyMP5PzR7dHvuZnFnst0oNWP
I4LGjWNQp5w03mtXZZtIxd/Cqv1uUOwJRKaljBB5NWbI4tbjupIlR5o0+OaEDOpDSNQIs2qWaF20
Wg3mTIf+5aHhumi5/SzqGlgv0O79J9Nk8ADUbWvHNYOk0l/i2zkMOdbU0iGLMMvFnd1eoLTdBiPR
rUEuazO/VlZ6FZ24p8phw2z6uUd/DtGhcQLR2xXtCTX/X/bOZMlxJEu2X4QUGGZsCc6kO32eNhCP
CfNgGA34+j6WVdLvdbV0i9S+JSU2EZEedCcIXNOrehRrjvNcl8u9vRQXgc7nMq90M2tbOt78zcxg
qbTY3YzLIdTyd4IOLrUeji7eeOXX3y+SrduuQCdSIt+1roNuo6ytHy5flM7vy+y715J7lkLeRIKP
0eLpYb5r0eYFGv2KVj+h2a+aq2rO5qSZuN9k5TZGu+wECe1Yhgdq1l+kJr6yB5iM9LsaMdiGbvmD
+BJV1+wMYnYHDTuEjl0C37m3VVRcz2wZLL1uMER957B/sNhDSPYRC3uJcabefroghwOhd/atorqi
0Azo6uwNAeKy/ZK4yz438FWVzQ3mCYLxtf97GULTEezdajvrRckgQroe9fJkYItSV1gvTPYqs9ue
LbL2+wzIOWuX1J4+O/YweeNeA5qYkvSjoYDuKPXCRurVDYSADvuVcbbZ6rhD/R6wZXeTkWwaW764
h9uLj4oKRsFuELYBLc8y5vw5nxy7ihAb72M1vCZivffYKyn2SyPE4aT76czdczrZ58Z4CMqZzcl4
eWrZTuVsqXK9rqrZWw1wY4LlJy48GuRL242cYeb70hiADFETczsOeBEPF4vGrHnI8J2H+xVCLpAY
Yt7FStNwXrzaYX9E94U+XpU/neDOZ9vWxuZnPed8m+zh6pGuRJL1vRc7RH05QDZztwkdtih88bRY
Twa1mczQT3hrz4te9iW7ns1fzQbQYBNoshFM2QzabAiLNdYNxawqHGwRpcXmLNvO7BQ7vVxc2TJS
BnidzU/6emw2kCubSGutzk5AlTQbymQIbisby7XPztZk/RHpNdQLzU6vNlNTvhvsOhe99GzZflIx
/UBx1N7w8ZNvRzakMZtSyzABh+C427l8rATAWjbYXUdv5bKB/IIiX1ODl8ztU8UWtmUb67KVRdkn
NKAXtQEb20Cvbs2GOuKFA/DaYYcwjH1VDVtf2JdJXUK9/CUCgb3IBkFROuse5YjLIMHeBW6AOTro
7zXLSYJNtoz7RnzAj9nP7Jrz8Bf6z8j+2cyqrVuZb8ZS4kdRX4kArFNX9SHnwto1zsKOfmWYG/KH
nA1jWs47Qolv3WqfazBNKPuHmG14wFbc5gs7bMkDtuU9D+spi891Xj92i6L42xHXSa4nyhdG/SrT
ZsD2YPczi1LjWLKTL9jNT+zo2+69YmPPcf+50St8tdgf0MNfBnb7TvsNESTy2Phb4XAI2+QOff4y
+P6hQDiIucCxvBUYF9ytiXfALaIBJ0Gy0Pl9kbgL0M3Z4W5noz973QAjvgb1MB+5ne0KvAkdHgVl
7SisihycC+MUX8cVv2nibFybH5RtPVixOim73EmcDwUOiBknBFkrCu+ORsndDf7JWPG/OVBv5unS
LKCXsVO02Co6+gg9bBYLdgudrSuwXwzYMCzsGApbBiV9NSYNpd0a/PmRsvv9io1jws7hsYKZsXe0
NG1qt4fJJli7P2ZsIEtoTpEZt/Subnp4GONyxVz8iDRxYbQ5So2bGY3XSvV3iu67fUw1nHadDNhP
vKkAkiPGSGhnCgu4S6O9KrhEoG1M7xUmlskjWOngqswDCFwEZGh/B+ogBY6k+rYu5bnBEONgjKE+
hyI/uNUS5nKAvUZ4/AVMrsRONCyrNqwbsBpxSlR3SZT/DmfIHCaxXX4a961nqa0t3H0Z1J1uOoAu
NSdkgNL+Z7FmlFIA0EoT79Hx1/U2EprAEU25YSXrIAr8+alWnfVYxVZ656rsrhaZ/Uin62M8AXF2
++R7QHsNvApCS6KTIaO33BlxUe5aK3zguq5uPbZoOTXXpbWTqLK7k+DzR3v4rA4yzS6xok+xmJBm
TAvPL7Mm+tiI0NOs08oDvIjmwM9OBr1g20yxVc+s5rga0zFoeuPSq/aYKKSY0scXNOHpXqvf7JYm
s6jPY40LabHBkPgNhPBq6iOTcOqKtanMeJM6NBrRuz/LVV5H2V3cGWtS6iffgVSvWfVTpjmBpNRK
I0h1eyt8xzSxp06d9j/voD9N3jRwaX6ojnHYxTRgwvdYv4OYmG9dPngr9wwAQkMf4ubJIlZA79YE
0j3vElbkGwgvDUHPGdMc7cr+8mqY3oeklmEDfuRuXt4NxzypOth7OY86XJxA5K2bINKDgTmKDVRC
YOueZ20tQ0ZTPaAWvbXOBC62JOtssfznih+oRZCZfTdPBI+L4YU9ENrZibrkU0XteVwVT33hvYUV
kdmwwjwcs3qt7ohpX92qRu6eTnihxmqUGxp6d1m6HKlyfEKLmZMH1VhX18JZEnMjMIpLONS3el2j
3PJ4f/AgE8tN0KqInC62/ESLc+wSeRUjl4qru0mgfh+7rmlO6xM0kneHjzNkpX5Ue2GOu6LdpEm5
tyf3YuYg9nNkZce75r65n53+UBI+Gr1x290suVCQjUVjuvb3+ZY19Ztn4NBK6gd4R9cxdd/4qZ9T
egziuYHTju9uFdO5n9hcyib40aXhOVsYwRY1hns8kdHcNuM2TAuMHQufSxZmGdrlWox4EqxnYUIj
zwNBqaCsENBG86sfmC/Q8S1kbNadXO2bYBxjAsfl/VQb34WuMZzJ1HN//IBckV8GO79mDLZHuEoA
WuLbzA0C7Q9bZGMOkebXbMIcaHNmhsu9KXAQTKrcmoaSEe32ywZolQkrx2f3POGZddlr5sMiTkFB
HsHKMTcmGCNLUVL/agWMyXPbnWu7JwsGVGXtz6jw8qCK6bkLq2KzLmt6DlBv9opcHm3EYiud5JeX
NP3BwzmRjU4Yrc1qbXsecxz3eK+2rhdj+R4T7iQ5ITnbwxW6jtlunvje53H4SPPe4g50CsMKM0yV
ftMVHUaApPExiMKKvNaLbCodQ6rTIp7qkP3W+W2t12SreG9r+mBNVv9McQYFuV0ZnnCmXCc6ZTv5
q6+6n6O2VTZLmvGpdz+obrzzGhD1qY1lMtT+nu6xMPA1Z21AgUvrR2Ea3lLZbXAd+v8IwNUBrbVJ
3Mz7sOUH0ViChZT7Uoz9ryF4mXKl7vIuuAzeenWkMd2lMa/M1KCpjGpWZ3FxMNBBMqol33qORHU1
W5B1nneeY3a/vvvkECfZyxzqmooF0Y743Sr7ghKB7idVpcOmdN3X1bD8SIcP5l7GUeIn+bZzWnn2
STlQxwZqqOyw3gAYcrdVU+ORncvPpNi3q/qxsvvpIJ/Ndk1jLzuJ/rmzRbnFJdOTnAtAJW6MEawU
BDXfl7tZqrMPWc2HsCbzXQpvLYO71sNfG+Cw8TbiRcUKC5+NclTwcAHSebpBG/+U3GLLxNiXcN1C
+G40QAIPb66meK0H8G8pHDipgXCl57+MJQKT7MwLkIjnmk4LNx2OdqZ2A0w5a5jvkK9/ebDmXKSD
CfZcuvq4MAiLrBL3vsyaE059zmPEQCdug5oXSN3OUs9PY5gjK79xjGQDxdWODad4Xes/RWbidP2i
3HjfQ8cz4/IrHcTPBmqen8fH3gaqBk3PgarnmPElXcuHISD4YxawI6RyN51cd4uF9XIK9gGEPkej
+gwFtC/U+D6j+U6g+dHHsJ2h+02BeG2h/TlQ/yzQYUbbHxU0QEqMj9z02/ldTsYuWE0u9Tm/9w0r
ANO3vNQqPznQBV0og7PGDRojJitKJ6EQ5tAIEbY3M3RCB0qho3GFiwYXtgr+KC4FzTPUTKrWoC8J
0iEnrx++p/2GipAMcB+sePhNoCOuUBIbaIkZ1EScNfezj73LeJEavycsIPHGz2VkEJTdtUvVUTbF
26yP0a6hdpoXaENp9KE/CaiNAnpjpjGOYhxeZvcgNd5xxCpkwnts4D4CdziucCATZucKLqQzQVzg
q4aDs+dJSkGu3OdwJJ1kuMtZi2bwJXtPPPzCaX9JIU8u7NocWT8yRZ3akJsQhEoJqZKb7w7KwqlS
9lcDss3CxkR33XMH4bKDdFm4/jZgP9zMHj1QFiVR8rhqNGYJI3OBlUmZ83c6BU+BrV6TdfmZXyG5
tfT9gqQrYG1OcFVyDd90oXA2GsdZaTDn2P1ddlh/Ib5iS4PeOZMUiMf2vVby7qPNs7faqP+sZv1S
NDzUi8K8XybGSfD0ihoUOPZbQx/5fJihBezQYfgSbtTAE3XhisJR/RrgjNJ0cqXmJgrhjzpwSJUF
lpKfj4JP2sA/U4zRZK5B3kSZxpi2wnn2NdiUWACIU9E8NkTL7vC846+U9mEqQQ+CRcVW30QePA2p
kal8JOAnQlENuME8VCaTjVXxlCRRYGvkaqjhqyEUVhsaq6uprBrPik+J6xdr40HAbhWdB3kw+LkY
Bo+HHjikxrwWGvhqavSrcMcHw+f5OwGFxeh3sAswsa7onqgyyZ9Hc7k0Cv5K4pQvnobLxhozu44e
qrnqk1OrIbTmkn2YGkvbOHcLz7ZDtvZf95NM3jtal0DS+FtAFSaTBXhbbEjDoaisYed1cNGCvgaD
O+Xh2enotQ/TP55G5fbYcuLwhmIz7f14bY/B2JafFVOSxuwmaxLfFfKNKMhp6cDVFAVI3jSZvWsQ
JFFIMQBL3WJTa4BvrY9/Pu26uzDEcObhoutx0wlcdSGXJTnkIxfVWD43WcW6nLiKLx+JK7ywiWfI
Sw7riBcTvx6+PT+nPowgfN+wvmcDTneEUY/7BrcfKZZAm/8AOj7o7TFizHeLO5Cx9/901X9HV7VA
S/3PuurdPzLNeAd+r/+DNUd/gX/Kq8FfhJrNEFOghXjm6NKAf1pz/L+ES7rZFCEBZkv8V2uObXlC
BPx1C0tPwJf7f9YcG7iUCF2X7aiDAPvvyKsYgP7Vm6NnGsd2bezprkfjyX/15kgl+wav5YqEhvro
2ObJnNonkzDXJTC6U+l5+aVy6QWFWSjHi5sJakL8Nonispc3I0vusqKiJKnM+gtRj+TYrU4fjQ5H
INORFat+i9vclJypscJK3YZbFgXfZm3h3KO3x6Wu+8yT8HcpcoKq9dJunHYhIYpouBEMHbte+vGh
6xTH/IyaNto0thM2kXouDew8UpDVdLrr0JpnS8tZjUlssJPGLe+G/H5dGopPUIxmH2px89tcD2qt
3ueQpWVQD9eq70kgEpPb8IMm3MSNtMmNt7YHRdGvdKLQbnegNCzYKvJ9VIpzJvQW0kXxsfbUEM2z
ycNnoFVxcqe9/bd7WrnUsDTNbkjUAbuwHSUGd5rJu5MBniW6Oa6ibLLdMMWbsMw4NoHi3Yvl6Doh
x0aOSH6P9bxzMa7Sq7ayW921HjegxWjOQ6nWvd0dBoBiW6vPSDca/S1fuX1y2ydfNYvfI/YYY5K/
nUyWGCN0jXuW4n4CYulp7hMFUxMdKsAos47V/3zXDXF+zsq3psVe4oT1j0yE6VZ2o9LdW8OxMcY4
ynubE8koQb12pr21hnz5Lm85uWnZtv3WjGuxHXu+gNHiObYMnr3wIhewvZu8tmd6z7SnJg5+lE7X
RLO7PMatf2sTBeLcmN9ivBUYEJfXsG+dXVwtwdZQiHAcUvJdA5bMWYyHwqTEWBfFUIlDDxBbamwk
HXph3gLEqR+WdTzbBgTYFMrZrjDQ2zM0jMUNONN44Y7XUVx9Zjpk4el5RTixZehvU9zTW29QPxl9
09Ngtful053whBOCQGAWiaFszMnB68fLGIuo0RaEEEGxd45hbqp9Jxo9HUHNZiBOiABvxYLLRYrm
q7Uo6xQCE3uFNFDE8WWp7OdhVAUpWfoWLeJ6rw7u5C3HSwclxnAPaUs6y07uYuBQYLr6nThUeV1t
nDp/HVNCePBcHUZoXM89tgjXU3u1ugFRpyajg35NQarEB9zu9qbnDdjBJEGvXivNsfrOYA0Ni21E
vmehb8/O7/gzn95mxSm8n/kexkKCi5qcqM7HKQLyLk/Oah4S6X/CCo1sURm8mfFbnGQ/0PUI4QfW
JUl/ZyXu3YQxt7Gnx3XAU+onXXtJ5/qWOE148lUP5erbl+GKNRj4muVVj4uHzsVqA3psvO8G+e0a
zlcHftmF8UWUmAC+3IcWulmaBgt2BtS+xf5jjM0FHC1kfTUxiMNZsbweEd3h0Nv7fISqwmtoAeVF
/TBdnwTYwBEsHa23gBMj5wjMv3i1JgZOutHm29Tk9inEtsXBeop35dxuW18aW3By5yIGFhYo/2B7
zYMsIM3Z08QYp8seRZsfMLVgqMdOnfvFvFcCDTSYMK8X7NWgKBO8L5uDjQ9wN9j1TZlYyCCHlYas
j1MKBhll+CVZ21tbkCytwu9QGp+yS1QUN/WvyQXLVUn2PoxKbKb6a9t1L8biH22XGsShnY6tyU0r
GLlKjO4gsvGgNTjfkd0pcIqPqi4m/DnTp4wTWhWC6UJ257uHvg2NGbGisYz80llwzsrmdUjFL/qO
+hsHfcpfU/YRiQFTYHabl7QtYioGCEZy3AXDN5eR0PsI2ZQyWmZz2CrUqz0RdA+EmKkPKTovSK4q
awhgj10PdKm23lXn3NwcpjGRRah5FP9Z3Xedkn0KqgZ0YAmoJvM6vNMc7UTwXXildaRdcwfC8GC6
o4frbSx3QEO2ZZPEkT88KJpPMUwnMXdhBPmcw2ud+JHTwz3LCFNMHvXmWWUeJpc4h+fLP5g/KEPP
o6LKzX3XPte1ZfPB9NaIHGuUCz/GEN1XB19hK0xCuend6ZcSHFB73NJgQNKvguqng8RryXbIP3o0
R0Xj3onXeWfENh0b6NP5Cr4hltpUntWflihvvtsz2SY4zYa6jgzQu7G3gJirnV2YzQIvn8euCIB2
HcfuZZimE+kZ77SYk0WrU9lEvpWxQ3QqRuu4xojOdsB8bLN22noW7sGwtHZtXR0UxjsrG49WsH66
issW0VTi6SIEjhjTrIRS25Tarzw0MLk3xgbyQLHrQw+SdI4nixAvvcGslVIm0Ja+zIiUsIrCPqOU
NF4ugZ3fF5b8HBUwybhpEGGaX2nsbPmOv83Zf875uWSSdjAeUGJA8wdPBx6Pj2q170ssW4v/J065
7GY8p5ShAI/ErWSEz70ZVj+EN36TqjjWftzzJdthm7NeJRzOHUqm71I6T46Hn14m1q7mNRNbSvaD
u3JQjMtjXJOtwxkJR7B03guHBjGKHugXDTgxJnN3FbrJkw5Zbh8xDsbE5A3KPS67xhakQc74S1/D
jph/yU6LD3NhbAwS6KaaCDomfrEF+7+rMiSAZcKaiGMRsTamewN5qs/3NMNFA0Z+mOLxZym7benO
04bcPbRKh3xkM3E2LUkvLOqlMlKMyXOCg4qxvxhEVFDqiIgTIG+oPOFh73AiceyIxSIqW6y2idMC
Q2wkp4vkSY4EZDL6P/z1AXcozKQxeCMQgGIqWJDONlHd8FOMPJ+qOVdR1fNioWe8LOKxHEjTNQUF
PooaTgVYqjTDt3UKP9bEBSyPPlaOBOqsmZfZOLtAdT/85lK4432gjJ+tS1wkDh5rWa4nEIQMVvW0
Ez3e5cLh0YLfk/Qm84idyq8hO9AdaUf2VF6bLpabtcYbzIWgqF/zW+OWjv6vJJ4f07kiT11NNFmk
Z09kAtPNkmyTWaFsFNPd6t7DCrFJl6aPvVqfWqo7UzO5Z/HPEpsMICG6jGDx7NoUXWpSY7v2BGTG
P6iUivaJkdLSmfdqtu/62jROKv41w7na2hxfQYXXR5gO93luvfTremkbV+x7p30ryrxFACTpSAMl
aPT8y+7uOmHcSgcuuW314S5D9HJHZookDsbojxPEFWJVfRL8QK3Bv8tsNUdumL7mk1lukpwsBbhP
Oq4fs8A3dp2dUV9gsT9vKrENg67Y5EXyQCjOQ3zgXuXmbMcK3zt1rn0JTVKhprVGHC0eHKMXKHrk
6H3uIUawXFg+nKqmn6Mlnl8EueFEsvK13f4tVPh0257t/1vSe79MmP7MkwDLCrbNlBtAGG3yizk4
J9IEtzgfD8KfXuFZ0CSSP5lC3kbRUsEtineYSdxxE/U5u4Tx4rTepMX8gN93V88YgWdsyWHTXrsB
+Rd5z+2bqOhfnLDdu666CJHctwPOTrzLy29/8EnVVDdSapGdVbuZIj6Kr2l1yDnvmjoD9fdL7Ub5
bFFLbQT9kzs/UgbykwYcUPPYjSNhx+c2g1W3PCpcqWVnsG3I2eOh0yhAJxu7sW51dengkWxc1z87
trqn4/bV7rCD5NlHY9UBN8DypNIP140snUcq3eS+70z/EE79kZIISG2vaWwdh9F9ExN5SlWSd6ys
Wzw9hS1YhoJyCNS83z3D++jk11YYclPU4t5pssfAgvIRLHdlE+PfRxEN52gNrd3o/U7SHu/7o5Ob
h9BP2MIRKy2yawdHZeAXlax3nCnamtiijxyIh9EdT1CRra1ygw9/ybltI4pwIbSvda9+UtbMIr2x
f9S0z6zLnNIa3HzbQXFvIU9apJaaPr+Q3PxhzND0ZFA9l61uvU8hlKo1WGas+f0d6JHkMCMKjowK
x2auDp6XrFsjzSVDJRtUZYzJySOFVhRsCfuaosMZJ/I0r2V0HKai2jeOIyM5A0kqDLcCOPLoTBMy
Ty7/EBa8TvPADdix3ymVxvGw0jHjh/siYfU2lv7X2AdvWXO2XAEYFYKvi71AQg1xpPsa/H0oEUwm
7YJPol/3f//bPuuYEieHVbFG9wEplGO39wOWV2TeQyzGcARiayBJz6XsgL6R8nlpneDGbsvgxOpv
8kqTXRL0V7diifN/6sq/o67Q0Pq/qCs3OAHN+PNfkXHePyJP/K//1FX8v0JBqIn/QLJpIeQ/dRXv
L1+Q+yUFpcsWca79p23NJfLkkGgKyRULul39/8+2Fv5lEewGVOWKwERZEf+OriKwp/03YYVVPKxy
E2edttf9i7DSmmubyERyD6b8y1rD7wU2ztxbZ7Ze7BKHR9DDtSIRGchiOyjQjRwCm9CNCMZe2rq4
s4fkoevEq5vqvmQWzzxbD2acRwxW3JmdH3VP+WhDwr0zPzrbThkvxGXowCawaqr5jW1Y6Vxti+gx
j7rPFZn6Zll7lpwlFTEkD6gjfekKRxyGFd9FOK7BaRLk6xWdyzEPgMaJX+NMvVqq6W+xEXsHWSgB
25ueJsfOeOhBI16TnudgeE6Njhdo2M2BOOT4lFcouKMniKK46XMJCvwWzwgNlc+9uVcz8d4JpZqo
P4l8y7nGonWvK2eSZQW4KXAQAFUznv4OuQTZ/KEyfDuErj5ouMGgN7jeIbQ4m9Xe+NGpBiUgW86Z
5X0NXridlglojsugL3LqSzpbUfhm+S/wRQIadBh4xj47WqZ5LJRcTq2Dj4b4Ix1OcRlNTQOcYLVs
DaDRiA/qqIrOfrLjAL9gnBpHFreBDRrHqeh/obOudtvsPk3cL3C45RbxCl9Sy04e5edcD5x25gQ1
xF4f6rZs9iOow00wSHJn5U5IuR/D6dxY+Wk1IRZBWG6kf15ovI/l/Edb0NB1nJ1wzRfbwAKZlc8C
f77TJ/uwEVswdAdATu3GZlrr82JXtgW8dELc6bpiSkq+WDvmezqivtnuze79EDQtC6CG1Gh4HPru
jboeE/m9PxYBI+Ja7IbxTDHPfhZEsCaYIDvLss6V376ZM9W0SW4TN7Lk0yJ2falBnUvi7YI6Zcmh
LkpkLC+nSMreBnUfq42zhc9+p4FgPb8kD7WUhxtaCwQycZD240wsp5J/TB6E8Rzl+rmYOTGD9XIH
yOPk8uAseYD6CYPjxCOVxrP9zCPWLMErlbrTqHjKWvMWWgYkRK4bN7eJ7AsuYZ4RI9QUnHH6GV7x
MLf1U92jGmz6qFR1mpeOML7MP9YUFHYVvtZiuWdWP/d6SoBrTRXRbdHTQ6XniJmBomKwQLjYN8uj
ZNywGDtmPX/0ehLxGEm8+TEJeyrZ403PwCL0kEXimvGNYYZHK9eVnm8cBp2RgSdj8AkYgAoGIY7X
DEUWw5HHkOQyLJnOSwgE1qZtq2eU4n29KkarRs9YrtHtMoYuR09fijGsYBzz9VzmtNl7PEHQKFwQ
NyOcQWlTSza8Gox0Dp9swYjnM+qxbKQsWA9/egr8+6WmejBE4GFMjBkXHcbGVM+PrbZjleuLZc9z
NDKJ5sq8hBDQSeWXG8dk+IwZR1s9l5J2f4BvdzGZRGFXOVgVmWFtPc1ycn6I9XxLkmgLEQ8MhZ59
PSVYKt3oKMsIVwnOir2i9M4yXnI9OduM0BajNPvuk6tna3RNPWhz8q6jnNnb0UN4pcfxyQ5vfnqH
GPA1TICdAt7FPoibiOf9m9QjPRaYC/yyF4NZf2HmR1w0AD7k63aJfw36WJByPhg5J9hDh0srw00s
OUMIfZiY9bEisd1bVtp3pEdJpTunlfNHxjmElqrjwLmk5Hzi64OKSTibc0uqDzBSH2V8faipOd1U
+pgzVMVbEo6PaCm/jC68YXFCzeRgZKIm6oMSktZ11kenMYM5KL9sTlSzPlqV+pBl6ePWog9eBScw
PwmXUxZ6j5KzWcgZLVjne4O4Wzn+sIoJkkNAbrki8cXZEYqC/8vkJ9q2/ltccwguKYsoqOh2De6P
mXxsuOFUNawLHKQqsvQhMg0/FWfKQR8uC33MtPV5Ux88CeXi8W4eOk6kFidT26MX0B6J3AbLNouF
tZ3BKo4Mknho173JcDr1nyWn3VQfez3Ov4pzcK0PxCMn41IfkWPsVX0xvhsr3hJVmxPUmh5ROf3i
oVizSdCUBI7c+LD1AdzgcLvqI3mtD+ddGOxG3ELbgsfaJmloAtNH+Uof6mN9vPeW9rVLLx5Eqn1s
htyoKqjUtFmgeJN2xUSBmlsN10L05W4qanrDApS/fPHeF4UzzfUa2rpQHEYtPSQeIkSDGtGhSvBH
3sYbvKfetdN3Oto2PCGAjyBlNFrUqFE30kF9m31f/+jki22ThcxmukD4h+PMRZ8a4j+9z+sWFTIa
0kmJhsJjdddjOtDSCp8DjL/MrcZ3gvJi+PJXW6CxWwL7ZTl8Bqq8V4t5SacKVXioVFRacRaFDP45
3KVgxW5KJz2fR5tK0UkLQANKUKYloUaLQ05Ck70Qctx4yncvHqgCDy3JRlOy0ZYgI32WU30QKdVe
XT9tRxb5KTLYWqpnVXg/OmhAVGg260Zw2dvm+MlOFedqeZnq5JedUTNSZ+k1K2OC0GwyVPnHMl17
n7gmFRVzyDK1Z03TBh1WkerNGyvquvzl0hfJ0xzwbtU4T8HszluHWNuG0Cn+NymmQ7umuy7J3N3f
f8PqmzzKE3jh/iS3JX/T0HMJD2w+UgmP3gLLHi4EJBCL21RMAH0cKZFj20S4GV+TZyV3cm0WnszA
yvp1fC05jO0LSud31Ujvu41rlu38aiFh2b2cz1MzXrKws1n8NnxfcaMfl8HNG/Iu6pzkq3Pc/Zx3
b2RJsVxa8NJiEH3fRQm+xKBYc1PaOInC+p5dFtq1N6ldXY/YcEDMLG6Bz9/5wgtQ7OY6vw+cgSsk
pk1mbdwf0rCADKE8l/687fmdqBSfvfwqZHOaEixzXU8iOwxirNAJ4KzSxVJZcUMeF//eVdWhJqnt
N1ifXU++JKWfHT2ZPAxObrCOyiu+S3S1fN5PZdfvR/whuyCm9wRQnadvZfi7UMWyp0aQaQ3SVF1T
Z4Ua6jCEDRnku3UCixM0vJUQ+CZ+f9f2CxbZJD564h6NDodiBhURppANgDjnozZti9wFaimMB5cD
9GXmSLhXNcZU0gR/VGZcFiOZ8TKqfdVg7AjLeGP2UOqMmLuyXGd+NCVlalwXD4qiljXUzMapguOZ
t8/eSO0arTLpiY0XCBnzZyHpSGnlku5jfZHGTDvUcqRbx+M86CxM9ANbBKsP0DslE3HZVueeTb+d
JDucWZpLgN7asWHYl3LAYGYP0eAuSEzYsDu0kAMjM6hNR56nADjBWslyq9o23uHFnXpneZDkusfV
fMuKwAP+xy1xCORtsUlCwH2CVFXV9i5O5Gnu4Mdm9NxEcGZhC/zhGizOQRV2MM/BdkAIrq39PAp/
66ausVMqvLKT3Nc2Qiw1Ic3WY/Vp446zM6uFkojPYekJeOTbIA//xDPh7Xaxn4IJE3GG39DM6RRl
eHnCLL3gt0M5Ae8AKIR162YCERnlaYZ0VR1FDXXEWbA/yAEtdsQ6xlLmIcdbMY7h/Rq337ki91zV
n2SUCY7HfYphzdm23mRFbhev721hnvBk8AqnODsXKv9o3Hjm0ZQ/2saAcp1jda1KZEyaS3fOgKER
VKW5rQeJQ6NLXlefnsd4qK8B9cpRmYsc81ODIWMMHitTNYB/l5ewNJ8RPrDrzviB0Wq98yLbXWI9
VW1W7Rf9IUpN+puybgKk37d7A1qxSsV7iW4CfYBzQU8eg31uk6yMTMm2nNarARGDHhM8G4QXPtuF
c4VP6AftGO5jY58SHhN4M9+wOxNT4cY9j+sbcDVWQ5WF7KALMU3vtE6AqjwgmWYdyj1FsnuXqkdR
3weB/RESionsHFKYQzFtXrEAUo95YYmdWORhQk48OqOzKwYurLQCezC5jyN7hF3vJhAbAU8KBy28
g8CRGSwdcVPLxT6nwxN2/MhNfgs2BVWXPVXgLGOwli54y6n7Mpz+XlkLg7PXvmWagzloIuYEGjOb
XpQmZVogM4VmZ5pANAusrdDh1vXUAth03OVameHGG7NvHwBnUt+F3AwEWE4fPGcIpjOejf9g78yS
G1mubDuhClmER/+LHiDABmyTP2Hs0qPvPboRvCm8AdW83vJ8VVKZylRW+tePTLop3iRBIPz42Xuv
fUmWO/xDFZYXJtjRxit1MN2ITyCYTxPcp5WFz4XmfxrjG57Bz0VzQUmX2H84oQ3E0KKvLyMIUX8B
q1258ydoZ+amYGul5k2uxD4xGk5mYC5Ad0mSl2sgCuX6q+8yPnqAv3k719lykrBMU5eYiFAns+QP
nDq4FmPwIzt73Y/QQ+O7FCbqqOGovsakDu++hqb6Gp8aaY5qhbgHV9X2418NnNUW3qrU4FVJwsJf
npdg+UC0JuNVBVfRcfThUWTZJ9Y9DFcLlqutoa4udFcfyisgr99jhUnLmbh/aEqVBsK6Gg1LM/KF
VTH8D6ixC/RYTalVPeRnMk7Pqv6ZInlHQ9FPr7Gz7B0YtJP4a2zrlyVqXhTPo8hN2Jsve16R+9lL
9/1QfrQp0qoaKQruWm0TNCCavJR5hZgMpTaBhutCxR01HldoUK7sQOamKI4QdC38cRgJJB3awHXD
lC0IJ0I5vvh1/Llw5N+o3OJHMIO9mOonpi2KsTSyd9LwXnsC44vudfQlYF+lEb+A2EAoauxvB//X
xv26njUSeMgG9pTeS9WEP56GBrce+OBJg4RTiMILZOFQI4ZdDRtGq7nXe8T8p4dELAPjpQzYmyBZ
3sXUvK0S3AV8UJ+b1L62GmccRc2xKZ27Aon0gF7yu9fk40C9prp0Iu4/LcjINiAoppF0s8BMJlGJ
axWKsmHZ91K5n8ZS/oz4EI2zHLi0w+bCfbbPITGXGsk8e+6Nz00GUvMEsZkl+8ls1UMe5OcZonMM
2bmE8NyC7bAhPnu9uhRYvbNR0BfV35F1/M4gRE+Qovth/sRG2WPjE0cLlrSRiIvH2zyA39Fz1kGc
ziFPhxCoTalPOs623MIp8K9d5z+16yQz+4+dZPcf7bf6TP7RspOv/WtGN/D0ShOzQhhoWtNfl53u
X+xA28sE4ixzm8Df9Te+E0ZAj06N/78f1XvQv5nIMI95mgpl0e7OlvSfWXbiZ/v7XScWNst0XQcz
F//l7yO6Mg57rkbFsB5zdZ25FgetgN2iUb+ebf9iuJeQbzUIWEIErhrWFqYP9hxW8AIz2Ip+gOjP
EHlmUg0Eic6VjPeRFzuoxv4P4RC5W+qJS3FD4iLXYOIaQvHY5QkaTr3qNLzYZeZadH4voxFgnWvE
sSFuS408Tu2I7g6fR4XGIUMDFodmJPbIv3Lcj6HU8J/+EgnWZalGKk8arow5Y2Vp3LIJdxlMVn7u
NIq5gJsKEFzjmXNQeFzMxGztA0F5akO1eOFTNgzB8SGMwNLpc9eZXMycnMSCIznTZ7OYHsi/tPs4
HvYOhzflvfba18c5xzotcx6HfOCk7Y4Zns7gqbyWWYAvScAZtLQ9Gzv7xLAg4pGtVOF+Drb5EjNO
NHqsAM5PQ5P3mLNeQlFffs16BpER00jBWFIIg1/CtDX1vLK47Q4sxzUpJ+708+viE7Irq503kV6i
6tjbek3vrhU/+I6Zb2Es8vR8JAMqHRs9M8WtePQN8ylqMTPJIXgw9XxV6Ekr1DMXRoezqaewaUme
l17JNSgmk4wts5rB0Fbq6W3Qc5yjJ7qmyR+qOpkg7OdvpizTUyFwhdBifvT0RJgPmOaH0d2wx+Ud
oudGjwGy5Ipnj91H0Ri3GQOm0JOmgnvs6wAZLQpQSZlG7R6aHT6nUc+pMmNi9fTs2ukpliF8Br/q
XDPMLxS/M+v6DL2IdDZzYHcJ9TjMWJzr8Zh3OjeS5g7nI4tONk5tg/8394mzzNFuZsj29LQ9Sp/t
TE+Hhb+KGMdDPZczi2fIlLyN0f68hqXppId40i9HVlH21uuNYo11jNiE2+EXomJh5l99jkJBOztZ
mCld7rV3cMaphHcZLp++RMTcJjJ9rbCClq3ajHpo5K/KiikmcA6p6eAXnF7tgH+vL0eTlZlNb4pT
3fQZDV8NXkUPLWWXu9SLZLQTjEN6X0FTMhYuLU7IHclu+3znG7QAqH4+D27w6jBfE8Ydl30mGWCV
x6ehgPgdYy9vdabPc7rXNGuLSykqCi/xmvtteUaDhk5p9A9FnWGVWMp3ks/xmQTVyzj0P2kG+zQy
lmtLwHWc5W1Q8XsIq9PghHSM+6xnnXlteNFl8O0Xp+s/GiXOtFc42FBYM0cv2Vi/x1QYqs5+HIcI
BZjyVVz7RTDfqpYPwlITHJ5bTPCte24SeUsnHIYMxerEnQSLbzv/HGoTK15DZWb8POIutVtiEI5z
hZq5DfEtxbQ+FhEuVf5AV8KgZzTG9x9wf+dATlVxvTVytv5doBtV4kseyafWZ+3QC1AZCX/Ritvw
Vynnb8fk8oTqi+QfXUQ63iUc9gHBTCMmuEs8K5ck34roakThd9YNZwoxb9LEP+InIHAmuk8Xi2W3
mMm6JB4RaCpW612CBr9Vk3A9quNvOanfDY5bXoCdPxBWC8R0yHBd1lm496BvWzXc6aw/DJQECMbQ
Llen0eKhszT2qiZw7BHwjNhT07S1kYJYOFcEn3Lazv+IcEVlhokVwFgjNZVE45xr0NrvXMq4Bc3u
p7Bc0KkDU/lqllV2aJLiRCj9y+nvEJtAHoQDaypvuFj1fFTeECI8UM/S5P1rkHWgCpYCRX5hR52o
7MkzfqLW+D1anY5dY+Dz89+5rIrtkM4UBXjdabLIxhSqBesWT+rB0auwWqbXbnKYSonqrGi3woxF
BmGbAzJdey7msSpSNMP8VJpfiuZuxZ/aLksq9bOO+nqd6tLSxsvubNHfQUGeLO/ckdUy4u4myfje
ssS7dQvnUw6utWn5DioIWKcc9gXXu/4mG0jzsGbN5VspHT6EZn1OK8pBlJtP66C6jMK4FFO/K8Qy
kNqKLhyC/k4m6R3ezN+y8A6G2jUQCyYMgnP7gxi+awPaJlrhne3sdcnHm6krnnrHPS0kXDNemynx
b7tsOlhx/KTc+V6RWqgd79A2ya4rzJs+Gu97s1hVlv9Ql5ibFwen4Wftit2Sf+WJ9ya64nlxrVM/
8FZq6HSA9coT+mI1WAWG2ueg5PDw0xC7d1zs+hbVIie6hGtkisN7pIjBYvqsMFZU3lVl8k2Vzowl
imwUbInK1Mi1Cit02iW3jXOfeu52pvWm6qf91MoPpLRbJfu7HgyubqMTKS91XZvfc+R/Fv2+VhLy
fHnbG9O1qaPn2FBXvx3uzGXccBnETC1/GVAKETkvFdCGgG8y6LqN9D7cdloPzgMbVMzNYj/g1agI
pZb4HKWq7uo++8y85Z694ou9xNRKSVKQ8rWnzmmlhPhYFBOJXXDfteIjvmwzwhgvL7nsf41yM/rO
enbEW+Utv/EUvY9BhLkrOXEmrBMJmHbmuWiV9Y/p0jbYc5CMnk0GKyPa7T/VRPBcMMJmPt3htPvo
Zy6QY7+s4Q8wSvxxbWS9c6N8+Wi7AX+5iwem3BsU8p7QDthMLs7eMwpC+jCoOA2zbkOfNL5FlYpd
46h0HQjzN4MlOxnSqckjMDxQ6kW9yyUscdI4YO0S2F2dTBCpCbCv45Jl7p/oIeJxd+yU7W6qltiQ
j3lXtAE9N1G6SRKA5R4/QSkuaaQuSZAYDwK2R3ctyG6KUf3I0vrAFAKTgUN38OcH2rOpn7Cpuh7J
b608DKyTjdo2k3gSORrBUkVYJA1o2NavKmhCxCgRUUPBcgkz8o5Ne3JcLkKUT9y1MOI0iknAMNYT
wyBLRewkOovb6lRuSTy30DndRCd2wRFmh0E80uPZsyfRFUHmyscfGOi076Bzv1ze15NOAsc6E9wQ
Dq51SFinhY1iOk0ORx9PiA2BqbVndqei8zFYFWdpVPdeO9OC4LywCzk7+dnL6Skkntzc9USVMyLL
FCHswezuyPKcrSbhNC02beZzNOOWpEsyR94x592QpNRVbWxi0fO10Rlp86B0YJqqsFHaB1snqRsP
I2v/S+iEtdJZ6y7TWk8SHApi2KwJ7mpi2RbxbEd4u0IjdYht/65JcMckuRcS3f2faHeK4jOQRyzP
0l3O5lJdQF3u26x6C0iGt38S4tk1kvFTHmTHKTgmMxMrefKBXHlTW5fSwwOfN/HKZ5/l2BSdk0Qn
HafIpeOJWvPSbwSfRDje6wit3CTHLsmzS9v5aBggOY9DdpSCTdlbTf691kF4AOhvnT8/ByTkiQOc
jIbIPPEGED1sJYbsajrza0C2viNjP5C1h0LyOeQwLqPgPpwEhTUWqpC3yuddVr65mPJ1b4VVePsF
3A1s5V0xvlqZZNLBmJAEtPbEBckA1lRwABwNBOghA2QQAkxIATSUUgAOO4DKUCASI5JIt/Y0XGDS
mAGSsyD+NXrAHHal+BEmiE43NZ+NUb+YsAoC0zJuhnY6lCKsDgnlMBKiwwaCeXpkTljLQFAeROva
dtQlFyYpX1aBY7/hh0lWmOBvPA1OMPW4lcNSmIiZr5O8ObdQFqTGLVRwFyINYEDWwHmmoQydAJ3f
wWnAQ/BBKrM7zBAcCo1ycKaESUXwqJvAPPj+eI20XER1O7KfhkHYGgvRaEAEYQGTLSfP+O5r0AgJ
pCH2jCX+kTbw0MIATUS3uK1909qQkcVQ/GqM7U05g6awNaRi0riKWYMrTAgWg0ZZRDAtUt0EM4Qv
c8+r/a99xD+1j4Cu9T/sI/Ll59//zz/ItFl86X+sI+y/BOTTgpAKUMHFlD/4K23aMYlXh55NQI29
BHuKv20j2BDgCbUsR3DXtsCM/ec2AmIYlgMrEDaLNccL/iliGFzr/7aNcMm/27bNEyzQNi/+/OuD
S6zUgLF/W1QwmQveWuQ3VM/BRmr28QivlKK7hxa/Y9AEj6Tuu0Nu45lP9iX5BVwtFo16knBmSbRr
Uw/o3AFzwQ6+y3PReMudx+1rrK2cB5KTbzO4lSWJGPwMfXjqGaCVZ+xrMwqZ7VsNp8LwMZllgmGA
9JLXcpJlxuVYBUG9FmbaMD8Q209EsXUcs9w7fST34IpYHNt06YYwPODWUD1m7AKz8AkkLIrndnxU
bswOBYIN/FYC1HY5DnTf0AcAqGbjs+tZhwo2D7Z28y53uUFxaaJZSnTTneESIh7zgcR6esgg7W/E
MFsbX+fG47h98qZOe17GXeKabyPlkqekzHgZ7NrcVBRojhNIMgIxBxixbAHM0zg2ZwJqGaWX7rST
ZX+VtrBu/JYLUs96AssmNxtaOem/wa46BV+lgSLUhZa3qqGsbHrWGjeJM/P9zutcOdWuTqOHxFiI
nszotJYBzJ/KBhblAO5b24OqBrStaJcVXXMKKdk6Ey2pNlYcqFuYFi/K4blLpA68UBXeNi9+IJr7
tgtAneIxZMMwzRuP9sLVALMNOTVlq2IH6cpLMlqJLetiLqU89GFpA1xDhClLgondMp+sLP92kNA3
YSjxo2DhUlw0DvPgvDpRcUDIevcp/DjMXDr2g8VNS4/9rdtPu3IhsT3iXt2NYSYPJoLOvhT8UlUx
Vut0pLOgMUkBOp2ZrJaQLgkzh6DtlWm4Coze1Yn5m7EZuqeWROOqcCmuS8RTQ8fHTTBzay/Dc97X
xBsSlv3KCg5dON0FtEhsyCs8dCVBlDHH6c87LQIXQrBxWEofdou9nwFRpcMESN0Lk61l0nHS01Ha
ph59RYHU0Ap8TMKt19wIlhujso1jEJSHMbUoxaCDZzOrZdqYvmOsakHIqJRefJrc7rHg97ITYexs
spkcyISvFuzqlYReRharGEFPWCe0AGMfLOFPSrUHikvE4Bhda+xRBgo3JRneM90J8Oj4uytaPIN8
FzfrMcu/eCFddgUrq+8e8xbVHGJevbH3HVUkmzyUm8U0zm0EESdasM93BKjKKVy2YlxuizYH9OWa
H1xN72WjS056CoYY4gn9NDachFQsR2Une3NWw2kolxvZN+mBMgxs+8vVthuFm2WBBghUyvJTvg3K
dLaWYkUxDKmzcQhd0u+CVWwpWpvKRYwWtf2kL2xz+mma5IyyGFpxqEuiYnv4kMRM90PmagoJKSF4
Wt2ujOS4G6k2Wate6CtqDIcpdeipwrmQ2ot1kgDSqt7ipmdzZNOZcUHZfZ4gvO1HnHy7bl5+bEOo
jWGIYc1P3WxCllunrMt/5XLIsMoQa58rppg5ghxSgnAIYxdW1R8IU+ttFIJS3afyqAABVQEAb8Ts
fhfpGh4Y2FzwDrYZv5dhdZlA0M+zgwiybGk2PEYaoh2sXY3UhpV9xpynQdtqpn5GjzAd1iQGAOD2
N7PEXT+9x7DtQee/0Gl1N7bB2eDGWdjD1ShvJp26wxm1czTvu122mII+HSox61+poJ1EA8RNAPpO
qjaJ035O7BRjc08oe0fKnipPl66kHJoFrHFGfDjZYATWgWNAomf1DJmctY06zEDU6qK+NC2m+jj6
Ur37K4BpHmm4eQflPJ2/MKh+SGUfYHS8GX9Y6GsPMrpb9Reztw8ZYzPc9EbfqjRI3eFjMGq0+ghj
HefUrdBZVQ1f7z33IdQ4dleD2WMI7SGkdnwgH5XrsngefruQ3C08juswh9jQPg+kTXztEVKgJFKe
BUbXPLrNBx4wPA1W/lnla6eadkoEV1aeG5JHKlJnC3jlCF9e38HdJtnGXrTWfUJN8R6VdDB4zWWC
Tp/Hy8VO3JvCeYFodnFbYCE8qkaXSIwxPrSe/4u99IWn4A0xUAyvnCx4B3KY+HbNOy7F+vnVaWL+
ON8HvnjoUxz2gzS/a6/Z++xiHM3aL4Huh5q+X4Dhd5sf35PHJiDYO8b5I7eyt6pIn8LC2rPvvFa1
ukRd+SIj8en51BKB++/B/gNVm6E+lLoNIBt8XjnO46q9iyzrxdG1Abo/gMXpxadQYGLfkSwR31O+
K2LwP/bvpKlOqezXVN38mNgIaCf4432hrSCltYB0LuuoGi8BzYxTeliicBvqrJTxhpMLH+7WQ+vk
CQwpB0cVzQgWv5aGpoQiCFcFGPN47K8AKraG7R3Mufrt07BQ0bRg0rhg0Lxg6gYG3plhiiJHM4Ma
vZMvrb2X3Iywe1L6GzjkV31VHO252kPBoBxiN5jORttDZk8cpsHDppGf0jG5k/i6KzXsC9oiakiJ
Am8IrqKewjuMSHifDnUfbeq+4KdItuTpMXC/K91DQR8Ffuf10F+F/0khyM7hlSElf54zOpVg7bNd
Cm8oY/yoaLlwaLsIab3A97uN+uIw04bR6lYM2jFMWjIK2jJip34yac/o8uqNY3kDiYMsUJM9t2V0
5gl3whmMZrPn976BLf+00MqBr3cDfGrlOiyzs1J8WPV64YZS0eaR0OphBjY8IpvbGnUfQhd/eLoC
ZNZlIHn9yGNH4TODQDKG9jvtObuW/hCfxCRtIhSgPTu6XYS+ttlmoc5DfWNk03kqkWXYiHOrujbQ
iQcoxeRK3gvU1BzLIRATXnBwxha+agLLUNnYjdBccIWlcp0hIOOq2bRyThj3ylVQ4aKMC6fQ3nnC
+MXGiceAR3xBA2KZGlvfM4ghtx6/Yx4Tfi52mGZbrfuSYR+XE78un/dRvUvZHW4SmLkbpy6PIguH
sznn28l+Gjk6tkY5c4sL2ftFNYxaz6YMqfBnRWBGUQLgar1nVDvhjpeGDkacpLBAJ+Q4+i9mi9mF
yc/oMGArrvhJUH8CZDx6YcXzgj0HddcE7D2rozCUgA8rDHo9VLWfDBBbw7t0m7NvwdiNsDbSU+at
KOj8VZUNNqz4JXdgQ5QZrz2YLohHgFT6S2v7L7ihN/PETVVQdIAe107qPfdJCtN0yTbRD3NIRZjG
Ei985rh5GEqGwqLDy6Vy71vlAoCZHe9JWr5PRGTXYVF/awJTNjo5P2DanFqEJeUY1yxJd0vfn53M
h9REXQWkH4ycRbYvwEvVeKRvUurOtL+7nCbM2MYSH+jBovsNR3ZqkK1KUlesyqX6LBDR6honR+ME
T74rr4uTUG0yteHGrZu3iV6/c8OIbg9pf2wzmxlodOKdT032yv3uR2PeRnVqb4jGmfvYgA3W8GNB
sbR2Ntb4OunuhRKYyCaLUXMwXBzPAnGm+xJqvHjFGFLnBDggEz5MW4aHzvTwkTdAiaVTbmyrrtcy
B1xc4QkwY3fbBqDKmlG+GuzF7BQD3Bg7v6Yu9reGb07UZXqbzGqnU79UvyOUUfKy2HXS2qBGm6zy
2gZdeZO6M7M7n5K6r46S7th9Wg0n1N0HtM1qhVGQJRgexbg2GPQD11zVCJlVJMArAhvZR0iWzVaL
t4ET8eoFXr2qO/6jmZh5vDZ+1Y9wmHd3yuSeVYv+h3zwO1ETf9cSwY3EcJSo3WgOPE3bYSsGHJpg
D7pTeByLhHGMqWhjDwfbGO4rQh08MyICvSEOH1PLpjmfJwxJJEWsDI89CiN54mh4kA0j45QWsDlV
EgBuxJvoLuuhxtfmoR8yBXA/syLz4kYlsOAavnLOp31nO228D7Mpfs1ntn4OI1/dJdqSikHNTRr6
wXInOxiW/+hnFY1fQNNmbsNrPqu8NNpj4bDpMuxT4qqDVU8QXB00afhY8Km382ShVDpX8hhH9lZk
Jm3PWPVQAbeRUTQHPlvvKeAuwgdn/EgnEoBINqkFsKSa3u0okpQWc5lg2RcPlwlVTCbJ1cg781gs
OAtz3ij/WqX8r1YpocM1SYN0/vEi5bH/9//78w19/efvlyl//eL/WKW4f2FV4YchLHVbwFr/6yrF
/gv/iOKuIDTh3IAz+a+rFE9H3+D2gMhxA/1F/7lKCf/imoIvwtZjuiZrln/G2MGu5L+l2Cw78C3T
wXZiWXyfpOz+6y5FUOMw1HlRr6cvOdfX2HMLcvIj+DVR3IUDd+k6RfuuAxxyLFBAlD1re1IdcIcw
rPaWGHe1HzA1tIACV8mEm8DIGD7wPxziDmMCC9zfTZ21+ySztsVcoUE2maIKi+sYT5eWJxAlUWXZ
XE1NeYut0sDRaWUbOdjW1iwywvcecYi0i54d3Vbd0dDH9dv/nMbkFNt1ChzVIuPqTGu1UJJayDI+
uZF/HELnHHsOjCfjV1gaNQZi9VkrQABBK9/HEPxbtUgILKOPA5363k3OQcySAo4FhoZMQQySbr+O
Fxqa4h4QtJXHBZYC04T7CFKGK7EH4CU9FFnKLQ6nnlXz9UsAVRd/KY7oDn5pkzQeRlrzdxQxrDdO
Mm7l0nJnrvCfQaq3dzZbiMiI71Fxiasq5yaFl7myrejBb/BDDlAwktYA/AoOied7+NHMhsMSFY5E
V3Pzl9AV0EGxx7A4eGr6szWYE2ztnM0Ok9bWb9DXPJeqTiqJbjufnkEz1MQIuCqOMF4ofQ7gp03Z
pnHwdnhcZPKfiHzxKWT2/vNIJB5J1aheE0W5+9Maxf3i5cSea+9o+dMmaQT91amVXZQdfptc9U9e
TVopMc9RXLBxsxYBjzZ6x0rHUtvLuT5m3PjCdhMX4dWfrHw78pXV7WykzSsVwN2W5L+OjKQfsS8A
gJbhoWCZcud7FZCOMTgGKqH9Wy2nTgCQrdu82BUuDa7ROKFvUlIBh65/ZRf97WHL2OAJxA/Tixuf
U3jNpJPtGju9S6CC5gu5b0tOFgGq8sGpm2ALdm/rSPw+MSsdA7iHaEmAEHbi+cyRA7JKbT0N6Wz4
v58MD3DnpBGeLSxPU0M9C+ieTR7TaWz3X1FuZTf8r7dwiqzHJOjWjtf7uwVK6AAttOuCkxgAObkO
FBt4h+mmTggC1objbhvlvA4Jbz48CRv7D4p0ss6GEd4oDSntgieGiW9z8Z/GUawZF7G/0Aq0qzTg
dA5a1FQNPWUHQtw7vJMNebQ6zoDUYkdwIaWmEFPR9LJ9Qj5F+SAYkuBNQlYHdIGLwvT7L9v9HhkN
DSisHTTWUcLptNWbRee2hrUyRpga3koa6UX0cERdjPTgWcStD+m108hXMrkcuhoD68KDpTQHd3p0
JMMtNjIY3saUtZWhiLuWLe2pM+ayTgNmc6B8FImlm4Fhva9PJpCHTVKHeBUAhqCbdftZpd8Cbu2o
AbYMI5DsExru4QRmFHMNj9odtff6APRtf/YdZutsbk9C4E/KLDC5mRc4Owtyrq8RujbT0VG63FVK
PuqzZ/Ro+KyMYYUtlMaLBh68BvJixPXiarmNNKxXr0RXjgb4Kki+Y2B266y+jywTe0NisquD+is0
/jed3lgRgAO2i3mtIAQnkIIDePXEm+Qm6yyNJSTjFAXcry6e1juhcic4o3lwJGG0k1Dvty1wihpm
s1ZLba2bllpBNVlSQTeCGED4gXQo2o3WW2E3PvRYu1qtxMZIssppf1RanTwiXBTJa902Q8BttJI7
IulyJSmSNNt4Wuu1EX1rxN8gBHqmXNUd/7zzE60RK60Wd5JIC4Zs5FStJRdaVS61vqyNfOmjKAHI
BpwQvpahYRism6KhD1tr1K1WqzM3pehwhPk/ai0bBB2CGOq2QOZWyN0Osrcyksem5wGTyRgzV8xZ
wsGqiAbxKJmNZNOwWaOrz1v7Nq0MNnDg7TKFXI9iBxJZV78BTGl2teSiVE1BzgIsu1bCZKfGTsUr
SZ7q28emDSostoV7a7U17M1UFvAaQdI39XgxW97y0M3oSsvJ0oLGvDoPSSzBx+TNcBAlZOlYnvDD
e5cB/+J6cd6HHGDbEBrfgcYpi0GQ++nofbMzTUpqxqPLm4r9WlBtgCQb67Si2i3fxGlyML0o4jcK
QFjZC8J8V+GjChRG/gXTu7B2Eypn3QVv3qJvckI8he18O6ViBJ/cZDuPJCI7oO5xCbtjleNox/VE
6xOItCi/cAFwd6VlmhcZZ/x+JJ6bRVk7qZqtZ4YGmYwKE0LFPak2YeyZ6ZUlcnAfR9LmChtvRxM+
60y245MC0h3WyfyMWATkLuAoT4xp1zWhs1OxQIlsrv1k3dqm98VQozbuZCaYDttxO8vvSkLl7rj7
ln1Ej2UCcYMWPrd7y8qypCLO9lmpkblttGG962AVxZGNXpMcpzTojnFmYccvl+AaBwHGh/lUYSG7
mZLZOAuaZlZlfrEsfhleW857IPe38ZLM9FCrjqOye49m7kslmOK9jy9gyuIHEFE0AJAQ3FfqUvvT
794rrtLMnIs52u06EpTchU3yHdInYXRsH6Za8wWnGo4IivlRFmF17ITXEcFqnww6mVe8MOWRiB4B
bRcehoVrhJ2uc2a11wjzBal6QLWPkl1lajK5nqukzSDktuJpgr1S+skjsebvubvDPBeea/wTfH6S
dSvty0JKNbeXCOvYD/3uINES/9EZyAqoxaGQoCRt5QBzO08MUEVCqRNP5G32Jzrdlj+k6tV+qO3u
lnNuKG4iw+5XvnIxs0/p89QtB9/kW6lz6icrMxw3eTA916HVPAAM+SiRbIhLFTgwu4jLVbe8jc78
g02AU1KlEO/g7RMUqGICYe0piyl7lQhuKxvvFuyh7k6QddqF/M6IUgK3B9mBJpPA0jVU/1oHHU/b
vnPXjcP6JBtq3By9eScNEMkNpZobqDv3Yxl8l85QUoxRjWCEAgDVgjR14II6L91LyaMJ9jaVV0OP
VF5637lpSTJt7v2UyWFrt+G9w2c7CnSwOBLFkeU+JkILv2TQvnbZjJ4i+cvgOub4XiuKkwc/PdZc
F3GG8JQhQYkImee3PARGijrMdpt2eGUjwrL+YlxtQoAwzPeLjB9iYwlXocFigMvr3KgvUt7zAalm
lYKBhXs1nYl37lOrLQ6QmJ1NL2u2qBnnNIdqfx4tl51mIE6tZ3l71yac3M71K0NICmUp7E5ub2Sr
sB/8vVF8D7m3wkjImx2cJEoLz9O0T+Bt0+Oextg+E+DWNy4eglXdBrCGs4i5fJjOaZzV10a6L1OZ
lXsbRxttDPLk1Hd9mrhP3mggSsTUCiEACDw/HfgE602kUXvDijihCEgEG/ZtHNHABrddVEanRtaw
+Hj/rTsDIr4LyWulBirXXfuMYhmfhnBeKGMJ+Hx6/qHpAKu3o70mJpzsYi7Dh1h2x8QeSCpHrX0R
VrobipTdafehVL5ryo5MWEMlxPgpBjd/VKxeuzqc7+C3bfq28o+5ov3XG0ZO4zai1BvrSdIF1YEP
HhqCyVowML5Af/7QiRXe5F1PDLV5dmK4qXnI4yTohpH2o5JIUWdBH5z8k9fBouCMhhmFjLjqHQbz
zgFQ2PBQoLEBTQYbldq0yDSD1mtCZTt7v8uei6xBTTAMnn18GgxuHfYYWKeYyk0MvSgGWgsihM8r
jYlvvcA/3014oFn6oR6x2CXMPVfg3ZGWAq0xBViZSZShO03pp8MmKUusJ0chM2h9atBKlYOPaq20
emVqHcvUipapta1Bq1zIfDdC615iuSZaB0N6SA8KaYwa5+HUa7Gsj5bj4HoDeJ2qYLmSIDXXqGsj
MluH3JZr3Q0l+7bQSpyjNbkQca7RKt2MXJch2wUm14j0aGV1vcm0rmci8Dla6UvlYXTLL0KKM32/
pf1malUwRR408vCZakvWPkI7vORjhZCYaEXRR1octMZoVKhlWnUUWn9cECIjiuQpjEKaVMhauVYr
Ry1bav2y0krm4qNpEgRjWdojnI02BfPBxHZXa6CVVkMx+a6ZgNFH4+h3oyVTW4unJipqBuFrO7gk
xBpM4jFKq9KS66LFVycboo2Tk7WnvZrX3UseTDJqmw4WZTH2wUESlSO9lm8LlN0QhbfVUi8sbzGW
/LJ6oBsySLqnsh9uzKGCONsYDKyxhQAa+Ww7wYmRk5zmXaLF5V7LzIUWnLNu6fdShcZew5R2hRam
Gy1RD388qqjWc5uxKddCNt4vFkvFgWnmtddSt9DYEi1+S261wHfzb+ToE5VSwZbOBxLWBWYB8A4S
0PpycbWgLrW0PmmRXWm5nTvEvKq1BG/Hs4NvFjIUC8121fWEpBOPa5OEBboSdmdRietGp0GO1wp3
0plycWBkBqdFmT37Jbfn3IjoTwqHzYI4saIzLTjUMhvPKpwe/o1fVlhaU9WuhUWmTwSFTX+QfAso
p9wWgxKw0bj8FImHYtMT8wB4ZW+aotr3MSJO1ZAYRtvcjFOzN7PuJejUb6PygLOW/4+981iO48rS
8Ksoep+c9DdzYroX5atQBQ/QbDLgmN77fJTZzXIW/RR6sfkuTJOgKIbYVPQwJmYhRUgAsqpuZd57
zn9+Y0HJLoyNq+OFkvgW05s8vbUnkrUq3cSiRovcfSeCNTDdDWPX+IMB5Eu+zLE0L95CK20PLrCy
agfavLPFTU/G3ILoKcBB9SzAV3IZAT8vUs+W3E9CM/KSLUAtI5K53cw5gb7/LqEa3fQYkXtWojPK
CzdVWjmLwGdWrNYRcWljuRsia6k3ToRabemCJ841Pai3BrJWSNTePf6TZ73RMKwzR2dj+vVRa7bq
XvVh9RJM8OidB1UxCVaYziOIM+OUKosprNVp4ZGLp/sC3/wrlVZgNkaEaxt6hK2rNsbk8tSLpB0O
wokv2GMUstDdg+VzEMDvHBbMttNtZGb1hpMJcbPXeisdcXPNw3FUmMyow9wAy3dMgFPtJpI67o40
p9pNokVLjt4ssTXrWDCLDCzDXIHONjxWfodtQTHQctVxgs5ZOv3a6WFi6o0usCILqFNRqBiNsRyc
4COg3LWVJtVyqBj4YVA098dK7HMv1ug6eV8jwXycJQRF57Aj8a1eGBwKc1vzunXf6Zglt2jbjYzJ
QlMgfvQX9qj5+9BpYQz0H0TQkJ9m0Dank+li3sgZrhaVPjcn56FkRrLIGVbPTUTCjO5bcO4Ro10O
G2/ZVv3lWIh0lr0d0VtiwmcfGtUodojEVsKYusX/Y7l/CMvV4Py4cCy/ieb++p918/B7Ij3+8hnK
Nd/QNOhAtprQXWHgzP6JFufCRxOAvLpms5995kimvVEtx3EErIVnJd4LlotZGfI9FZEo10NgZtnf
g+U6poRqnwI3t/d//YvgpQ0uxsBE8AZNPvZrKNeDFJb4WV7MHTt7T7OBM1Up2Ts2k1aHCCyenAj3
kkh6IOLRidEetQu1qNhNmr52J6TSqq72i1TWOkxZcYuPm6uUMsiU9dBIYdSO4T1Csw+xXzirEjrO
hmWBxkobOeIpsEczjmmR2YttRdEFGDaeNJRh+pCkF2k03XolI2LqtI6CrRI3U1GlW8+K6dR14zBm
6jBv2gajhbLcJLYTrBRNx+0TPIxps7NxKA5bWSV2sl6cemufKu62ESA1dQusEsnqcjSAoIkx83Yh
/khL2+/zdegCcHayMtVkjRpp7wZZs3pegXdCQrZ6qGANHeitxfj1BJHCroraatsUFRFIlbjG+x1o
XFCdO5TIMEdgoxQT+FBhFEddz8kYypoap6ULR1bZqqy36cIY+goC0PV7IEyxTjp6qQ7ewa6Q9bri
Vm8T3g46O2r5UFb1nWPuQAb3yWPBX8vaf5RdQCj7gdYlFMMLUGaN5CiRMpgXBclcWnWH9wlUMEZ/
srtgVHzWddiD03bYtB8KW+1phsFU5SNs8jyj301KehykFNKe7F9y2cnAgIi36YiWXgGFJ2KVjqeS
vc+Yt2/TyRnWWEMfE7aZbl3ZKfkjyViVcupGeBy5NFOp7KoK2V7FZnoSxnQdoLozKMLWgZt/58iu
zHfdTRK2/WJCKI1tvnffNshHZC+neLKrK/WTSPZ5hez42sfeT3aBfgcjHouWuSI7RPHYK8qusdUJ
AbWD9sSUHSWYKEcUwvIlJCc7Pu37igOha6ZDQARs7bXAwmpTzBpLW0eDd+aM5i5zWeOkgqOf15aD
PZK5wBMEAw6tu6ULX9oxE0Ck7eu2KWQfRSRKJBUqTj5ZK09XduPyEWN1cp4vo6lXho9sNMzdw9i4
a06j5W2m3g4w3ye73kLDm6UYBwH4nzhR/N4Yu/vCbHBcwMR+ErMcGh3BZVnUYMjmXpY1orM6cG77
EpzKscjPocHSm6vQLebC7O8DYmD1yUsgo3nvzLG7sFrnISkYqPcbNbomTglEssH4BmJAEpUHLXe2
SQHJTksulQnpojceZU49y+L8I37MUIlaip8u1C8M0TXU+DxUpGSc+p22qRM4YEbzQcR0N1mYTMyE
gpnSgCInhd6vJmcdBgWedJaNDD6E3jfmG/IG97pqX5fV+L7o6hXAMx7yqXIVBR+0ADsY4R97PDWG
730MvPR26KzzGEnchBOgq5bHIHvc1l1Zz4s71yP4T4TvphB3ARWHeDQBLYISfdkB/QKhNcuywvDU
GWKoI/NCt6k1FQ8/L5xg5qLcGkl/pRT6bU7ErJDVhdJclLG21fbcCRe5qC56kFgdXMsPiegbo9Xo
T29TvT0v+96EpnZZmfayMdMznDg2rTPtq8k69s9jL7+uk/F92ym7UFUfLEfBkCj3ML9PLtWKJ6Uu
YUmFtgnAafoLiMGieZ+ZCFxEC9cxorxKg/7CwN9wHQeQHYTYYyzoLsYiRIqb3IGyr7SgctfwoZc2
fdC6tn3p78FOoJjY/Gj99Viy1USFeVIEzDDa9q1pY+ADYt2vTYnktTUmDcD688RUDlkrtiZVm9pE
3gxB79YOBW4+HpwWj/QGPtfFAPcCalG2qPIY+y4t7Ld6nV7D5YOO5epv4yT5qETGUTG112Gav+vb
gOymhL2oLsdDbRDMBENgHKx+1sGuwdhrJL10vMdfQ7aa22hs7zIRI9G8t3p8vmxLH0mSMI+1MoW+
UaCVmNK7QjR70HCIo5wOK3wMrXk3MhcMXRM6V16TNYudnpt57RY54UnmONcBHBOrVd5V2LIsE0Kx
571R3tWW8tawfBQgRJh6Jk1/BqEI1TGYy1xN2xSilcaMYaDBEuGJ0GzagyTaVbq/yB28xYpY2Wn1
uGoKEppdafDYo2F0e5x9up4I1rzO5um2VYHDhhqyALB0oNA6DH211IhHaJF8WngzSNYDXZ/4KFIr
wDESXrmSJqcFxjh9WjTwAEVEl1svfV9WztECiEVDZOblXFc6Fzt3orXh35qo8V0nWJJb7C/xKIXG
BoB7pPXdnIPIn+Upz+doqUcC6oDSY+lXWOhSO1zfceEJZ7UeE28HCmQrvC1Nie57gYZZm8iQRJX5
buDeWekm62xCxZkbZtEuhDrdxAWDjixgm5sEplFGbgsE9e1Jp+Ok1w5OuZoq0BAHLU8MuwpqBRIl
bLIK15w2unVX4Mw8Fz6m1SmJCksbnstaaeO3lkDJGzkpaXZhgbgbM/bErlDT48i1MjMcCJH6LHAT
K7b1xL1SkL5NhVGQsIjSFhyPjfy2UgRtqmxwLAM1VQSgNxdWca0PMYTINpubZqHy+Y1pEdvxRTZI
Q8yeFEASYxIUgibwgeO915HmFySTYezpNuRZYPEF+azR9yTank+qpuLWn7mzTMV9zhdVy5wYC9Hc
ZpodORdxmZmYNsPiV7R+pTtlJAmYFrDtSVOjREUVs8wLsk3yACmNTbAjRrGkm0eTZKLhKjiXb0sd
NQ3NZuMscK5s564P0myS32kjdC9ykS2Is3ibKoA+2oBPWXXemz0DFYAITJqbj6IoTzKmjPRFuC5P
EIqiCvu7UUQ+gn3Y6cwe0oHMjVSTXv6VvQuEcawNiNARN/h6is5d6e7sBEqgq6gzvZLr5i+qrr1h
BrxClDC4YDCQGGaOyLHfjz6Umnacjbg7YUtAVBfOLrMRz6e03+VpSRfYR0u3Nd+5vXYuYEauyla7
6L1LkiJivGPuNX0rDnagbNXRUC74ojexUlxnRX8/dWKJoSus19yZ6yX7K6NEBf+ZOF2K6G1gceuZ
DuvInYHErgIqGwz8HAIc6mkumfM7uMoECmakUrvaxqeZZRyUIhrWUw5W2mKIWUfNPHezh5rgnkOJ
WV6WL9qhLWdqZV6V7ghTWiD24CHE7Ws56Lj8agMpAHrEnYqDj0wPAnP3tHuFvXHGzfY2nxJ06QOC
roSRA7wziuOM2PX+PvbQRTLPxn+Pt15N6p6Z/25QjCtUIuWqVrRD7NQPrqcz2STafhVAZ537rXIG
T/ljNNmYyghnl3nNKuqayxyBXG0RXFHr53ZUzNti2NhjeixU253pvYBWiH1wYwfgCfo+LdMUnW99
o3WVvbQAGezOTI8KbOvbCY44aU7xQi2QQhLZwCebmy7qGiQ+mDgI3DRMmHFzd3AJYzJGrB51zDwD
rKoW0yBawM0jjt18JcheYrLhfqBguI8McY0+YqG5+VvLQfFs309xkS46HaZr5O1axyErKi+uqATu
3NwcjropgpBrmHeKgamWGu28ggYFTP886SxOr9AcoFgESA1LrSC8kYbGczNx7DHOWg3wxUZ413De
9R6XVfJ8vMYCxcPfkZGSqa5yN9AWVt1B88PDASWPmHB/DSernBto35ZYCswKK7plokDZFR9whBuP
LMH8JzYpBlSdmsSN2cFjX893ofxX5lvUIgU9CDzqFWBKsHINP15TXooVzP019n+49TmQpInuQfnT
wN1TyPjFfUgWr/DfGqjtnnsmHTxV3n1noDHQOB7XSH/oJUiN14ZY30yNScQ17hsq1xmC8jwhSQM7
e2zZYTlbg53slfxQ9wNphzhFvI1C5sOlYIwdqZdaoeB3Zvtsjg2yY9dadWN+6uJBuqCHJX2c85NU
o+GIx3sfWqFK3PqmnobskGSoCIaYolZ0kGFEcOQnnnpm2FcNGoKIm2kRSFlBIQUGqbUmZSleDVJ6
kEoRAuOW+P9hjV++B9bQMer5fZLah+TXv2df8tOeARH5l8+whvMGcR56PokggLgZn7yHCLDTTBus
w7TMZ1eiZ7WfCQ/NAAcgH+tRByj4oxeKmkMgHqk18kqM9YX6Xd5Dto0p0mtYw8D2SDVVW5iGrhqI
B18x1IIpSHHGbnFlpKmAvI0zI3zVuZpBryiCCo/yIG9JMYEJzwSUtCg28BWJmsxrAoM8zUA9d5Pm
ozn4yXEBd9yZ2mHdDYJbs+JUEoOvbnRGawqketcgtyqK4npVBaNyKHA1qqcyelvBQZkFuVkiSknp
6tkmZo0Kuku8z0mWqWvPSrWDL9yTUDWWBg5n216jtnUSufkHAm+GaFgVDWFYsdsiJ3BN9+klGAUv
RE5QTjhgGWs2mnmeT+VyMstgY3tMySuRbJSMLFLca7tFOl5FIR6imDQkKfRVveuTc7PCQRzWG4lE
Y4eM3TFrpqDjXIsN/GC7HnYZPOMVorgLe6QhwgUs3hQKfbiSemSgTP1GOKW/i8t7G2u1Ob4N/s7K
xn1u5VB9h4EQlbLb8d3Uu9jMj822J+SlyQ5whuNT06TEoqHYTwZnQdlBbidWRAI5PjKuEl+KgiYn
mYYbB7bhgcP/UAYZXjZmtskr6h8ZwGDIKAZ2zBJLJgHsiuxyKghsqMoLM9NW5MTKeM1u6/g4bPsj
vb9DpbjPZfCD428MGQShy0gIh961Zx/Ex3VVkhkB8woNloyRwMzmqsIPjpS3mZTqIcPClA7XGfIn
OnIoEh8xMjT1VTRpp6mMqtBr7W2UQZwqHRLFy+yj1RFr0URniYy5gFEDpCajLwDe0tW2l4EYj6/d
kJGRyLAMwfx/lPEZnQzSwOWjJJWNcI2ClI0uJ25jkLg1DhhrvaA7d3IyOWgT4S9jT4TIKb6IAptv
L8xuC7I8Sh1vX0O7Msn4YKxxQ6ocjiakfwCm32YBMticXBBK4itXBoU4MjJktJx3lkaIiF42mHGE
FO3MODJumg4iJJiKgUCH7Fql5v6GYYPTaFpjz6EqzO4nDTvY8jyQfvBazzQkwyLe0PUdtHf0BtI9
XnOkffFOH6NlBaKkYCFTJjiwUMNfly2Drjg7LuBSLzrNOE63Wq0Qm65G8IO895oKQm6AV8QY2lcY
25PbNMcwj+Idy3sH63u/UJZBWpzBj7iICnVvjeOlBrrvMxTGx6JhJJecZJjpD5jqj5jrk8GyTet2
ZyUFYV0J1Xu5030TaEX68k/5qa8z7ZtKMTGH0uDr4EsQSzf/VPr6hxj859Lpv8byv/d1KiFcxQPm
azITAG4ZMEpFAyDzAlw/SFYKglDmyNKhQliALTJhICdqIJKZAxBsNppMIbD9lvCzyNmXnXVZGyQV
MAuB9mQzSYarlyLBI7Q8Nj9MkzXsOpX0ZiIPglErtvBT7bUp8xDKvng3yoSEWmveParDQpiTgcr0
tiRzGa4LH0JRzH041ua+7ppgzswuWqYSRLJLFaTID3fpSEqDSlwD6EhEhC4KXNWPuvM6VIBJZb6D
lTg7RWjVie0riH7GcGmNsNftglQImQ/ByK0+cYmMyIiOcDXnxI2azVQyh0Ng7GyLYaSqs3ttrQMo
X0bMLzHRSPA8YfR9gqCx8WPrGJ/1NQRTxBjWGCwiVToxRts6Vo8ADrin3eGd0tTHgt1d77TbsclP
6gw2EtQvspnQOwcYQFQ8CURoMGg54IN51IcWMitMkYnaUPElryzs5QQxcXl1VqAENG0VtbN5ohHV
oQlES9IMUZG2iBrcfddABVrg+DY5R1VlXHoGjCT2wsYul3kYndGM3daddtfn8VGulUdWWR/sEZ5/
35xYPLFBUi4jbzhK8R0vyurQMA+bzOoICf0S9+ITDUKXaVUwD5y5F+Eyhy+yp9AuXnuTck8mKXYz
Ew74fXkbIO6m3jo2aqzmqd8VQfecoxQ2YkIARUJ0gw33eFoi7eQY1Jdm4HAP1KsEgVCa1WucxE5b
UR4lfbgRhUd2OdpOQlNH71QlTjEdwqVb5e8GeikSgXwSCwDxsEe7dDRoIkmLuTYq0brZZwUk3aBf
jAmOOEQ7eImyD4b8uKnci/A+GaNuJnBoIQCDSnsaz8ZW2ShWRCU881V9CevuRG90PEb4x0qPJ32T
G5LxAQfExgFFjCvPu4wMqWI0TqqxAYW9wxvxrAtBxcAN0IAsNCN4p3T+mR1APnWLg/zgXmptsMEH
mJhWXU5IhaMcet5nKxX/71VtWFnmsI0VJv+jWS0bA5pZFhJvSNlcdzDwiMOj4m6hwaSbUGnXFWNR
787Ms+MqU9aY+c1qePAAc2e5HEaqnYO+jR5rzLHFj51+VXbjRlExDg4n+jetNY5QX9LIaR364pRR
X4MPwSwqC3cGxy7AGTi6GXswk9EnC76DskE3PJtGY2WG+GKlACxY4HwoGIjDg16PMDlN8hdcKBDo
rzws9xrTwVjMfm9bYDdl1exsu1j1zIgHcw36sO6QVGW+QVxEsDLhzXQGHv8myEmABWpt4tbRnAdk
TOhAS+H4IRzULV8xLJbyxKIpTR0A7BD83mRKnMbbWusv0DTdF3iZ1LE4WEqxbIt4F/gCTSjOWFl+
prnGKcOAO46tda5VC791jod7UroPRnoR5fEi6HEthyZzTIm37XNvlyn93gzaU7rRtTn0G3esNiXc
f9oa+9Y19W1d7dUyOYhUXXatusuIWg0msVShbFvOuMrN9o7oUXYTEANOJHXv194ZjeFpY5Z4YQf2
zaTh1zX6xVUEVhLaR3Ftf4imhtQDLz0ol2nr4387zap2LGh7pyOce8XczaJzGt1zHCn3pAJXM808
bjCOGDGdLUv31tAlAauCICw4IL2cSFqsegXOPZIf6g6L0u2uvLq6UtrhvIHy5KVALIg88zY6iQRI
Y4IQTtd2ylgNM7mG2Pkv0ol03aqOL5vu0jFJLfHL9rrRBVPtWmwb61Q3pstQAfzRAc3WSVafRhOR
KQnqoQFgDUJyf9ODF5KG+D7rUKS6+vH/sbnxv90N/+4/5Iub5gZNSdiMZ+1DNZ4/1G3S1H/7j08/
JZwiAwj5537p2xf6rpZNY2z7qmV7fGOP7/pb10lu+HDt/cNf/8LY2IALY9gm8pLnjKskz/znH2sW
7ZdtCVNn5qyZlvUUdf7ZOv3eSnz7Qz4t6bd/59UHuMtbRD58FX6YZzSbj9/O46Sa6fgfWYEvLvBp
BWg+BY0Y7aXxpJ3Cn+b1ChiGJpBOPYeyf37LyxvlX7QAN/cpZPmwbqrwrvl8AZCI2Y7+J9wHxJgJ
F/7LU9oZRIXPV8F8Y9owlYUDx8B8Yiuw6v/6++B3l4H6l8kv8MAfuhu+uMyru0F1gC4sQApNhUXB
BT9fB/uNDYfUZRmeHhiW6edaB2nPzAH4JyyDy22varYtV0G6QX++DNwOhm66QCjw7FmMJ9/qn+l2
eGbqgO/8kd3hW/eDqRl4UJlsfhhSEfT3aiGsN4gtLdXC3AoD0P+9/fGLD/Bpf3yhLP3og8FBAQ9I
RdkJUAdMZ3yxEPobYemoTDV8wnXNEU/b8k94R/zB8+KLBf20Q7AQgpQBNIrsEoYEEV/fEeYbjNJR
1ZIbySZC4OTPtkO8YLZPR/kXNc13lA4cnPh9YutmGGyIyJK/2COI3ITDBoWN/UOFtvZ0RP2Ed8Sf
sFkKIWzdVlkDOHNQ717tEQDfrvTcNyxOV9v+WW8I7cvwge+tJbkhqKCoFFXKBFkzflFJ2ayDhjYT
D0DLdjmlftInQ1oX/uihYUG84Kl4jpv9Yq803ug6rrq4GlK7qabkVv5sRcTXPAu+935gpySDQmiG
wbxHFglf3A/mG/lAQIGltWAz1X+6ZXg5O5+KvH9+p2QhLDgz6EhNxhrqowXD59UUBplIGy2DjA1B
H/KzFlO/mQ9+7w3BBqHrKkHLLqfnV24I8UZQVbMSqqkL3bSfTqg/dGL8gV/6RwM/D8Lk/rF1Dx/q
r3X4v/cLL/3qb3/+uiF99Xsw7x+eXvqpKJP//bdX1cVjG/XZD1/aqseXef7z58/321d+9VovH+rl
f27Ch+qmugvGxx+Mz+/y+Cal85/zitVN8sssDx7S8OaLlvLJsuTTm/rrX1695c82yG+9xmmFs93D
F5d+6lZ/9NIXedsEX3/zzw3Qn/MKh7y66V4vz6dW80df4vTRQffz9XnZctgqf/TiRzfwtrvxl+ub
any5mkRMXl6CuvVHX0JKHX79+y/Zzf0v+5vbh/Tlip+/DJvnj77MPrx9qB7uXi70+dWpOX/06pvq
5v7h7pej6tf/Yr1+/e+XK37+MpQqP/oyL+lNrx6Hl++CLf9Hr3891jgIhdmrJ/nl+tScP3r9E5zN
8/arXwIH949e/QOpFi9X+WzhH4klj1if3Af/uU3o+QlWLsLkof7iSX5CCXQOmm9/gK9tv/+Av367
Kb/Am1/7s9cHjvyNu+Thpvrb/wAAAP//</cx:binary>
              </cx:geoCache>
            </cx:geography>
          </cx:layoutPr>
        </cx:series>
      </cx:plotAreaRegion>
    </cx:plotArea>
    <cx:legend pos="r" align="min" overlay="1"/>
  </cx:chart>
  <cx:spPr>
    <a:ln>
      <a:noFill/>
    </a:ln>
  </cx:spPr>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_xlchart.v5.11</cx:f>
        <cx:nf>_xlchart.v5.10</cx:nf>
      </cx:strDim>
      <cx:numDim type="colorVal">
        <cx:f>_xlchart.v5.14</cx:f>
        <cx:nf>_xlchart.v5.13</cx:nf>
      </cx:numDim>
    </cx:data>
  </cx:chartData>
  <cx:chart>
    <cx:title pos="t" align="ctr" overlay="0">
      <cx:tx>
        <cx:txData>
          <cx:v>Spotřeba tepla v krajích ČR (TJ)</cx:v>
        </cx:txData>
      </cx:tx>
      <cx:txPr>
        <a:bodyPr spcFirstLastPara="1" vertOverflow="ellipsis" horzOverflow="overflow" wrap="square" lIns="0" tIns="0" rIns="0" bIns="0" anchor="ctr" anchorCtr="1"/>
        <a:lstStyle/>
        <a:p>
          <a:pPr algn="ctr" rtl="0">
            <a:defRPr sz="1000" b="1"/>
          </a:pPr>
          <a:r>
            <a:rPr lang="cs-CZ" sz="1000" b="1" i="0" u="none" strike="noStrike" baseline="0">
              <a:solidFill>
                <a:sysClr val="windowText" lastClr="000000">
                  <a:lumMod val="65000"/>
                  <a:lumOff val="35000"/>
                </a:sysClr>
              </a:solidFill>
              <a:latin typeface="Calibri" panose="020F0502020204030204"/>
            </a:rPr>
            <a:t>Spotřeba tepla v krajích ČR (TJ)</a:t>
          </a:r>
        </a:p>
      </cx:txPr>
    </cx:title>
    <cx:plotArea>
      <cx:plotAreaRegion>
        <cx:series layoutId="regionMap" uniqueId="{38102B2F-A779-42C5-95E9-399E82A2AA4F}">
          <cx:tx>
            <cx:txData>
              <cx:f>_xlchart.v5.12</cx:f>
              <cx:v>2021</cx:v>
            </cx:txData>
          </cx:tx>
          <cx:dataLabels>
            <cx:visibility seriesName="0" categoryName="1" value="1"/>
            <cx:separator>
</cx:separator>
          </cx:dataLabels>
          <cx:dataId val="0"/>
          <cx:layoutPr>
            <cx:geography cultureLanguage="cs-CZ" cultureRegion="CZ" attribution="Používá technologii Bing.">
              <cx:geoCache provider="{E9337A44-BEBE-4D9F-B70C-5C5E7DAFC167}">
                <cx:binary>1HvLkt04tt2vKDQ2VQQJEGBH1x0AJM8rX0q9qnLCOEqlSAIgQRIg+PiCO7A/wPbIQw/uJ3hUff/L
O6WSopTqvu7uuBXhGiilJA9IkAt77bUWjv58v/zpXj+cx2dLqzv7p/vlx+e1c/2ffvjB3tcP7dm+
aJv70Vjz0b24N+0P5uPH5v7hhw/jeW666ocoRPiH+/o8uofl+b/8Ga5WPZgLc392jeleTg/jevtg
J+3sf3Dur556dv7QNl3WWDc29w79+Px0HrXx59GqX/7PMzWe5fNnD51r3Pp67R9+fP7Nx58/++Hp
Rb+bwDMNc3TTBxhLwheI4pCmLCUhSkmMnj/Tpqt+PY2iF5RELE1RkqYRYpR8ufXVuYXhn2e2Pnt7
HtcvZ/7apD5N6fzhw/hgLTzep7+fjv7mMZ6evDdT5x7faAUv98fnYnu4r5vz82eNNeLzKWEen0fc
fXoBP3yLxr/8+ckBeCVPjvwGsKfv7/916ju89vrsu1/+7Vn7l/9pnXl2M55rmOp/ImRhklDACqco
QmGKv4UMv8BJgmLKWBJiGifxl1t/hgxmU00PX479/WB9GfcEpi+H/1AAXWvTmun+P7+ccPqCUppE
SRhTktKEJN9iQ1+gNIRKigmglyTsCwyfofl1Wl8O/v3YfB34BJyvx/9Q6Byb2vzlvz38DmwH8IRp
jGiIkiREJImAzn7LdlA6cYTTOApTFkP90C9QfMbnlZlc/YwbaA6P3PO3C/qv092T4U+wenL2D4XY
CXrSs7erBdia7j98M/9YdwK8MIpxRDAmhCQJRt/iRV4kFJGQpBEL45QQOP0ZlM94/V0z+utY/Wbo
E5x+c+YPhdFjVbVmPPvfqa5YGCGCCUaPhQU957d1lbxIYhKnUFGY4uRTx/otTp+X/uXj5P75uvo6
/AleTy7+h8LsNP7yv0D5/fK/6/H84eF36Fcg/2IGEuFXXKBpfQscecGShFAcMYoR1OCTAtt/mtaz
r9P8Un5/f+f6/gpP4Pv+A38oBC+a9w/j74QcDUGuhwzKLoaO9aTk8Is0TcMoRSSFqmTpE6nx67z+
ccC+DnyC09fjfyh4PpGGVcbqh+334UUWhQz0Xgzsh78rL/oipSmOUAKUGYaEgVr8LS/+SmnBq0Y/
2H+GGb+7wBPQvjv/hwLv5jx+mN43vwMtgu5IQwSkF4KLeqS/6FtaTEDGIwJ2mMUkSeP4CW5fJvbP
uKxfnwmGPsHqNxf9Y6Gkt4d//9ffp7hIyiIorJQlDH0nDuMXUUTTkIGABM2Bcfptcd18mteXY39/
x/oy7ik8v17uD4XNK/fv//3hw+9ktkBbhGFIURzjz2bqSRHhF48mOEIpSAtoYtETfAQw4XjW/7zd
+u4CTxD77vwfCrpf/od1v5OuIHEYhxBuhjELGQFYfivl4xcME0riJElpzOgTh/w4Kwi+uvOHZxfn
9w/tP15e31/hCWzff+APhdud/uXfut+HDaMoxDFEtSF7jC6eVBt9QcF7AXIhjmiEkydK/k433T8O
1udRTwD6fPD/a1D+1uQ+i6/PveCbz/yDqfpjDBiD6mPwM0Txd2CQFzGkUClEhKD/IvxEm38Nt//2
dP56aPF14Ddz/93T8r+dpH/decjO7px/2rL4TZj+H5/9ksI/GfpN6vbNc35ZvocPPz5/9LFf90Ee
r/CNrv7Lf4Vw0Tz9/MPZuh+fIwaWN4SM9hMwIU6A/+aHT2ciCA8TBLaKQYbI2CNsnRldDbso6AWo
dwYmGXQISzEBM2Yfw8Ifn2P2gmCwYaAXYRghmH7dK7oxeq1M9/U1/Pr7s25qb0zTOfvj8zgkwLD9
5w9+ejBIWVIGkwBhGoHyjAjUeX9/voUdKfg8+i+bWWBqknViqL3hNJoFcl13mu0yCtezw2xlXyRt
6LMglC+NfddaVYuw8Vvex1MjarZZXhm1ipjhQ9VixN1avo1Qqw7OpXlft69cQMpsq5s0W92tDJUo
Sdj9pG5JOt+TyaAjWoKXMOAUtvJAXUU5GdZWKBadKtcN+wFr4Q0jPAkGyeMwej2Oa4aQKkWjeTzJ
OjMsPE+VliLGWdDoJG/qsOQTUlaYgXg+4o7xKW6u/ViT2y5Eoor6jtcBG7Kg1KNYl67YtlKwvvfX
dDMzX2Rz7ID/+KLU7TZVjVC0PWk1Uk4TW+8SO80FLV3K595e0d4tXDenFkcbJ5M7TbFOCqcrxtc0
LbOw9JL3aW25TlXA3RL/VCmWVYQeE0Y+RsM2HadevyuR+ZCkc8s3W3+0tv3J9VG0m9ctEZHcz6pL
sypqr6lPZz6Q9DJdOiE983npxijrIq5DanJN0lEMMc3TdU53A9reSx28i1u78Y7ZAsnlaMM1T6Ou
4Ws1/zRqsi9xobqHWs54J1HSi7WKs9qmAY/Tds5Y1XMvYZvRoEM5y2OTxqFou+mNVdV+MMsdJoc1
Tc6w1Aj3tSrWcdSndklF0kmbpes45y6t+VR1a9GW7GeGfc2NUsneVfHLcnbFPLZ3Kh4dNy+1Qq+a
RmmuVbRkpe7eT4w2POnQrZwnzyNj+WLano+pXHi3aVuk5ZJ1SRzlieoXjgfpRWfsdSuDtnC+aTPa
wEMv6UuyNQ33eg2yLZb7Mr1q5PpmtNE+6NpKpEhtQhl5dGjZHt+wP7WxF75Nqmxucbqbh5JXZKjF
0FR9rg2sShw8mEQyHh1HN7+roiTmqZcRj7a7pNmOoV2tKFN/2bvqfdfVF1vAusM0r4e6LFcR1EPI
6VL93OspERJvE496eNvKL1e4GQ5kWC6ryFyllXE7SmYx9z3iLPaXdWI/bnF1VRK8n1mhwqo8xJHo
Ktrs18VUHGr3p35LsJB6KTMHVd7GWKxh0HA8NoRD8w95uzERBro6mqTKwf3crR2SfCqDQcQBNtwO
zX6AP6HyfaGr6TA4mV5MQ8KHSbc8CYPdsqKAYxm9rdbywlfkYvIbbxdGC73KfMJpmJsVmEFtyVJ0
noRcroPmm6LvAjohEbnkeuvHUzX3lwPrRTVYJahqF247EohIs0aQBgigHRwUPJllHiGqc1IHMqtZ
sF+iOsqD5hRUZVNsHzSpx0NsiegbWE6jUpdVJV1u2AbvZE2KvtnQZYndy7V0Ma+PfqSoqJe6F1uf
XnSd7/KG9lgEF8nSBlfVclGFPbqUcjraaLJ7q9UxiZc2D8K2zJBpeWDjV+WM433TvHbAeXkYJ/1h
QOrneStzXE0hXxfixDqxVz5Np11Iu4rPk6p5EHf9bo66/ijH6djM1u8JqUPut1RmUbfrqlKeUDdh
sdERVjzRx3CdJY9GzbKSrtdtuzV80KtIw7bweAk4irp9FM37cpGc4vjcNWG5m0yVy2W7hireMlqy
Q7zQhdMgTrkFS8V1VTdZ0yYzrxuseGmnt1tqsNDkdUdHJ2jL7n3YzzxI3asy3Jo89XvXT7x6BIWy
0nOG9b2M1zdLOd8i2liuKoMuoqDc4MHdcsRX44h5idFNT9KrOF7u40Za7qM5zGskg9dhRXjvX48r
tdfIV/5G964IHVEn4qOrpR7NDsfTh7ZtSe59qk7rqhs+LV3C22Rs+Wi7RKQL8JT385uEsExWqM+p
GoN8iFnLgQalwLRNM/ra2NJCvYeBANbJAkana2mSq3JLLvyEpv1Y+5dRPfKxUw28bXyh5MRySurr
cA1+cpvGPJ6BeX2XbDyN9Idp9tth2wZRVcgXqcS8pe1ySmwEXc9NIsK9OwwmbXitMRJopmuG4WfR
60pyNyfBPt3Yg5x6x6X0Wxa1ySq2n2FddLxLaHvto3pf1THbB7a/HpdyzNp4uGUepcLSOJcJ9kKq
TWb0eiHtCCBilfdj+aYBTpwUK3dylsPBAaMtEzouAdF53ZR7Os93jY0KEhDJZ9tCUYR1zdemx7ta
toIu05w5Y1fRNR3U8WgSLptlE7RcdjTdPoZ2PgfTqEVEUY7a6nac8XXAWlxA6HIoXc3yfqDnNiUr
Zx5QXHV/QvF0oYxX+yk9pU217QJ/kppcDVTLXcMmnsb1ocX+TgYflzS+0dgOYmnmLrcGvUoSd+h0
OnFpyXFq3MArzN6awChuNOJ+qss9Supb2s9dMbWw1gO07+qIZNhEOpsxbjhRUl0027pPomp+RXvy
2ox1IhY/mozKEu/HBXjcblSodh33eB1F7NBWbMzHfCwdPgEz71A3u4wNtj2pzc3XJYFSkGTLJFPk
3FCaJ3Ki5zUJdgzJnXbddI5ccNSbEkOk2Gu52iXHvRyyLQl6jvuuy7t4WAvmicmqrQvz1jZZu7TR
fo5hDsssu7yEn1k63C0uHsXU4ADan62hSc/60IfNwcydvZj0wJGRTkxYyWLe4oR3prwqQ+g+Pgxq
oVYgeFvldpnRYau7c0uQOQSaRBwbe+kb22VVP3VF3Cx7us3+YkXU8U42wK5zZUXdj5fTIsuiL8nE
iWfnPm70Hik3AsEnUzbrmED5l5la2XDaoATCKk0PDV6PWxquBxvZfG3gdgNR0NiTSYRd2Iu+HhtQ
cWYSDbSHjChDgWWdL7C0IWd1TIqlDm9T7T7ipdJXfRrfsW1adn6hqljGdnhsquE+chdzUOEiBYcl
pFS2GOs1uOwrsrPbIN+NvpO8NnjIg621Qm5k4A70oS+T9brrwl1JWnRZ0fQarFeuNqUPM1IyY3rx
PKzpHtVyKXpHge3SSXKZ4vTzLdoJZ9REijdLMu+xQ/jWbEO+4aHeJ+WcryPVIDqodBy3PmvXN7LJ
AjKER912I4/8rG/x2Da86urpKFefioVhu0/nVSAVNyL188zLdk6LZNteJWtpORq02vcBVGvQlqfe
bPOesqE6quFDYoZUbElfHUm3XhhiyK6T88GgzR8hu7FHhc0VnuYLMCndpTWJugkqKP1uohdbvBXh
AP1flnISbnKVmNWw7FFfD0JvyxncxXaZzuhyqLuj2nC3NyMYCLr2OY7DQ+j727BU7MSC8aCTRJ5a
ok2W2XKYTqRBdQH9thKltsN10FSXjWpdYXRjT0miq/24YQsreBmLEA8tD8OIFMpX8E7GfPV9mpWj
PsNEg/000gNpbXfcwuhBI8nytFsfS2q1J4nrhIO97vKeNMGuRNO9nRuXlShQmdds3806yEI1ILHN
eLxwfXiMzDxyE3ZjPg7BtRydvNpWk8UVyaaZHpUyD+G2W7b23ZyahbPOXbTWVnxB48TDJBbLCjrL
yOBtb1uX2+3RRixs5+uBZYuWEzfxeCLJeliict8lixPzHN6ZxkVceuKLeJ3F0i4kS1pjclctOzym
sagCoGGfgFrytaj65gJp0+TOlzzVTcXXFdgDrXuC07EoUcWpjaA7EpAPY1I0GyN5a/Ak1sAcnV62
Ih53bqV9Ftmm5VNgr+UGPsYEUnEghodp6HjghwfQo7rQ8Hy1b2o+Y3UcEq2ypRz2PnAgDZpmFLKc
L0dXgkfQb00/WI7T7n2D0jobxglMUrS5vQmmUkgb90JNgxJ4DOMscnI962sZrnzoewuWqUPZBOzE
gz6rUBRkrA+XbK2g8GQXz7ybLcjTkr3XeDRiJuvLsqfXfbVMYgrmt+WIBr669U1qe5yX7cqyYGld
FjEmc6OSA16Dm7RbuApiziJRUZTyta0yPzoggn58RbubFXxZHKSJsP0k834OvWi27XolbNgtSQo8
PasL6hte0tq/2nQn4iGlWT0mMkvcck+Hrj64qAc/1OHjNO09Y+gUruXrVs7Vo4k8TSUSJl3jLO0/
4iDaGwIqeURm5CToRN/WvLIeZWgFUT0gc9dHNAfT3nPYYHeFKsvT2sav3LSoq0A7Az7xI36DQSNm
c28wn+eA7Oo+KcK4uiyVXLMltDnatbJrOe7km6lepEhrivkwgva0YyceZ7BshImhM43Q4VaLeE13
ix5jENDVktNBi2nYwKQvyTkABqs8CwR8lW2C++GH8mfp386LVtzO8AyTGlpBPBadnLww5Toc8Bbu
qoH+nPpAxKgNAMzybR+q95qAbtoerX/90Gj4dzXPuYn9y81BZ6fV2J/qubuusEkPdLHHEDprTDYe
VE0soqR9uSZAxU0PhWXKYnTDmQT4btSqIEO5axaTx24o4Nupk6hrtorVr/d2jT8Gkzn1NYxbFw+d
JkyyKLE9SFqvuaVQQq1KzK4KYFLvIWbRwrqBiXqK3jKm+DZUIMGq7aWXighVzdfeyPiQdmBDm9CX
uZ77rKdDkBmaHlWZ9ge20F2cmJtBBSWPve+4L+P7HvVyNzEl5mQEjUXVXFRThLlmbcgViCmhSEaZ
NrvYdEOelvJ6CfFONVroYOj2voZAImza19XWX/eKQGtJz+kQ/DxStQAbqQ+eBIloh+ayZo8uIrIX
pepflwHbxyS8sq73+4mWmPvZ5SgYd6iZdsRWZ4qH8cCw+mnZ0qmI8fLzUFbg5Jg/BVt/tn1XCR8h
MPVRIE8j9L1WmzeuRh+qFOR8XCHHm3pYeRX08HjEvK57VXJaQjwzBJCONLMWKALHqdd+gPrzLlvG
yRRBSxIeqDDHUVcVREOG0pgk5dNoN7F10btlxNdE1mHOhv5mpR4MxXju6rXmDL63CdPwC2+SERSs
5B6xs0p0tGfxlIMN3IVkSni5TjqPMcm0qUpB3c3C0glka1UCC9fCSZnXYKsFtr4VzUyBetu3pmnD
nSeyzBI6fFQK3AcEUKqVYTH2r7ouiqEwk03MDqgO0ZIjUNY7CkFTUKUDt8R/WFBvjxY0qyCqvlOq
krsh6g6lZXSfTLoWU4HLbc6DMl6F6UAFbH3Ay+FR2jfdzxHS15TYlG8VzgPI7UTg4XSy8jbucJ42
M+KbTOKjCUH3lSU5Oe8PHY6Twxr6KEsqbQSNGi9q3LYCCFfnZjqy4GXf9D5LovXVaH02DYWsYTKb
Xl4tKnk/hhPKiTQbsGYgQm1/rrYqw7E++a76EDcO866BmGOjdwpSGojhPkbw5ZOiIqHldE67PLXQ
LHs2nrw1b8nQKLHQ9QRR0u3MILzp5MopAcCwlS1vU9rDgkV+1291PlYNyT99IrJGClnNPKrQkIUh
uPAkERPpGxGXZV7Poys0KgceLVBAfZm8YRMkLB56Pqht2x9B9F8Om1kPK7a3m92mN3oKykIZN+Tt
1IvJUPc6RvkWyU3EdpiP3kynJh2h/4bgNqfQRnyN2HXi5ChGXN2NmBSzHN9Spe7VFl3ZuhS9P2vd
qGzSynEd956n3RUoCmCQxC95Bxma6wjiK1HgVfBdrYjK505eMezagpR9zTdD3g9B9L7coP41nTML
R4RGP9vhTg3m4Cups9EuWZKyMiNA0FmnybZr2+qmnFZ6RZZ216F6Rw2KQW0MrysNGVEyVDcOywBE
gWzhKT2P5Vx4PVro8d2S95HbgbN2SaveVvPk+OqbW4MgjGF1vVzUeJMQrNY0c02VJ5tvdiszAOXw
2EJxnfd2zZyqyn2CriyDPsZk2PAm6uMiwPIdEG2mJKkuNxTcEBbVp3myrFg63/J1Wz4uTXBag2o+
tGop9DyyPPLAbbaMeQDhDR+2GV6NpryCdXGzrFSUkPjxbWlKrmT/KpnSkjdgcg6gOyBOCe/VEFse
IVwXdOghiIgjUDWsznAC+QwGpbU64PLIMpxtQ7IbdN8ebXBgDQ0ynKa1QDWk1yPwfKEHlwV97IQj
axavdubj1iw7xMbMRevI+0C/m1C9hw62lyEGZbW8i5mpM1rNoZBTDN4Nm5NTel8PoOoS+HJWoUni
uGrBWHl5Y+QCxAoXhjtDgxidLijEXXhy64Un7B3eqM2mZt52qgIdNCUQa0IfTepaZmNoZpFg+06q
sb3sIgORu+x3dOwu0iVRJ3C7L3scLMJt3V03rPUFCqu3s3cPseEOGegyur4sqeuugrS8nCUYMK0u
IINH+RDRhEO3P5u5CjM0gRCTbdHjss31YN9Nyn+0eIGA3akrCalP4dLxjhjXQKQNErftaa6W3ooE
omQRjW0B4lyJxM1ptqnS8IHCc5d9J7SFXIlBoCCSOBajA7TkunycA7XcRCo8AG8doUlcRR2ei7Kx
2ZAGEUT6us9mBPEWbc0xNL0Um5RFHZIx880CzXnrbyDffoWmBdpY3znoqEEkaLo0WRkukJxpc6Rr
69+AG9lXMduyJqqkmKn86GDtV2q9newMsjaUH2GJ9CKy4yZQORfAP6uowbDAFkjDWSiBkOPQ8Vol
wkF727N1gPAHIrKs73QDHnMw2bTUjWhSdNOVzQpZFvy21PguDMxFzfqXaqKLYM0UCKuCD1vS3bQU
mmWFIPlgm4fMtC2WqL9kHpwKNWRPuu71oqNR4EjqfCUnM9jyShPYeTBaZ92roJsgYGczf2yOsW/e
RkmRKgj/wtYFRavWlitauR0ro6yq52aPt0hlFUQMPDQ1D8dVX1b+TAemsq5ZijqSJ6g+k4c0DsQo
vRftS2WUE8GwnKMJZFs6VDtaTuF+iesibLaAL8tmeAN12VaJPioJkXnTk31iEdwdlgc4lra/dukA
67FrL8OoVZdyWhFHkxl3FeTmZZCmxQr5oBk9qBTpVgjhWs2rSfW7wGhBNoUK1LjLPo79blyi6waV
rwlwlOgCWLq4uo9rCflIGCjuTRntaKBfdxP4GBSBZAgXeetKDbQyd71oFjvwFm66D5LR85axKRsc
PtZNGOWTraD0IVByXQoivTYlD+rkAyTlkRhIndlkO3S+2SCr2qJDDMY+Qetdb/1cRI1sd6OaIWyf
L0APTAIhyGAns1aZROUtvOGxaOOIikDSS+gAKDfI3M7DrB9d2F0VNV3B5CwatWSuDNCRkrfgLS5J
mlxDwwONOCanqloZZ1WKdsDchC9Mv+tYlUdz3OYuau41njFHai5FuMXXpXd1NjEHK9RDqI4ge9U8
LSGLsRovu821J8glVthFUUa4eNleRjp+pWO3b01B3TRzP/TtQaXzXZRU79J+WPJ6fIdS5TlsiSVA
sTA66l+uVfKumSBi0z1y2UrZlW1Ah8L/h+EWtLzwlvIGw+5hqHUqemdfaZtKYSIQAoOLNxHVU5OH
c3pLIrrXGrZNUACDt06JuqyAbRnUgFrArdQMbJZkkhYVA5fWBeOWITfc1u9DXEEqszUecvDK8n5K
Rx6SFTZFovcDOsm5o7lXsEbmYShY16Z8kHW/h93LwmzdG7x6BfGZL/pIv0ONH04Hr8nIlYLO1E5d
lmwjLdgF6sMP1kG6tFnYpEwmWFxBYEEMlHkSQBPZ5mQq/FTlE2APba7ZNR1seSxR/LZ11zGBrc+y
55Vc33mjS8jWwkroiN7Ozidgj1MlYB8gK1uZ3jhI88P2depgCyuc9XRCFW6LclhjETTdXRh5UW7M
HRsEW0/GMrh5P7ZZHI5v2OJeozVKxDAYyMV6W4EsDFbIpaIdEAkPxjm+2jykguDE6yVfp1DEEM9k
XQUbTi2YDcipOo7Gdz1hMe/aAwOJduxBoS8m4iHzazHDWpyT9iwbfD8kQwexO5RbTZM71iPLu8Ay
7oAy/QBLZexhf8olXZzNlDDwSMpkPkinXMJGEgj3/hWtlyFfqvkG8vkLWkWXCIGWJLLipiwhB61J
vRvTKu/65q4O+ktl3m/TTg2+K9qRvqtbdxVu07iLsLrb6vgjPDn6v+yda2/kutWlf5ECkaJI8ct8
0KVudtlu2227/UVo221REiVRF4qSfv2synROOsmcTIK8eTEZDHBwgL5VV6mkzb3XetbupF/oQ9Fi
9suD+X6FqXmYC/mph+WK5pCsWvESwL/M8+GLXuy1DKDw1dbdt2t17ZEVJ61NQm2Hq5q3xyZX4tiG
DoOwNEtWjMGzn2MyCweTdJfj6qLbtp1P41b0IqZsWRPe+y5pFL1RZCVJaQmsdsbNnoy+iMm2JKW3
8bSsC8xbg8o8V1Yxl7uqa+kVH0iyGpJGjZ33bUSaxAZznXJvOTMDr8KMUifOz59HZjFB+cFzWYQ4
hn10Hlt1q4Mc89aqihu8QGwWM1016Eemdfvo1hZKAIVpBqPwefX7Ih5s0Cd1H7ZxZPT7tI0nt+o8
HRf7qSdvgACApkSK+qsvenps84e29AIcuT+aUHYnRsvnTcfNfKhJNyaOuDhc4Ws5HHxo0wYcQV6f
3wZTXad9RXTWlOxl7hjJOBmh3aJozPJjmt3Rtbhf9Rq+D9Mgk1JtL0bVLK3aBZOGigQGg4rHW+B/
KfzexgI8TVznLaSkoZ3ijfffqy6HeKAfLwccRHGD84kztkdRSPvYiulby3qZCQvJs6JD3Cj3EAzl
uq+VTowQ15DkQDiY8oQC8z62846oQe4pj6D/N9F+5AVqXrv2icfQoBP3NGiPQ3Dit0a1X5i1z4yj
9Ta0d3vWVVViR3rSRY5OiHlnYKvHweFpnKo8Hjp15KVAH55DoMuhfg1b+LAspEmLoU2HrkbTREp3
pGPz1FpoC7Wkz7XWn14VXJnNPpVN9+KsapJAY4Ia+/U8osnq6j4bFNAC6qPHWNo1gmTw4be1DwX/
WK32vRXQvvuP0KHlCQdMmnygN6RvrirPdIdya96NmK4nOdbxKgp/t4IhS+YVU1QpGVws5KMzO/k7
lD17nL38to2iJ4W2KrTey5DLLdOgVJJwnN7bpnwJwkLuawaVgHUHv2UQVY+8Z0viN7ZJI4zVybSY
NBDlrSBcxJBUTwMtwIN0Oja1dyLjuptMYzMJ+jB2GCCk0+kyO5Xm3QhD/Gj9Zo5xuEOoSXvlEbyg
GzICecmWx2LaSLKA6M6aVnyKBmd5sBF8hY2+MwtLXWOmRGqBWw82BlzmIp6qtKkonkCGZnYZ9XFR
0buw/LSEcOecjFRWY9LPAh9evC1sf0XcnNSYoeKuiWC6hf6VyIvjWhAMJAE+x+xEMizoLkZaX00c
IwH34JoTr/pwwgtTsnEFA3h6WXDv7CjDdWayMWBhjE2Fv32vjT8lrWo1LGSMe5x7IuV6hJ04XDrO
qN9tQ9y2URejuu7mXsMmrzG4G8m2Aw3fTRiKBJW1zhooUhkPC7b3bP08Bn6e1KVqs6U0d7adce6g
+GQUs/SOtVbHZVulpc7NEX3PGhvt9pHH8M4MoRhp0MLqt8ETgG2KCHom3GCoxxSmQ2ie6AK+x9k2
YahM+PzBlta8fmiXaEka1zk4UhOO9XZxexrl3+hOC/O8TpCB5IQmbMHVJ+tEr5ciuN984kPtaGXc
+oVOi0t5LnCAZx0fUlNFD3XfsnQBTwCTED1Z1FdpzvsQsujtNAqb5KOfDaPCjaXGIeG1kmkLLiit
NsAtRFQjrBnclCshcUemCLRTZBNZQClnIn/gsCxNJ9oUcuBz47WQghYoDMO9Y25Ma6XQ7rTTpzD9
bcsnAWVrs5AUt0M1NCOeo6q49sW+pcWWgKpYk4a0RwKf+sQ9ckMW+lQOLgYWlO9Wb37HN7tn0vPh
WV+uW5EOs/2eaygTc2all841Y3EkuiAZq9eekJt2nWniyc2PYcnreMVx2bhTBwdtAuqTScteYO3c
gxlod70lDy5/hNJWJ6v8IPQozlx5R38NvAd80YfaM0+tcR/bLDJqx52lmCZpD9u9nwATAf9qMlE9
qxC3HotwHXFnoDka3G5ZgusxgOFO4bzG3RbpmClv3weD2fm2vmvD4OyZCv1nJ3D78Q9/hLHZyRa8
3Zyf+zqb2ss4ZXvMKOxrL1eeWgHCCQ8h5vTMuRLina/alIKYiolpL+4LA45GPjzURuAY7XO36axl
cBi2BdROE8GPDTEEq+1jLqY0bBoAcgRvfdj866qfYKEHX6e86HejR851NP7oUYXTbRIYOcu+Swrr
fclL9VltfK9rEZ3afNpV8/SISSocQwh/oAN4ZZIJdo03djfCh7RJnQgeXQDlkSvYYvS66ZsGut/4
ncwDz8KoSPjMmivj63hpeLXTs6hS3+zUuiUePlkC5qaIJSM0ZUIWCQshqcoFnW0XrPDyKMEcKsci
3RZh9/Dj1KzNTsC7SqJJvtak+KgC8eQAVRHZPYdAeQr+sdWmSWcKbo56p8pofgw78zUo8neAIsvV
vFUykwF79wL2AFzwlJse7ufW3us5FEdWMjQ/Sk0JbjqUE9SYkD6FrKzjyVQKcjwdkw3OGkK8zUMt
lw/oqd7eY8FZhxGkah59rB3zsg1SNEid2UKQWk5V0RR7r7BviwdVHFLzebh8QSh+CnLoqPeRXWjM
A633tAMUVoNsLC9FaIj6KPOjqTt4HZpSM99bD0wH/PYC77BKu7YZkmjm8rTY6opuUPEBP6J9AmoI
e2s/XrAMn17KfVgAlcPz3ektjEkxHqPO82Ljtsdgc/ticMcSTw+eZF6nazVfKiEkRcKmD/ctHEFv
rCrXmUdysbe4q2KB9sL06DNu1mXzkyKC5t1S08Qk7FCitPkiatR8h+MWAVq0jNW67ocRc2M4T1+l
Uws6mtrFUT0uoDPDJG9aL9VlpWKN52QYKExJM97Tivmx4gUB1GNpDPTyCC2tSGBo3easuNIGXpqk
+KsaVwSY3WSSCw5j/6z7+WWhsEta0GAxIA4Sa6sdevY6iocGVdHUsAlb+R4ygIR1u902emMY2N0U
E934Ce+++TMAEH8b94Hoyp0ppsS3bZVMaDgg2sq06Vl7zX1cEIrXTTFZcx3GEbSsRO/8ZCu5Ohhu
3rHeApPJlMu44iCnJoHyKkd2A+typ7oFkkMHcqTJg+1GNSCYxNKf62r7Kobu2FccV2d8mOfqpkIn
wBdXXoNCSRtp+bEs0L4EIQYmNqgPgDnPjaA3rhwUbCxeJz7VZ1z8IWl8IJORzPftJHHKSHIUKBgx
hvA2HTG54Xk8LeUzUQ0UgRZqgChsnM/zLurmJu1CN2JGElflPHzN3dbHgzrUAmJcs3QHhfNqt6zK
xEEe9fiqZoc7u8xEJ5tY9fJNr+5cLlAJe0pjSPdfw1l1KPF5mdCte1HBxZYswmPXY+RvIRgzUXaJ
dsvzCg7gCBeHE/hTFl/Ql2n14z54NOtz7tQLAAiwA9BZyQLSLZz6vdeMGTxNde3Kb3kkzNGsUCOA
lFWevO/hVaoLz2Bx31Vo9o5FB+kUaXvIq6vYlZO3ZbNtTVzmZQZ8sMkUFW0cLueyUHfG53O8gokB
z4LGYWH2qsrhnvQG87RY6gwUbXFFMcOeItI/zqRX+8COoKuUyAy7sCY2ioupSUHposPKQe/WATSh
Da5uXYAIhgl8OSmnU+/ZCApZset1KzBGug43a/6D1/weIwN6+nE8ElQm3Yb3egN8BwAJTV7etnHT
HifXfWnkVwh5sPNXHwYMjg8vD+ktlEI0c0vXJyD2fgxUvQ8O5CywiJg7KMz1ZG2yBBDWx+qj8OA4
ixD2EHiH2OGnoXc6C2uIvq7EYWRgz8yvP7VenhrBmsSzdkgUBcJQS1KcwMM+bIGHIRxXOxyAMi8M
rHOxQogiGMg6f4hVw5pDTqBrL03KlIti2TUOn6vyMsE9WJgD3/MywO2m6c53ZIhXHsL/dtvJTFwk
pAT2MWwa6C/WDAFOOtJaztf+qrMFh5TvT1kg7HaP5ne7lyNUqaGqYngmFfC31cb28p0o6B5F7uyO
hu682CBPeKXxAp4kmAkw4UKtXVJvxHhp7XwsI/PWDDmeEqB8zklwZhNNoGcA5x7ATBZelzWR7faL
V+mkfJF2vBbERJjW1bMzYFPHRn8jfLiCx/ikGdiStl7fxCyupk7vi206DzjeAlCx67LscRwe89yi
WbKvWsBpzHNhIYJKDS0Ss0nJ5depKr7M7QpXc4T6YjX/sGj5Exoo+NjRa+9mkIeNgaUHAdOBWDdD
1Z+G1k8t8+7rstpt03TNarFjkBfyyNZQh5p630zujFK5YIA6AuEGjw2PBgV1VAfQjKmsyiarPEyD
ZRVCINi6Ny9sknUE0Nyz6FGExf3GSpPmyyBTnPIviyfUdevJXU+H6TjUweUgulgeA5Db8GNy3prl
pgLcXTt/rzz6LHt8LC8HAxvkGJbL8Y5ayveBWl1cG0zNmgKdsuM7te7MwRsBygN4UFNxouVod6PP
8ZyhXcVc0KYBgSRe6LPTGpKEFSwbkNdLelc8e93FYoJ14xT7tox4aD3h44DiPK3JsJymrfvMqyA/
5C2Un8p4QbbB60wCTvRVFa5dNq82NRNKFjixPWSjE574L7SHadw3qDs93DVlPKiMUejHphKo0rSK
VxaEe0ipmG6ZFj8ilrdQBrmBEoL/9cuQY4xVz5NjJ9SMW+sHQQzz6wfT5WteLmI3zOyU0/lYIEGa
KM6AzGLKgXwP1YqNJ3l0TbldFcB202AG3LXcSYW7sW6h2K0SGQBfONQSPFPxDIISSmstkooD0W3z
+UvR1wZxg6ZJqS2j/SrgqoVbMpsIp2QDZmBkgKJJ7p/DHGCYhZwBq0UXMOEHtZf1op71CkaVVZdP
9EczVQPFKzHSLprVB4+Ih8bhhDamvl8Fmq92nXBpCrVDIAEa1HwqQwuYC7R+xEQEd/SipWbrQmBy
sPtpHI5rANI3CiiiC7lfZbnX9IfVU69QT9Jm8K6LTp6qquoTUhH0FggEwIMtjuHsuoRdeKHzMk7f
i7K89/ToHxtQ0dvFO+nUsCSo1mMiFDpW6NXQMtb6iN7swXTNdCiGh0WW+4tWmil2AaDh0K81ZtVi
KRiID0wsi+iTzpQ33MtVWkn1TiMC62uvA96kkJsyPbEfdMurrI8UREb93fcZRKIZo1S5JqFX8JS0
iBsEdKQ3dOG7nBbyBI7sumdwoLug2TebuB9tvV+onOO8257EVG1pNNefpUQv3xJUKXlBfCh97Let
OOpiPxTJ5D3lBORDTnMau077p7yE66JxKK09vhK41cO+057CuABfzae3DUETrtFYQCC36DB8KCmM
HJdc9LhLe7CI8wnQXpFtQVOmxgio5zU91xKCXLk90aCJRQPpIgIuSLjNRrTdcbSKa1GGzY3u2Au6
M9QoNIEndEvui6oByZt8OcB2nGMbzXqPmTkDJP0xGk32HgzDYkMTrsqvICZbPLQhBt8WdhAQUgxK
W79HZTwpEe5nSovYNFCUcb98+gUKQ9QH9xVoFEzHH8rh6AlaIDJ+hxFXd+Z99HwcaUGu0y3n12oj
NvYiKNYrTobcljbdvAu/RmZAn008TcGH1wbHQYrM1Yia0Kndd9MCi473ezF736YKvbLdjtKDRTde
ZBJklQ4jbbeYC93GebWojCuSFl45Xk+Ll1EKBslv1ZJ0/p6TmsFgKReUYKAqU/jidMmzTX4u3Rie
KRhXfwDLUauG7A2/ntSTbdSpx7lbLFGTWm9746J9UFx9mIu83lgNtT0hc56ftn58Qr4DKmm3k6F8
NVHUnH7dQPcXGa/3zqwD2qKfKwF/++H/eOwa/PfHlXR//snLRsE//+j8p1WEf/27Lum7337bn/fa
XUJvvy25+6sM3f/aS/g7Abu/+4t/kb77i9znr2k6wgmTkU+wFuH3Q3i/LY35bbfN77zEz1we/wP2
YyB3JxE8plishojdz1xe+AdCLollHFp+xCXBPrw/5fL8PwhsCOCIoXOJ4KtEmO5nLu+STscwfRm2
GJZv/JO5PHnZCPFXsTyEPQXBxpXoslfs8vZ+jeX1NgrhNMEV1Do6jw6eX9jtps0v4YU7EFbjG5cA
9IMFPrdfX43lcr3R4ofO7+vicpiEkDswjoGgR5puPdFivQ2kd3YSY3cIR7or1g+xze/9DCEOnTNK
n4Tdp+rqEQPdeRTubnMhOjLTmmyE3m8n2yes9z48u4B1GKHEM43OwGefEFNjKqB+Rvx+IOCiBDnV
9mvV9CA7UBOKoXsjSna7UIDMHjQorDJSN30prnkL8rYJVDwNfgjGbb1BtxrXyO/Nc55MY/BQWP1U
OfM6hflTr88VuCY4dPQ6wGliRfCU8/wcMtRwsd4gaIQuHq6C6MTzvBY3fVQeoMXetyO8WwxTTFQR
corl/4lsiAKypcbmfyQbXM6abM3NfwbZUHsDknPsHyUbKiQgkgH61H8d2dDhnEBUEnj3v0A2BO1y
tfjt35INI4d8o3NZ/xeTDTAJYwFj9b+dbPAWh3haaP8dZENJkY/NUX3+PWQDTNV0NuTvkg31AF+F
rtcILdjE0O0XsoG5ftjB2/i7ZIORLlHIn/4HkA3QuDlaUYxQP8mGiXkEUz//18iGoueYKNDvkt8h
G1jLQVsF/T9HNujxygXTL2QDZKdUqPJgmvJj0k95PaGhHUA49j6A4d7BJfWQWI95Y20KpRI0ltEy
a7y3XLTXEUiuJBrMsAvL3M/KTr+BlZviAE4VDg/oPeMDMrDZbPTdCITB1k997x36wL3Xvv+GgaFF
hlCkpQLs05V3Nje7fEbcToqrTcj7kjvMF+u+8aNHxHSiEQZbb2LELItYO3lbdPmVJicPpMeqkXPw
yfK9Is1r6BdHzqpDVGyfXecfciA9YKW3u6HnGCFG78Pn26n2cQZR3GrWg+ZTz6GOue9Ofg/g+0pG
lxPLq4NkpQFSwMWAHJs58s5/X+wtY8tnzpF/HofvzNtILNroWc7AIhAwWRIWbUnEi9sGdNa85jDa
+pNEsOzia05tdUQy+c48dwLQnhfpL2Q2b7Zzj1URfoGfhabSeA+kMXeBR00sFYVs3Sx9vPj2q54L
jM4X5RN/sBDumyj6N7MVV76sYMKPZ076B95MP6ipD6LhPvRi5Aylqo4dVJw+PAy5jwG0qC/Zq1gt
r6YkL4XnDoCfg3gN9JsI7O1KGY2F3jLEgtJIblfO/+CgAVNIC2OcD+15MN4eQc/YL0Bv+FX0ZiVi
CGRDSqG/8mpxX81LHoc9+Wzz4ODNChEi3DZCdbA0/aiMK6zuMX4KrQXXvcFgUBP/qZ3lmcrmirFx
11r7te6WI+V3QGXAptfaIKo1nXQ03UwlP7Vv7Wy/Dhu9aiIYC4ZmGEh3XRl9mbxpz2kysv5OiU3G
+YSU/AwEqSiz4osLPERkSdinziePVfWl8KDudGsVZITs3eTeRkKuebdtSMryG1HVPwQ6w8SP0A0B
e4dcvCCVEEGbA98Fl71FnijXDzPm2Nhg6/KNVRZxDTjdMRL4S9AepshnT1UlwaTM123hKZifH2GP
fDxb/BLXLIBpe0kC0O1m6O8nBT80cpTtlLfs/AixYRb5644Rra+DEHLS25rHbOq2Kz0VGVKnGOtk
Hd3Nq7qHfXQzaq/EKocOfr0vvaMHuFltluz6psatgy+/QQr8HBIYhE2uz5vyYH4DNFphj60SCi4f
H0qzrlB9+xp0M3WpWtxN1/X0cQ0JDuPwReOC55Akd23hJyOSm+PYrSDDtjr13STgN1UeBCx0YxcZ
EYmPRnmJU1GX4lOArZ5Xd9yQEl4axJNyEU6xr+dxD7fyw2pkkFb2au0Ggc6U/Dyo4kTa+STgQRw4
xv2Y3ZaFf5+7wEcoM4Kv2csahdeekbUrQMAXDUJhdQ9eL2I3ntfc0hy+ax9GyDtAIm2pD1dH1ved
I3rfFdFlr0TY7+bRvBDFOiyHQOKBksvgiNB04koOqlv1sd54mQIrgnsLoZO6aUvGVV5NS/UdrPwt
Q2q6W+bjsMpHJTTgHKDLisY1tTD/vOGH4xwvjmx9iZw1I9WpABlZVvQVieLPtQlfOqAQwBXMPH+z
Up0t7HaYJUQdhwhAvzMgZ0z4XU14rMVQPudw+oahgjlDniq+3XVT/QZo7VYAGejoegWjAhUz2DMW
QnK+55BeFP8+AmUem3ZXkAU2fXDOnffSF9+UhJK5bS4F7nhbePbemPzrUvr3TpubKVcn6+8hSrx1
4NpIBWIzgKeIJPndVEy3wKtv3FB8x9+6L4spayXPDLsrx/Im6kA6tH4Oemqov62IyU8tWwF8FS96
jO6pp4/Q289kfp6Ud9cWIHZRuozrdzXeZNAWsAsUeSZeBNVihT8L09REIEMg+pxCUHzzEJyo3301
Lnrx9Xsf0l1A3xp4yoieHYtAflFNGy9yvfM5uZot3FOE/+gAwYX5d0tbPY5uPeg8usG9fruyDZ8q
PCG78bhqh2v4PE/RdR9B6WYQP8voQ7cO2jRNc7vzND8MzvssGnXbFILvnJef8dfOmV5Aqjp1E61n
Ch4ymashTzwzICYBmS8EvMEGAL1mt2B5SI19LnHbN+OpBx2l5pCkWvC3CCVI1bjUG5mufBgFZIyu
O2SH6YQy3dyWl6Ohy6dLerZ8c0jllV75pvbtJcGONe5gbk4hvCGsVgHTsG6RyyBOSSRvIDKBMAEM
WFT3wbL6VwjRfelXYrbYEbyFoOTjyVYrok1dk1mhPw2uzUzGLpWD9xl6P5StH8mG92a3JsTyhnFK
jJ6eEaiAt83B3fhmPYbrcp7lXCZutiIOpluzRu+mbE4LVsgcUjKLOaGNXGK3hm8BRFxU1PB1Nfze
bVELtKJIfRt8a+Dedp78DhsraTzgoEDH/SiVaGfCYDx0gQRNCxFdwxAF7HiyY34PdurBm+0hnCpA
DMimWoThERAUdDnwuagPGEF3RoRHz9lPadSH6yHUgVl7/ucFmt9VX34VX/5fk3Ek9iZG9O+KOH/v
Xzq4rCv67SV+ijjsD6AhsPWKBr8twP8p4jBsa6RUStBlkX9Z9f2riEOwUx+btHwR8ii4bKT703Il
7OnEbkcsa0eEAWu2iPxnliuREBuc/krEEeCKGMO2JhyhYED/UsRxAUhYsnRD4hXhnIaK7rCUpT8p
Ep1h1hT75nkxAvmmdX2MhtKDjcb9PaQabBSyRXdmGsB1vxosiRi9H2MOSGfI4TKD85Fg9VF02mAt
soGtr6CNTuFKiuu5LNLRwOSFsxRY5HPmmY5xSPJ5T12HjCuS0qnsunuEguE2eysIzAaLSKArp2od
xHWDxUsSjSvyxnrIzEafpsr7QYIpyJwfYU+PGpB+DnoKzxRv0cBqjMLmul/ElqgZvDGbEHFGnjsM
GLD04dxwEt7MOfTRSeoqdXm4ry/pHVOQ7zOLWJKXXZD2rE8nRDivAixzMoLku9CApWvLYjyotm6O
rG7xnorRZY2RGNKxcCZg5cNC5jNWi6QNDeoUgQealANM38gBaAMi/1WhcUonN5ZXUTu2cQ//Hbt5
ah9HSLGLEFlO16HoEKxkBhCF9q+R/brqeB8dGCDrY2Xll5WKjwpDURy6cDguYsUmpgHuo18d1irM
prUHZFh119OEVt/bAK/ORXlAeI8mTBeQtv3u0JXrC/hhceuPQhxaLGQCYb7lqR286Y/GXlog+5dt
8PKi2SRzKLd0a8PvWPfkw0jUCbP5dJYIqh/rsrmh8Otyj9avXiuhgql9R7CSp6cMF9Ivqj12qbyp
EUsMMJXhUAlMcNDlEMZiFXsx2s+tHp/mpd874FfdrIBNSiyaME23jxQNUj0twAJzv8MFR3OjZ4t4
zAD3zRTFC4maYA9Ho03++br4rwjXf1E69z+6y87+8T9A3b6sdwsua+F+X9v+5V+w+FXU/u1P/qyG
+OcLsEdOXLbJ0UAEPpbW/ayGwR9CMCoSK7kIuazMx7bGn5I2VgvyPyrakLuheocXkf1P1fBfWjWH
ive/WzVHLwURe3dYSEO8i181bb5gQXJ4WTW3gbv5b141hwHuvemW/79q7v/KVXOzF6TNGP5cNacu
YzXM8L9ZNQf0/jAH9j9n1Vy3YDtV5MZ/eNVcXgMO+sdWzUFXeCYTBsr/llVzbJs/cyRBf101h52P
3VLiFPzbVXPWh/6DQXz996+a02JFoqqKdmwps1BUsMouq+aWTq1YKkP+3avm6Bb2xxVbx/7FVXMj
j91E9oFERNMGHTsUSK+tQrSP4bhgaZ49bTiM43XsZ4ThBpaFoIF6KGM5a7NOB13aVWF3JxG2VDqI
rmrsMqTonq917QDLAihPbOMdavnVTVSe18prsdkojoZAf5s3YQ7tYOdd3t1NWCwj8mHeFUH9yQZQ
IOMoTxGCYOm6IS3p19GUYVnotKfSzLtKQ3TZdC/S1ufvGymfX6ttfN0EKAKDKZ6V4pms5Uufj03W
rFBjfYuUvrfUIN84dlkUa/WIjSAbNkOCIEa65EFv5p7VCFpKyWHpWyhlQNxDPt4RB/QJnxXBwAUB
22EEjrRwAm7sHZKAS7EW8l32Fd1H5ehhFMybF07sAxPjc94v73m+BSkLlwp8AxTA4MLFcZWMlOR3
SE2fgwoZ6aFfoURDjhXBBhRFFxsYo+/jXAV7OraPCDf555E06ITDKosKQJmE84dqxpqfiETJJQIE
NdEgW71WHUKZ4W7TM7YljK+5Wd4nwA6rXK9tPX1vNvPKTffdKLGHzmOnVx0Z8KAhNn6AkHS1n0p7
CWHwwxq0SW3Wm3pE3mu2+lEgyiND7+s1vvSzrdrnJaSYAIZ9VE1gfHX7igR+g2WfcD1NB3KRI2pb
Y8CIgWXFugk+mwqI6Ii9hjEgKjm/j/P8dRr4fS0VxKsoa3ofKqdWCNv1hwoBaeNA1dUsiboIOZlx
16ttNy3qgeQKW+F0bEv+im22x6rR2bBsVwyOtSZYYLO2x24wXwCOJXABnisZXv2YOLkDBY8FSuEu
LCbQuATBun7n0DUvbbBryXwosJmvxXivNE/8AvFiYEkQep7JYt5nPAsIjiBHHO6pnR6rAWYAJpw7
5IRvohFp/lBls6SP5BLy8LEvg+fqacarLr65LrvxcfgeFliXuhIYCPWcPy7im5Pypmr5F5N7Lz64
Jhltp36NgKReti0scg9cANQebd9AVJ17zz+EG65vDZWZgfztkUzQ0ErCDeJNSGFernOmkAipK9DU
ebn3u10x+5eFShZbSqd92Gy3Iq+PkOEfvVBECP1pyGMhRfCv2P1P9s4kuZLrzNJbKcu50673fgc5
wet74KHHxA0IILzv2+t7qF3VwurzTEoUxaQkSllKVaYGopkYjAgAz/025z/nO0JXz4zMpmyrIOCA
xNyaZrmzO5hLdfs8ePojWIvXUSTLsCg3Qfnu590s26La2QXqimw0smTYAFMFC1OsnAx7UcR9zS4x
sbRjfost8mhX7SEOelz/4qgN2rb0w7vWBInTxW+tifBDdr6O3xM0qt78HnvZY9LnNiuuZi1sgsZ6
eoI1ddXrhymxH5wOdKgHVhFv9FM1lDutjvkzGlwHgO64QTKQKNqLW05L1OdPE+9jVzZ7N1Grtu22
hCQWSKH3StMPXRfXN2PoP9SxP4eAtVXRZiHU38fBL45aF519QHd4B7aAZzZVXX45hfeqGyHLglyO
MiC/ja5pRnB8cgTa6Mod9zEM5Av8qF0Zr+bgqTMZpPXUPpf1Kiz5KfbVhtRqKb0luA8kTctJl4DF
7tPqMlgFMd/xKkpvU03jhwkIAN80brmQb62a8jsjAHuAT4xsagU20owvQQJ3iPScBuXVOjg9yZ+o
hVRQqObTStpnv2vjjWEBTOkcNNyqToHVGnW0qLtpL3E/Ldpi8HaeU+xzMk8XjQjTNnKNHQDQ9yp1
YjQu/NhE0Mvn4RgE7qc3EpJsI/falla9FGZywDO/inqQr1gq3jJ9Mk5ZH/Ju1+oYgYVpwBHufc35
RKhITlEI03CUwzIunR3uZtzmQXorU/trqFiPDEHq3Z8Nhz5EsKy0/H1gfKIlLCtEvWiAE6Ay11sW
o/8U6fYysYeErKdXHKxQnl0bgCrJIessk9xYTWNqYuwX496JjzjvhoemBIloJRioq1TDYsWXR36Q
SEbuvruA2chqajlbjgQ0hCbMun0XkSoCAW0dkOyKG00Lby1mzFNtmOsGy+7NEGcW6gKYTuT5/qap
BPleFpTE09Yh6JI+KVcQcC+Zm8hFYUd3OZxEHvptAr2bbQaMl6uEOIaxP0fgmchFU6fWAdPsBG4Y
vrFmQKtY2C5Waiw9xVINbk3EMlDLwGNZdOvgrZUG+M2h/gD9UO5Eo72SLP2aMvOY9s4ORTvc91Nh
rutAjEin00dkljFc5HAfh/ZH4yumEjWOwaTxHzunQ8Qnc0fud9TJUg7JMtJzbc3PjL+NUEeKzR8A
llYvie0BPom0dtllUbRWZOOqVDLUrLvvgB3hGbT11k/qkUgfS1wV2TYP4rT3cyffBEaNgSa0F00I
nNR8MKN+WIEJ+y41Ith+P6qlYycXnO3ToTWMjHBlfpVvvRzvqiCBZTDkIPUmPqdc65aZ5ucbL+cn
PpkPqNP4Vk0svOhHznGS7TXVBn9vmox1Q8BdRBStjiWBxDhNLUxOMT7eRg+ycc+I4saqtZCGDcN7
Eihf5woczrLL9aMNb/KQ1rCHmebdVFHtALsAJQol9yS06VUbOXpU7aAg8vmQNSzgUoxALOQUtGrj
AN24WnqRInUuORi07TdjGLsdxZzNtcYkOWZVwSjD7G80w9APWtZekSDHtRMRBRmH6qhNezdUzt6K
gaoOPoyQzrxtat4c7M8m3OhwXr3VS5H260igrQRh/eDMm4jeK30ZzyZ4v4i3wZASTJ5/BDIcL6rd
9GoWqbbaVAugDj127UiHiULyv/GB58ZF1a9KzdMXFkzNReeQBSnHYBc28BXBAkMiaDJtbWrKX0yN
x8xqhnuXa5Po2obpQQ4jnGXDqO2l3wQVYQ0U9i2mYixjOSiRot0NgiRdo9cWXn7Shq1BTC0b/E0o
YfjlidwXoNwgPLcLCN/pysradBclLBJAcS9JPTw2OYqgNCfoDB4YvzjQBC9cPyxrwpU3f7u/d4Tz
DHJIe/1L/L2pY3p8VOVP/l7XkFc342ho/GP7e7GJA24x/jH9vRH4eE5arCV/yt/rDMMBEvB/5O81
EueTaqZf+nvx03K41by/1d8LYcFa5aw2v+7vHSuG9RNBgL/Z3xv1af5X+Hv/R46PfucC/pNVHD/1
I/6hUPoHv/UnqZTBD+E7wyYOr89FsL8fHJnESwUth66FXj7rob9z/9LKMZf9zsMjZkOey1fyk/uX
amxbUuIhDNpwxG8aHDnyl+5fB/uvQA/VdZMCkFlJ/YNSDhHG0xS2hJtdEbbn3Oy7jazzr1gf9S2U
VmeVG7nN5fDGChz/WMUg4jILZmQhhvxmyOV9Bi55k/pfiTn5RBPcS29bJ0KkEYSHfNH3rTyOzaXr
AQgUeXyvxlcwDg+kloAmzFt+LhgYuzil1t3g9wsnMJ9IfQ6eaUHL5rQnFWl1VcRrPZD5jnOdfVMl
3QNtEc1ygIm1y2r4qnrJwVYH1Mu8ekYckrTyq+hTGl2+mgao1dqUWKfGya6FO37PsWtQRL5RDKvg
G8d3WggdyomMjVSEhFTWvAmkhUUwRQpgtH6261xthI6ykaUn3SHwM0RKO+a9JQ/swhzsvaWTT941
SMDbD7HXAGcH6eDPR8MMS5fQYG6SuCSIbboLvmVSQbNRp50tO3A6Me/MNh6JnyeejT0ZDh9ntvrw
nSQ429ApJ3xAWglZmvzal5DumfKeiXOaeRzC6SOUm4Dhy6qQJQf/+K7HY8Q4rFr2s+1Iu9XxIGWz
GUm2MAkwJ+GoAmAJUKfb5Nwqgx4aYWOuKiJv1extwuOUfTT4nRBhzhH+p242QvmzJUp3bmMcUpjz
HgMi5pR2HAocVECMnrhnQkmfzVWFWEZ4rerZdOX8m/1qtu/NhiwXO5hMrO9mq/tQIMi6DM3BtldG
qgoAat4HkfoGTraOuQp2clyemtn+5c5GsFF8Snxh3CSWUGxWUevhKTf6S4TxO9GVCU113KaD+dJq
b0XA4crH0tPgPavtbYkTzZ8daYq8YE4BH7n8ZGvjWrNxrzGJOzVttC9wtTm42zRnIHSa3mk2trf5
wRrwwVWz64HBFT6DiTFemda3Vhc+lCXnfTN077JePfR29TH/xnxWdornDtddqCc7CRLWw42ncOVN
trYeyZl6RnSxDA5RGZQd3kQuvqByAt0krIPHT8PrZ+P5U93FxQGY4wQccQROszUwnk2C/mwXDLWD
Th4FDyHRdwges60wM0k6jWSpdY7YIc7DZrYgCqyOGBK1K0fWrefo31WcMq2LgEiVb0kh3vlx8pyB
Lgi5bEntEHbapZm43zr8e8mBOW94X70HyL6bGJekwC3p4ZqEbLjqcVHquCljXJWMjpblbLNM8Vs6
zfRNmcEutrInT3t28/zW14ZVjEuzJ747mzaj2b4Z4+N0ZkPnJJp6Te6Th98ojln3zWSEvTJmGyhp
o467DtbQejaJ1rNd1J+No9psIcW/X+Eo9XCWajhMf+JnFRbILLf8OT9LpFZ1gCvG5/Af8bNSyBx8
34BXzCa8UvLS/ho/q0yhXQY8bOMv+VlGxuvIFeWv4Wd1iHatBAjyK/ys3uofKkTJ38zPSlxubZS1
/Co/y8r5kZIw/VP8LCyCODBdQr5/np/ltUyEW7O+d8P/cn6W0NSwTUf1/xE/qwxJx2fVfzI/SyXd
vib5vPyv4WdFhffNUdlfx8/iHBMvlDt++R6Ia6N/bUT2FNxqpnn2U3WsO1CnVnKX6+wq1UNkNWCC
je6qxPBsd9HaGrq94YYLS0icHOW9aI378IBVghR4fd875hmL+8Kly6qW7aMJ2E1A150pqGAPyDm6
OK69ETxrHR/YP4gHDtmSWiDKN8B424yc+7hkZXajFx9Ojf5WxBjJKw3a1egUZ+FjfAgHkCL2NfKz
jzpD6Wije0ACZxHq5yh801LtsQAqxtWhwffXv+rCeYqn6IgVBi+1T4QjsT7Q26Bi6JtRQHesFeFX
WcOpNYDo9aXiLJTVb43uv1qR2AZdfOvno8m5o2HllNM9AipUu5qtC8T69xo/narGwwSOPOrjh9IV
L6Ht7JK4OukjCUkOiThp8LPHT0QTt7O7Rbe/gq69x137kik7pfbJXnOU+nQSTHNd/dhU1cH27JNl
olGG3kfZEOgCbPlAgBpW5JMVUOoknRlCdCmsdm+o/nPyolfX6C6Gsm8iWH3KaXZD528z8fHYCW+l
Ym8TFvJkBDCmjLbhgEVok4sgcfZll/gksiYb+gMQWAUTc9O2AGDJsG7shLgyKZXVoPcfMmqZ7ABt
yxtIf0lN+hWjPSY8Ze2j0b9rbH2jixbl3+9mURDYc99OJ8CnFf0gtxmjAF3PV3E4RuvRq/dD1WON
Cei1M8wC17JC3ugt9WU304vJ+YNgctVjeQQcV0jrPa3D+s5OxGMuEED1nvBGP83Yx2Zi64ofnc42
b6UGpCFI+uyw/O3+l/+ZFzshDNL4JBz/tAMmK+r3fq46/dnV7ve/+cebnfuDY9G0LS1qF725Jf33
NzsbE4xl27S0zKg3yd/3hx4YfsGTglJT4c5fyo8XO+oWOY+T+EROxsHnOs5vcgRSn8rN7Wd1izTd
0oJg2WQKHLqk/6husfMsQH1hBhzyL2oeqi0HZdmut3+f5iEZt/lKhcnf0DzkZOHODMc/aB6ifCuG
9z39YzYPRdI4Fz2NE/HrCMaPDo6BExikDJG2TEwndcry5taEgLeJyaUvTHN66OxbrXF3nUElYVh1
T9KipqLrH5omecgn6ksCWiUhB3FqB3PvN3s7nGidINlOh8ilYH6kZe7GcbJV0I/XTG8fnVQ9KtrA
VNCybMKtuNEKOkg8mS+ogWgA1bhMMHXnw9HAzoNDMKyzCCKgOKF1BCV9pRXhKnrB/thzEetUudDo
xMg7EkKPkuuxOZXaDYHoN2c49Lp3r6zsMS8d9hwCAJ1VuTdVldyGjX9nDLU4GkSGFqJldmx13/RI
rFkNF/MED6wc5Ay175Np5an4JLKjbxk7RoIfdZ7TzkVdpz0OM+d5Y4fd7aSrY+BqJN+13dTKc9vM
FVUJQzV1D9nqlH0LO+9c6lD4FLwbt/9mSPNW5cUdYJDV/DPsS7r2tHLVJi6X/PExbdvPVh/uewpG
bUp9cucz99hkHTBtoVZdnLjZRNG0c2KGXTUDi3GF1HCFIra2w3KDqL5251W/phUxCdcFpIMBtEto
U28yWhtwS65TrlH74SiDXASE8tpZ3kIroL/DlUmk+RLlg7PjZmFSrWn7+7Dr3oirLYB/RbA9sb3y
l/LJqPcp8BbTwJZI08Z7GFKcmlSlZGdl4NCXlbzRpiLbWOEMBCOKoELAv66MmcTE47bpIRHqMSHu
8LuXwc8pZxNtYtR3rQ0IAT5Ek5O7isuz8V1LDLLUwwYCc2wourQGoEpwgdeeFW4ni/CVgA4PsKRe
eUhEOgCqxlX0zr1lYjtowzIxwnNcGysr1tcOABI6N7a6OzF/KE9u6B2DIbyDd/gS5ARe2Np10uCT
5t8F3yvVJrDe7Qvfy1LzH/JQrBMzX9LwiD/Z2ymDQX5xDgxzRzRnZ+sNt2uq6qgOqNK94waIMurO
zaGFaZKZHNDdG+d7OGr3dLVQaKMdO5tiAUc+6XG/BJBzqIyacaG58VKonjq0xHh4UBMjZprQwG9C
NrH99AWn8opsPaE7olD0N4W0mnnBh+3Q+dk1h05atwYmlpFBi5Lt2jI9hoPwZlwAf3zjVUgBjJvu
raRZlbHklYaHyVyFzIezbafxnAYMtofqA/PMqYwZr2qT9lnFT5WvEXwGbtUefQ7SVt8eS0fjXBxd
dE5KwqoPHQ7mqqpPVN6AoB0PUVqtfOJETCgvyu/pDOhOlK8dBjc9JKn1zSmtjyFK72y3XqWZD7Mk
2PbKfrDJPHKzX5TluPeb6T6rizPw020X7iTgC1dAB4+Nk+Ex6reNHZ6LlmVKfcBsXqZ6+FzL8tNg
HN8wLM0EXvNsOFk5ISAGfhQNQ2wNTmAQd5mXAmjs7lBM9rihD9gLXr3oPDmw5ROewyzBdG7mmyZm
apiNm+A04hkJBG2ynf3BJ3+LfePWd/mIRC2vbZxRY5Ax+02itXQ/zAQA+FSMBOzVwRyxptAUtoXE
dcnaZtfQc7esY/NaFY+VyURXZkLcyFI711SyAN2QT92ImearbsuN6ppbpuyCIRqfM8f2Q0KqQ1Ws
b7C0AE8aOSJYHHw38ufJ4UWZDAQRa6rtRYtcMvkjUZyYStk+D+keCCpriRy0s9gadsrL06WhMzW1
Rch6X+cPfdd6Gz8Sq5mKfTAN/z2X7ROpFJouLvDYfK5BE8hevDkR47dIgM+m1FRXLhygSIKATngw
o/bZ8eHFOeTxDPloW2vRY0rxB4V9PyRmNMrkPZqizdh4t9O0MWbdkpJBmpCLJyvMn+rO/wgnk8Vq
IFUl+vFLjzRaYQkmlY9dDEeQ+ewOfsVjzJXIoRITlmJwAiLLENtrc1r3tOUwRndjgRaZucV3j+Ed
2xD+L7YiipK3Xak2oV/jAuqLN6MtVhGRGjnjePLeeA8DnBXFLpRhhJybnwEKPFtu+GoP8jBNNvpf
uvZAxC48SHTL4c1zaJwaleSQH2fHLosvofY+ZNYiK7Uv6nKujSB86OXDPrH7+WLxnZrOvZzUojI7
EnTZEzQzhQUdt3vB4voWC/GgtDah0JGLV68OtnBXXBexRwwfpWOCg6XCMG/Lk18RMbKoWwCDthIN
qG6MKB/B+JL7gLhH13nU7Whr1/I56SKsOwnFbNa6GaqLZ5DBroqL3dK4q8qLN68Qabb3qTsJc/oX
xkcVpO8d/cDFII5Vb9N0oO9sBrnxYQJ+J5oyWkIk+RroPCDU9dDl6VNTlERvLRqoC6d8SmGhkrnr
yM69OXG512r3Sn3yS15HVyPuEOK/SiC00rpWib0XI7UrqbfuZ+YO6UTIOjVOHajCJdE8i2QpVE0i
zsE2H+ceF4xzR8ZuvMxxfjQEJv8hpNQlapNNEmvVkjI+BLqqbE8W7sFq9IaNEjT4NaWvb60KObC1
QHbNFY1FbTf7wDzjVaVYzGnoyhXQiFrg/DVx7QNWJZZMDzBOgDxPdHMDSIxDVTnCgmutucbJ/cpi
7KsBsqsosEJ0UaHO/A9Itv8lzObaFD0FOvmZzYW3xJ+5xXAMQ3sD6hxE+6sNPG7peYO5VI1+sqLm
OrX4PQf5lEAue8aGtKYuYc3c5pjPQeco2UOFu1iJWAsBYnFsUbT7yjml5nDnttY2DcbHbOqf+6HZ
5ubcbwD5SIgqhC5kszyykTdJxsV7BB6NFanp07VvVacilY9OUVzSKd8KjYig19xJczh61QNycpkB
AehAPI+5dbY6Aj96zMTCzpegrgi8XmyKcjs9XSune6pp8yDqzp6M5J8x5IADOQzNG9h3uhfgkTDA
59f3IzEa229oswBEadMN2nYUghGb9dqDHw3fst47glPd15q9Bma3lV8o4JvY16gGxSsDydmHmd6S
d0zddEli8sYP/D1DpKPpayu8CovBWFWut46ZVuSdWhku9qyRr7ljwtPV+wJusS7XZZOsnQPYwZsm
rQ6wdCeqm6gXXFYaZxxZqFNtW3fj6GyKsKMlxD+Ct9rYotiNGXMOasMi/RiFzYOe6C95GFGiPRX3
aZHti/q5S2GKReUVaZS8pb81CtidaUWJjmFzBPLpS3XHnQzFsbca3DdskfHgzWjIhYT8YhMDtBJn
KdNqp2GaMXpKSCpn2YfGvhrFUxr3wLF6rBfhbRWBJQ0cepNsKGG1n25gv+FXjN+mNqKCxBufErLL
4KdYF/eN/tnzBwc6gWf9JdPPVTsyLAYsHNZn8FPYZhepehfzV0lyej0BGAMOxqkQIQy6W3Hgazjg
Vl3ioFq785vTUQjsad3GbbV+47qwhMvIWFJij2NV5fvCbJdpXX4f2vzq4zJa06wOqGBCiqHndzkm
eg+GOthrHSYdemRCRkrqucX0M1s63LthbkCVJIKtdjuO3D9939sHonrmreae4XF+EeHR0KfvvRfs
lTWcKGG4tJSF5gDbs5jO6cj6ssxir6LjkL06Y3gUzfjR9E0HJ95ZE2leskjv7AiXYTvA1g+8d6NQ
txhPzlOe3WMxe8mkh8fJX2rL0SQCFpfTniHadSq8fUr4OKwZOZnFKqATWnQ69tSRs7CZdvEm685E
RS+uCqIb2alXR0tWAUuDm39r7ATmZUmzovmQOLW7SCWImFwANtIKbz3wshoZXCD+cDUw9qt0bc6n
Exhmyajpn1TU09KBdCPVt5K/NBstjCuc1aOs22Cqfr7LRcM5ojsHvC1S59Ev7wPvg5vBQvGAu/1w
4sk5G2X9yMpxDihNHc1uZ1SSYjgrXpgj5ii94blSveMgHlG1E7SyvWnIxEXpszGOy8KXe+zU9Ebp
0liW+hDdFGHebIHWPYviBomQMa9BW2X7qrmhtozpAnOoTiqK/RRUL24Grr9zjbVMwNmGlU1H8Nzw
Az1x2cVcC9uAziEGNznxur7MLhrfbzGNa5XrD1Hurkk/78FBHnQ7PEEGX098A3bGwLGkGWUEltHu
zaBe2aFzFxj5ybQGIFOOvJfKXdaAoJbcOfclRTPUzgLqToBUqrm4NP4wLBdDOZM/ClaeaxLfnvLv
/QC9MGrPLi1jUDlwW2hvIu/7ZS+hIw5NjRzbLoy8WFX0DuSRddLS7khxXc6W9tom2uyyfaslymYz
vJlubfDwGddUh59A0txQ+coYqaQIqviNj3FVd9QdAiv2Z2gWDvCNCtjNhjTbAqMjiMzWvGL0vyg9
sAL0yNfVcLYq4x7P9VE6wV5C7g+6ad1VHZY969nwaHAv1X1kxFcON9dx8GhJzjdjXN5GbnPBd8Xr
QFGDFTZgp/r80Ch6AknZPemj2vJUxCwSEsY9X+SQMNjxDPskx+yhR9UMsMZ4o3mPi9ElKQ9+jguQ
GTQ4h+VHNJuZMYOuczwsIoAyWSqLfuciJudYfa9k8A09ddN49mvl8h624FBv5CiOrXaoem9DS+77
EIxbXzi3cjKrm4KbpTtskJzX8VQt6tlUOkISL9sV0G3d4ndyoRCM+PRgAwL+kZv4Q+oWd0MqaKlM
Np19ZS2iEGjrYwU3LDimNizxdFqHJiAJJ+Wp5KQ9hxaAvhJfmIMMU7rXzYoHkHKKh5CsQz+HHlwP
On+RCIisN9rRGTPtHIxHTOr6KcY72gCU3zYpgoA5ZitOHP5S51qmwQnzB8vcRtFDW4bZCipMuav0
5DUHjivxfN7YvqQBQfj3vZR8dC43h6Fji9XMvNwMRl7uKVnfR0NDASoUT4RfGS+NfJMHfnzQQfnO
oTWEZ5uFEO/tDe+Lx7qqLhmlO3QvqAUuu3VvjRrdUVSIQfb0R6AMlvmeR8LfdEWwisfp0seQkkGB
7+BIwAmSrryxXc5EacCiEGXk1cPIItzZdE+TBAqR2g9MPzCCZN63XrD9abK998UUrWS/bdHGg4qS
NNejcdyz0m8AiR9Hf7jqLmcKovr60dDAapCQHffWuca85wNoKG15Ns3xmxmx0PYG/kECo9qDCOyb
sn+oFQ+w3gf9bUq5lmjt5GBTADWGNU3n3fiZB4ENnk0mh3xA39dpFMamUVMv3PDsyhFib98Pj4QA
8fjp5Qr9T1tVJvDGOKUFwIIruXQfigaXOBuGtkjMGvSN29EC5JxZ1Y59p3fbOuzv2E1v6hldYNTW
kXIfaEB2eBFKe2mn1OL2jauX92Wi9yv95IQ1ISVUiyDQ+7VEkctwUx4c8PqxaDueS5rHq0Ii2aXs
tfqA3GbxT0QQnNft4GhbOXlfDIvYmOJ+YtNw1GJ65bmgtsRxM9oywm0Qmt5Wa8pLTevKMjOrq9eD
b29cFA2HRSJOJgzDl5FNmQ/RwpBY+49Rifs38eANDHG1a02Ogp1Oc4Cdcvnzt+4wvEWNsbY1O2bt
42IcCpYpFZXWJowpwxip826LRhGzIJyT1AVs3GicgCKPG1dO30UzvHPAYfLi6is9C2AdWBfNy6w1
ojctpuBiy8oFWmSrG68vNpZKy4Nuwl6H2w4Z6KgcS220/gD2/Fy5KY5ZrwMdGML57d9i7Tvs69vU
AqE+RjRZNIV+7zjtLk9xIMWNve+iFrqz5T1RZJrc6INgyFP6W7I1V7cc8nWX8axr+jYPDeD+hZEu
Bwtp7Z/zk6+8jVr1oMqvf/2XP4vH/JMDlMN7nRb9e/2L+Ynz72xNfvOPAxTzBxOOJeY4E1gDlEt+
5UdrnPEDlnddSgYlJkFjC9zB76xx4gcmGtjVLM+cZy4mv/S7CYr8wfOcuU3Jsxl5GPZvGaC4BuOb
n89PdMOQ6CUekWlX2EL83BlHeV+URWZAGqouryY3gVZl3NvUcQIM7RN6g+as7e2s3Dghfa9h8Ebb
X9OoD5+ZoNU5b2OQGmjzPN9JeT927rS0BUAUPSwppSrSchUGsz3M2IVRvMubdq0a8Yk/yrOtd8ca
KDCZ2DosyjYS/5zr3oNpUO8nvQ1XKBDs8KO1o62yx6rq2XbBPghVvRCL27d+/ZBn7otuQx8OXbpX
5HbSsyv5PcC7Jdyn9mh29Tl3m03mi/dKHmIdwA/bgbhJy+I4uOW+p77OqL7V9nUIB/hKNKMRoOqs
twoPv2dHqxRrHbVbyzYft0NqLfSGiAOgGX1XcANIofTSBrXRdGOdN8mFAT0pE6BrubUlQ4DyQB6P
WzOUKkTwTUkVMXdQnGvNGhj1xo4OeWVsjMjbN7jCaF/inkWc2yQ4qNF5k2jsl9nKcabnRiu/u6h4
UxWupOqvKcP+1JM3pVYsBakSDtiLgA2ybLsVz+KNoekri51Ye8lhJlARBmAh2WatBfwHtjn9LSyi
5A2GdUaNbVpQaOUtRfN10jj7OFzJEnZ0P2zvmiCn3z64a0H6OHXy4aQu1Vl055lt/gmn44kx48VD
wYh7d52RAaJIz12m2akbQHzL7lDxB2jS+JBNjrg2nJRZXsuB8rsmfYiEeLHS/N4B+gG2PkJS/cq1
iR4HQZVMKz/xrOULD2gOnP7NZBqfYcn5r5EWAbHbOnb8HfmxPqXPgrU9mcI7HEz9gj1pjMJLMWrg
L5CFK/81DyZ6ypozhUGbluqI1qhOXfpcm84hdAQc1/Atm5qTwXFKibehUVtd1xZpHa9mflI/MV0p
NeI6hIIm5CgY3Y5/HQiuDFQpl8VHRJfMDZ1nQVvdJ2QLfBXzkwDZeoMWq1T7COZjpI8IyFm8meL+
e040hODNu+co/JQaN48MIHOIutk49t2oIxnrbn4rvOHcR8ai1wF8EaCEWctWxtUYmvx0jHuGQCZo
jfZk58UtGjX4uLde7140/vU4qfdIfatL5ywpCqfMtLqn+/lVM4NPZfsvrV+dnEYuqFPvtnTv4ogA
oyFgUOaY47RFRkKmLvJjStHq5Np7zqpUYHlrRgWtbYKx6j6GkBdyUtuE/ySnBg8No3wtVv7kf4yt
oFeHDt5GrlNBBpT63cwZr3Xcc1H08Xjol6I3nvSELFbwHjWMWqLxIJTFgfbgd/RXllm6mYg73lDG
PVBcMqHGyoWWxUjA+FXiEm+kbVNJWm5rvTpREv2mQrm1CH37Q7614Ud19IxYS2PUsEjUwc7lg0h9
cYcv5uAB51YJI4QsL+QNI4j8lObb2I7EcpD+sTDozWVER5OaR5vBwGs9KPKQGHHppcWM6RAILjWE
7lg86BWXnYQOkIyuYrj3Y3kTa8c0HlOmiTMKGJWOgMYiTZprUlq4Q41FTq3MllIuY5szWFu4JbVO
9sBjbmWsn6yKOVpU7Mu7qAVgB9edFz7klqnsd9dEXbG9zqS5ykOLpUTZ5AaFMuay2AQJNpAsXDeO
y+NJ13cR2MYqDoyC9jv+4Se0rnnkfhBIWEYclzWu85gVUKN2Gkr/pDcZcx18pUXmrGIC2QtvIgX7
b/8tRWdNL5elhPg9RpZYd3pN61uPy9WRygQ6bgyHieeYaLUHSZHlT5O5e54MSgGMivNr9c+yorms
SPXDZ/zxU1kRzezkIGngoryRJCBDhl+UFflWo+Hbrv/CsqJRMC1HP/q1sqKpZ/AjUizCvywroojx
0LjN37esyB1rlFyR/H3KinyZUZ/5/6CsKOnErnL5IP/zyoqYDuFszoP6j8qKsMp/pGH7F5cVSahD
OznNFZj/LcqKSBNe/cadWYj/bcuKuIc/TYIuWcaLf76syApt1uXmkVv4tcuza1lXaxhlwLaocO4E
PWKxWawTH1mXSbVZ2YBAC1LqxfWf18ffdH3kyvbr/rsn1RT/539H+fvPvHc/3h35nT/eHZ0fZtad
KUzDJillej/dHa0fPOJWyA02LQm2dEk0/eS+419aQjimRZB2viH+/u7o/SBNzzNcW7ccUHBcK3/X
MnH776Y6CirgfgVfxY///3/lXXZLDVXb/Ou/6Lr7i1wVBQ3IzcLjyyMP5PzR7dHvuZnFnst0oNWP
I4LGjWNQp5w03mtXZZtIxd/Cqv1uUOwJRKaljBB5NWbI4tbjupIlR5o0+OaEDOpDSNQIs2qWaF20
Wg3mTIf+5aHhumi5/SzqGlgv0O79J9Nk8ADUbWvHNYOk0l/i2zkMOdbU0iGLMMvFnd1eoLTdBiPR
rUEuazO/VlZ6FZ24p8phw2z6uUd/DtGhcQLR2xXtCTX/X/bOZMlxJEu2X4QUGGZsCc6kO32eNhCP
CfNgGA34+j6WVdLvdbV0i9S+JSU2EZEedCcIXNOrehRrjvNcl8u9vRQXgc7nMq90M2tbOt78zcxg
qbTY3YzLIdTyd4IOLrUeji7eeOXX3y+SrduuQCdSIt+1roNuo6ytHy5flM7vy+y715J7lkLeRIKP
0eLpYb5r0eYFGv2KVj+h2a+aq2rO5qSZuN9k5TZGu+wECe1Yhgdq1l+kJr6yB5iM9LsaMdiGbvmD
+BJV1+wMYnYHDTuEjl0C37m3VVRcz2wZLL1uMER957B/sNhDSPYRC3uJcabefroghwOhd/atorqi
0Azo6uwNAeKy/ZK4yz438FWVzQ3mCYLxtf97GULTEezdajvrRckgQroe9fJkYItSV1gvTPYqs9ue
LbL2+wzIOWuX1J4+O/YweeNeA5qYkvSjoYDuKPXCRurVDYSADvuVcbbZ6rhD/R6wZXeTkWwaW764
h9uLj4oKRsFuELYBLc8y5vw5nxy7ihAb72M1vCZivffYKyn2SyPE4aT76czdczrZ58Z4CMqZzcl4
eWrZTuVsqXK9rqrZWw1wY4LlJy48GuRL242cYeb70hiADFETczsOeBEPF4vGrHnI8J2H+xVCLpAY
Yt7FStNwXrzaYX9E94U+XpU/neDOZ9vWxuZnPed8m+zh6pGuRJL1vRc7RH05QDZztwkdtih88bRY
Twa1mczQT3hrz4te9iW7ns1fzQbQYBNoshFM2QzabAiLNdYNxawqHGwRpcXmLNvO7BQ7vVxc2TJS
BnidzU/6emw2kCubSGutzk5AlTQbymQIbisby7XPztZk/RHpNdQLzU6vNlNTvhvsOhe99GzZflIx
/UBx1N7w8ZNvRzakMZtSyzABh+C427l8rATAWjbYXUdv5bKB/IIiX1ODl8ztU8UWtmUb67KVRdkn
NKAXtQEb20Cvbs2GOuKFA/DaYYcwjH1VDVtf2JdJXUK9/CUCgb3IBkFROuse5YjLIMHeBW6AOTro
7zXLSYJNtoz7RnzAj9nP7Jrz8Bf6z8j+2cyqrVuZb8ZS4kdRX4kArFNX9SHnwto1zsKOfmWYG/KH
nA1jWs47Qolv3WqfazBNKPuHmG14wFbc5gs7bMkDtuU9D+spi891Xj92i6L42xHXSa4nyhdG/SrT
ZsD2YPczi1LjWLKTL9jNT+zo2+69YmPPcf+50St8tdgf0MNfBnb7TvsNESTy2Phb4XAI2+QOff4y
+P6hQDiIucCxvBUYF9ytiXfALaIBJ0Gy0Pl9kbgL0M3Z4W5noz973QAjvgb1MB+5ne0KvAkdHgVl
7SisihycC+MUX8cVv2nibFybH5RtPVixOim73EmcDwUOiBknBFkrCu+ORsndDf7JWPG/OVBv5unS
LKCXsVO02Co6+gg9bBYLdgudrSuwXwzYMCzsGApbBiV9NSYNpd0a/PmRsvv9io1jws7hsYKZsXe0
NG1qt4fJJli7P2ZsIEtoTpEZt/Subnp4GONyxVz8iDRxYbQ5So2bGY3XSvV3iu67fUw1nHadDNhP
vKkAkiPGSGhnCgu4S6O9KrhEoG1M7xUmlskjWOngqswDCFwEZGh/B+ogBY6k+rYu5bnBEONgjKE+
hyI/uNUS5nKAvUZ4/AVMrsRONCyrNqwbsBpxSlR3SZT/DmfIHCaxXX4a961nqa0t3H0Z1J1uOoAu
NSdkgNL+Z7FmlFIA0EoT79Hx1/U2EprAEU25YSXrIAr8+alWnfVYxVZ656rsrhaZ/Uin62M8AXF2
++R7QHsNvApCS6KTIaO33BlxUe5aK3zguq5uPbZoOTXXpbWTqLK7k+DzR3v4rA4yzS6xok+xmJBm
TAvPL7Mm+tiI0NOs08oDvIjmwM9OBr1g20yxVc+s5rga0zFoeuPSq/aYKKSY0scXNOHpXqvf7JYm
s6jPY40LabHBkPgNhPBq6iOTcOqKtanMeJM6NBrRuz/LVV5H2V3cGWtS6iffgVSvWfVTpjmBpNRK
I0h1eyt8xzSxp06d9j/voD9N3jRwaX6ojnHYxTRgwvdYv4OYmG9dPngr9wwAQkMf4ubJIlZA79YE
0j3vElbkGwgvDUHPGdMc7cr+8mqY3oeklmEDfuRuXt4NxzypOth7OY86XJxA5K2bINKDgTmKDVRC
YOueZ20tQ0ZTPaAWvbXOBC62JOtssfznih+oRZCZfTdPBI+L4YU9ENrZibrkU0XteVwVT33hvYUV
kdmwwjwcs3qt7ohpX92qRu6eTnihxmqUGxp6d1m6HKlyfEKLmZMH1VhX18JZEnMjMIpLONS3el2j
3PJ4f/AgE8tN0KqInC62/ESLc+wSeRUjl4qru0mgfh+7rmlO6xM0kneHjzNkpX5Ue2GOu6LdpEm5
tyf3YuYg9nNkZce75r65n53+UBI+Gr1x290suVCQjUVjuvb3+ZY19Ztn4NBK6gd4R9cxdd/4qZ9T
egziuYHTju9uFdO5n9hcyib40aXhOVsYwRY1hns8kdHcNuM2TAuMHQufSxZmGdrlWox4EqxnYUIj
zwNBqaCsENBG86sfmC/Q8S1kbNadXO2bYBxjAsfl/VQb34WuMZzJ1HN//IBckV8GO79mDLZHuEoA
WuLbzA0C7Q9bZGMOkebXbMIcaHNmhsu9KXAQTKrcmoaSEe32ywZolQkrx2f3POGZddlr5sMiTkFB
HsHKMTcmGCNLUVL/agWMyXPbnWu7JwsGVGXtz6jw8qCK6bkLq2KzLmt6DlBv9opcHm3EYiud5JeX
NP3BwzmRjU4Yrc1qbXsecxz3eK+2rhdj+R4T7iQ5ITnbwxW6jtlunvje53H4SPPe4g50CsMKM0yV
ftMVHUaApPExiMKKvNaLbCodQ6rTIp7qkP3W+W2t12SreG9r+mBNVv9McQYFuV0ZnnCmXCc6ZTv5
q6+6n6O2VTZLmvGpdz+obrzzGhD1qY1lMtT+nu6xMPA1Z21AgUvrR2Ea3lLZbXAd+v8IwNUBrbVJ
3Mz7sOUH0ViChZT7Uoz9ryF4mXKl7vIuuAzeenWkMd2lMa/M1KCpjGpWZ3FxMNBBMqol33qORHU1
W5B1nneeY3a/vvvkECfZyxzqmooF0Y743Sr7ghKB7idVpcOmdN3X1bD8SIcP5l7GUeIn+bZzWnn2
STlQxwZqqOyw3gAYcrdVU+ORncvPpNi3q/qxsvvpIJ/Ndk1jLzuJ/rmzRbnFJdOTnAtAJW6MEawU
BDXfl7tZqrMPWc2HsCbzXQpvLYO71sNfG+Cw8TbiRcUKC5+NclTwcAHSebpBG/+U3GLLxNiXcN1C
+G40QAIPb66meK0H8G8pHDipgXCl57+MJQKT7MwLkIjnmk4LNx2OdqZ2A0w5a5jvkK9/ebDmXKSD
CfZcuvq4MAiLrBL3vsyaE059zmPEQCdug5oXSN3OUs9PY5gjK79xjGQDxdWODad4Xes/RWbidP2i
3HjfQ8cz4/IrHcTPBmqen8fH3gaqBk3PgarnmPElXcuHISD4YxawI6RyN51cd4uF9XIK9gGEPkej
+gwFtC/U+D6j+U6g+dHHsJ2h+02BeG2h/TlQ/yzQYUbbHxU0QEqMj9z02/ldTsYuWE0u9Tm/9w0r
ANO3vNQqPznQBV0og7PGDRojJitKJ6EQ5tAIEbY3M3RCB0qho3GFiwYXtgr+KC4FzTPUTKrWoC8J
0iEnrx++p/2GipAMcB+sePhNoCOuUBIbaIkZ1EScNfezj73LeJEavycsIPHGz2VkEJTdtUvVUTbF
26yP0a6hdpoXaENp9KE/CaiNAnpjpjGOYhxeZvcgNd5xxCpkwnts4D4CdziucCATZucKLqQzQVzg
q4aDs+dJSkGu3OdwJJ1kuMtZi2bwJXtPPPzCaX9JIU8u7NocWT8yRZ3akJsQhEoJqZKb7w7KwqlS
9lcDss3CxkR33XMH4bKDdFm4/jZgP9zMHj1QFiVR8rhqNGYJI3OBlUmZ83c6BU+BrV6TdfmZXyG5
tfT9gqQrYG1OcFVyDd90oXA2GsdZaTDn2P1ddlh/Ib5iS4PeOZMUiMf2vVby7qPNs7faqP+sZv1S
NDzUi8K8XybGSfD0ihoUOPZbQx/5fJihBezQYfgSbtTAE3XhisJR/RrgjNJ0cqXmJgrhjzpwSJUF
lpKfj4JP2sA/U4zRZK5B3kSZxpi2wnn2NdiUWACIU9E8NkTL7vC846+U9mEqQQ+CRcVW30QePA2p
kal8JOAnQlENuME8VCaTjVXxlCRRYGvkaqjhqyEUVhsaq6uprBrPik+J6xdr40HAbhWdB3kw+LkY
Bo+HHjikxrwWGvhqavSrcMcHw+f5OwGFxeh3sAswsa7onqgyyZ9Hc7k0Cv5K4pQvnobLxhozu44e
qrnqk1OrIbTmkn2YGkvbOHcLz7ZDtvZf95NM3jtal0DS+FtAFSaTBXhbbEjDoaisYed1cNGCvgaD
O+Xh2enotQ/TP55G5fbYcuLwhmIz7f14bY/B2JafFVOSxuwmaxLfFfKNKMhp6cDVFAVI3jSZvWsQ
JFFIMQBL3WJTa4BvrY9/Pu26uzDEcObhoutx0wlcdSGXJTnkIxfVWD43WcW6nLiKLx+JK7ywiWfI
Sw7riBcTvx6+PT+nPowgfN+wvmcDTneEUY/7BrcfKZZAm/8AOj7o7TFizHeLO5Cx9/901X9HV7VA
S/3PuurdPzLNeAd+r/+DNUd/gX/Kq8FfhJrNEFOghXjm6NKAf1pz/L+ES7rZFCEBZkv8V2uObXlC
BPx1C0tPwJf7f9YcG7iUCF2X7aiDAPvvyKsYgP7Vm6NnGsd2bezprkfjyX/15kgl+wav5YqEhvro
2ObJnNonkzDXJTC6U+l5+aVy6QWFWSjHi5sJakL8Nonispc3I0vusqKiJKnM+gtRj+TYrU4fjQ5H
INORFat+i9vclJypscJK3YZbFgXfZm3h3KO3x6Wu+8yT8HcpcoKq9dJunHYhIYpouBEMHbte+vGh
6xTH/IyaNto0thM2kXouDew8UpDVdLrr0JpnS8tZjUlssJPGLe+G/H5dGopPUIxmH2px89tcD2qt
3ueQpWVQD9eq70kgEpPb8IMm3MSNtMmNt7YHRdGvdKLQbnegNCzYKvJ9VIpzJvQW0kXxsfbUEM2z
ycNnoFVxcqe9/bd7WrnUsDTNbkjUAbuwHSUGd5rJu5MBniW6Oa6ibLLdMMWbsMw4NoHi3Yvl6Doh
x0aOSH6P9bxzMa7Sq7ayW921HjegxWjOQ6nWvd0dBoBiW6vPSDca/S1fuX1y2ydfNYvfI/YYY5K/
nUyWGCN0jXuW4n4CYulp7hMFUxMdKsAos47V/3zXDXF+zsq3psVe4oT1j0yE6VZ2o9LdW8OxMcY4
ynubE8koQb12pr21hnz5Lm85uWnZtv3WjGuxHXu+gNHiObYMnr3wIhewvZu8tmd6z7SnJg5+lE7X
RLO7PMatf2sTBeLcmN9ivBUYEJfXsG+dXVwtwdZQiHAcUvJdA5bMWYyHwqTEWBfFUIlDDxBbamwk
HXph3gLEqR+WdTzbBgTYFMrZrjDQ2zM0jMUNONN44Y7XUVx9Zjpk4el5RTixZehvU9zTW29QPxl9
09Ngtful053whBOCQGAWiaFszMnB68fLGIuo0RaEEEGxd45hbqp9Jxo9HUHNZiBOiABvxYLLRYrm
q7Uo6xQCE3uFNFDE8WWp7OdhVAUpWfoWLeJ6rw7u5C3HSwclxnAPaUs6y07uYuBQYLr6nThUeV1t
nDp/HVNCePBcHUZoXM89tgjXU3u1ugFRpyajg35NQarEB9zu9qbnDdjBJEGvXivNsfrOYA0Ni21E
vmehb8/O7/gzn95mxSm8n/kexkKCi5qcqM7HKQLyLk/Oah4S6X/CCo1sURm8mfFbnGQ/0PUI4QfW
JUl/ZyXu3YQxt7Gnx3XAU+onXXtJ5/qWOE148lUP5erbl+GKNRj4muVVj4uHzsVqA3psvO8G+e0a
zlcHftmF8UWUmAC+3IcWulmaBgt2BtS+xf5jjM0FHC1kfTUxiMNZsbweEd3h0Nv7fISqwmtoAeVF
/TBdnwTYwBEsHa23gBMj5wjMv3i1JgZOutHm29Tk9inEtsXBeop35dxuW18aW3By5yIGFhYo/2B7
zYMsIM3Z08QYp8seRZsfMLVgqMdOnfvFvFcCDTSYMK8X7NWgKBO8L5uDjQ9wN9j1TZlYyCCHlYas
j1MKBhll+CVZ21tbkCytwu9QGp+yS1QUN/WvyQXLVUn2PoxKbKb6a9t1L8biH22XGsShnY6tyU0r
GLlKjO4gsvGgNTjfkd0pcIqPqi4m/DnTp4wTWhWC6UJ257uHvg2NGbGisYz80llwzsrmdUjFL/qO
+hsHfcpfU/YRiQFTYHabl7QtYioGCEZy3AXDN5eR0PsI2ZQyWmZz2CrUqz0RdA+EmKkPKTovSK4q
awhgj10PdKm23lXn3NwcpjGRRah5FP9Z3Xedkn0KqgZ0YAmoJvM6vNMc7UTwXXildaRdcwfC8GC6
o4frbSx3QEO2ZZPEkT88KJpPMUwnMXdhBPmcw2ud+JHTwz3LCFNMHvXmWWUeJpc4h+fLP5g/KEPP
o6LKzX3XPte1ZfPB9NaIHGuUCz/GEN1XB19hK0xCuend6ZcSHFB73NJgQNKvguqng8RryXbIP3o0
R0Xj3onXeWfENh0b6NP5Cr4hltpUntWflihvvtsz2SY4zYa6jgzQu7G3gJirnV2YzQIvn8euCIB2
HcfuZZimE+kZ77SYk0WrU9lEvpWxQ3QqRuu4xojOdsB8bLN22noW7sGwtHZtXR0UxjsrG49WsH66
issW0VTi6SIEjhjTrIRS25Tarzw0MLk3xgbyQLHrQw+SdI4nixAvvcGslVIm0Ja+zIiUsIrCPqOU
NF4ugZ3fF5b8HBUwybhpEGGaX2nsbPmOv83Zf875uWSSdjAeUGJA8wdPBx6Pj2q170ssW4v/J065
7GY8p5ShAI/ErWSEz70ZVj+EN36TqjjWftzzJdthm7NeJRzOHUqm71I6T46Hn14m1q7mNRNbSvaD
u3JQjMtjXJOtwxkJR7B03guHBjGKHugXDTgxJnN3FbrJkw5Zbh8xDsbE5A3KPS67xhakQc74S1/D
jph/yU6LD3NhbAwS6KaaCDomfrEF+7+rMiSAZcKaiGMRsTamewN5qs/3NMNFA0Z+mOLxZym7benO
04bcPbRKh3xkM3E2LUkvLOqlMlKMyXOCg4qxvxhEVFDqiIgTIG+oPOFh73AiceyIxSIqW6y2idMC
Q2wkp4vkSY4EZDL6P/z1AXcozKQxeCMQgGIqWJDONlHd8FOMPJ+qOVdR1fNioWe8LOKxHEjTNQUF
PooaTgVYqjTDt3UKP9bEBSyPPlaOBOqsmZfZOLtAdT/85lK4432gjJ+tS1wkDh5rWa4nEIQMVvW0
Ez3e5cLh0YLfk/Qm84idyq8hO9AdaUf2VF6bLpabtcYbzIWgqF/zW+OWjv6vJJ4f07kiT11NNFmk
Z09kAtPNkmyTWaFsFNPd6t7DCrFJl6aPvVqfWqo7UzO5Z/HPEpsMICG6jGDx7NoUXWpSY7v2BGTG
P6iUivaJkdLSmfdqtu/62jROKv41w7na2hxfQYXXR5gO93luvfTremkbV+x7p30ryrxFACTpSAMl
aPT8y+7uOmHcSgcuuW314S5D9HJHZookDsbojxPEFWJVfRL8QK3Bv8tsNUdumL7mk1lukpwsBbhP
Oq4fs8A3dp2dUV9gsT9vKrENg67Y5EXyQCjOQ3zgXuXmbMcK3zt1rn0JTVKhprVGHC0eHKMXKHrk
6H3uIUawXFg+nKqmn6Mlnl8EueFEsvK13f4tVPh0257t/1vSe79MmP7MkwDLCrbNlBtAGG3yizk4
J9IEtzgfD8KfXuFZ0CSSP5lC3kbRUsEtineYSdxxE/U5u4Tx4rTepMX8gN93V88YgWdsyWHTXrsB
+Rd5z+2bqOhfnLDdu666CJHctwPOTrzLy29/8EnVVDdSapGdVbuZIj6Kr2l1yDnvmjoD9fdL7Ub5
bFFLbQT9kzs/UgbykwYcUPPYjSNhx+c2g1W3PCpcqWVnsG3I2eOh0yhAJxu7sW51dengkWxc1z87
trqn4/bV7rCD5NlHY9UBN8DypNIP140snUcq3eS+70z/EE79kZIISG2vaWwdh9F9ExN5SlWSd6ys
Wzw9hS1YhoJyCNS83z3D++jk11YYclPU4t5pssfAgvIRLHdlE+PfRxEN52gNrd3o/U7SHu/7o5Ob
h9BP2MIRKy2yawdHZeAXlax3nCnamtiijxyIh9EdT1CRra1ygw9/ybltI4pwIbSvda9+UtbMIr2x
f9S0z6zLnNIa3HzbQXFvIU9apJaaPr+Q3PxhzND0ZFA9l61uvU8hlKo1WGas+f0d6JHkMCMKjowK
x2auDp6XrFsjzSVDJRtUZYzJySOFVhRsCfuaosMZJ/I0r2V0HKai2jeOIyM5A0kqDLcCOPLoTBMy
Ty7/EBa8TvPADdix3ymVxvGw0jHjh/siYfU2lv7X2AdvWXO2XAEYFYKvi71AQg1xpPsa/H0oEUwm
7YJPol/3f//bPuuYEieHVbFG9wEplGO39wOWV2TeQyzGcARiayBJz6XsgL6R8nlpneDGbsvgxOpv
8kqTXRL0V7diifN/6sq/o67Q0Pq/qCs3OAHN+PNfkXHePyJP/K//1FX8v0JBqIn/QLJpIeQ/dRXv
L1+Q+yUFpcsWca79p23NJfLkkGgKyRULul39/8+2Fv5lEewGVOWKwERZEf+OriKwp/03YYVVPKxy
E2edttf9i7DSmmubyERyD6b8y1rD7wU2ztxbZ7Ze7BKHR9DDtSIRGchiOyjQjRwCm9CNCMZe2rq4
s4fkoevEq5vqvmQWzzxbD2acRwxW3JmdH3VP+WhDwr0zPzrbThkvxGXowCawaqr5jW1Y6Vxti+gx
j7rPFZn6Zll7lpwlFTEkD6gjfekKRxyGFd9FOK7BaRLk6xWdyzEPgMaJX+NMvVqq6W+xEXsHWSgB
25ueJsfOeOhBI16TnudgeE6Njhdo2M2BOOT4lFcouKMniKK46XMJCvwWzwgNlc+9uVcz8d4JpZqo
P4l8y7nGonWvK2eSZQW4KXAQAFUznv4OuQTZ/KEyfDuErj5ouMGgN7jeIbQ4m9Xe+NGpBiUgW86Z
5X0NXridlglojsugL3LqSzpbUfhm+S/wRQIadBh4xj47WqZ5LJRcTq2Dj4b4Ix1OcRlNTQOcYLVs
DaDRiA/qqIrOfrLjAL9gnBpHFreBDRrHqeh/obOudtvsPk3cL3C45RbxCl9Sy04e5edcD5x25gQ1
xF4f6rZs9iOow00wSHJn5U5IuR/D6dxY+Wk1IRZBWG6kf15ovI/l/Edb0NB1nJ1wzRfbwAKZlc8C
f77TJ/uwEVswdAdATu3GZlrr82JXtgW8dELc6bpiSkq+WDvmezqivtnuze79EDQtC6CG1Gh4HPru
jboeE/m9PxYBI+Ja7IbxTDHPfhZEsCaYIDvLss6V376ZM9W0SW4TN7Lk0yJ2falBnUvi7YI6Zcmh
LkpkLC+nSMreBnUfq42zhc9+p4FgPb8kD7WUhxtaCwQycZD240wsp5J/TB6E8Rzl+rmYOTGD9XIH
yOPk8uAseYD6CYPjxCOVxrP9zCPWLMErlbrTqHjKWvMWWgYkRK4bN7eJ7AsuYZ4RI9QUnHH6GV7x
MLf1U92jGmz6qFR1mpeOML7MP9YUFHYVvtZiuWdWP/d6SoBrTRXRbdHTQ6XniJmBomKwQLjYN8uj
ZNywGDtmPX/0ehLxGEm8+TEJeyrZ403PwCL0kEXimvGNYYZHK9eVnm8cBp2RgSdj8AkYgAoGIY7X
DEUWw5HHkOQyLJnOSwgE1qZtq2eU4n29KkarRs9YrtHtMoYuR09fijGsYBzz9VzmtNl7PEHQKFwQ
NyOcQWlTSza8Gox0Dp9swYjnM+qxbKQsWA9/egr8+6WmejBE4GFMjBkXHcbGVM+PrbZjleuLZc9z
NDKJ5sq8hBDQSeWXG8dk+IwZR1s9l5J2f4BvdzGZRGFXOVgVmWFtPc1ycn6I9XxLkmgLEQ8MhZ59
PSVYKt3oKMsIVwnOir2i9M4yXnI9OduM0BajNPvuk6tna3RNPWhz8q6jnNnb0UN4pcfxyQ5vfnqH
GPA1TICdAt7FPoibiOf9m9QjPRaYC/yyF4NZf2HmR1w0AD7k63aJfw36WJByPhg5J9hDh0srw00s
OUMIfZiY9bEisd1bVtp3pEdJpTunlfNHxjmElqrjwLmk5Hzi64OKSTibc0uqDzBSH2V8faipOd1U
+pgzVMVbEo6PaCm/jC68YXFCzeRgZKIm6oMSktZ11kenMYM5KL9sTlSzPlqV+pBl6ePWog9eBScw
PwmXUxZ6j5KzWcgZLVjne4O4Wzn+sIoJkkNAbrki8cXZEYqC/8vkJ9q2/ltccwguKYsoqOh2De6P
mXxsuOFUNawLHKQqsvQhMg0/FWfKQR8uC33MtPV5Ux88CeXi8W4eOk6kFidT26MX0B6J3AbLNouF
tZ3BKo4Mknho173JcDr1nyWn3VQfez3Ov4pzcK0PxCMn41IfkWPsVX0xvhsr3hJVmxPUmh5ROf3i
oVizSdCUBI7c+LD1AdzgcLvqI3mtD+ddGOxG3ELbgsfaJmloAtNH+Uof6mN9vPeW9rVLLx5Eqn1s
htyoKqjUtFmgeJN2xUSBmlsN10L05W4qanrDApS/fPHeF4UzzfUa2rpQHEYtPSQeIkSDGtGhSvBH
3sYbvKfetdN3Oto2PCGAjyBlNFrUqFE30kF9m31f/+jki22ThcxmukD4h+PMRZ8a4j+9z+sWFTIa
0kmJhsJjdddjOtDSCp8DjL/MrcZ3gvJi+PJXW6CxWwL7ZTl8Bqq8V4t5SacKVXioVFRacRaFDP45
3KVgxW5KJz2fR5tK0UkLQANKUKYloUaLQ05Ck70Qctx4yncvHqgCDy3JRlOy0ZYgI32WU30QKdVe
XT9tRxb5KTLYWqpnVXg/OmhAVGg260Zw2dvm+MlOFedqeZnq5JedUTNSZ+k1K2OC0GwyVPnHMl17
n7gmFRVzyDK1Z03TBh1WkerNGyvquvzl0hfJ0xzwbtU4T8HszluHWNuG0Cn+NymmQ7umuy7J3N3f
f8PqmzzKE3jh/iS3JX/T0HMJD2w+UgmP3gLLHi4EJBCL21RMAH0cKZFj20S4GV+TZyV3cm0WnszA
yvp1fC05jO0LSud31Ujvu41rlu38aiFh2b2cz1MzXrKws1n8NnxfcaMfl8HNG/Iu6pzkq3Pc/Zx3
b2RJsVxa8NJiEH3fRQm+xKBYc1PaOInC+p5dFtq1N6ldXY/YcEDMLG6Bz9/5wgtQ7OY6vw+cgSsk
pk1mbdwf0rCADKE8l/687fmdqBSfvfwqZHOaEixzXU8iOwxirNAJ4KzSxVJZcUMeF//eVdWhJqnt
N1ifXU++JKWfHT2ZPAxObrCOyiu+S3S1fN5PZdfvR/whuyCm9wRQnadvZfi7UMWyp0aQaQ3SVF1T
Z4Ua6jCEDRnku3UCixM0vJUQ+CZ+f9f2CxbZJD564h6NDodiBhURppANgDjnozZti9wFaimMB5cD
9GXmSLhXNcZU0gR/VGZcFiOZ8TKqfdVg7AjLeGP2UOqMmLuyXGd+NCVlalwXD4qiljXUzMapguOZ
t8/eSO0arTLpiY0XCBnzZyHpSGnlku5jfZHGTDvUcqRbx+M86CxM9ANbBKsP0DslE3HZVueeTb+d
JDucWZpLgN7asWHYl3LAYGYP0eAuSEzYsDu0kAMjM6hNR56nADjBWslyq9o23uHFnXpneZDkusfV
fMuKwAP+xy1xCORtsUlCwH2CVFXV9i5O5Gnu4Mdm9NxEcGZhC/zhGizOQRV2MM/BdkAIrq39PAp/
66ausVMqvLKT3Nc2Qiw1Ic3WY/Vp446zM6uFkojPYekJeOTbIA//xDPh7Xaxn4IJE3GG39DM6RRl
eHnCLL3gt0M5Ae8AKIR162YCERnlaYZ0VR1FDXXEWbA/yAEtdsQ6xlLmIcdbMY7h/Rq337ki91zV
n2SUCY7HfYphzdm23mRFbhev721hnvBk8AqnODsXKv9o3Hjm0ZQ/2saAcp1jda1KZEyaS3fOgKER
VKW5rQeJQ6NLXlefnsd4qK8B9cpRmYsc81ODIWMMHitTNYB/l5ewNJ8RPrDrzviB0Wq98yLbXWI9
VW1W7Rf9IUpN+puybgKk37d7A1qxSsV7iW4CfYBzQU8eg31uk6yMTMm2nNarARGDHhM8G4QXPtuF
c4VP6AftGO5jY58SHhN4M9+wOxNT4cY9j+sbcDVWQ5WF7KALMU3vtE6AqjwgmWYdyj1FsnuXqkdR
3weB/RESionsHFKYQzFtXrEAUo95YYmdWORhQk48OqOzKwYurLQCezC5jyN7hF3vJhAbAU8KBy28
g8CRGSwdcVPLxT6nwxN2/MhNfgs2BVWXPVXgLGOwli54y6n7Mpz+XlkLg7PXvmWagzloIuYEGjOb
XpQmZVogM4VmZ5pANAusrdDh1vXUAth03OVameHGG7NvHwBnUt+F3AwEWE4fPGcIpjOejf9g78yS
G1mubDuhClmER/+LHiDABmyTP2Hs0qPvPboRvCm8AdW83vJ8VVKZylRW+tePTLop3iRBIPz42Xuv
fUmWO/xDFZYXJtjRxit1MN2ITyCYTxPcp5WFz4XmfxrjG57Bz0VzQUmX2H84oQ3E0KKvLyMIUX8B
q1258ydoZ+amYGul5k2uxD4xGk5mYC5Ad0mSl2sgCuX6q+8yPnqAv3k719lykrBMU5eYiFAns+QP
nDq4FmPwIzt73Y/QQ+O7FCbqqOGovsakDu++hqb6Gp8aaY5qhbgHV9X2418NnNUW3qrU4FVJwsJf
npdg+UC0JuNVBVfRcfThUWTZJ9Y9DFcLlqutoa4udFcfyisgr99jhUnLmbh/aEqVBsK6Gg1LM/KF
VTH8D6ixC/RYTalVPeRnMk7Pqv6ZInlHQ9FPr7Gz7B0YtJP4a2zrlyVqXhTPo8hN2Jsve16R+9lL
9/1QfrQp0qoaKQruWm0TNCCavJR5hZgMpTaBhutCxR01HldoUK7sQOamKI4QdC38cRgJJB3awHXD
lC0IJ0I5vvh1/Llw5N+o3OJHMIO9mOonpi2KsTSyd9LwXnsC44vudfQlYF+lEb+A2EAoauxvB//X
xv26njUSeMgG9pTeS9WEP56GBrce+OBJg4RTiMILZOFQI4ZdDRtGq7nXe8T8p4dELAPjpQzYmyBZ
3sXUvK0S3AV8UJ+b1L62GmccRc2xKZ27Aon0gF7yu9fk40C9prp0Iu4/LcjINiAoppF0s8BMJlGJ
axWKsmHZ91K5n8ZS/oz4EI2zHLi0w+bCfbbPITGXGsk8e+6Nz00GUvMEsZkl+8ls1UMe5OcZonMM
2bmE8NyC7bAhPnu9uhRYvbNR0BfV35F1/M4gRE+Qovth/sRG2WPjE0cLlrSRiIvH2zyA39Fz1kGc
ziFPhxCoTalPOs623MIp8K9d5z+16yQz+4+dZPcf7bf6TP7RspOv/WtGN/D0ShOzQhhoWtNfl53u
X+xA28sE4ixzm8Df9Te+E0ZAj06N/78f1XvQv5nIMI95mgpl0e7OlvSfWXbiZ/v7XScWNst0XQcz
F//l7yO6Mg57rkbFsB5zdZ25FgetgN2iUb+ebf9iuJeQbzUIWEIErhrWFqYP9hxW8AIz2Ip+gOjP
EHlmUg0Eic6VjPeRFzuoxv4P4RC5W+qJS3FD4iLXYOIaQvHY5QkaTr3qNLzYZeZadH4voxFgnWvE
sSFuS408Tu2I7g6fR4XGIUMDFodmJPbIv3Lcj6HU8J/+EgnWZalGKk8arow5Y2Vp3LIJdxlMVn7u
NIq5gJsKEFzjmXNQeFzMxGztA0F5akO1eOFTNgzB8SGMwNLpc9eZXMycnMSCIznTZ7OYHsi/tPs4
HvYOhzflvfba18c5xzotcx6HfOCk7Y4Zns7gqbyWWYAvScAZtLQ9Gzv7xLAg4pGtVOF+Drb5EjNO
NHqsAM5PQ5P3mLNeQlFffs16BpER00jBWFIIg1/CtDX1vLK47Q4sxzUpJ+708+viE7Irq503kV6i
6tjbek3vrhU/+I6Zb2Es8vR8JAMqHRs9M8WtePQN8ylqMTPJIXgw9XxV6Ekr1DMXRoezqaewaUme
l17JNSgmk4wts5rB0Fbq6W3Qc5yjJ7qmyR+qOpkg7OdvpizTUyFwhdBifvT0RJgPmOaH0d2wx+Ud
oudGjwGy5Ipnj91H0Ri3GQOm0JOmgnvs6wAZLQpQSZlG7R6aHT6nUc+pMmNi9fTs2ukpliF8Br/q
XDPMLxS/M+v6DL2IdDZzYHcJ9TjMWJzr8Zh3OjeS5g7nI4tONk5tg/8394mzzNFuZsj29LQ9Sp/t
TE+Hhb+KGMdDPZczi2fIlLyN0f68hqXppId40i9HVlH21uuNYo11jNiE2+EXomJh5l99jkJBOztZ
mCld7rV3cMaphHcZLp++RMTcJjJ9rbCClq3ajHpo5K/KiikmcA6p6eAXnF7tgH+vL0eTlZlNb4pT
3fQZDV8NXkUPLWWXu9SLZLQTjEN6X0FTMhYuLU7IHclu+3znG7QAqH4+D27w6jBfE8Ydl30mGWCV
x6ehgPgdYy9vdabPc7rXNGuLSykqCi/xmvtteUaDhk5p9A9FnWGVWMp3ks/xmQTVyzj0P2kG+zQy
lmtLwHWc5W1Q8XsIq9PghHSM+6xnnXlteNFl8O0Xp+s/GiXOtFc42FBYM0cv2Vi/x1QYqs5+HIcI
BZjyVVz7RTDfqpYPwlITHJ5bTPCte24SeUsnHIYMxerEnQSLbzv/HGoTK15DZWb8POIutVtiEI5z
hZq5DfEtxbQ+FhEuVf5AV8KgZzTG9x9wf+dATlVxvTVytv5doBtV4kseyafWZ+3QC1AZCX/Ritvw
Vynnb8fk8oTqi+QfXUQ63iUc9gHBTCMmuEs8K5ck34roakThd9YNZwoxb9LEP+InIHAmuk8Xi2W3
mMm6JB4RaCpW612CBr9Vk3A9quNvOanfDY5bXoCdPxBWC8R0yHBd1lm496BvWzXc6aw/DJQECMbQ
Llen0eKhszT2qiZw7BHwjNhT07S1kYJYOFcEn3Lazv+IcEVlhokVwFgjNZVE45xr0NrvXMq4Bc3u
p7Bc0KkDU/lqllV2aJLiRCj9y+nvEJtAHoQDaypvuFj1fFTeECI8UM/S5P1rkHWgCpYCRX5hR52o
7MkzfqLW+D1anY5dY+Dz89+5rIrtkM4UBXjdabLIxhSqBesWT+rB0auwWqbXbnKYSonqrGi3woxF
BmGbAzJdey7msSpSNMP8VJpfiuZuxZ/aLksq9bOO+nqd6tLSxsvubNHfQUGeLO/ckdUy4u4myfje
ssS7dQvnUw6utWn5DioIWKcc9gXXu/4mG0jzsGbN5VspHT6EZn1OK8pBlJtP66C6jMK4FFO/K8Qy
kNqKLhyC/k4m6R3ezN+y8A6G2jUQCyYMgnP7gxi+awPaJlrhne3sdcnHm6krnnrHPS0kXDNemynx
b7tsOlhx/KTc+V6RWqgd79A2ya4rzJs+Gu97s1hVlv9Ql5ibFwen4Wftit2Sf+WJ9ya64nlxrVM/
8FZq6HSA9coT+mI1WAWG2ueg5PDw0xC7d1zs+hbVIie6hGtkisN7pIjBYvqsMFZU3lVl8k2Vzowl
imwUbInK1Mi1Cit02iW3jXOfeu52pvWm6qf91MoPpLRbJfu7HgyubqMTKS91XZvfc+R/Fv2+VhLy
fHnbG9O1qaPn2FBXvx3uzGXccBnETC1/GVAKETkvFdCGgG8y6LqN9D7cdloPzgMbVMzNYj/g1agI
pZb4HKWq7uo++8y85Z694ou9xNRKSVKQ8rWnzmmlhPhYFBOJXXDfteIjvmwzwhgvL7nsf41yM/rO
enbEW+Utv/EUvY9BhLkrOXEmrBMJmHbmuWiV9Y/p0jbYc5CMnk0GKyPa7T/VRPBcMMJmPt3htPvo
Zy6QY7+s4Q8wSvxxbWS9c6N8+Wi7AX+5iwem3BsU8p7QDthMLs7eMwpC+jCoOA2zbkOfNL5FlYpd
46h0HQjzN4MlOxnSqckjMDxQ6kW9yyUscdI4YO0S2F2dTBCpCbCv45Jl7p/oIeJxd+yU7W6qltiQ
j3lXtAE9N1G6SRKA5R4/QSkuaaQuSZAYDwK2R3ctyG6KUf3I0vrAFAKTgUN38OcH2rOpn7Cpuh7J
b608DKyTjdo2k3gSORrBUkVYJA1o2NavKmhCxCgRUUPBcgkz8o5Ne3JcLkKUT9y1MOI0iknAMNYT
wyBLRewkOovb6lRuSTy30DndRCd2wRFmh0E80uPZsyfRFUHmyscfGOi076Bzv1ze15NOAsc6E9wQ
Dq51SFinhY1iOk0ORx9PiA2BqbVndqei8zFYFWdpVPdeO9OC4LywCzk7+dnL6Skkntzc9USVMyLL
FCHswezuyPKcrSbhNC02beZzNOOWpEsyR94x592QpNRVbWxi0fO10Rlp86B0YJqqsFHaB1snqRsP
I2v/S+iEtdJZ6y7TWk8SHApi2KwJ7mpi2RbxbEd4u0IjdYht/65JcMckuRcS3f2faHeK4jOQRyzP
0l3O5lJdQF3u26x6C0iGt38S4tk1kvFTHmTHKTgmMxMrefKBXHlTW5fSwwOfN/HKZ5/l2BSdk0Qn
HafIpeOJWvPSbwSfRDje6wit3CTHLsmzS9v5aBggOY9DdpSCTdlbTf691kF4AOhvnT8/ByTkiQOc
jIbIPPEGED1sJYbsajrza0C2viNjP5C1h0LyOeQwLqPgPpwEhTUWqpC3yuddVr65mPJ1b4VVePsF
3A1s5V0xvlqZZNLBmJAEtPbEBckA1lRwABwNBOghA2QQAkxIATSUUgAOO4DKUCASI5JIt/Y0XGDS
mAGSsyD+NXrAHHal+BEmiE43NZ+NUb+YsAoC0zJuhnY6lCKsDgnlMBKiwwaCeXpkTljLQFAeROva
dtQlFyYpX1aBY7/hh0lWmOBvPA1OMPW4lcNSmIiZr5O8ObdQFqTGLVRwFyINYEDWwHmmoQydAJ3f
wWnAQ/BBKrM7zBAcCo1ycKaESUXwqJvAPPj+eI20XER1O7KfhkHYGgvRaEAEYQGTLSfP+O5r0AgJ
pCH2jCX+kTbw0MIATUS3uK1909qQkcVQ/GqM7U05g6awNaRi0riKWYMrTAgWg0ZZRDAtUt0EM4Qv
c8+r/a99xD+1j4Cu9T/sI/Ll59//zz/ItFl86X+sI+y/BOTTgpAKUMHFlD/4K23aMYlXh55NQI29
BHuKv20j2BDgCbUsR3DXtsCM/ec2AmIYlgMrEDaLNccL/iliGFzr/7aNcMm/27bNEyzQNi/+/OuD
S6zUgLF/W1QwmQveWuQ3VM/BRmr28QivlKK7hxa/Y9AEj6Tuu0Nu45lP9iX5BVwtFo16knBmSbRr
Uw/o3AFzwQ6+y3PReMudx+1rrK2cB5KTbzO4lSWJGPwMfXjqGaCVZ+xrMwqZ7VsNp8LwMZllgmGA
9JLXcpJlxuVYBUG9FmbaMD8Q209EsXUcs9w7fST34IpYHNt06YYwPODWUD1m7AKz8AkkLIrndnxU
bswOBYIN/FYC1HY5DnTf0AcAqGbjs+tZhwo2D7Z28y53uUFxaaJZSnTTneESIh7zgcR6esgg7W/E
MFsbX+fG47h98qZOe17GXeKabyPlkqekzHgZ7NrcVBRojhNIMgIxBxixbAHM0zg2ZwJqGaWX7rST
ZX+VtrBu/JYLUs96AssmNxtaOem/wa46BV+lgSLUhZa3qqGsbHrWGjeJM/P9zutcOdWuTqOHxFiI
nszotJYBzJ/KBhblAO5b24OqBrStaJcVXXMKKdk6Ey2pNlYcqFuYFi/K4blLpA68UBXeNi9+IJr7
tgtAneIxZMMwzRuP9sLVALMNOTVlq2IH6cpLMlqJLetiLqU89GFpA1xDhClLgondMp+sLP92kNA3
YSjxo2DhUlw0DvPgvDpRcUDIevcp/DjMXDr2g8VNS4/9rdtPu3IhsT3iXt2NYSYPJoLOvhT8UlUx
Vut0pLOgMUkBOp2ZrJaQLgkzh6DtlWm4Coze1Yn5m7EZuqeWROOqcCmuS8RTQ8fHTTBzay/Dc97X
xBsSlv3KCg5dON0FtEhsyCs8dCVBlDHH6c87LQIXQrBxWEofdou9nwFRpcMESN0Lk61l0nHS01Ha
ph59RYHU0Ap8TMKt19wIlhujso1jEJSHMbUoxaCDZzOrZdqYvmOsakHIqJRefJrc7rHg97ITYexs
spkcyISvFuzqlYReRharGEFPWCe0AGMfLOFPSrUHikvE4Bhda+xRBgo3JRneM90J8Oj4uytaPIN8
FzfrMcu/eCFddgUrq+8e8xbVHGJevbH3HVUkmzyUm8U0zm0EESdasM93BKjKKVy2YlxuizYH9OWa
H1xN72WjS056CoYY4gn9NDachFQsR2Une3NWw2kolxvZN+mBMgxs+8vVthuFm2WBBghUyvJTvg3K
dLaWYkUxDKmzcQhd0u+CVWwpWpvKRYwWtf2kL2xz+mma5IyyGFpxqEuiYnv4kMRM90PmagoJKSF4
Wt2ujOS4G6k2Wate6CtqDIcpdeipwrmQ2ot1kgDSqt7ipmdzZNOZcUHZfZ4gvO1HnHy7bl5+bEOo
jWGIYc1P3WxCllunrMt/5XLIsMoQa58rppg5ghxSgnAIYxdW1R8IU+ttFIJS3afyqAABVQEAb8Ts
fhfpGh4Y2FzwDrYZv5dhdZlA0M+zgwiybGk2PEYaoh2sXY3UhpV9xpynQdtqpn5GjzAd1iQGAOD2
N7PEXT+9x7DtQee/0Gl1N7bB2eDGWdjD1ShvJp26wxm1czTvu122mII+HSox61+poJ1EA8RNAPpO
qjaJ035O7BRjc08oe0fKnipPl66kHJoFrHFGfDjZYATWgWNAomf1DJmctY06zEDU6qK+NC2m+jj6
Ur37K4BpHmm4eQflPJ2/MKh+SGUfYHS8GX9Y6GsPMrpb9Reztw8ZYzPc9EbfqjRI3eFjMGq0+ghj
HefUrdBZVQ1f7z33IdQ4dleD2WMI7SGkdnwgH5XrsngefruQ3C08juswh9jQPg+kTXztEVKgJFKe
BUbXPLrNBx4wPA1W/lnla6eadkoEV1aeG5JHKlJnC3jlCF9e38HdJtnGXrTWfUJN8R6VdDB4zWWC
Tp/Hy8VO3JvCeYFodnFbYCE8qkaXSIwxPrSe/4u99IWn4A0xUAyvnCx4B3KY+HbNOy7F+vnVaWL+
ON8HvnjoUxz2gzS/a6/Z++xiHM3aL4Huh5q+X4Dhd5sf35PHJiDYO8b5I7eyt6pIn8LC2rPvvFa1
ukRd+SIj8en51BKB++/B/gNVm6E+lLoNIBt8XjnO46q9iyzrxdG1Abo/gMXpxadQYGLfkSwR31O+
K2LwP/bvpKlOqezXVN38mNgIaCf4432hrSCltYB0LuuoGi8BzYxTeliicBvqrJTxhpMLH+7WQ+vk
CQwpB0cVzQgWv5aGpoQiCFcFGPN47K8AKraG7R3Mufrt07BQ0bRg0rhg0Lxg6gYG3plhiiJHM4Ma
vZMvrb2X3Iywe1L6GzjkV31VHO252kPBoBxiN5jORttDZk8cpsHDppGf0jG5k/i6KzXsC9oiakiJ
Am8IrqKewjuMSHifDnUfbeq+4KdItuTpMXC/K91DQR8Ffuf10F+F/0khyM7hlSElf54zOpVg7bNd
Cm8oY/yoaLlwaLsIab3A97uN+uIw04bR6lYM2jFMWjIK2jJip34yac/o8uqNY3kDiYMsUJM9t2V0
5gl3whmMZrPn976BLf+00MqBr3cDfGrlOiyzs1J8WPV64YZS0eaR0OphBjY8IpvbGnUfQhd/eLoC
ZNZlIHn9yGNH4TODQDKG9jvtObuW/hCfxCRtIhSgPTu6XYS+ttlmoc5DfWNk03kqkWXYiHOrujbQ
iQcoxeRK3gvU1BzLIRATXnBwxha+agLLUNnYjdBccIWlcp0hIOOq2bRyThj3ylVQ4aKMC6fQ3nnC
+MXGiceAR3xBA2KZGlvfM4ghtx6/Yx4Tfi52mGZbrfuSYR+XE78un/dRvUvZHW4SmLkbpy6PIguH
sznn28l+Gjk6tkY5c4sL2ftFNYxaz6YMqfBnRWBGUQLgar1nVDvhjpeGDkacpLBAJ+Q4+i9mi9mF
yc/oMGArrvhJUH8CZDx6YcXzgj0HddcE7D2rozCUgA8rDHo9VLWfDBBbw7t0m7NvwdiNsDbSU+at
KOj8VZUNNqz4JXdgQ5QZrz2YLohHgFT6S2v7L7ihN/PETVVQdIAe107qPfdJCtN0yTbRD3NIRZjG
Ei985rh5GEqGwqLDy6Vy71vlAoCZHe9JWr5PRGTXYVF/awJTNjo5P2DanFqEJeUY1yxJd0vfn53M
h9REXQWkH4ycRbYvwEvVeKRvUurOtL+7nCbM2MYSH+jBovsNR3ZqkK1KUlesyqX6LBDR6honR+ME
T74rr4uTUG0yteHGrZu3iV6/c8OIbg9pf2wzmxlodOKdT032yv3uR2PeRnVqb4jGmfvYgA3W8GNB
sbR2Ntb4OunuhRKYyCaLUXMwXBzPAnGm+xJqvHjFGFLnBDggEz5MW4aHzvTwkTdAiaVTbmyrrtcy
B1xc4QkwY3fbBqDKmlG+GuzF7BQD3Bg7v6Yu9reGb07UZXqbzGqnU79UvyOUUfKy2HXS2qBGm6zy
2gZdeZO6M7M7n5K6r46S7th9Wg0n1N0HtM1qhVGQJRgexbg2GPQD11zVCJlVJMArAhvZR0iWzVaL
t4ET8eoFXr2qO/6jmZh5vDZ+1Y9wmHd3yuSeVYv+h3zwO1ETf9cSwY3EcJSo3WgOPE3bYSsGHJpg
D7pTeByLhHGMqWhjDwfbGO4rQh08MyICvSEOH1PLpjmfJwxJJEWsDI89CiN54mh4kA0j45QWsDlV
EgBuxJvoLuuhxtfmoR8yBXA/syLz4kYlsOAavnLOp31nO228D7Mpfs1ntn4OI1/dJdqSikHNTRr6
wXInOxiW/+hnFY1fQNNmbsNrPqu8NNpj4bDpMuxT4qqDVU8QXB00afhY8Km382ShVDpX8hhH9lZk
Jm3PWPVQAbeRUTQHPlvvKeAuwgdn/EgnEoBINqkFsKSa3u0okpQWc5lg2RcPlwlVTCbJ1cg781gs
OAtz3ij/WqX8r1YpocM1SYN0/vEi5bH/9//78w19/efvlyl//eL/WKW4f2FV4YchLHVbwFr/6yrF
/gv/iOKuIDTh3IAz+a+rFE9H3+D2gMhxA/1F/7lKCf/imoIvwtZjuiZrln/G2MGu5L+l2Cw78C3T
wXZiWXyfpOz+6y5FUOMw1HlRr6cvOdfX2HMLcvIj+DVR3IUDd+k6RfuuAxxyLFBAlD1re1IdcIcw
rPaWGHe1HzA1tIACV8mEm8DIGD7wPxziDmMCC9zfTZ21+ySztsVcoUE2maIKi+sYT5eWJxAlUWXZ
XE1NeYut0sDRaWUbOdjW1iwywvcecYi0i54d3Vbd0dDH9dv/nMbkFNt1ChzVIuPqTGu1UJJayDI+
uZF/HELnHHsOjCfjV1gaNQZi9VkrQABBK9/HEPxbtUgILKOPA5363k3OQcySAo4FhoZMQQySbr+O
Fxqa4h4QtJXHBZYC04T7CFKGK7EH4CU9FFnKLQ6nnlXz9UsAVRd/KY7oDn5pkzQeRlrzdxQxrDdO
Mm7l0nJnrvCfQaq3dzZbiMiI71Fxiasq5yaFl7myrejBb/BDDlAwktYA/AoOied7+NHMhsMSFY5E
V3Pzl9AV0EGxx7A4eGr6szWYE2ztnM0Ok9bWb9DXPJeqTiqJbjufnkEz1MQIuCqOMF4ofQ7gp03Z
pnHwdnhcZPKfiHzxKWT2/vNIJB5J1aheE0W5+9Maxf3i5cSea+9o+dMmaQT91amVXZQdfptc9U9e
TVopMc9RXLBxsxYBjzZ6x0rHUtvLuT5m3PjCdhMX4dWfrHw78pXV7WykzSsVwN2W5L+OjKQfsS8A
gJbhoWCZcud7FZCOMTgGKqH9Wy2nTgCQrdu82BUuDa7ROKFvUlIBh65/ZRf97WHL2OAJxA/Tixuf
U3jNpJPtGju9S6CC5gu5b0tOFgGq8sGpm2ALdm/rSPw+MSsdA7iHaEmAEHbi+cyRA7JKbT0N6Wz4
v58MD3DnpBGeLSxPU0M9C+ieTR7TaWz3X1FuZTf8r7dwiqzHJOjWjtf7uwVK6AAttOuCkxgAObkO
FBt4h+mmTggC1objbhvlvA4Jbz48CRv7D4p0ss6GEd4oDSntgieGiW9z8Z/GUawZF7G/0Aq0qzTg
dA5a1FQNPWUHQtw7vJMNebQ6zoDUYkdwIaWmEFPR9LJ9Qj5F+SAYkuBNQlYHdIGLwvT7L9v9HhkN
DSisHTTWUcLptNWbRee2hrUyRpga3koa6UX0cERdjPTgWcStD+m108hXMrkcuhoD68KDpTQHd3p0
JMMtNjIY3saUtZWhiLuWLe2pM+ayTgNmc6B8FImlm4Fhva9PJpCHTVKHeBUAhqCbdftZpd8Cbu2o
AbYMI5DsExru4QRmFHMNj9odtff6APRtf/YdZutsbk9C4E/KLDC5mRc4Owtyrq8RujbT0VG63FVK
PuqzZ/Ro+KyMYYUtlMaLBh68BvJixPXiarmNNKxXr0RXjgb4Kki+Y2B266y+jywTe0NisquD+is0
/jed3lgRgAO2i3mtIAQnkIIDePXEm+Qm6yyNJSTjFAXcry6e1juhcic4o3lwJGG0k1Dvty1wihpm
s1ZLba2bllpBNVlSQTeCGED4gXQo2o3WW2E3PvRYu1qtxMZIssppf1RanTwiXBTJa902Q8BttJI7
IulyJSmSNNt4Wuu1EX1rxN8gBHqmXNUd/7zzE60RK60Wd5JIC4Zs5FStJRdaVS61vqyNfOmjKAHI
BpwQvpahYRism6KhD1tr1K1WqzM3pehwhPk/ai0bBB2CGOq2QOZWyN0Osrcyksem5wGTyRgzV8xZ
wsGqiAbxKJmNZNOwWaOrz1v7Nq0MNnDg7TKFXI9iBxJZV78BTGl2teSiVE1BzgIsu1bCZKfGTsUr
SZ7q28emDSostoV7a7U17M1UFvAaQdI39XgxW97y0M3oSsvJ0oLGvDoPSSzBx+TNcBAlZOlYnvDD
e5cB/+J6cd6HHGDbEBrfgcYpi0GQ++nofbMzTUpqxqPLm4r9WlBtgCQb67Si2i3fxGlyML0o4jcK
QFjZC8J8V+GjChRG/gXTu7B2Eypn3QVv3qJvckI8he18O6ViBJ/cZDuPJCI7oO5xCbtjleNox/VE
6xOItCi/cAFwd6VlmhcZZ/x+JJ6bRVk7qZqtZ4YGmYwKE0LFPak2YeyZ6ZUlcnAfR9LmChtvRxM+
60y245MC0h3WyfyMWATkLuAoT4xp1zWhs1OxQIlsrv1k3dqm98VQozbuZCaYDttxO8vvSkLl7rj7
ln1Ej2UCcYMWPrd7y8qypCLO9lmpkblttGG962AVxZGNXpMcpzTojnFmYccvl+AaBwHGh/lUYSG7
mZLZOAuaZlZlfrEsfhleW857IPe38ZLM9FCrjqOye49m7kslmOK9jy9gyuIHEFE0AJAQ3FfqUvvT
794rrtLMnIs52u06EpTchU3yHdInYXRsH6Za8wWnGo4IivlRFmF17ITXEcFqnww6mVe8MOWRiB4B
bRcehoVrhJ2uc2a11wjzBal6QLWPkl1lajK5nqukzSDktuJpgr1S+skjsebvubvDPBeea/wTfH6S
dSvty0JKNbeXCOvYD/3uINES/9EZyAqoxaGQoCRt5QBzO08MUEVCqRNP5G32Jzrdlj+k6tV+qO3u
lnNuKG4iw+5XvnIxs0/p89QtB9/kW6lz6icrMxw3eTA916HVPAAM+SiRbIhLFTgwu4jLVbe8jc78
g02AU1KlEO/g7RMUqGICYe0piyl7lQhuKxvvFuyh7k6QddqF/M6IUgK3B9mBJpPA0jVU/1oHHU/b
vnPXjcP6JBtq3By9eScNEMkNpZobqDv3Yxl8l85QUoxRjWCEAgDVgjR14II6L91LyaMJ9jaVV0OP
VF5637lpSTJt7v2UyWFrt+G9w2c7CnSwOBLFkeU+JkILv2TQvnbZjJ4i+cvgOub4XiuKkwc/PdZc
F3GG8JQhQYkImee3PARGijrMdpt2eGUjwrL+YlxtQoAwzPeLjB9iYwlXocFigMvr3KgvUt7zAalm
lYKBhXs1nYl37lOrLQ6QmJ1NL2u2qBnnNIdqfx4tl51mIE6tZ3l71yac3M71K0NICmUp7E5ub2Sr
sB/8vVF8D7m3wkjImx2cJEoLz9O0T+Bt0+Oextg+E+DWNy4eglXdBrCGs4i5fJjOaZzV10a6L1OZ
lXsbRxttDPLk1Hd9mrhP3mggSsTUCiEACDw/HfgE602kUXvDijihCEgEG/ZtHNHABrddVEanRtaw
+Hj/rTsDIr4LyWulBirXXfuMYhmfhnBeKGMJ+Hx6/qHpAKu3o70mJpzsYi7Dh1h2x8QeSCpHrX0R
VrobipTdafehVL5ryo5MWEMlxPgpBjd/VKxeuzqc7+C3bfq28o+5ov3XG0ZO4zai1BvrSdIF1YEP
HhqCyVowML5Af/7QiRXe5F1PDLV5dmK4qXnI4yTohpH2o5JIUWdBH5z8k9fBouCMhhmFjLjqHQbz
zgFQ2PBQoLEBTQYbldq0yDSD1mtCZTt7v8uei6xBTTAMnn18GgxuHfYYWKeYyk0MvSgGWgsihM8r
jYlvvcA/3014oFn6oR6x2CXMPVfg3ZGWAq0xBViZSZShO03pp8MmKUusJ0chM2h9atBKlYOPaq20
emVqHcvUipapta1Bq1zIfDdC615iuSZaB0N6SA8KaYwa5+HUa7Gsj5bj4HoDeJ2qYLmSIDXXqGsj
MluH3JZr3Q0l+7bQSpyjNbkQca7RKt2MXJch2wUm14j0aGV1vcm0rmci8Dla6UvlYXTLL0KKM32/
pf1malUwRR408vCZakvWPkI7vORjhZCYaEXRR1octMZoVKhlWnUUWn9cECIjiuQpjEKaVMhauVYr
Ry1bav2y0krm4qNpEgRjWdojnI02BfPBxHZXa6CVVkMx+a6ZgNFH4+h3oyVTW4unJipqBuFrO7gk
xBpM4jFKq9KS66LFVycboo2Tk7WnvZrX3UseTDJqmw4WZTH2wUESlSO9lm8LlN0QhbfVUi8sbzGW
/LJ6oBsySLqnsh9uzKGCONsYDKyxhQAa+Ww7wYmRk5zmXaLF5V7LzIUWnLNu6fdShcZew5R2hRam
Gy1RD388qqjWc5uxKddCNt4vFkvFgWnmtddSt9DYEi1+S261wHfzb+ToE5VSwZbOBxLWBWYB8A4S
0PpycbWgLrW0PmmRXWm5nTvEvKq1BG/Hs4NvFjIUC8121fWEpBOPa5OEBboSdmdRietGp0GO1wp3
0plycWBkBqdFmT37Jbfn3IjoTwqHzYI4saIzLTjUMhvPKpwe/o1fVlhaU9WuhUWmTwSFTX+QfAso
p9wWgxKw0bj8FImHYtMT8wB4ZW+aotr3MSJO1ZAYRtvcjFOzN7PuJejUb6PygLOW/4+981iO48rS
8Ksoep+c9DdzYroX5atQBQ/QbDLgmN77fJTZzXIW/RR6sfkuTJOgKIbYVPQwJmYhRUgAsqpuZd57
zn9+Y0HJLoyNq+OFkvgW05s8vbUnkrUq3cSiRovcfSeCNTDdDWPX+IMB5Eu+zLE0L95CK20PLrCy
agfavLPFTU/G3ILoKcBB9SzAV3IZAT8vUs+W3E9CM/KSLUAtI5K53cw5gb7/LqEa3fQYkXtWojPK
CzdVWjmLwGdWrNYRcWljuRsia6k3ToRabemCJ841Pai3BrJWSNTePf6TZ73RMKwzR2dj+vVRa7bq
XvVh9RJM8OidB1UxCVaYziOIM+OUKosprNVp4ZGLp/sC3/wrlVZgNkaEaxt6hK2rNsbk8tSLpB0O
wokv2GMUstDdg+VzEMDvHBbMttNtZGb1hpMJcbPXeisdcXPNw3FUmMyow9wAy3dMgFPtJpI67o40
p9pNokVLjt4ssTXrWDCLDCzDXIHONjxWfodtQTHQctVxgs5ZOv3a6WFi6o0usCILqFNRqBiNsRyc
4COg3LWVJtVyqBj4YVA098dK7HMv1ug6eV8jwXycJQRF57Aj8a1eGBwKc1vzunXf6Zglt2jbjYzJ
QlMgfvQX9qj5+9BpYQz0H0TQkJ9m0Dank+li3sgZrhaVPjcn56FkRrLIGVbPTUTCjO5bcO4Ro10O
G2/ZVv3lWIh0lr0d0VtiwmcfGtUodojEVsKYusX/Y7l/CMvV4Py4cCy/ieb++p918/B7Ij3+8hnK
Nd/QNOhAtprQXWHgzP6JFufCRxOAvLpms5995kimvVEtx3EErIVnJd4LlotZGfI9FZEo10NgZtnf
g+U6poRqnwI3t/d//YvgpQ0uxsBE8AZNPvZrKNeDFJb4WV7MHTt7T7OBM1Up2Ts2k1aHCCyenAj3
kkh6IOLRidEetQu1qNhNmr52J6TSqq72i1TWOkxZcYuPm6uUMsiU9dBIYdSO4T1Csw+xXzirEjrO
hmWBxkobOeIpsEczjmmR2YttRdEFGDaeNJRh+pCkF2k03XolI2LqtI6CrRI3U1GlW8+K6dR14zBm
6jBv2gajhbLcJLYTrBRNx+0TPIxps7NxKA5bWSV2sl6cemufKu62ESA1dQusEsnqcjSAoIkx83Yh
/khL2+/zdegCcHayMtVkjRpp7wZZs3pegXdCQrZ6qGANHeitxfj1BJHCroraatsUFRFIlbjG+x1o
XFCdO5TIMEdgoxQT+FBhFEddz8kYypoap6ULR1bZqqy36cIY+goC0PV7IEyxTjp6qQ7ewa6Q9bri
Vm8T3g46O2r5UFb1nWPuQAb3yWPBX8vaf5RdQCj7gdYlFMMLUGaN5CiRMpgXBclcWnWH9wlUMEZ/
srtgVHzWddiD03bYtB8KW+1phsFU5SNs8jyj301KehykFNKe7F9y2cnAgIi36YiWXgGFJ2KVjqeS
vc+Yt2/TyRnWWEMfE7aZbl3ZKfkjyViVcupGeBy5NFOp7KoK2V7FZnoSxnQdoLozKMLWgZt/58iu
zHfdTRK2/WJCKI1tvnffNshHZC+neLKrK/WTSPZ5hez42sfeT3aBfgcjHouWuSI7RPHYK8qusdUJ
AbWD9sSUHSWYKEcUwvIlJCc7Pu37igOha6ZDQARs7bXAwmpTzBpLW0eDd+aM5i5zWeOkgqOf15aD
PZK5wBMEAw6tu6ULX9oxE0Ck7eu2KWQfRSRKJBUqTj5ZK09XduPyEWN1cp4vo6lXho9sNMzdw9i4
a06j5W2m3g4w3ye73kLDm6UYBwH4nzhR/N4Yu/vCbHBcwMR+ErMcGh3BZVnUYMjmXpY1orM6cG77
EpzKscjPocHSm6vQLebC7O8DYmD1yUsgo3nvzLG7sFrnISkYqPcbNbomTglEssH4BmJAEpUHLXe2
SQHJTksulQnpojceZU49y+L8I37MUIlaip8u1C8M0TXU+DxUpGSc+p22qRM4YEbzQcR0N1mYTMyE
gpnSgCInhd6vJmcdBgWedJaNDD6E3jfmG/IG97pqX5fV+L7o6hXAMx7yqXIVBR+0ADsY4R97PDWG
730MvPR26KzzGEnchBOgq5bHIHvc1l1Zz4s71yP4T4TvphB3ARWHeDQBLYISfdkB/QKhNcuywvDU
GWKoI/NCt6k1FQ8/L5xg5qLcGkl/pRT6bU7ErJDVhdJclLG21fbcCRe5qC56kFgdXMsPiegbo9Xo
T29TvT0v+96EpnZZmfayMdMznDg2rTPtq8k69s9jL7+uk/F92ym7UFUfLEfBkCj3ML9PLtWKJ6Uu
YUmFtgnAafoLiMGieZ+ZCFxEC9cxorxKg/7CwN9wHQeQHYTYYyzoLsYiRIqb3IGyr7SgctfwoZc2
fdC6tn3p78FOoJjY/Gj99Viy1USFeVIEzDDa9q1pY+ADYt2vTYnktTUmDcD688RUDlkrtiZVm9pE
3gxB79YOBW4+HpwWj/QGPtfFAPcCalG2qPIY+y4t7Ld6nV7D5YOO5epv4yT5qETGUTG112Gav+vb
gOymhL2oLsdDbRDMBENgHKx+1sGuwdhrJL10vMdfQ7aa22hs7zIRI9G8t3p8vmxLH0mSMI+1MoW+
UaCVmNK7QjR70HCIo5wOK3wMrXk3MhcMXRM6V16TNYudnpt57RY54UnmONcBHBOrVd5V2LIsE0Kx
571R3tWW8tawfBQgRJh6Jk1/BqEI1TGYy1xN2xSilcaMYaDBEuGJ0GzagyTaVbq/yB28xYpY2Wn1
uGoKEppdafDYo2F0e5x9up4I1rzO5um2VYHDhhqyALB0oNA6DH211IhHaJF8WngzSNYDXZ/4KFIr
wDESXrmSJqcFxjh9WjTwAEVEl1svfV9WztECiEVDZOblXFc6Fzt3orXh35qo8V0nWJJb7C/xKIXG
BoB7pPXdnIPIn+Upz+doqUcC6oDSY+lXWOhSO1zfceEJZ7UeE28HCmQrvC1Nie57gYZZm8iQRJX5
buDeWekm62xCxZkbZtEuhDrdxAWDjixgm5sEplFGbgsE9e1Jp+Ok1w5OuZoq0BAHLU8MuwpqBRIl
bLIK15w2unVX4Mw8Fz6m1SmJCksbnstaaeO3lkDJGzkpaXZhgbgbM/bErlDT48i1MjMcCJH6LHAT
K7b1xL1SkL5NhVGQsIjSFhyPjfy2UgRtqmxwLAM1VQSgNxdWca0PMYTINpubZqHy+Y1pEdvxRTZI
Q8yeFEASYxIUgibwgeO915HmFySTYezpNuRZYPEF+azR9yTank+qpuLWn7mzTMV9zhdVy5wYC9Hc
ZpodORdxmZmYNsPiV7R+pTtlJAmYFrDtSVOjREUVs8wLsk3yACmNTbAjRrGkm0eTZKLhKjiXb0sd
NQ3NZuMscK5s564P0myS32kjdC9ykS2Is3ibKoA+2oBPWXXemz0DFYAITJqbj6IoTzKmjPRFuC5P
EIqiCvu7UUQ+gn3Y6cwe0oHMjVSTXv6VvQuEcawNiNARN/h6is5d6e7sBEqgq6gzvZLr5i+qrr1h
BrxClDC4YDCQGGaOyLHfjz6Umnacjbg7YUtAVBfOLrMRz6e03+VpSRfYR0u3Nd+5vXYuYEauyla7
6L1LkiJivGPuNX0rDnagbNXRUC74ojexUlxnRX8/dWKJoSus19yZ6yX7K6NEBf+ZOF2K6G1gceuZ
DuvInYHErgIqGwz8HAIc6mkumfM7uMoECmakUrvaxqeZZRyUIhrWUw5W2mKIWUfNPHezh5rgnkOJ
WV6WL9qhLWdqZV6V7ghTWiD24CHE7Ws56Lj8agMpAHrEnYqDj0wPAnP3tHuFvXHGzfY2nxJ06QOC
roSRA7wziuOM2PX+PvbQRTLPxn+Pt15N6p6Z/25QjCtUIuWqVrRD7NQPrqcz2STafhVAZ537rXIG
T/ljNNmYyghnl3nNKuqayxyBXG0RXFHr53ZUzNti2NhjeixU253pvYBWiH1wYwfgCfo+LdMUnW99
o3WVvbQAGezOTI8KbOvbCY44aU7xQi2QQhLZwCebmy7qGiQ+mDgI3DRMmHFzd3AJYzJGrB51zDwD
rKoW0yBawM0jjt18JcheYrLhfqBguI8McY0+YqG5+VvLQfFs309xkS46HaZr5O1axyErKi+uqATu
3NwcjropgpBrmHeKgamWGu28ggYFTP886SxOr9AcoFgESA1LrSC8kYbGczNx7DHOWg3wxUZ413De
9R6XVfJ8vMYCxcPfkZGSqa5yN9AWVt1B88PDASWPmHB/DSernBto35ZYCswKK7plokDZFR9whBuP
LMH8JzYpBlSdmsSN2cFjX893ofxX5lvUIgU9CDzqFWBKsHINP15TXooVzP019n+49TmQpInuQfnT
wN1TyPjFfUgWr/DfGqjtnnsmHTxV3n1noDHQOB7XSH/oJUiN14ZY30yNScQ17hsq1xmC8jwhSQM7
e2zZYTlbg53slfxQ9wNphzhFvI1C5sOlYIwdqZdaoeB3Zvtsjg2yY9dadWN+6uJBuqCHJX2c85NU
o+GIx3sfWqFK3PqmnobskGSoCIaYolZ0kGFEcOQnnnpm2FcNGoKIm2kRSFlBIQUGqbUmZSleDVJ6
kEoRAuOW+P9hjV++B9bQMer5fZLah+TXv2df8tOeARH5l8+whvMGcR56PokggLgZn7yHCLDTTBus
w7TMZ1eiZ7WfCQ/NAAcgH+tRByj4oxeKmkMgHqk18kqM9YX6Xd5Dto0p0mtYw8D2SDVVW5iGrhqI
B18x1IIpSHHGbnFlpKmAvI0zI3zVuZpBryiCCo/yIG9JMYEJzwSUtCg28BWJmsxrAoM8zUA9d5Pm
ozn4yXEBd9yZ2mHdDYJbs+JUEoOvbnRGawqketcgtyqK4npVBaNyKHA1qqcyelvBQZkFuVkiSknp
6tkmZo0Kuku8z0mWqWvPSrWDL9yTUDWWBg5n216jtnUSufkHAm+GaFgVDWFYsdsiJ3BN9+klGAUv
RE5QTjhgGWs2mnmeT+VyMstgY3tMySuRbJSMLFLca7tFOl5FIR6imDQkKfRVveuTc7PCQRzWG4lE
Y4eM3TFrpqDjXIsN/GC7HnYZPOMVorgLe6QhwgUs3hQKfbiSemSgTP1GOKW/i8t7G2u1Ob4N/s7K
xn1u5VB9h4EQlbLb8d3Uu9jMj822J+SlyQ5whuNT06TEoqHYTwZnQdlBbidWRAI5PjKuEl+KgiYn
mYYbB7bhgcP/UAYZXjZmtskr6h8ZwGDIKAZ2zBJLJgHsiuxyKghsqMoLM9NW5MTKeM1u6/g4bPsj
vb9DpbjPZfCD428MGQShy0gIh961Zx/Ex3VVkhkB8woNloyRwMzmqsIPjpS3mZTqIcPClA7XGfIn
OnIoEh8xMjT1VTRpp6mMqtBr7W2UQZwqHRLFy+yj1RFr0URniYy5gFEDpCajLwDe0tW2l4EYj6/d
kJGRyLAMwfx/lPEZnQzSwOWjJJWNcI2ClI0uJ25jkLg1DhhrvaA7d3IyOWgT4S9jT4TIKb6IAptv
L8xuC7I8Sh1vX0O7Msn4YKxxQ6ocjiakfwCm32YBMticXBBK4itXBoU4MjJktJx3lkaIiF42mHGE
FO3MODJumg4iJJiKgUCH7Fql5v6GYYPTaFpjz6EqzO4nDTvY8jyQfvBazzQkwyLe0PUdtHf0BtI9
XnOkffFOH6NlBaKkYCFTJjiwUMNfly2Drjg7LuBSLzrNOE63Wq0Qm65G8IO895oKQm6AV8QY2lcY
25PbNMcwj+Idy3sH63u/UJZBWpzBj7iICnVvjeOlBrrvMxTGx6JhJJecZJjpD5jqj5jrk8GyTet2
ZyUFYV0J1Xu5030TaEX68k/5qa8z7ZtKMTGH0uDr4EsQSzf/VPr6hxj859Lpv8byv/d1KiFcxQPm
azITAG4ZMEpFAyDzAlw/SFYKglDmyNKhQliALTJhICdqIJKZAxBsNppMIbD9lvCzyNmXnXVZGyQV
MAuB9mQzSYarlyLBI7Q8Nj9MkzXsOpX0ZiIPglErtvBT7bUp8xDKvng3yoSEWmveParDQpiTgcr0
tiRzGa4LH0JRzH041ua+7ppgzswuWqYSRLJLFaTID3fpSEqDSlwD6EhEhC4KXNWPuvM6VIBJZb6D
lTg7RWjVie0riH7GcGmNsNftglQImQ/ByK0+cYmMyIiOcDXnxI2azVQyh0Ng7GyLYaSqs3ttrQMo
X0bMLzHRSPA8YfR9gqCx8WPrGJ/1NQRTxBjWGCwiVToxRts6Vo8ADrin3eGd0tTHgt1d77TbsclP
6gw2EtQvspnQOwcYQFQ8CURoMGg54IN51IcWMitMkYnaUPElryzs5QQxcXl1VqAENG0VtbN5ohHV
oQlES9IMUZG2iBrcfddABVrg+DY5R1VlXHoGjCT2wsYul3kYndGM3daddtfn8VGulUdWWR/sEZ5/
35xYPLFBUi4jbzhK8R0vyurQMA+bzOoICf0S9+ITDUKXaVUwD5y5F+Eyhy+yp9AuXnuTck8mKXYz
Ew74fXkbIO6m3jo2aqzmqd8VQfecoxQ2YkIARUJ0gw33eFoi7eQY1Jdm4HAP1KsEgVCa1WucxE5b
UR4lfbgRhUd2OdpOQlNH71QlTjEdwqVb5e8GeikSgXwSCwDxsEe7dDRoIkmLuTYq0brZZwUk3aBf
jAmOOEQ7eImyD4b8uKnci/A+GaNuJnBoIQCDSnsaz8ZW2ShWRCU881V9CevuRG90PEb4x0qPJ32T
G5LxAQfExgFFjCvPu4wMqWI0TqqxAYW9wxvxrAtBxcAN0IAsNCN4p3T+mR1APnWLg/zgXmptsMEH
mJhWXU5IhaMcet5nKxX/71VtWFnmsI0VJv+jWS0bA5pZFhJvSNlcdzDwiMOj4m6hwaSbUGnXFWNR
787Ms+MqU9aY+c1qePAAc2e5HEaqnYO+jR5rzLHFj51+VXbjRlExDg4n+jetNY5QX9LIaR364pRR
X4MPwSwqC3cGxy7AGTi6GXswk9EnC76DskE3PJtGY2WG+GKlACxY4HwoGIjDg16PMDlN8hdcKBDo
rzws9xrTwVjMfm9bYDdl1exsu1j1zIgHcw36sO6QVGW+QVxEsDLhzXQGHv8myEmABWpt4tbRnAdk
TOhAS+H4IRzULV8xLJbyxKIpTR0A7BD83mRKnMbbWusv0DTdF3iZ1LE4WEqxbIt4F/gCTSjOWFl+
prnGKcOAO46tda5VC791jod7UroPRnoR5fEi6HEthyZzTIm37XNvlyn93gzaU7rRtTn0G3esNiXc
f9oa+9Y19W1d7dUyOYhUXXatusuIWg0msVShbFvOuMrN9o7oUXYTEANOJHXv194ZjeFpY5Z4YQf2
zaTh1zX6xVUEVhLaR3Ftf4imhtQDLz0ol2nr4387zap2LGh7pyOce8XczaJzGt1zHCn3pAJXM808
bjCOGDGdLUv31tAlAauCICw4IL2cSFqsegXOPZIf6g6L0u2uvLq6UtrhvIHy5KVALIg88zY6iQRI
Y4IQTtd2ylgNM7mG2Pkv0ol03aqOL5vu0jFJLfHL9rrRBVPtWmwb61Q3pstQAfzRAc3WSVafRhOR
KQnqoQFgDUJyf9ODF5KG+D7rUKS6+vH/sbnxv90N/+4/5Iub5gZNSdiMZ+1DNZ4/1G3S1H/7j08/
JZwiAwj5537p2xf6rpZNY2z7qmV7fGOP7/pb10lu+HDt/cNf/8LY2IALY9gm8pLnjKskz/znH2sW
7ZdtCVNn5qyZlvUUdf7ZOv3eSnz7Qz4t6bd/59UHuMtbRD58FX6YZzSbj9/O46Sa6fgfWYEvLvBp
BWg+BY0Y7aXxpJ3Cn+b1ChiGJpBOPYeyf37LyxvlX7QAN/cpZPmwbqrwrvl8AZCI2Y7+J9wHxJgJ
F/7LU9oZRIXPV8F8Y9owlYUDx8B8Yiuw6v/6++B3l4H6l8kv8MAfuhu+uMyru0F1gC4sQApNhUXB
BT9fB/uNDYfUZRmeHhiW6edaB2nPzAH4JyyDy22varYtV0G6QX++DNwOhm66QCjw7FmMJ9/qn+l2
eGbqgO/8kd3hW/eDqRl4UJlsfhhSEfT3aiGsN4gtLdXC3AoD0P+9/fGLD/Bpf3yhLP3og8FBAQ9I
RdkJUAdMZ3yxEPobYemoTDV8wnXNEU/b8k94R/zB8+KLBf20Q7AQgpQBNIrsEoYEEV/fEeYbjNJR
1ZIbySZC4OTPtkO8YLZPR/kXNc13lA4cnPh9YutmGGyIyJK/2COI3ITDBoWN/UOFtvZ0RP2Ed8Sf
sFkKIWzdVlkDOHNQ717tEQDfrvTcNyxOV9v+WW8I7cvwge+tJbkhqKCoFFXKBFkzflFJ2ayDhjYT
D0DLdjmlftInQ1oX/uihYUG84Kl4jpv9Yq803ug6rrq4GlK7qabkVv5sRcTXPAu+935gpySDQmiG
wbxHFglf3A/mG/lAQIGltWAz1X+6ZXg5O5+KvH9+p2QhLDgz6EhNxhrqowXD59UUBplIGy2DjA1B
H/KzFlO/mQ9+7w3BBqHrKkHLLqfnV24I8UZQVbMSqqkL3bSfTqg/dGL8gV/6RwM/D8Lk/rF1Dx/q
r3X4v/cLL/3qb3/+uiF99Xsw7x+eXvqpKJP//bdX1cVjG/XZD1/aqseXef7z58/321d+9VovH+rl
f27Ch+qmugvGxx+Mz+/y+Cal85/zitVN8sssDx7S8OaLlvLJsuTTm/rrX1695c82yG+9xmmFs93D
F5d+6lZ/9NIXedsEX3/zzw3Qn/MKh7y66V4vz6dW80df4vTRQffz9XnZctgqf/TiRzfwtrvxl+ub
any5mkRMXl6CuvVHX0JKHX79+y/Zzf0v+5vbh/Tlip+/DJvnj77MPrx9qB7uXi70+dWpOX/06pvq
5v7h7pej6tf/Yr1+/e+XK37+MpQqP/oyL+lNrx6Hl++CLf9Hr3891jgIhdmrJ/nl+tScP3r9E5zN
8/arXwIH949e/QOpFi9X+WzhH4klj1if3Af/uU3o+QlWLsLkof7iSX5CCXQOmm9/gK9tv/+Av367
Kb/Am1/7s9cHjvyNu+Thpvrb/wAAAP//</cx:binary>
              </cx:geoCache>
            </cx:geography>
          </cx:layoutPr>
        </cx:series>
      </cx:plotAreaRegion>
    </cx:plotArea>
    <cx:legend pos="r" align="min" overlay="1"/>
  </cx:chart>
  <cx:spPr>
    <a:ln>
      <a:noFill/>
    </a:ln>
  </cx:spPr>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_xlchart.v5.20</cx:f>
        <cx:nf>_xlchart.v5.19</cx:nf>
      </cx:strDim>
      <cx:numDim type="colorVal">
        <cx:f>_xlchart.v5.22</cx:f>
        <cx:nf>_xlchart.v5.21</cx:nf>
      </cx:numDim>
    </cx:data>
  </cx:chartData>
  <cx:chart>
    <cx:plotArea>
      <cx:plotAreaRegion>
        <cx:plotSurface>
          <cx:spPr>
            <a:solidFill>
              <a:schemeClr val="accent6">
                <a:lumMod val="75000"/>
              </a:schemeClr>
            </a:solidFill>
          </cx:spPr>
        </cx:plotSurface>
        <cx:series layoutId="regionMap" uniqueId="{F1265AC6-0689-4874-97DA-FF0A5AF2FA1D}">
          <cx:spPr>
            <a:solidFill>
              <a:srgbClr val="00B050"/>
            </a:solidFill>
          </cx:spPr>
          <cx:dataPt idx="0">
            <cx:spPr>
              <a:solidFill>
                <a:srgbClr val="EEECE1">
                  <a:lumMod val="90000"/>
                </a:srgbClr>
              </a:solidFill>
            </cx:spPr>
          </cx:dataPt>
          <cx:dataPt idx="1">
            <cx:spPr>
              <a:solidFill>
                <a:srgbClr val="EEECE1">
                  <a:lumMod val="90000"/>
                </a:srgbClr>
              </a:solidFill>
            </cx:spPr>
          </cx:dataPt>
          <cx:dataPt idx="2">
            <cx:spPr>
              <a:solidFill>
                <a:srgbClr val="EEECE1">
                  <a:lumMod val="90000"/>
                </a:srgbClr>
              </a:solidFill>
            </cx:spPr>
          </cx:dataPt>
          <cx:dataPt idx="3">
            <cx:spPr>
              <a:solidFill>
                <a:srgbClr val="EEECE1">
                  <a:lumMod val="90000"/>
                </a:srgbClr>
              </a:solidFill>
            </cx:spPr>
          </cx:dataPt>
          <cx:dataPt idx="4">
            <cx:spPr>
              <a:solidFill>
                <a:srgbClr val="EEECE1">
                  <a:lumMod val="90000"/>
                </a:srgbClr>
              </a:solidFill>
            </cx:spPr>
          </cx:dataPt>
          <cx:dataPt idx="5">
            <cx:spPr>
              <a:solidFill>
                <a:srgbClr val="EEECE1">
                  <a:lumMod val="90000"/>
                </a:srgbClr>
              </a:solidFill>
            </cx:spPr>
          </cx:dataPt>
          <cx:dataPt idx="6">
            <cx:spPr>
              <a:solidFill>
                <a:srgbClr val="EEECE1">
                  <a:lumMod val="90000"/>
                </a:srgbClr>
              </a:solidFill>
            </cx:spPr>
          </cx:dataPt>
          <cx:dataPt idx="7">
            <cx:spPr>
              <a:solidFill>
                <a:srgbClr val="EEECE1">
                  <a:lumMod val="90000"/>
                </a:srgbClr>
              </a:solidFill>
            </cx:spPr>
          </cx:dataPt>
          <cx:dataPt idx="8">
            <cx:spPr>
              <a:solidFill>
                <a:srgbClr val="EEECE1">
                  <a:lumMod val="90000"/>
                </a:srgbClr>
              </a:solidFill>
            </cx:spPr>
          </cx:dataPt>
          <cx:dataPt idx="9">
            <cx:spPr>
              <a:solidFill>
                <a:srgbClr val="EEECE1">
                  <a:lumMod val="90000"/>
                </a:srgbClr>
              </a:solidFill>
            </cx:spPr>
          </cx:dataPt>
          <cx:dataPt idx="10">
            <cx:spPr>
              <a:solidFill>
                <a:srgbClr val="EEECE1">
                  <a:lumMod val="90000"/>
                </a:srgbClr>
              </a:solidFill>
            </cx:spPr>
          </cx:dataPt>
          <cx:dataPt idx="11">
            <cx:spPr>
              <a:solidFill>
                <a:srgbClr val="EEECE1">
                  <a:lumMod val="90000"/>
                </a:srgbClr>
              </a:solidFill>
            </cx:spPr>
          </cx:dataPt>
          <cx:dataPt idx="12">
            <cx:spPr>
              <a:solidFill>
                <a:srgbClr val="EEECE1">
                  <a:lumMod val="90000"/>
                </a:srgbClr>
              </a:solidFill>
            </cx:spPr>
          </cx:dataPt>
          <cx:dataPt idx="13">
            <cx:spPr>
              <a:solidFill>
                <a:srgbClr val="EEECE1">
                  <a:lumMod val="50000"/>
                </a:srgbClr>
              </a:solidFill>
            </cx:spPr>
          </cx:dataPt>
          <cx:dataId val="0"/>
          <cx:layoutPr>
            <cx:geography cultureLanguage="cs-CZ" cultureRegion="CZ" attribution="Používá technologii Bing.">
              <cx:geoCache provider="{E9337A44-BEBE-4D9F-B70C-5C5E7DAFC167}">
                <cx:binary>1HvLkt04tt2vKDQ2VQQJEGBH1x0AJM8rX0q9qnLCOEqlSAIgQRIg+PiCO7A/wPbIQw/uJ3hUff/L
O6WSopTqvu7uuBXhGiilJA9IkAt77bUWjv58v/zpXj+cx2dLqzv7p/vlx+e1c/2ffvjB3tcP7dm+
aJv70Vjz0b24N+0P5uPH5v7hhw/jeW666ocoRPiH+/o8uofl+b/8Ga5WPZgLc392jeleTg/jevtg
J+3sf3Dur556dv7QNl3WWDc29w79+Px0HrXx59GqX/7PMzWe5fNnD51r3Pp67R9+fP7Nx58/++Hp
Rb+bwDMNc3TTBxhLwheI4pCmLCUhSkmMnj/Tpqt+PY2iF5RELE1RkqYRYpR8ufXVuYXhn2e2Pnt7
HtcvZ/7apD5N6fzhw/hgLTzep7+fjv7mMZ6evDdT5x7faAUv98fnYnu4r5vz82eNNeLzKWEen0fc
fXoBP3yLxr/8+ckBeCVPjvwGsKfv7/916ju89vrsu1/+7Vn7l/9pnXl2M55rmOp/ImRhklDACqco
QmGKv4UMv8BJgmLKWBJiGifxl1t/hgxmU00PX479/WB9GfcEpi+H/1AAXWvTmun+P7+ccPqCUppE
SRhTktKEJN9iQ1+gNIRKigmglyTsCwyfofl1Wl8O/v3YfB34BJyvx/9Q6Byb2vzlvz38DmwH8IRp
jGiIkiREJImAzn7LdlA6cYTTOApTFkP90C9QfMbnlZlc/YwbaA6P3PO3C/qv092T4U+wenL2D4XY
CXrSs7erBdia7j98M/9YdwK8MIpxRDAmhCQJRt/iRV4kFJGQpBEL45QQOP0ZlM94/V0z+utY/Wbo
E5x+c+YPhdFjVbVmPPvfqa5YGCGCCUaPhQU957d1lbxIYhKnUFGY4uRTx/otTp+X/uXj5P75uvo6
/AleTy7+h8LsNP7yv0D5/fK/6/H84eF36Fcg/2IGEuFXXKBpfQscecGShFAcMYoR1OCTAtt/mtaz
r9P8Un5/f+f6/gpP4Pv+A38oBC+a9w/j74QcDUGuhwzKLoaO9aTk8Is0TcMoRSSFqmTpE6nx67z+
ccC+DnyC09fjfyh4PpGGVcbqh+334UUWhQz0Xgzsh78rL/oipSmOUAKUGYaEgVr8LS/+SmnBq0Y/
2H+GGb+7wBPQvjv/hwLv5jx+mN43vwMtgu5IQwSkF4KLeqS/6FtaTEDGIwJ2mMUkSeP4CW5fJvbP
uKxfnwmGPsHqNxf9Y6Gkt4d//9ffp7hIyiIorJQlDH0nDuMXUUTTkIGABM2Bcfptcd18mteXY39/
x/oy7ik8v17uD4XNK/fv//3hw+9ktkBbhGFIURzjz2bqSRHhF48mOEIpSAtoYtETfAQw4XjW/7zd
+u4CTxD77vwfCrpf/od1v5OuIHEYhxBuhjELGQFYfivl4xcME0riJElpzOgTh/w4Kwi+uvOHZxfn
9w/tP15e31/hCWzff+APhdud/uXfut+HDaMoxDFEtSF7jC6eVBt9QcF7AXIhjmiEkydK/k433T8O
1udRTwD6fPD/a1D+1uQ+i6/PveCbz/yDqfpjDBiD6mPwM0Txd2CQFzGkUClEhKD/IvxEm38Nt//2
dP56aPF14Ddz/93T8r+dpH/decjO7px/2rL4TZj+H5/9ksI/GfpN6vbNc35ZvocPPz5/9LFf90Ee
r/CNrv7Lf4Vw0Tz9/MPZuh+fIwaWN4SM9hMwIU6A/+aHT2ciCA8TBLaKQYbI2CNsnRldDbso6AWo
dwYmGXQISzEBM2Yfw8Ifn2P2gmCwYaAXYRghmH7dK7oxeq1M9/U1/Pr7s25qb0zTOfvj8zgkwLD9
5w9+ejBIWVIGkwBhGoHyjAjUeX9/voUdKfg8+i+bWWBqknViqL3hNJoFcl13mu0yCtezw2xlXyRt
6LMglC+NfddaVYuw8Vvex1MjarZZXhm1ipjhQ9VixN1avo1Qqw7OpXlft69cQMpsq5s0W92tDJUo
Sdj9pG5JOt+TyaAjWoKXMOAUtvJAXUU5GdZWKBadKtcN+wFr4Q0jPAkGyeMwej2Oa4aQKkWjeTzJ
OjMsPE+VliLGWdDoJG/qsOQTUlaYgXg+4o7xKW6u/ViT2y5Eoor6jtcBG7Kg1KNYl67YtlKwvvfX
dDMzX2Rz7ID/+KLU7TZVjVC0PWk1Uk4TW+8SO80FLV3K595e0d4tXDenFkcbJ5M7TbFOCqcrxtc0
LbOw9JL3aW25TlXA3RL/VCmWVYQeE0Y+RsM2HadevyuR+ZCkc8s3W3+0tv3J9VG0m9ctEZHcz6pL
sypqr6lPZz6Q9DJdOiE983npxijrIq5DanJN0lEMMc3TdU53A9reSx28i1u78Y7ZAsnlaMM1T6Ou
4Ws1/zRqsi9xobqHWs54J1HSi7WKs9qmAY/Tds5Y1XMvYZvRoEM5y2OTxqFou+mNVdV+MMsdJoc1
Tc6w1Aj3tSrWcdSndklF0kmbpes45y6t+VR1a9GW7GeGfc2NUsneVfHLcnbFPLZ3Kh4dNy+1Qq+a
RmmuVbRkpe7eT4w2POnQrZwnzyNj+WLano+pXHi3aVuk5ZJ1SRzlieoXjgfpRWfsdSuDtnC+aTPa
wEMv6UuyNQ33eg2yLZb7Mr1q5PpmtNE+6NpKpEhtQhl5dGjZHt+wP7WxF75Nqmxucbqbh5JXZKjF
0FR9rg2sShw8mEQyHh1HN7+roiTmqZcRj7a7pNmOoV2tKFN/2bvqfdfVF1vAusM0r4e6LFcR1EPI
6VL93OspERJvE496eNvKL1e4GQ5kWC6ryFyllXE7SmYx9z3iLPaXdWI/bnF1VRK8n1mhwqo8xJHo
Ktrs18VUHGr3p35LsJB6KTMHVd7GWKxh0HA8NoRD8w95uzERBro6mqTKwf3crR2SfCqDQcQBNtwO
zX6AP6HyfaGr6TA4mV5MQ8KHSbc8CYPdsqKAYxm9rdbywlfkYvIbbxdGC73KfMJpmJsVmEFtyVJ0
noRcroPmm6LvAjohEbnkeuvHUzX3lwPrRTVYJahqF247EohIs0aQBgigHRwUPJllHiGqc1IHMqtZ
sF+iOsqD5hRUZVNsHzSpx0NsiegbWE6jUpdVJV1u2AbvZE2KvtnQZYndy7V0Ma+PfqSoqJe6F1uf
XnSd7/KG9lgEF8nSBlfVclGFPbqUcjraaLJ7q9UxiZc2D8K2zJBpeWDjV+WM433TvHbAeXkYJ/1h
QOrneStzXE0hXxfixDqxVz5Np11Iu4rPk6p5EHf9bo66/ijH6djM1u8JqUPut1RmUbfrqlKeUDdh
sdERVjzRx3CdJY9GzbKSrtdtuzV80KtIw7bweAk4irp9FM37cpGc4vjcNWG5m0yVy2W7hireMlqy
Q7zQhdMgTrkFS8V1VTdZ0yYzrxuseGmnt1tqsNDkdUdHJ2jL7n3YzzxI3asy3Jo89XvXT7x6BIWy
0nOG9b2M1zdLOd8i2liuKoMuoqDc4MHdcsRX44h5idFNT9KrOF7u40Za7qM5zGskg9dhRXjvX48r
tdfIV/5G964IHVEn4qOrpR7NDsfTh7ZtSe59qk7rqhs+LV3C22Rs+Wi7RKQL8JT385uEsExWqM+p
GoN8iFnLgQalwLRNM/ra2NJCvYeBANbJAkana2mSq3JLLvyEpv1Y+5dRPfKxUw28bXyh5MRySurr
cA1+cpvGPJ6BeX2XbDyN9Idp9tth2wZRVcgXqcS8pe1ySmwEXc9NIsK9OwwmbXitMRJopmuG4WfR
60pyNyfBPt3Yg5x6x6X0Wxa1ySq2n2FddLxLaHvto3pf1THbB7a/HpdyzNp4uGUepcLSOJcJ9kKq
TWb0eiHtCCBilfdj+aYBTpwUK3dylsPBAaMtEzouAdF53ZR7Os93jY0KEhDJZ9tCUYR1zdemx7ta
toIu05w5Y1fRNR3U8WgSLptlE7RcdjTdPoZ2PgfTqEVEUY7a6nac8XXAWlxA6HIoXc3yfqDnNiUr
Zx5QXHV/QvF0oYxX+yk9pU217QJ/kppcDVTLXcMmnsb1ocX+TgYflzS+0dgOYmnmLrcGvUoSd+h0
OnFpyXFq3MArzN6awChuNOJ+qss9Supb2s9dMbWw1gO07+qIZNhEOpsxbjhRUl0027pPomp+RXvy
2ox1IhY/mozKEu/HBXjcblSodh33eB1F7NBWbMzHfCwdPgEz71A3u4wNtj2pzc3XJYFSkGTLJFPk
3FCaJ3Ki5zUJdgzJnXbddI5ccNSbEkOk2Gu52iXHvRyyLQl6jvuuy7t4WAvmicmqrQvz1jZZu7TR
fo5hDsssu7yEn1k63C0uHsXU4ADan62hSc/60IfNwcydvZj0wJGRTkxYyWLe4oR3prwqQ+g+Pgxq
oVYgeFvldpnRYau7c0uQOQSaRBwbe+kb22VVP3VF3Cx7us3+YkXU8U42wK5zZUXdj5fTIsuiL8nE
iWfnPm70Hik3AsEnUzbrmED5l5la2XDaoATCKk0PDV6PWxquBxvZfG3gdgNR0NiTSYRd2Iu+HhtQ
cWYSDbSHjChDgWWdL7C0IWd1TIqlDm9T7T7ipdJXfRrfsW1adn6hqljGdnhsquE+chdzUOEiBYcl
pFS2GOs1uOwrsrPbIN+NvpO8NnjIg621Qm5k4A70oS+T9brrwl1JWnRZ0fQarFeuNqUPM1IyY3rx
PKzpHtVyKXpHge3SSXKZ4vTzLdoJZ9REijdLMu+xQ/jWbEO+4aHeJ+WcryPVIDqodBy3PmvXN7LJ
AjKER912I4/8rG/x2Da86urpKFefioVhu0/nVSAVNyL188zLdk6LZNteJWtpORq02vcBVGvQlqfe
bPOesqE6quFDYoZUbElfHUm3XhhiyK6T88GgzR8hu7FHhc0VnuYLMCndpTWJugkqKP1uohdbvBXh
AP1flnISbnKVmNWw7FFfD0JvyxncxXaZzuhyqLuj2nC3NyMYCLr2OY7DQ+j727BU7MSC8aCTRJ5a
ok2W2XKYTqRBdQH9thKltsN10FSXjWpdYXRjT0miq/24YQsreBmLEA8tD8OIFMpX8E7GfPV9mpWj
PsNEg/000gNpbXfcwuhBI8nytFsfS2q1J4nrhIO97vKeNMGuRNO9nRuXlShQmdds3806yEI1ILHN
eLxwfXiMzDxyE3ZjPg7BtRydvNpWk8UVyaaZHpUyD+G2W7b23ZyahbPOXbTWVnxB48TDJBbLCjrL
yOBtb1uX2+3RRixs5+uBZYuWEzfxeCLJeliict8lixPzHN6ZxkVceuKLeJ3F0i4kS1pjclctOzym
sagCoGGfgFrytaj65gJp0+TOlzzVTcXXFdgDrXuC07EoUcWpjaA7EpAPY1I0GyN5a/Ak1sAcnV62
Ih53bqV9Ftmm5VNgr+UGPsYEUnEghodp6HjghwfQo7rQ8Hy1b2o+Y3UcEq2ypRz2PnAgDZpmFLKc
L0dXgkfQb00/WI7T7n2D0jobxglMUrS5vQmmUkgb90JNgxJ4DOMscnI962sZrnzoewuWqUPZBOzE
gz6rUBRkrA+XbK2g8GQXz7ybLcjTkr3XeDRiJuvLsqfXfbVMYgrmt+WIBr669U1qe5yX7cqyYGld
FjEmc6OSA16Dm7RbuApiziJRUZTyta0yPzoggn58RbubFXxZHKSJsP0k834OvWi27XolbNgtSQo8
PasL6hte0tq/2nQn4iGlWT0mMkvcck+Hrj64qAc/1OHjNO09Y+gUruXrVs7Vo4k8TSUSJl3jLO0/
4iDaGwIqeURm5CToRN/WvLIeZWgFUT0gc9dHNAfT3nPYYHeFKsvT2sav3LSoq0A7Az7xI36DQSNm
c28wn+eA7Oo+KcK4uiyVXLMltDnatbJrOe7km6lepEhrivkwgva0YyceZ7BshImhM43Q4VaLeE13
ix5jENDVktNBi2nYwKQvyTkABqs8CwR8lW2C++GH8mfp386LVtzO8AyTGlpBPBadnLww5Toc8Bbu
qoH+nPpAxKgNAMzybR+q95qAbtoerX/90Gj4dzXPuYn9y81BZ6fV2J/qubuusEkPdLHHEDprTDYe
VE0soqR9uSZAxU0PhWXKYnTDmQT4btSqIEO5axaTx24o4Nupk6hrtorVr/d2jT8Gkzn1NYxbFw+d
JkyyKLE9SFqvuaVQQq1KzK4KYFLvIWbRwrqBiXqK3jKm+DZUIMGq7aWXighVzdfeyPiQdmBDm9CX
uZ77rKdDkBmaHlWZ9ge20F2cmJtBBSWPve+4L+P7HvVyNzEl5mQEjUXVXFRThLlmbcgViCmhSEaZ
NrvYdEOelvJ6CfFONVroYOj2voZAImza19XWX/eKQGtJz+kQ/DxStQAbqQ+eBIloh+ayZo8uIrIX
pepflwHbxyS8sq73+4mWmPvZ5SgYd6iZdsRWZ4qH8cCw+mnZ0qmI8fLzUFbg5Jg/BVt/tn1XCR8h
MPVRIE8j9L1WmzeuRh+qFOR8XCHHm3pYeRX08HjEvK57VXJaQjwzBJCONLMWKALHqdd+gPrzLlvG
yRRBSxIeqDDHUVcVREOG0pgk5dNoN7F10btlxNdE1mHOhv5mpR4MxXju6rXmDL63CdPwC2+SERSs
5B6xs0p0tGfxlIMN3IVkSni5TjqPMcm0qUpB3c3C0glka1UCC9fCSZnXYKsFtr4VzUyBetu3pmnD
nSeyzBI6fFQK3AcEUKqVYTH2r7ouiqEwk03MDqgO0ZIjUNY7CkFTUKUDt8R/WFBvjxY0qyCqvlOq
krsh6g6lZXSfTLoWU4HLbc6DMl6F6UAFbH3Ay+FR2jfdzxHS15TYlG8VzgPI7UTg4XSy8jbucJ42
M+KbTOKjCUH3lSU5Oe8PHY6Twxr6KEsqbQSNGi9q3LYCCFfnZjqy4GXf9D5LovXVaH02DYWsYTKb
Xl4tKnk/hhPKiTQbsGYgQm1/rrYqw7E++a76EDcO866BmGOjdwpSGojhPkbw5ZOiIqHldE67PLXQ
LHs2nrw1b8nQKLHQ9QRR0u3MILzp5MopAcCwlS1vU9rDgkV+1291PlYNyT99IrJGClnNPKrQkIUh
uPAkERPpGxGXZV7Poys0KgceLVBAfZm8YRMkLB56Pqht2x9B9F8Om1kPK7a3m92mN3oKykIZN+Tt
1IvJUPc6RvkWyU3EdpiP3kynJh2h/4bgNqfQRnyN2HXi5ChGXN2NmBSzHN9Spe7VFl3ZuhS9P2vd
qGzSynEd956n3RUoCmCQxC95Bxma6wjiK1HgVfBdrYjK505eMezagpR9zTdD3g9B9L7coP41nTML
R4RGP9vhTg3m4Cups9EuWZKyMiNA0FmnybZr2+qmnFZ6RZZ216F6Rw2KQW0MrysNGVEyVDcOywBE
gWzhKT2P5Vx4PVro8d2S95HbgbN2SaveVvPk+OqbW4MgjGF1vVzUeJMQrNY0c02VJ5tvdiszAOXw
2EJxnfd2zZyqyn2CriyDPsZk2PAm6uMiwPIdEG2mJKkuNxTcEBbVp3myrFg63/J1Wz4uTXBag2o+
tGop9DyyPPLAbbaMeQDhDR+2GV6NpryCdXGzrFSUkPjxbWlKrmT/KpnSkjdgcg6gOyBOCe/VEFse
IVwXdOghiIgjUDWsznAC+QwGpbU64PLIMpxtQ7IbdN8ebXBgDQ0ynKa1QDWk1yPwfKEHlwV97IQj
axavdubj1iw7xMbMRevI+0C/m1C9hw62lyEGZbW8i5mpM1rNoZBTDN4Nm5NTel8PoOoS+HJWoUni
uGrBWHl5Y+QCxAoXhjtDgxidLijEXXhy64Un7B3eqM2mZt52qgIdNCUQa0IfTepaZmNoZpFg+06q
sb3sIgORu+x3dOwu0iVRJ3C7L3scLMJt3V03rPUFCqu3s3cPseEOGegyur4sqeuugrS8nCUYMK0u
IINH+RDRhEO3P5u5CjM0gRCTbdHjss31YN9Nyn+0eIGA3akrCalP4dLxjhjXQKQNErftaa6W3ooE
omQRjW0B4lyJxM1ptqnS8IHCc5d9J7SFXIlBoCCSOBajA7TkunycA7XcRCo8AG8doUlcRR2ei7Kx
2ZAGEUT6us9mBPEWbc0xNL0Um5RFHZIx880CzXnrbyDffoWmBdpY3znoqEEkaLo0WRkukJxpc6Rr
69+AG9lXMduyJqqkmKn86GDtV2q9newMsjaUH2GJ9CKy4yZQORfAP6uowbDAFkjDWSiBkOPQ8Vol
wkF727N1gPAHIrKs73QDHnMw2bTUjWhSdNOVzQpZFvy21PguDMxFzfqXaqKLYM0UCKuCD1vS3bQU
mmWFIPlgm4fMtC2WqL9kHpwKNWRPuu71oqNR4EjqfCUnM9jyShPYeTBaZ92roJsgYGczf2yOsW/e
RkmRKgj/wtYFRavWlitauR0ro6yq52aPt0hlFUQMPDQ1D8dVX1b+TAemsq5ZijqSJ6g+k4c0DsQo
vRftS2WUE8GwnKMJZFs6VDtaTuF+iesibLaAL8tmeAN12VaJPioJkXnTk31iEdwdlgc4lra/dukA
67FrL8OoVZdyWhFHkxl3FeTmZZCmxQr5oBk9qBTpVgjhWs2rSfW7wGhBNoUK1LjLPo79blyi6waV
rwlwlOgCWLq4uo9rCflIGCjuTRntaKBfdxP4GBSBZAgXeetKDbQyd71oFjvwFm66D5LR85axKRsc
PtZNGOWTraD0IVByXQoivTYlD+rkAyTlkRhIndlkO3S+2SCr2qJDDMY+Qetdb/1cRI1sd6OaIWyf
L0APTAIhyGAns1aZROUtvOGxaOOIikDSS+gAKDfI3M7DrB9d2F0VNV3B5CwatWSuDNCRkrfgLS5J
mlxDwwONOCanqloZZ1WKdsDchC9Mv+tYlUdz3OYuau41njFHai5FuMXXpXd1NjEHK9RDqI4ge9U8
LSGLsRovu821J8glVthFUUa4eNleRjp+pWO3b01B3TRzP/TtQaXzXZRU79J+WPJ6fIdS5TlsiSVA
sTA66l+uVfKumSBi0z1y2UrZlW1Ah8L/h+EWtLzwlvIGw+5hqHUqemdfaZtKYSIQAoOLNxHVU5OH
c3pLIrrXGrZNUACDt06JuqyAbRnUgFrArdQMbJZkkhYVA5fWBeOWITfc1u9DXEEqszUecvDK8n5K
Rx6SFTZFovcDOsm5o7lXsEbmYShY16Z8kHW/h93LwmzdG7x6BfGZL/pIv0ONH04Hr8nIlYLO1E5d
lmwjLdgF6sMP1kG6tFnYpEwmWFxBYEEMlHkSQBPZ5mQq/FTlE2APba7ZNR1seSxR/LZ11zGBrc+y
55Vc33mjS8jWwkroiN7Ozidgj1MlYB8gK1uZ3jhI88P2depgCyuc9XRCFW6LclhjETTdXRh5UW7M
HRsEW0/GMrh5P7ZZHI5v2OJeozVKxDAYyMV6W4EsDFbIpaIdEAkPxjm+2jykguDE6yVfp1DEEM9k
XQUbTi2YDcipOo7Gdz1hMe/aAwOJduxBoS8m4iHzazHDWpyT9iwbfD8kQwexO5RbTZM71iPLu8Ay
7oAy/QBLZexhf8olXZzNlDDwSMpkPkinXMJGEgj3/hWtlyFfqvkG8vkLWkWXCIGWJLLipiwhB61J
vRvTKu/65q4O+ktl3m/TTg2+K9qRvqtbdxVu07iLsLrb6vgjPDn6v+yda2/kutWlf5ECkaJI8ct8
0KVudtlu2227/UVo221REiVRF4qSfv2synROOsmcTIK8eTEZDHBwgL5VV6mkzb3XetbupF/oQ9Fi
9suD+X6FqXmYC/mph+WK5pCsWvESwL/M8+GLXuy1DKDw1dbdt2t17ZEVJ61NQm2Hq5q3xyZX4tiG
DoOwNEtWjMGzn2MyCweTdJfj6qLbtp1P41b0IqZsWRPe+y5pFL1RZCVJaQmsdsbNnoy+iMm2JKW3
8bSsC8xbg8o8V1Yxl7uqa+kVH0iyGpJGjZ33bUSaxAZznXJvOTMDr8KMUifOz59HZjFB+cFzWYQ4
hn10Hlt1q4Mc89aqihu8QGwWM1016Eemdfvo1hZKAIVpBqPwefX7Ih5s0Cd1H7ZxZPT7tI0nt+o8
HRf7qSdvgACApkSK+qsvenps84e29AIcuT+aUHYnRsvnTcfNfKhJNyaOuDhc4Ws5HHxo0wYcQV6f
3wZTXad9RXTWlOxl7hjJOBmh3aJozPJjmt3Rtbhf9Rq+D9Mgk1JtL0bVLK3aBZOGigQGg4rHW+B/
KfzexgI8TVznLaSkoZ3ijfffqy6HeKAfLwccRHGD84kztkdRSPvYiulby3qZCQvJs6JD3Cj3EAzl
uq+VTowQ15DkQDiY8oQC8z62846oQe4pj6D/N9F+5AVqXrv2icfQoBP3NGiPQ3Dit0a1X5i1z4yj
9Ta0d3vWVVViR3rSRY5OiHlnYKvHweFpnKo8Hjp15KVAH55DoMuhfg1b+LAspEmLoU2HrkbTREp3
pGPz1FpoC7Wkz7XWn14VXJnNPpVN9+KsapJAY4Ia+/U8osnq6j4bFNAC6qPHWNo1gmTw4be1DwX/
WK32vRXQvvuP0KHlCQdMmnygN6RvrirPdIdya96NmK4nOdbxKgp/t4IhS+YVU1QpGVws5KMzO/k7
lD17nL38to2iJ4W2KrTey5DLLdOgVJJwnN7bpnwJwkLuawaVgHUHv2UQVY+8Z0viN7ZJI4zVybSY
NBDlrSBcxJBUTwMtwIN0Oja1dyLjuptMYzMJ+jB2GCCk0+kyO5Xm3QhD/Gj9Zo5xuEOoSXvlEbyg
GzICecmWx2LaSLKA6M6aVnyKBmd5sBF8hY2+MwtLXWOmRGqBWw82BlzmIp6qtKkonkCGZnYZ9XFR
0buw/LSEcOecjFRWY9LPAh9evC1sf0XcnNSYoeKuiWC6hf6VyIvjWhAMJAE+x+xEMizoLkZaX00c
IwH34JoTr/pwwgtTsnEFA3h6WXDv7CjDdWayMWBhjE2Fv32vjT8lrWo1LGSMe5x7IuV6hJ04XDrO
qN9tQ9y2URejuu7mXsMmrzG4G8m2Aw3fTRiKBJW1zhooUhkPC7b3bP08Bn6e1KVqs6U0d7adce6g
+GQUs/SOtVbHZVulpc7NEX3PGhvt9pHH8M4MoRhp0MLqt8ETgG2KCHom3GCoxxSmQ2ie6AK+x9k2
YahM+PzBlta8fmiXaEka1zk4UhOO9XZxexrl3+hOC/O8TpCB5IQmbMHVJ+tEr5ciuN984kPtaGXc
+oVOi0t5LnCAZx0fUlNFD3XfsnQBTwCTED1Z1FdpzvsQsujtNAqb5KOfDaPCjaXGIeG1kmkLLiit
NsAtRFQjrBnclCshcUemCLRTZBNZQClnIn/gsCxNJ9oUcuBz47WQghYoDMO9Y25Ma6XQ7rTTpzD9
bcsnAWVrs5AUt0M1NCOeo6q49sW+pcWWgKpYk4a0RwKf+sQ9ckMW+lQOLgYWlO9Wb37HN7tn0vPh
WV+uW5EOs/2eaygTc2all841Y3EkuiAZq9eekJt2nWniyc2PYcnreMVx2bhTBwdtAuqTScteYO3c
gxlod70lDy5/hNJWJ6v8IPQozlx5R38NvAd80YfaM0+tcR/bLDJqx52lmCZpD9u9nwATAf9qMlE9
qxC3HotwHXFnoDka3G5ZgusxgOFO4bzG3RbpmClv3weD2fm2vmvD4OyZCv1nJ3D78Q9/hLHZyRa8
3Zyf+zqb2ss4ZXvMKOxrL1eeWgHCCQ8h5vTMuRLina/alIKYiolpL+4LA45GPjzURuAY7XO36axl
cBi2BdROE8GPDTEEq+1jLqY0bBoAcgRvfdj866qfYKEHX6e86HejR851NP7oUYXTbRIYOcu+Swrr
fclL9VltfK9rEZ3afNpV8/SISSocQwh/oAN4ZZIJdo03djfCh7RJnQgeXQDlkSvYYvS66ZsGut/4
ncwDz8KoSPjMmivj63hpeLXTs6hS3+zUuiUePlkC5qaIJSM0ZUIWCQshqcoFnW0XrPDyKMEcKsci
3RZh9/Dj1KzNTsC7SqJJvtak+KgC8eQAVRHZPYdAeQr+sdWmSWcKbo56p8pofgw78zUo8neAIsvV
vFUykwF79wL2AFzwlJse7ufW3us5FEdWMjQ/Sk0JbjqUE9SYkD6FrKzjyVQKcjwdkw3OGkK8zUMt
lw/oqd7eY8FZhxGkah59rB3zsg1SNEid2UKQWk5V0RR7r7BviwdVHFLzebh8QSh+CnLoqPeRXWjM
A633tAMUVoNsLC9FaIj6KPOjqTt4HZpSM99bD0wH/PYC77BKu7YZkmjm8rTY6opuUPEBP6J9AmoI
e2s/XrAMn17KfVgAlcPz3ektjEkxHqPO82Ljtsdgc/ticMcSTw+eZF6nazVfKiEkRcKmD/ctHEFv
rCrXmUdysbe4q2KB9sL06DNu1mXzkyKC5t1S08Qk7FCitPkiatR8h+MWAVq0jNW67ocRc2M4T1+l
Uws6mtrFUT0uoDPDJG9aL9VlpWKN52QYKExJM97Tivmx4gUB1GNpDPTyCC2tSGBo3easuNIGXpqk
+KsaVwSY3WSSCw5j/6z7+WWhsEta0GAxIA4Sa6sdevY6iocGVdHUsAlb+R4ygIR1u902emMY2N0U
E934Ce+++TMAEH8b94Hoyp0ppsS3bZVMaDgg2sq06Vl7zX1cEIrXTTFZcx3GEbSsRO/8ZCu5Ohhu
3rHeApPJlMu44iCnJoHyKkd2A+typ7oFkkMHcqTJg+1GNSCYxNKf62r7Kobu2FccV2d8mOfqpkIn
wBdXXoNCSRtp+bEs0L4EIQYmNqgPgDnPjaA3rhwUbCxeJz7VZ1z8IWl8IJORzPftJHHKSHIUKBgx
hvA2HTG54Xk8LeUzUQ0UgRZqgChsnM/zLurmJu1CN2JGElflPHzN3dbHgzrUAmJcs3QHhfNqt6zK
xEEe9fiqZoc7u8xEJ5tY9fJNr+5cLlAJe0pjSPdfw1l1KPF5mdCte1HBxZYswmPXY+RvIRgzUXaJ
dsvzCg7gCBeHE/hTFl/Ql2n14z54NOtz7tQLAAiwA9BZyQLSLZz6vdeMGTxNde3Kb3kkzNGsUCOA
lFWevO/hVaoLz2Bx31Vo9o5FB+kUaXvIq6vYlZO3ZbNtTVzmZQZ8sMkUFW0cLueyUHfG53O8gokB
z4LGYWH2qsrhnvQG87RY6gwUbXFFMcOeItI/zqRX+8COoKuUyAy7sCY2ioupSUHposPKQe/WATSh
Da5uXYAIhgl8OSmnU+/ZCApZset1KzBGug43a/6D1/weIwN6+nE8ElQm3Yb3egN8BwAJTV7etnHT
HifXfWnkVwh5sPNXHwYMjg8vD+ktlEI0c0vXJyD2fgxUvQ8O5CywiJg7KMz1ZG2yBBDWx+qj8OA4
ixD2EHiH2OGnoXc6C2uIvq7EYWRgz8yvP7VenhrBmsSzdkgUBcJQS1KcwMM+bIGHIRxXOxyAMi8M
rHOxQogiGMg6f4hVw5pDTqBrL03KlIti2TUOn6vyMsE9WJgD3/MywO2m6c53ZIhXHsL/dtvJTFwk
pAT2MWwa6C/WDAFOOtJaztf+qrMFh5TvT1kg7HaP5ne7lyNUqaGqYngmFfC31cb28p0o6B5F7uyO
hu682CBPeKXxAp4kmAkw4UKtXVJvxHhp7XwsI/PWDDmeEqB8zklwZhNNoGcA5x7ATBZelzWR7faL
V+mkfJF2vBbERJjW1bMzYFPHRn8jfLiCx/ikGdiStl7fxCyupk7vi206DzjeAlCx67LscRwe89yi
WbKvWsBpzHNhIYJKDS0Ss0nJ5depKr7M7QpXc4T6YjX/sGj5Exoo+NjRa+9mkIeNgaUHAdOBWDdD
1Z+G1k8t8+7rstpt03TNarFjkBfyyNZQh5p630zujFK5YIA6AuEGjw2PBgV1VAfQjKmsyiarPEyD
ZRVCINi6Ny9sknUE0Nyz6FGExf3GSpPmyyBTnPIviyfUdevJXU+H6TjUweUgulgeA5Db8GNy3prl
pgLcXTt/rzz6LHt8LC8HAxvkGJbL8Y5ayveBWl1cG0zNmgKdsuM7te7MwRsBygN4UFNxouVod6PP
8ZyhXcVc0KYBgSRe6LPTGpKEFSwbkNdLelc8e93FYoJ14xT7tox4aD3h44DiPK3JsJymrfvMqyA/
5C2Un8p4QbbB60wCTvRVFa5dNq82NRNKFjixPWSjE574L7SHadw3qDs93DVlPKiMUejHphKo0rSK
VxaEe0ipmG6ZFj8ilrdQBrmBEoL/9cuQY4xVz5NjJ9SMW+sHQQzz6wfT5WteLmI3zOyU0/lYIEGa
KM6AzGLKgXwP1YqNJ3l0TbldFcB202AG3LXcSYW7sW6h2K0SGQBfONQSPFPxDIISSmstkooD0W3z
+UvR1wZxg6ZJqS2j/SrgqoVbMpsIp2QDZmBkgKJJ7p/DHGCYhZwBq0UXMOEHtZf1op71CkaVVZdP
9EczVQPFKzHSLprVB4+Ih8bhhDamvl8Fmq92nXBpCrVDIAEa1HwqQwuYC7R+xEQEd/SipWbrQmBy
sPtpHI5rANI3CiiiC7lfZbnX9IfVU69QT9Jm8K6LTp6qquoTUhH0FggEwIMtjuHsuoRdeKHzMk7f
i7K89/ToHxtQ0dvFO+nUsCSo1mMiFDpW6NXQMtb6iN7swXTNdCiGh0WW+4tWmil2AaDh0K81ZtVi
KRiID0wsi+iTzpQ33MtVWkn1TiMC62uvA96kkJsyPbEfdMurrI8UREb93fcZRKIZo1S5JqFX8JS0
iBsEdKQ3dOG7nBbyBI7sumdwoLug2TebuB9tvV+onOO8257EVG1pNNefpUQv3xJUKXlBfCh97Let
OOpiPxTJ5D3lBORDTnMau077p7yE66JxKK09vhK41cO+057CuABfzae3DUETrtFYQCC36DB8KCmM
HJdc9LhLe7CI8wnQXpFtQVOmxgio5zU91xKCXLk90aCJRQPpIgIuSLjNRrTdcbSKa1GGzY3u2Au6
M9QoNIEndEvui6oByZt8OcB2nGMbzXqPmTkDJP0xGk32HgzDYkMTrsqvICZbPLQhBt8WdhAQUgxK
W79HZTwpEe5nSovYNFCUcb98+gUKQ9QH9xVoFEzHH8rh6AlaIDJ+hxFXd+Z99HwcaUGu0y3n12oj
NvYiKNYrTobcljbdvAu/RmZAn008TcGH1wbHQYrM1Yia0Kndd9MCi473ezF736YKvbLdjtKDRTde
ZBJklQ4jbbeYC93GebWojCuSFl45Xk+Ll1EKBslv1ZJ0/p6TmsFgKReUYKAqU/jidMmzTX4u3Rie
KRhXfwDLUauG7A2/ntSTbdSpx7lbLFGTWm9746J9UFx9mIu83lgNtT0hc56ftn58Qr4DKmm3k6F8
NVHUnH7dQPcXGa/3zqwD2qKfKwF/++H/eOwa/PfHlXR//snLRsE//+j8p1WEf/27Lum7337bn/fa
XUJvvy25+6sM3f/aS/g7Abu/+4t/kb77i9znr2k6wgmTkU+wFuH3Q3i/LY35bbfN77zEz1we/wP2
YyB3JxE8plishojdz1xe+AdCLollHFp+xCXBPrw/5fL8PwhsCOCIoXOJ4KtEmO5nLu+STscwfRm2
GJZv/JO5PHnZCPFXsTyEPQXBxpXoslfs8vZ+jeX1NgrhNMEV1Do6jw6eX9jtps0v4YU7EFbjG5cA
9IMFPrdfX43lcr3R4ofO7+vicpiEkDswjoGgR5puPdFivQ2kd3YSY3cIR7or1g+xze/9DCEOnTNK
n4Tdp+rqEQPdeRTubnMhOjLTmmyE3m8n2yes9z48u4B1GKHEM43OwGefEFNjKqB+Rvx+IOCiBDnV
9mvV9CA7UBOKoXsjSna7UIDMHjQorDJSN30prnkL8rYJVDwNfgjGbb1BtxrXyO/Nc55MY/BQWP1U
OfM6hflTr88VuCY4dPQ6wGliRfCU8/wcMtRwsd4gaIQuHq6C6MTzvBY3fVQeoMXetyO8WwxTTFQR
corl/4lsiAKypcbmfyQbXM6abM3NfwbZUHsDknPsHyUbKiQgkgH61H8d2dDhnEBUEnj3v0A2BO1y
tfjt35INI4d8o3NZ/xeTDTAJYwFj9b+dbPAWh3haaP8dZENJkY/NUX3+PWQDTNV0NuTvkg31AF+F
rtcILdjE0O0XsoG5ftjB2/i7ZIORLlHIn/4HkA3QuDlaUYxQP8mGiXkEUz//18iGoueYKNDvkt8h
G1jLQVsF/T9HNujxygXTL2QDZKdUqPJgmvJj0k95PaGhHUA49j6A4d7BJfWQWI95Y20KpRI0ltEy
a7y3XLTXEUiuJBrMsAvL3M/KTr+BlZviAE4VDg/oPeMDMrDZbPTdCITB1k997x36wL3Xvv+GgaFF
hlCkpQLs05V3Nje7fEbcToqrTcj7kjvMF+u+8aNHxHSiEQZbb2LELItYO3lbdPmVJicPpMeqkXPw
yfK9Is1r6BdHzqpDVGyfXecfciA9YKW3u6HnGCFG78Pn26n2cQZR3GrWg+ZTz6GOue9Ofg/g+0pG
lxPLq4NkpQFSwMWAHJs58s5/X+wtY8tnzpF/HofvzNtILNroWc7AIhAwWRIWbUnEi9sGdNa85jDa
+pNEsOzia05tdUQy+c48dwLQnhfpL2Q2b7Zzj1URfoGfhabSeA+kMXeBR00sFYVs3Sx9vPj2q54L
jM4X5RN/sBDumyj6N7MVV76sYMKPZ076B95MP6ipD6LhPvRi5Aylqo4dVJw+PAy5jwG0qC/Zq1gt
r6YkL4XnDoCfg3gN9JsI7O1KGY2F3jLEgtJIblfO/+CgAVNIC2OcD+15MN4eQc/YL0Bv+FX0ZiVi
CGRDSqG/8mpxX81LHoc9+Wzz4ODNChEi3DZCdbA0/aiMK6zuMX4KrQXXvcFgUBP/qZ3lmcrmirFx
11r7te6WI+V3QGXAptfaIKo1nXQ03UwlP7Vv7Wy/Dhu9aiIYC4ZmGEh3XRl9mbxpz2kysv5OiU3G
+YSU/AwEqSiz4osLPERkSdinziePVfWl8KDudGsVZITs3eTeRkKuebdtSMryG1HVPwQ6w8SP0A0B
e4dcvCCVEEGbA98Fl71FnijXDzPm2Nhg6/KNVRZxDTjdMRL4S9AepshnT1UlwaTM123hKZifH2GP
fDxb/BLXLIBpe0kC0O1m6O8nBT80cpTtlLfs/AixYRb5644Rra+DEHLS25rHbOq2Kz0VGVKnGOtk
Hd3Nq7qHfXQzaq/EKocOfr0vvaMHuFltluz6psatgy+/QQr8HBIYhE2uz5vyYH4DNFphj60SCi4f
H0qzrlB9+xp0M3WpWtxN1/X0cQ0JDuPwReOC55Akd23hJyOSm+PYrSDDtjr13STgN1UeBCx0YxcZ
EYmPRnmJU1GX4lOArZ5Xd9yQEl4axJNyEU6xr+dxD7fyw2pkkFb2au0Ggc6U/Dyo4kTa+STgQRw4
xv2Y3ZaFf5+7wEcoM4Kv2csahdeekbUrQMAXDUJhdQ9eL2I3ntfc0hy+ax9GyDtAIm2pD1dH1ved
I3rfFdFlr0TY7+bRvBDFOiyHQOKBksvgiNB04koOqlv1sd54mQIrgnsLoZO6aUvGVV5NS/UdrPwt
Q2q6W+bjsMpHJTTgHKDLisY1tTD/vOGH4xwvjmx9iZw1I9WpABlZVvQVieLPtQlfOqAQwBXMPH+z
Up0t7HaYJUQdhwhAvzMgZ0z4XU14rMVQPudw+oahgjlDniq+3XVT/QZo7VYAGejoegWjAhUz2DMW
QnK+55BeFP8+AmUem3ZXkAU2fXDOnffSF9+UhJK5bS4F7nhbePbemPzrUvr3TpubKVcn6+8hSrx1
4NpIBWIzgKeIJPndVEy3wKtv3FB8x9+6L4spayXPDLsrx/Im6kA6tH4Oemqov62IyU8tWwF8FS96
jO6pp4/Q289kfp6Ud9cWIHZRuozrdzXeZNAWsAsUeSZeBNVihT8L09REIEMg+pxCUHzzEJyo3301
Lnrx9Xsf0l1A3xp4yoieHYtAflFNGy9yvfM5uZot3FOE/+gAwYX5d0tbPY5uPeg8usG9fruyDZ8q
PCG78bhqh2v4PE/RdR9B6WYQP8voQ7cO2jRNc7vzND8MzvssGnXbFILvnJef8dfOmV5Aqjp1E61n
Ch4ymashTzwzICYBmS8EvMEGAL1mt2B5SI19LnHbN+OpBx2l5pCkWvC3CCVI1bjUG5mufBgFZIyu
O2SH6YQy3dyWl6Ohy6dLerZ8c0jllV75pvbtJcGONe5gbk4hvCGsVgHTsG6RyyBOSSRvIDKBMAEM
WFT3wbL6VwjRfelXYrbYEbyFoOTjyVYrok1dk1mhPw2uzUzGLpWD9xl6P5StH8mG92a3JsTyhnFK
jJ6eEaiAt83B3fhmPYbrcp7lXCZutiIOpluzRu+mbE4LVsgcUjKLOaGNXGK3hm8BRFxU1PB1Nfze
bVELtKJIfRt8a+Dedp78DhsraTzgoEDH/SiVaGfCYDx0gQRNCxFdwxAF7HiyY34PdurBm+0hnCpA
DMimWoThERAUdDnwuagPGEF3RoRHz9lPadSH6yHUgVl7/ucFmt9VX34VX/5fk3Ek9iZG9O+KOH/v
Xzq4rCv67SV+ijjsD6AhsPWKBr8twP8p4jBsa6RUStBlkX9Z9f2riEOwUx+btHwR8ii4bKT703Il
7OnEbkcsa0eEAWu2iPxnliuREBuc/krEEeCKGMO2JhyhYED/UsRxAUhYsnRD4hXhnIaK7rCUpT8p
Ep1h1hT75nkxAvmmdX2MhtKDjcb9PaQabBSyRXdmGsB1vxosiRi9H2MOSGfI4TKD85Fg9VF02mAt
soGtr6CNTuFKiuu5LNLRwOSFsxRY5HPmmY5xSPJ5T12HjCuS0qnsunuEguE2eysIzAaLSKArp2od
xHWDxUsSjSvyxnrIzEafpsr7QYIpyJwfYU+PGpB+DnoKzxRv0cBqjMLmul/ElqgZvDGbEHFGnjsM
GLD04dxwEt7MOfTRSeoqdXm4ry/pHVOQ7zOLWJKXXZD2rE8nRDivAixzMoLku9CApWvLYjyotm6O
rG7xnorRZY2RGNKxcCZg5cNC5jNWi6QNDeoUgQealANM38gBaAMi/1WhcUonN5ZXUTu2cQ//Hbt5
ah9HSLGLEFlO16HoEKxkBhCF9q+R/brqeB8dGCDrY2Xll5WKjwpDURy6cDguYsUmpgHuo18d1irM
prUHZFh119OEVt/bAK/ORXlAeI8mTBeQtv3u0JXrC/hhceuPQhxaLGQCYb7lqR286Y/GXlog+5dt
8PKi2SRzKLd0a8PvWPfkw0jUCbP5dJYIqh/rsrmh8Otyj9avXiuhgql9R7CSp6cMF9Ivqj12qbyp
EUsMMJXhUAlMcNDlEMZiFXsx2s+tHp/mpd874FfdrIBNSiyaME23jxQNUj0twAJzv8MFR3OjZ4t4
zAD3zRTFC4maYA9Ho03++br4rwjXf1E69z+6y87+8T9A3b6sdwsua+F+X9v+5V+w+FXU/u1P/qyG
+OcLsEdOXLbJ0UAEPpbW/ayGwR9CMCoSK7kIuazMx7bGn5I2VgvyPyrakLuheocXkf1P1fBfWjWH
ive/WzVHLwURe3dYSEO8i181bb5gQXJ4WTW3gbv5b141hwHuvemW/79q7v/KVXOzF6TNGP5cNacu
YzXM8L9ZNQf0/jAH9j9n1Vy3YDtV5MZ/eNVcXgMO+sdWzUFXeCYTBsr/llVzbJs/cyRBf101h52P
3VLiFPzbVXPWh/6DQXz996+a02JFoqqKdmwps1BUsMouq+aWTq1YKkP+3avm6Bb2xxVbx/7FVXMj
j91E9oFERNMGHTsUSK+tQrSP4bhgaZ49bTiM43XsZ4ThBpaFoIF6KGM5a7NOB13aVWF3JxG2VDqI
rmrsMqTonq917QDLAihPbOMdavnVTVSe18prsdkojoZAf5s3YQ7tYOdd3t1NWCwj8mHeFUH9yQZQ
IOMoTxGCYOm6IS3p19GUYVnotKfSzLtKQ3TZdC/S1ufvGymfX6ttfN0EKAKDKZ6V4pms5Uufj03W
rFBjfYuUvrfUIN84dlkUa/WIjSAbNkOCIEa65EFv5p7VCFpKyWHpWyhlQNxDPt4RB/QJnxXBwAUB
22EEjrRwAm7sHZKAS7EW8l32Fd1H5ehhFMybF07sAxPjc94v73m+BSkLlwp8AxTA4MLFcZWMlOR3
SE2fgwoZ6aFfoURDjhXBBhRFFxsYo+/jXAV7OraPCDf555E06ITDKosKQJmE84dqxpqfiETJJQIE
NdEgW71WHUKZ4W7TM7YljK+5Wd4nwA6rXK9tPX1vNvPKTffdKLGHzmOnVx0Z8KAhNn6AkHS1n0p7
CWHwwxq0SW3Wm3pE3mu2+lEgyiND7+s1vvSzrdrnJaSYAIZ9VE1gfHX7igR+g2WfcD1NB3KRI2pb
Y8CIgWXFugk+mwqI6Ii9hjEgKjm/j/P8dRr4fS0VxKsoa3ofKqdWCNv1hwoBaeNA1dUsiboIOZlx
16ttNy3qgeQKW+F0bEv+im22x6rR2bBsVwyOtSZYYLO2x24wXwCOJXABnisZXv2YOLkDBY8FSuEu
LCbQuATBun7n0DUvbbBryXwosJmvxXivNE/8AvFiYEkQep7JYt5nPAsIjiBHHO6pnR6rAWYAJpw7
5IRvohFp/lBls6SP5BLy8LEvg+fqacarLr65LrvxcfgeFliXuhIYCPWcPy7im5Pypmr5F5N7Lz64
Jhltp36NgKReti0scg9cANQebd9AVJ17zz+EG65vDZWZgfztkUzQ0ErCDeJNSGFernOmkAipK9DU
ebn3u10x+5eFShZbSqd92Gy3Iq+PkOEfvVBECP1pyGMhRfCv2P1P9s4kuZLrzNJbKcu50673fgc5
wet74KHHxA0IILzv2+t7qF3VwurzTEoUxaQkSllKVaYGopkYjAgAz/025z/nO0JXz4zMpmyrIOCA
xNyaZrmzO5hLdfs8ePojWIvXUSTLsCg3Qfnu590s26La2QXqimw0smTYAFMFC1OsnAx7UcR9zS4x
sbRjfost8mhX7SEOelz/4qgN2rb0w7vWBInTxW+tifBDdr6O3xM0qt78HnvZY9LnNiuuZi1sgsZ6
eoI1ddXrhymxH5wOdKgHVhFv9FM1lDutjvkzGlwHgO64QTKQKNqLW05L1OdPE+9jVzZ7N1Grtu22
hCQWSKH3StMPXRfXN2PoP9SxP4eAtVXRZiHU38fBL45aF519QHd4B7aAZzZVXX45hfeqGyHLglyO
MiC/ja5pRnB8cgTa6Mod9zEM5Av8qF0Zr+bgqTMZpPXUPpf1Kiz5KfbVhtRqKb0luA8kTctJl4DF
7tPqMlgFMd/xKkpvU03jhwkIAN80brmQb62a8jsjAHuAT4xsagU20owvQQJ3iPScBuXVOjg9yZ+o
hVRQqObTStpnv2vjjWEBTOkcNNyqToHVGnW0qLtpL3E/Ldpi8HaeU+xzMk8XjQjTNnKNHQDQ9yp1
YjQu/NhE0Mvn4RgE7qc3EpJsI/falla9FGZywDO/inqQr1gq3jJ9Mk5ZH/Ju1+oYgYVpwBHufc35
RKhITlEI03CUwzIunR3uZtzmQXorU/trqFiPDEHq3Z8Nhz5EsKy0/H1gfKIlLCtEvWiAE6Ay11sW
o/8U6fYysYeErKdXHKxQnl0bgCrJIessk9xYTWNqYuwX496JjzjvhoemBIloJRioq1TDYsWXR36Q
SEbuvruA2chqajlbjgQ0hCbMun0XkSoCAW0dkOyKG00Lby1mzFNtmOsGy+7NEGcW6gKYTuT5/qap
BPleFpTE09Yh6JI+KVcQcC+Zm8hFYUd3OZxEHvptAr2bbQaMl6uEOIaxP0fgmchFU6fWAdPsBG4Y
vrFmQKtY2C5Waiw9xVINbk3EMlDLwGNZdOvgrZUG+M2h/gD9UO5Eo72SLP2aMvOY9s4ORTvc91Nh
rutAjEin00dkljFc5HAfh/ZH4yumEjWOwaTxHzunQ8Qnc0fud9TJUg7JMtJzbc3PjL+NUEeKzR8A
llYvie0BPom0dtllUbRWZOOqVDLUrLvvgB3hGbT11k/qkUgfS1wV2TYP4rT3cyffBEaNgSa0F00I
nNR8MKN+WIEJ+y41Ith+P6qlYycXnO3ToTWMjHBlfpVvvRzvqiCBZTDkIPUmPqdc65aZ5ucbL+cn
PpkPqNP4Vk0svOhHznGS7TXVBn9vmox1Q8BdRBStjiWBxDhNLUxOMT7eRg+ycc+I4saqtZCGDcN7
Eihf5woczrLL9aMNb/KQ1rCHmebdVFHtALsAJQol9yS06VUbOXpU7aAg8vmQNSzgUoxALOQUtGrj
AN24WnqRInUuORi07TdjGLsdxZzNtcYkOWZVwSjD7G80w9APWtZekSDHtRMRBRmH6qhNezdUzt6K
gaoOPoyQzrxtat4c7M8m3OhwXr3VS5H260igrQRh/eDMm4jeK30ZzyZ4v4i3wZASTJ5/BDIcL6rd
9GoWqbbaVAugDj127UiHiULyv/GB58ZF1a9KzdMXFkzNReeQBSnHYBc28BXBAkMiaDJtbWrKX0yN
x8xqhnuXa5Po2obpQQ4jnGXDqO2l3wQVYQ0U9i2mYixjOSiRot0NgiRdo9cWXn7Shq1BTC0b/E0o
YfjlidwXoNwgPLcLCN/pysradBclLBJAcS9JPTw2OYqgNCfoDB4YvzjQBC9cPyxrwpU3f7u/d4Tz
DHJIe/1L/L2pY3p8VOVP/l7XkFc342ho/GP7e7GJA24x/jH9vRH4eE5arCV/yt/rDMMBEvB/5O81
EueTaqZf+nvx03K41by/1d8LYcFa5aw2v+7vHSuG9RNBgL/Z3xv1af5X+Hv/R46PfucC/pNVHD/1
I/6hUPoHv/UnqZTBD+E7wyYOr89FsL8fHJnESwUth66FXj7rob9z/9LKMZf9zsMjZkOey1fyk/uX
amxbUuIhDNpwxG8aHDnyl+5fB/uvQA/VdZMCkFlJ/YNSDhHG0xS2hJtdEbbn3Oy7jazzr1gf9S2U
VmeVG7nN5fDGChz/WMUg4jILZmQhhvxmyOV9Bi55k/pfiTn5RBPcS29bJ0KkEYSHfNH3rTyOzaXr
AQgUeXyvxlcwDg+kloAmzFt+LhgYuzil1t3g9wsnMJ9IfQ6eaUHL5rQnFWl1VcRrPZD5jnOdfVMl
3QNtEc1ygIm1y2r4qnrJwVYH1Mu8ekYckrTyq+hTGl2+mgao1dqUWKfGya6FO37PsWtQRL5RDKvg
G8d3WggdyomMjVSEhFTWvAmkhUUwRQpgtH6261xthI6ykaUn3SHwM0RKO+a9JQ/swhzsvaWTT941
SMDbD7HXAGcH6eDPR8MMS5fQYG6SuCSIbboLvmVSQbNRp50tO3A6Me/MNh6JnyeejT0ZDh9ntvrw
nSQ429ApJ3xAWglZmvzal5DumfKeiXOaeRzC6SOUm4Dhy6qQJQf/+K7HY8Q4rFr2s+1Iu9XxIGWz
GUm2MAkwJ+GoAmAJUKfb5Nwqgx4aYWOuKiJv1extwuOUfTT4nRBhzhH+p242QvmzJUp3bmMcUpjz
HgMi5pR2HAocVECMnrhnQkmfzVWFWEZ4rerZdOX8m/1qtu/NhiwXO5hMrO9mq/tQIMi6DM3BtldG
qgoAat4HkfoGTraOuQp2clyemtn+5c5GsFF8Snxh3CSWUGxWUevhKTf6S4TxO9GVCU113KaD+dJq
b0XA4crH0tPgPavtbYkTzZ8daYq8YE4BH7n8ZGvjWrNxrzGJOzVttC9wtTm42zRnIHSa3mk2trf5
wRrwwVWz64HBFT6DiTFemda3Vhc+lCXnfTN077JePfR29TH/xnxWdornDtddqCc7CRLWw42ncOVN
trYeyZl6RnSxDA5RGZQd3kQuvqByAt0krIPHT8PrZ+P5U93FxQGY4wQccQROszUwnk2C/mwXDLWD
Th4FDyHRdwges60wM0k6jWSpdY7YIc7DZrYgCqyOGBK1K0fWrefo31WcMq2LgEiVb0kh3vlx8pyB
Lgi5bEntEHbapZm43zr8e8mBOW94X70HyL6bGJekwC3p4ZqEbLjqcVHquCljXJWMjpblbLNM8Vs6
zfRNmcEutrInT3t28/zW14ZVjEuzJ747mzaj2b4Z4+N0ZkPnJJp6Te6Th98ojln3zWSEvTJmGyhp
o467DtbQejaJ1rNd1J+No9psIcW/X+Eo9XCWajhMf+JnFRbILLf8OT9LpFZ1gCvG5/Af8bNSyBx8
34BXzCa8UvLS/ho/q0yhXQY8bOMv+VlGxuvIFeWv4Wd1iHatBAjyK/ys3uofKkTJ38zPSlxubZS1
/Co/y8r5kZIw/VP8LCyCODBdQr5/np/ltUyEW7O+d8P/cn6W0NSwTUf1/xE/qwxJx2fVfzI/SyXd
vib5vPyv4WdFhffNUdlfx8/iHBMvlDt++R6Ia6N/bUT2FNxqpnn2U3WsO1CnVnKX6+wq1UNkNWCC
je6qxPBsd9HaGrq94YYLS0icHOW9aI378IBVghR4fd875hmL+8Kly6qW7aMJ2E1A150pqGAPyDm6
OK69ETxrHR/YP4gHDtmSWiDKN8B424yc+7hkZXajFx9Ojf5WxBjJKw3a1egUZ+FjfAgHkCL2NfKz
jzpD6Wije0ACZxHq5yh801LtsQAqxtWhwffXv+rCeYqn6IgVBi+1T4QjsT7Q26Bi6JtRQHesFeFX
WcOpNYDo9aXiLJTVb43uv1qR2AZdfOvno8m5o2HllNM9AipUu5qtC8T69xo/narGwwSOPOrjh9IV
L6Ht7JK4OukjCUkOiThp8LPHT0QTt7O7Rbe/gq69x137kik7pfbJXnOU+nQSTHNd/dhU1cH27JNl
olGG3kfZEOgCbPlAgBpW5JMVUOoknRlCdCmsdm+o/nPyolfX6C6Gsm8iWH3KaXZD528z8fHYCW+l
Ym8TFvJkBDCmjLbhgEVok4sgcfZll/gksiYb+gMQWAUTc9O2AGDJsG7shLgyKZXVoPcfMmqZ7ABt
yxtIf0lN+hWjPSY8Ze2j0b9rbH2jixbl3+9mURDYc99OJ8CnFf0gtxmjAF3PV3E4RuvRq/dD1WON
Cei1M8wC17JC3ugt9WU304vJ+YNgctVjeQQcV0jrPa3D+s5OxGMuEED1nvBGP83Yx2Zi64ofnc42
b6UGpCFI+uyw/O3+l/+ZFzshDNL4JBz/tAMmK+r3fq46/dnV7ve/+cebnfuDY9G0LS1qF725Jf33
NzsbE4xl27S0zKg3yd/3hx4YfsGTglJT4c5fyo8XO+oWOY+T+EROxsHnOs5vcgRSn8rN7Wd1izTd
0oJg2WQKHLqk/6husfMsQH1hBhzyL2oeqi0HZdmut3+f5iEZt/lKhcnf0DzkZOHODMc/aB6ifCuG
9z39YzYPRdI4Fz2NE/HrCMaPDo6BExikDJG2TEwndcry5taEgLeJyaUvTHN66OxbrXF3nUElYVh1
T9KipqLrH5omecgn6ksCWiUhB3FqB3PvN3s7nGidINlOh8ilYH6kZe7GcbJV0I/XTG8fnVQ9KtrA
VNCybMKtuNEKOkg8mS+ogWgA1bhMMHXnw9HAzoNDMKyzCCKgOKF1BCV9pRXhKnrB/thzEetUudDo
xMg7EkKPkuuxOZXaDYHoN2c49Lp3r6zsMS8d9hwCAJ1VuTdVldyGjX9nDLU4GkSGFqJldmx13/RI
rFkNF/MED6wc5Ay175Np5an4JLKjbxk7RoIfdZ7TzkVdpz0OM+d5Y4fd7aSrY+BqJN+13dTKc9vM
FVUJQzV1D9nqlH0LO+9c6lD4FLwbt/9mSPNW5cUdYJDV/DPsS7r2tHLVJi6X/PExbdvPVh/uewpG
bUp9cucz99hkHTBtoVZdnLjZRNG0c2KGXTUDi3GF1HCFIra2w3KDqL5251W/phUxCdcFpIMBtEto
U28yWhtwS65TrlH74SiDXASE8tpZ3kIroL/DlUmk+RLlg7PjZmFSrWn7+7Dr3oirLYB/RbA9sb3y
l/LJqPcp8BbTwJZI08Z7GFKcmlSlZGdl4NCXlbzRpiLbWOEMBCOKoELAv66MmcTE47bpIRHqMSHu
8LuXwc8pZxNtYtR3rQ0IAT5Ek5O7isuz8V1LDLLUwwYCc2wourQGoEpwgdeeFW4ni/CVgA4PsKRe
eUhEOgCqxlX0zr1lYjtowzIxwnNcGysr1tcOABI6N7a6OzF/KE9u6B2DIbyDd/gS5ARe2Np10uCT
5t8F3yvVJrDe7Qvfy1LzH/JQrBMzX9LwiD/Z2ymDQX5xDgxzRzRnZ+sNt2uq6qgOqNK94waIMurO
zaGFaZKZHNDdG+d7OGr3dLVQaKMdO5tiAUc+6XG/BJBzqIyacaG58VKonjq0xHh4UBMjZprQwG9C
NrH99AWn8opsPaE7olD0N4W0mnnBh+3Q+dk1h05atwYmlpFBi5Lt2jI9hoPwZlwAf3zjVUgBjJvu
raRZlbHklYaHyVyFzIezbafxnAYMtofqA/PMqYwZr2qT9lnFT5WvEXwGbtUefQ7SVt8eS0fjXBxd
dE5KwqoPHQ7mqqpPVN6AoB0PUVqtfOJETCgvyu/pDOhOlK8dBjc9JKn1zSmtjyFK72y3XqWZD7Mk
2PbKfrDJPHKzX5TluPeb6T6rizPw020X7iTgC1dAB4+Nk+Ex6reNHZ6LlmVKfcBsXqZ6+FzL8tNg
HN8wLM0EXvNsOFk5ISAGfhQNQ2wNTmAQd5mXAmjs7lBM9rihD9gLXr3oPDmw5ROewyzBdG7mmyZm
apiNm+A04hkJBG2ynf3BJ3+LfePWd/mIRC2vbZxRY5Ax+02itXQ/zAQA+FSMBOzVwRyxptAUtoXE
dcnaZtfQc7esY/NaFY+VyURXZkLcyFI711SyAN2QT92ImearbsuN6ppbpuyCIRqfM8f2Q0KqQ1Ws
b7C0AE8aOSJYHHw38ufJ4UWZDAQRa6rtRYtcMvkjUZyYStk+D+keCCpriRy0s9gadsrL06WhMzW1
Rch6X+cPfdd6Gz8Sq5mKfTAN/z2X7ROpFJouLvDYfK5BE8hevDkR47dIgM+m1FRXLhygSIKATngw
o/bZ8eHFOeTxDPloW2vRY0rxB4V9PyRmNMrkPZqizdh4t9O0MWbdkpJBmpCLJyvMn+rO/wgnk8Vq
IFUl+vFLjzRaYQkmlY9dDEeQ+ewOfsVjzJXIoRITlmJwAiLLENtrc1r3tOUwRndjgRaZucV3j+Ed
2xD+L7YiipK3Xak2oV/jAuqLN6MtVhGRGjnjePLeeA8DnBXFLpRhhJybnwEKPFtu+GoP8jBNNvpf
uvZAxC48SHTL4c1zaJwaleSQH2fHLosvofY+ZNYiK7Uv6nKujSB86OXDPrH7+WLxnZrOvZzUojI7
EnTZEzQzhQUdt3vB4voWC/GgtDah0JGLV68OtnBXXBexRwwfpWOCg6XCMG/Lk18RMbKoWwCDthIN
qG6MKB/B+JL7gLhH13nU7Whr1/I56SKsOwnFbNa6GaqLZ5DBroqL3dK4q8qLN68Qabb3qTsJc/oX
xkcVpO8d/cDFII5Vb9N0oO9sBrnxYQJ+J5oyWkIk+RroPCDU9dDl6VNTlERvLRqoC6d8SmGhkrnr
yM69OXG512r3Sn3yS15HVyPuEOK/SiC00rpWib0XI7UrqbfuZ+YO6UTIOjVOHajCJdE8i2QpVE0i
zsE2H+ceF4xzR8ZuvMxxfjQEJv8hpNQlapNNEmvVkjI+BLqqbE8W7sFq9IaNEjT4NaWvb60KObC1
QHbNFY1FbTf7wDzjVaVYzGnoyhXQiFrg/DVx7QNWJZZMDzBOgDxPdHMDSIxDVTnCgmutucbJ/cpi
7KsBsqsosEJ0UaHO/A9Itv8lzObaFD0FOvmZzYW3xJ+5xXAMQ3sD6hxE+6sNPG7peYO5VI1+sqLm
OrX4PQf5lEAue8aGtKYuYc3c5pjPQeco2UOFu1iJWAsBYnFsUbT7yjml5nDnttY2DcbHbOqf+6HZ
5ubcbwD5SIgqhC5kszyykTdJxsV7BB6NFanp07VvVacilY9OUVzSKd8KjYig19xJczh61QNycpkB
AehAPI+5dbY6Aj96zMTCzpegrgi8XmyKcjs9XSune6pp8yDqzp6M5J8x5IADOQzNG9h3uhfgkTDA
59f3IzEa229oswBEadMN2nYUghGb9dqDHw3fst47glPd15q9Bma3lV8o4JvY16gGxSsDydmHmd6S
d0zddEli8sYP/D1DpKPpayu8CovBWFWut46ZVuSdWhku9qyRr7ljwtPV+wJusS7XZZOsnQPYwZsm
rQ6wdCeqm6gXXFYaZxxZqFNtW3fj6GyKsKMlxD+Ct9rYotiNGXMOasMi/RiFzYOe6C95GFGiPRX3
aZHti/q5S2GKReUVaZS8pb81CtidaUWJjmFzBPLpS3XHnQzFsbca3DdskfHgzWjIhYT8YhMDtBJn
KdNqp2GaMXpKSCpn2YfGvhrFUxr3wLF6rBfhbRWBJQ0cepNsKGG1n25gv+FXjN+mNqKCxBufErLL
4KdYF/eN/tnzBwc6gWf9JdPPVTsyLAYsHNZn8FPYZhepehfzV0lyej0BGAMOxqkQIQy6W3Hgazjg
Vl3ioFq785vTUQjsad3GbbV+47qwhMvIWFJij2NV5fvCbJdpXX4f2vzq4zJa06wOqGBCiqHndzkm
eg+GOthrHSYdemRCRkrqucX0M1s63LthbkCVJIKtdjuO3D9939sHonrmreae4XF+EeHR0KfvvRfs
lTWcKGG4tJSF5gDbs5jO6cj6ssxir6LjkL06Y3gUzfjR9E0HJ95ZE2leskjv7AiXYTvA1g+8d6NQ
txhPzlOe3WMxe8mkh8fJX2rL0SQCFpfTniHadSq8fUr4OKwZOZnFKqATWnQ69tSRs7CZdvEm685E
RS+uCqIb2alXR0tWAUuDm39r7ATmZUmzovmQOLW7SCWImFwANtIKbz3wshoZXCD+cDUw9qt0bc6n
Exhmyajpn1TU09KBdCPVt5K/NBstjCuc1aOs22Cqfr7LRcM5ojsHvC1S59Ev7wPvg5vBQvGAu/1w
4sk5G2X9yMpxDihNHc1uZ1SSYjgrXpgj5ii94blSveMgHlG1E7SyvWnIxEXpszGOy8KXe+zU9Ebp
0liW+hDdFGHebIHWPYviBomQMa9BW2X7qrmhtozpAnOoTiqK/RRUL24Grr9zjbVMwNmGlU1H8Nzw
Az1x2cVcC9uAziEGNznxur7MLhrfbzGNa5XrD1Hurkk/78FBHnQ7PEEGX098A3bGwLGkGWUEltHu
zaBe2aFzFxj5ybQGIFOOvJfKXdaAoJbcOfclRTPUzgLqToBUqrm4NP4wLBdDOZM/ClaeaxLfnvLv
/QC9MGrPLi1jUDlwW2hvIu/7ZS+hIw5NjRzbLoy8WFX0DuSRddLS7khxXc6W9tom2uyyfaslymYz
vJlubfDwGddUh59A0txQ+coYqaQIqviNj3FVd9QdAiv2Z2gWDvCNCtjNhjTbAqMjiMzWvGL0vyg9
sAL0yNfVcLYq4x7P9VE6wV5C7g+6ad1VHZY969nwaHAv1X1kxFcON9dx8GhJzjdjXN5GbnPBd8Xr
QFGDFTZgp/r80Ch6AknZPemj2vJUxCwSEsY9X+SQMNjxDPskx+yhR9UMsMZ4o3mPi9ElKQ9+jguQ
GTQ4h+VHNJuZMYOuczwsIoAyWSqLfuciJudYfa9k8A09ddN49mvl8h624FBv5CiOrXaoem9DS+77
EIxbXzi3cjKrm4KbpTtskJzX8VQt6tlUOkISL9sV0G3d4ndyoRCM+PRgAwL+kZv4Q+oWd0MqaKlM
Np19ZS2iEGjrYwU3LDimNizxdFqHJiAJJ+Wp5KQ9hxaAvhJfmIMMU7rXzYoHkHKKh5CsQz+HHlwP
On+RCIisN9rRGTPtHIxHTOr6KcY72gCU3zYpgoA5ZitOHP5S51qmwQnzB8vcRtFDW4bZCipMuav0
5DUHjivxfN7YvqQBQfj3vZR8dC43h6Fji9XMvNwMRl7uKVnfR0NDASoUT4RfGS+NfJMHfnzQQfnO
oTWEZ5uFEO/tDe+Lx7qqLhmlO3QvqAUuu3VvjRrdUVSIQfb0R6AMlvmeR8LfdEWwisfp0seQkkGB
7+BIwAmSrryxXc5EacCiEGXk1cPIItzZdE+TBAqR2g9MPzCCZN63XrD9abK998UUrWS/bdHGg4qS
NNejcdyz0m8AiR9Hf7jqLmcKovr60dDAapCQHffWuca85wNoKG15Ns3xmxmx0PYG/kECo9qDCOyb
sn+oFQ+w3gf9bUq5lmjt5GBTADWGNU3n3fiZB4ENnk0mh3xA39dpFMamUVMv3PDsyhFib98Pj4QA
8fjp5Qr9T1tVJvDGOKUFwIIruXQfigaXOBuGtkjMGvSN29EC5JxZ1Y59p3fbOuzv2E1v6hldYNTW
kXIfaEB2eBFKe2mn1OL2jauX92Wi9yv95IQ1ISVUiyDQ+7VEkctwUx4c8PqxaDueS5rHq0Ii2aXs
tfqA3GbxT0QQnNft4GhbOXlfDIvYmOJ+YtNw1GJ65bmgtsRxM9oywm0Qmt5Wa8pLTevKMjOrq9eD
b29cFA2HRSJOJgzDl5FNmQ/RwpBY+49Rifs38eANDHG1a02Ogp1Oc4Cdcvnzt+4wvEWNsbY1O2bt
42IcCpYpFZXWJowpwxip826LRhGzIJyT1AVs3GicgCKPG1dO30UzvHPAYfLi6is9C2AdWBfNy6w1
ojctpuBiy8oFWmSrG68vNpZKy4Nuwl6H2w4Z6KgcS220/gD2/Fy5KY5ZrwMdGML57d9i7Tvs69vU
AqE+RjRZNIV+7zjtLk9xIMWNve+iFrqz5T1RZJrc6INgyFP6W7I1V7cc8nWX8axr+jYPDeD+hZEu
Bwtp7Z/zk6+8jVr1oMqvf/2XP4vH/JMDlMN7nRb9e/2L+Ynz72xNfvOPAxTzBxOOJeY4E1gDlEt+
5UdrnPEDlnddSgYlJkFjC9zB76xx4gcmGtjVLM+cZy4mv/S7CYr8wfOcuU3Jsxl5GPZvGaC4BuOb
n89PdMOQ6CUekWlX2EL83BlHeV+URWZAGqouryY3gVZl3NvUcQIM7RN6g+as7e2s3Dghfa9h8Ebb
X9OoD5+ZoNU5b2OQGmjzPN9JeT927rS0BUAUPSwppSrSchUGsz3M2IVRvMubdq0a8Yk/yrOtd8ca
KDCZ2DosyjYS/5zr3oNpUO8nvQ1XKBDs8KO1o62yx6rq2XbBPghVvRCL27d+/ZBn7otuQx8OXbpX
5HbSsyv5PcC7Jdyn9mh29Tl3m03mi/dKHmIdwA/bgbhJy+I4uOW+p77OqL7V9nUIB/hKNKMRoOqs
twoPv2dHqxRrHbVbyzYft0NqLfSGiAOgGX1XcANIofTSBrXRdGOdN8mFAT0pE6BrubUlQ4DyQB6P
WzOUKkTwTUkVMXdQnGvNGhj1xo4OeWVsjMjbN7jCaF/inkWc2yQ4qNF5k2jsl9nKcabnRiu/u6h4
UxWupOqvKcP+1JM3pVYsBakSDtiLgA2ybLsVz+KNoekri51Ye8lhJlARBmAh2WatBfwHtjn9LSyi
5A2GdUaNbVpQaOUtRfN10jj7OFzJEnZ0P2zvmiCn3z64a0H6OHXy4aQu1Vl055lt/gmn44kx48VD
wYh7d52RAaJIz12m2akbQHzL7lDxB2jS+JBNjrg2nJRZXsuB8rsmfYiEeLHS/N4B+gG2PkJS/cq1
iR4HQZVMKz/xrOULD2gOnP7NZBqfYcn5r5EWAbHbOnb8HfmxPqXPgrU9mcI7HEz9gj1pjMJLMWrg
L5CFK/81DyZ6ypozhUGbluqI1qhOXfpcm84hdAQc1/Atm5qTwXFKibehUVtd1xZpHa9mflI/MV0p
NeI6hIIm5CgY3Y5/HQiuDFQpl8VHRJfMDZ1nQVvdJ2QLfBXzkwDZeoMWq1T7COZjpI8IyFm8meL+
e040hODNu+co/JQaN48MIHOIutk49t2oIxnrbn4rvOHcR8ai1wF8EaCEWctWxtUYmvx0jHuGQCZo
jfZk58UtGjX4uLde7140/vU4qfdIfatL5ywpCqfMtLqn+/lVM4NPZfsvrV+dnEYuqFPvtnTv4ogA
oyFgUOaY47RFRkKmLvJjStHq5Np7zqpUYHlrRgWtbYKx6j6GkBdyUtuE/ySnBg8No3wtVv7kf4yt
oFeHDt5GrlNBBpT63cwZr3Xcc1H08Xjol6I3nvSELFbwHjWMWqLxIJTFgfbgd/RXllm6mYg73lDG
PVBcMqHGyoWWxUjA+FXiEm+kbVNJWm5rvTpREv2mQrm1CH37Q7614Ud19IxYS2PUsEjUwc7lg0h9
cYcv5uAB51YJI4QsL+QNI4j8lObb2I7EcpD+sTDozWVER5OaR5vBwGs9KPKQGHHppcWM6RAILjWE
7lg86BWXnYQOkIyuYrj3Y3kTa8c0HlOmiTMKGJWOgMYiTZprUlq4Q41FTq3MllIuY5szWFu4JbVO
9sBjbmWsn6yKOVpU7Mu7qAVgB9edFz7klqnsd9dEXbG9zqS5ykOLpUTZ5AaFMuay2AQJNpAsXDeO
y+NJ13cR2MYqDoyC9jv+4Se0rnnkfhBIWEYclzWu85gVUKN2Gkr/pDcZcx18pUXmrGIC2QtvIgX7
b/8tRWdNL5elhPg9RpZYd3pN61uPy9WRygQ6bgyHieeYaLUHSZHlT5O5e54MSgGMivNr9c+yorms
SPXDZ/zxU1kRzezkIGngoryRJCBDhl+UFflWo+Hbrv/CsqJRMC1HP/q1sqKpZ/AjUizCvywroojx
0LjN37esyB1rlFyR/H3KinyZUZ/5/6CsKOnErnL5IP/zyoqYDuFszoP6j8qKsMp/pGH7F5cVSahD
OznNFZj/LcqKSBNe/cadWYj/bcuKuIc/TYIuWcaLf76syApt1uXmkVv4tcuza1lXaxhlwLaocO4E
PWKxWawTH1mXSbVZ2YBAC1LqxfWf18ffdH3kyvbr/rsn1RT/539H+fvPvHc/3h35nT/eHZ0fZtad
KUzDJillej/dHa0fPOJWyA02LQm2dEk0/eS+419aQjimRZB2viH+/u7o/SBNzzNcW7ccUHBcK3/X
MnH776Y6CirgfgVfxY///3/lXXZLDVXb/Ou/6Lr7i1wVBQ3IzcLjyyMP5PzR7dHvuZnFnst0oNWP
I4LGjWNQp5w03mtXZZtIxd/Cqv1uUOwJRKaljBB5NWbI4tbjupIlR5o0+OaEDOpDSNQIs2qWaF20
Wg3mTIf+5aHhumi5/SzqGlgv0O79J9Nk8ADUbWvHNYOk0l/i2zkMOdbU0iGLMMvFnd1eoLTdBiPR
rUEuazO/VlZ6FZ24p8phw2z6uUd/DtGhcQLR2xXtCTX/X/bOZMlxJEu2X4QUGGZsCc6kO32eNhCP
CfNgGA34+j6WVdLvdbV0i9S+JSU2EZEedCcIXNOrehRrjvNcl8u9vRQXgc7nMq90M2tbOt78zcxg
qbTY3YzLIdTyd4IOLrUeji7eeOXX3y+SrduuQCdSIt+1roNuo6ytHy5flM7vy+y715J7lkLeRIKP
0eLpYb5r0eYFGv2KVj+h2a+aq2rO5qSZuN9k5TZGu+wECe1Yhgdq1l+kJr6yB5iM9LsaMdiGbvmD
+BJV1+wMYnYHDTuEjl0C37m3VVRcz2wZLL1uMER957B/sNhDSPYRC3uJcabefroghwOhd/atorqi
0Azo6uwNAeKy/ZK4yz438FWVzQ3mCYLxtf97GULTEezdajvrRckgQroe9fJkYItSV1gvTPYqs9ue
LbL2+wzIOWuX1J4+O/YweeNeA5qYkvSjoYDuKPXCRurVDYSADvuVcbbZ6rhD/R6wZXeTkWwaW764
h9uLj4oKRsFuELYBLc8y5vw5nxy7ihAb72M1vCZivffYKyn2SyPE4aT76czdczrZ58Z4CMqZzcl4
eWrZTuVsqXK9rqrZWw1wY4LlJy48GuRL242cYeb70hiADFETczsOeBEPF4vGrHnI8J2H+xVCLpAY
Yt7FStNwXrzaYX9E94U+XpU/neDOZ9vWxuZnPed8m+zh6pGuRJL1vRc7RH05QDZztwkdtih88bRY
Twa1mczQT3hrz4te9iW7ns1fzQbQYBNoshFM2QzabAiLNdYNxawqHGwRpcXmLNvO7BQ7vVxc2TJS
BnidzU/6emw2kCubSGutzk5AlTQbymQIbisby7XPztZk/RHpNdQLzU6vNlNTvhvsOhe99GzZflIx
/UBx1N7w8ZNvRzakMZtSyzABh+C427l8rATAWjbYXUdv5bKB/IIiX1ODl8ztU8UWtmUb67KVRdkn
NKAXtQEb20Cvbs2GOuKFA/DaYYcwjH1VDVtf2JdJXUK9/CUCgb3IBkFROuse5YjLIMHeBW6AOTro
7zXLSYJNtoz7RnzAj9nP7Jrz8Bf6z8j+2cyqrVuZb8ZS4kdRX4kArFNX9SHnwto1zsKOfmWYG/KH
nA1jWs47Qolv3WqfazBNKPuHmG14wFbc5gs7bMkDtuU9D+spi891Xj92i6L42xHXSa4nyhdG/SrT
ZsD2YPczi1LjWLKTL9jNT+zo2+69YmPPcf+50St8tdgf0MNfBnb7TvsNESTy2Phb4XAI2+QOff4y
+P6hQDiIucCxvBUYF9ytiXfALaIBJ0Gy0Pl9kbgL0M3Z4W5noz973QAjvgb1MB+5ne0KvAkdHgVl
7SisihycC+MUX8cVv2nibFybH5RtPVixOim73EmcDwUOiBknBFkrCu+ORsndDf7JWPG/OVBv5unS
LKCXsVO02Co6+gg9bBYLdgudrSuwXwzYMCzsGApbBiV9NSYNpd0a/PmRsvv9io1jws7hsYKZsXe0
NG1qt4fJJli7P2ZsIEtoTpEZt/Subnp4GONyxVz8iDRxYbQ5So2bGY3XSvV3iu67fUw1nHadDNhP
vKkAkiPGSGhnCgu4S6O9KrhEoG1M7xUmlskjWOngqswDCFwEZGh/B+ogBY6k+rYu5bnBEONgjKE+
hyI/uNUS5nKAvUZ4/AVMrsRONCyrNqwbsBpxSlR3SZT/DmfIHCaxXX4a961nqa0t3H0Z1J1uOoAu
NSdkgNL+Z7FmlFIA0EoT79Hx1/U2EprAEU25YSXrIAr8+alWnfVYxVZ656rsrhaZ/Uin62M8AXF2
++R7QHsNvApCS6KTIaO33BlxUe5aK3zguq5uPbZoOTXXpbWTqLK7k+DzR3v4rA4yzS6xok+xmJBm
TAvPL7Mm+tiI0NOs08oDvIjmwM9OBr1g20yxVc+s5rga0zFoeuPSq/aYKKSY0scXNOHpXqvf7JYm
s6jPY40LabHBkPgNhPBq6iOTcOqKtanMeJM6NBrRuz/LVV5H2V3cGWtS6iffgVSvWfVTpjmBpNRK
I0h1eyt8xzSxp06d9j/voD9N3jRwaX6ojnHYxTRgwvdYv4OYmG9dPngr9wwAQkMf4ubJIlZA79YE
0j3vElbkGwgvDUHPGdMc7cr+8mqY3oeklmEDfuRuXt4NxzypOth7OY86XJxA5K2bINKDgTmKDVRC
YOueZ20tQ0ZTPaAWvbXOBC62JOtssfznih+oRZCZfTdPBI+L4YU9ENrZibrkU0XteVwVT33hvYUV
kdmwwjwcs3qt7ohpX92qRu6eTnihxmqUGxp6d1m6HKlyfEKLmZMH1VhX18JZEnMjMIpLONS3el2j
3PJ4f/AgE8tN0KqInC62/ESLc+wSeRUjl4qru0mgfh+7rmlO6xM0kneHjzNkpX5Ue2GOu6LdpEm5
tyf3YuYg9nNkZce75r65n53+UBI+Gr1x290suVCQjUVjuvb3+ZY19Ztn4NBK6gd4R9cxdd/4qZ9T
egziuYHTju9uFdO5n9hcyib40aXhOVsYwRY1hns8kdHcNuM2TAuMHQufSxZmGdrlWox4EqxnYUIj
zwNBqaCsENBG86sfmC/Q8S1kbNadXO2bYBxjAsfl/VQb34WuMZzJ1HN//IBckV8GO79mDLZHuEoA
WuLbzA0C7Q9bZGMOkebXbMIcaHNmhsu9KXAQTKrcmoaSEe32ywZolQkrx2f3POGZddlr5sMiTkFB
HsHKMTcmGCNLUVL/agWMyXPbnWu7JwsGVGXtz6jw8qCK6bkLq2KzLmt6DlBv9opcHm3EYiud5JeX
NP3BwzmRjU4Yrc1qbXsecxz3eK+2rhdj+R4T7iQ5ITnbwxW6jtlunvje53H4SPPe4g50CsMKM0yV
ftMVHUaApPExiMKKvNaLbCodQ6rTIp7qkP3W+W2t12SreG9r+mBNVv9McQYFuV0ZnnCmXCc6ZTv5
q6+6n6O2VTZLmvGpdz+obrzzGhD1qY1lMtT+nu6xMPA1Z21AgUvrR2Ea3lLZbXAd+v8IwNUBrbVJ
3Mz7sOUH0ViChZT7Uoz9ryF4mXKl7vIuuAzeenWkMd2lMa/M1KCpjGpWZ3FxMNBBMqol33qORHU1
W5B1nneeY3a/vvvkECfZyxzqmooF0Y743Sr7ghKB7idVpcOmdN3X1bD8SIcP5l7GUeIn+bZzWnn2
STlQxwZqqOyw3gAYcrdVU+ORncvPpNi3q/qxsvvpIJ/Ndk1jLzuJ/rmzRbnFJdOTnAtAJW6MEawU
BDXfl7tZqrMPWc2HsCbzXQpvLYO71sNfG+Cw8TbiRcUKC5+NclTwcAHSebpBG/+U3GLLxNiXcN1C
+G40QAIPb66meK0H8G8pHDipgXCl57+MJQKT7MwLkIjnmk4LNx2OdqZ2A0w5a5jvkK9/ebDmXKSD
CfZcuvq4MAiLrBL3vsyaE059zmPEQCdug5oXSN3OUs9PY5gjK79xjGQDxdWODad4Xes/RWbidP2i
3HjfQ8cz4/IrHcTPBmqen8fH3gaqBk3PgarnmPElXcuHISD4YxawI6RyN51cd4uF9XIK9gGEPkej
+gwFtC/U+D6j+U6g+dHHsJ2h+02BeG2h/TlQ/yzQYUbbHxU0QEqMj9z02/ldTsYuWE0u9Tm/9w0r
ANO3vNQqPznQBV0og7PGDRojJitKJ6EQ5tAIEbY3M3RCB0qho3GFiwYXtgr+KC4FzTPUTKrWoC8J
0iEnrx++p/2GipAMcB+sePhNoCOuUBIbaIkZ1EScNfezj73LeJEavycsIPHGz2VkEJTdtUvVUTbF
26yP0a6hdpoXaENp9KE/CaiNAnpjpjGOYhxeZvcgNd5xxCpkwnts4D4CdziucCATZucKLqQzQVzg
q4aDs+dJSkGu3OdwJJ1kuMtZi2bwJXtPPPzCaX9JIU8u7NocWT8yRZ3akJsQhEoJqZKb7w7KwqlS
9lcDss3CxkR33XMH4bKDdFm4/jZgP9zMHj1QFiVR8rhqNGYJI3OBlUmZ83c6BU+BrV6TdfmZXyG5
tfT9gqQrYG1OcFVyDd90oXA2GsdZaTDn2P1ddlh/Ib5iS4PeOZMUiMf2vVby7qPNs7faqP+sZv1S
NDzUi8K8XybGSfD0ihoUOPZbQx/5fJihBezQYfgSbtTAE3XhisJR/RrgjNJ0cqXmJgrhjzpwSJUF
lpKfj4JP2sA/U4zRZK5B3kSZxpi2wnn2NdiUWACIU9E8NkTL7vC846+U9mEqQQ+CRcVW30QePA2p
kal8JOAnQlENuME8VCaTjVXxlCRRYGvkaqjhqyEUVhsaq6uprBrPik+J6xdr40HAbhWdB3kw+LkY
Bo+HHjikxrwWGvhqavSrcMcHw+f5OwGFxeh3sAswsa7onqgyyZ9Hc7k0Cv5K4pQvnobLxhozu44e
qrnqk1OrIbTmkn2YGkvbOHcLz7ZDtvZf95NM3jtal0DS+FtAFSaTBXhbbEjDoaisYed1cNGCvgaD
O+Xh2enotQ/TP55G5fbYcuLwhmIz7f14bY/B2JafFVOSxuwmaxLfFfKNKMhp6cDVFAVI3jSZvWsQ
JFFIMQBL3WJTa4BvrY9/Pu26uzDEcObhoutx0wlcdSGXJTnkIxfVWD43WcW6nLiKLx+JK7ywiWfI
Sw7riBcTvx6+PT+nPowgfN+wvmcDTneEUY/7BrcfKZZAm/8AOj7o7TFizHeLO5Cx9/901X9HV7VA
S/3PuurdPzLNeAd+r/+DNUd/gX/Kq8FfhJrNEFOghXjm6NKAf1pz/L+ES7rZFCEBZkv8V2uObXlC
BPx1C0tPwJf7f9YcG7iUCF2X7aiDAPvvyKsYgP7Vm6NnGsd2bezprkfjyX/15kgl+wav5YqEhvro
2ObJnNonkzDXJTC6U+l5+aVy6QWFWSjHi5sJakL8Nonispc3I0vusqKiJKnM+gtRj+TYrU4fjQ5H
INORFat+i9vclJypscJK3YZbFgXfZm3h3KO3x6Wu+8yT8HcpcoKq9dJunHYhIYpouBEMHbte+vGh
6xTH/IyaNto0thM2kXouDew8UpDVdLrr0JpnS8tZjUlssJPGLe+G/H5dGopPUIxmH2px89tcD2qt
3ueQpWVQD9eq70kgEpPb8IMm3MSNtMmNt7YHRdGvdKLQbnegNCzYKvJ9VIpzJvQW0kXxsfbUEM2z
ycNnoFVxcqe9/bd7WrnUsDTNbkjUAbuwHSUGd5rJu5MBniW6Oa6ibLLdMMWbsMw4NoHi3Yvl6Doh
x0aOSH6P9bxzMa7Sq7ayW921HjegxWjOQ6nWvd0dBoBiW6vPSDca/S1fuX1y2ydfNYvfI/YYY5K/
nUyWGCN0jXuW4n4CYulp7hMFUxMdKsAos47V/3zXDXF+zsq3psVe4oT1j0yE6VZ2o9LdW8OxMcY4
ynubE8koQb12pr21hnz5Lm85uWnZtv3WjGuxHXu+gNHiObYMnr3wIhewvZu8tmd6z7SnJg5+lE7X
RLO7PMatf2sTBeLcmN9ivBUYEJfXsG+dXVwtwdZQiHAcUvJdA5bMWYyHwqTEWBfFUIlDDxBbamwk
HXph3gLEqR+WdTzbBgTYFMrZrjDQ2zM0jMUNONN44Y7XUVx9Zjpk4el5RTixZehvU9zTW29QPxl9
09Ngtful053whBOCQGAWiaFszMnB68fLGIuo0RaEEEGxd45hbqp9Jxo9HUHNZiBOiABvxYLLRYrm
q7Uo6xQCE3uFNFDE8WWp7OdhVAUpWfoWLeJ6rw7u5C3HSwclxnAPaUs6y07uYuBQYLr6nThUeV1t
nDp/HVNCePBcHUZoXM89tgjXU3u1ugFRpyajg35NQarEB9zu9qbnDdjBJEGvXivNsfrOYA0Ni21E
vmehb8/O7/gzn95mxSm8n/kexkKCi5qcqM7HKQLyLk/Oah4S6X/CCo1sURm8mfFbnGQ/0PUI4QfW
JUl/ZyXu3YQxt7Gnx3XAU+onXXtJ5/qWOE148lUP5erbl+GKNRj4muVVj4uHzsVqA3psvO8G+e0a
zlcHftmF8UWUmAC+3IcWulmaBgt2BtS+xf5jjM0FHC1kfTUxiMNZsbweEd3h0Nv7fISqwmtoAeVF
/TBdnwTYwBEsHa23gBMj5wjMv3i1JgZOutHm29Tk9inEtsXBeop35dxuW18aW3By5yIGFhYo/2B7
zYMsIM3Z08QYp8seRZsfMLVgqMdOnfvFvFcCDTSYMK8X7NWgKBO8L5uDjQ9wN9j1TZlYyCCHlYas
j1MKBhll+CVZ21tbkCytwu9QGp+yS1QUN/WvyQXLVUn2PoxKbKb6a9t1L8biH22XGsShnY6tyU0r
GLlKjO4gsvGgNTjfkd0pcIqPqi4m/DnTp4wTWhWC6UJ257uHvg2NGbGisYz80llwzsrmdUjFL/qO
+hsHfcpfU/YRiQFTYHabl7QtYioGCEZy3AXDN5eR0PsI2ZQyWmZz2CrUqz0RdA+EmKkPKTovSK4q
awhgj10PdKm23lXn3NwcpjGRRah5FP9Z3Xedkn0KqgZ0YAmoJvM6vNMc7UTwXXildaRdcwfC8GC6
o4frbSx3QEO2ZZPEkT88KJpPMUwnMXdhBPmcw2ud+JHTwz3LCFNMHvXmWWUeJpc4h+fLP5g/KEPP
o6LKzX3XPte1ZfPB9NaIHGuUCz/GEN1XB19hK0xCuend6ZcSHFB73NJgQNKvguqng8RryXbIP3o0
R0Xj3onXeWfENh0b6NP5Cr4hltpUntWflihvvtsz2SY4zYa6jgzQu7G3gJirnV2YzQIvn8euCIB2
HcfuZZimE+kZ77SYk0WrU9lEvpWxQ3QqRuu4xojOdsB8bLN22noW7sGwtHZtXR0UxjsrG49WsH66
issW0VTi6SIEjhjTrIRS25Tarzw0MLk3xgbyQLHrQw+SdI4nixAvvcGslVIm0Ja+zIiUsIrCPqOU
NF4ugZ3fF5b8HBUwybhpEGGaX2nsbPmOv83Zf875uWSSdjAeUGJA8wdPBx6Pj2q170ssW4v/J065
7GY8p5ShAI/ErWSEz70ZVj+EN36TqjjWftzzJdthm7NeJRzOHUqm71I6T46Hn14m1q7mNRNbSvaD
u3JQjMtjXJOtwxkJR7B03guHBjGKHugXDTgxJnN3FbrJkw5Zbh8xDsbE5A3KPS67xhakQc74S1/D
jph/yU6LD3NhbAwS6KaaCDomfrEF+7+rMiSAZcKaiGMRsTamewN5qs/3NMNFA0Z+mOLxZym7benO
04bcPbRKh3xkM3E2LUkvLOqlMlKMyXOCg4qxvxhEVFDqiIgTIG+oPOFh73AiceyIxSIqW6y2idMC
Q2wkp4vkSY4EZDL6P/z1AXcozKQxeCMQgGIqWJDONlHd8FOMPJ+qOVdR1fNioWe8LOKxHEjTNQUF
PooaTgVYqjTDt3UKP9bEBSyPPlaOBOqsmZfZOLtAdT/85lK4432gjJ+tS1wkDh5rWa4nEIQMVvW0
Ez3e5cLh0YLfk/Qm84idyq8hO9AdaUf2VF6bLpabtcYbzIWgqF/zW+OWjv6vJJ4f07kiT11NNFmk
Z09kAtPNkmyTWaFsFNPd6t7DCrFJl6aPvVqfWqo7UzO5Z/HPEpsMICG6jGDx7NoUXWpSY7v2BGTG
P6iUivaJkdLSmfdqtu/62jROKv41w7na2hxfQYXXR5gO93luvfTremkbV+x7p30ryrxFACTpSAMl
aPT8y+7uOmHcSgcuuW314S5D9HJHZookDsbojxPEFWJVfRL8QK3Bv8tsNUdumL7mk1lukpwsBbhP
Oq4fs8A3dp2dUV9gsT9vKrENg67Y5EXyQCjOQ3zgXuXmbMcK3zt1rn0JTVKhprVGHC0eHKMXKHrk
6H3uIUawXFg+nKqmn6Mlnl8EueFEsvK13f4tVPh0257t/1vSe79MmP7MkwDLCrbNlBtAGG3yizk4
J9IEtzgfD8KfXuFZ0CSSP5lC3kbRUsEtineYSdxxE/U5u4Tx4rTepMX8gN93V88YgWdsyWHTXrsB
+Rd5z+2bqOhfnLDdu666CJHctwPOTrzLy29/8EnVVDdSapGdVbuZIj6Kr2l1yDnvmjoD9fdL7Ub5
bFFLbQT9kzs/UgbykwYcUPPYjSNhx+c2g1W3PCpcqWVnsG3I2eOh0yhAJxu7sW51dengkWxc1z87
trqn4/bV7rCD5NlHY9UBN8DypNIP140snUcq3eS+70z/EE79kZIISG2vaWwdh9F9ExN5SlWSd6ys
Wzw9hS1YhoJyCNS83z3D++jk11YYclPU4t5pssfAgvIRLHdlE+PfRxEN52gNrd3o/U7SHu/7o5Ob
h9BP2MIRKy2yawdHZeAXlax3nCnamtiijxyIh9EdT1CRra1ygw9/ybltI4pwIbSvda9+UtbMIr2x
f9S0z6zLnNIa3HzbQXFvIU9apJaaPr+Q3PxhzND0ZFA9l61uvU8hlKo1WGas+f0d6JHkMCMKjowK
x2auDp6XrFsjzSVDJRtUZYzJySOFVhRsCfuaosMZJ/I0r2V0HKai2jeOIyM5A0kqDLcCOPLoTBMy
Ty7/EBa8TvPADdix3ymVxvGw0jHjh/siYfU2lv7X2AdvWXO2XAEYFYKvi71AQg1xpPsa/H0oEUwm
7YJPol/3f//bPuuYEieHVbFG9wEplGO39wOWV2TeQyzGcARiayBJz6XsgL6R8nlpneDGbsvgxOpv
8kqTXRL0V7diifN/6sq/o67Q0Pq/qCs3OAHN+PNfkXHePyJP/K//1FX8v0JBqIn/QLJpIeQ/dRXv
L1+Q+yUFpcsWca79p23NJfLkkGgKyRULul39/8+2Fv5lEewGVOWKwERZEf+OriKwp/03YYVVPKxy
E2edttf9i7DSmmubyERyD6b8y1rD7wU2ztxbZ7Ze7BKHR9DDtSIRGchiOyjQjRwCm9CNCMZe2rq4
s4fkoevEq5vqvmQWzzxbD2acRwxW3JmdH3VP+WhDwr0zPzrbThkvxGXowCawaqr5jW1Y6Vxti+gx
j7rPFZn6Zll7lpwlFTEkD6gjfekKRxyGFd9FOK7BaRLk6xWdyzEPgMaJX+NMvVqq6W+xEXsHWSgB
25ueJsfOeOhBI16TnudgeE6Njhdo2M2BOOT4lFcouKMniKK46XMJCvwWzwgNlc+9uVcz8d4JpZqo
P4l8y7nGonWvK2eSZQW4KXAQAFUznv4OuQTZ/KEyfDuErj5ouMGgN7jeIbQ4m9Xe+NGpBiUgW86Z
5X0NXridlglojsugL3LqSzpbUfhm+S/wRQIadBh4xj47WqZ5LJRcTq2Dj4b4Ix1OcRlNTQOcYLVs
DaDRiA/qqIrOfrLjAL9gnBpHFreBDRrHqeh/obOudtvsPk3cL3C45RbxCl9Sy04e5edcD5x25gQ1
xF4f6rZs9iOow00wSHJn5U5IuR/D6dxY+Wk1IRZBWG6kf15ovI/l/Edb0NB1nJ1wzRfbwAKZlc8C
f77TJ/uwEVswdAdATu3GZlrr82JXtgW8dELc6bpiSkq+WDvmezqivtnuze79EDQtC6CG1Gh4HPru
jboeE/m9PxYBI+Ja7IbxTDHPfhZEsCaYIDvLss6V376ZM9W0SW4TN7Lk0yJ2falBnUvi7YI6Zcmh
LkpkLC+nSMreBnUfq42zhc9+p4FgPb8kD7WUhxtaCwQycZD240wsp5J/TB6E8Rzl+rmYOTGD9XIH
yOPk8uAseYD6CYPjxCOVxrP9zCPWLMErlbrTqHjKWvMWWgYkRK4bN7eJ7AsuYZ4RI9QUnHH6GV7x
MLf1U92jGmz6qFR1mpeOML7MP9YUFHYVvtZiuWdWP/d6SoBrTRXRbdHTQ6XniJmBomKwQLjYN8uj
ZNywGDtmPX/0ehLxGEm8+TEJeyrZ403PwCL0kEXimvGNYYZHK9eVnm8cBp2RgSdj8AkYgAoGIY7X
DEUWw5HHkOQyLJnOSwgE1qZtq2eU4n29KkarRs9YrtHtMoYuR09fijGsYBzz9VzmtNl7PEHQKFwQ
NyOcQWlTSza8Gox0Dp9swYjnM+qxbKQsWA9/egr8+6WmejBE4GFMjBkXHcbGVM+PrbZjleuLZc9z
NDKJ5sq8hBDQSeWXG8dk+IwZR1s9l5J2f4BvdzGZRGFXOVgVmWFtPc1ycn6I9XxLkmgLEQ8MhZ59
PSVYKt3oKMsIVwnOir2i9M4yXnI9OduM0BajNPvuk6tna3RNPWhz8q6jnNnb0UN4pcfxyQ5vfnqH
GPA1TICdAt7FPoibiOf9m9QjPRaYC/yyF4NZf2HmR1w0AD7k63aJfw36WJByPhg5J9hDh0srw00s
OUMIfZiY9bEisd1bVtp3pEdJpTunlfNHxjmElqrjwLmk5Hzi64OKSTibc0uqDzBSH2V8faipOd1U
+pgzVMVbEo6PaCm/jC68YXFCzeRgZKIm6oMSktZ11kenMYM5KL9sTlSzPlqV+pBl6ePWog9eBScw
PwmXUxZ6j5KzWcgZLVjne4O4Wzn+sIoJkkNAbrki8cXZEYqC/8vkJ9q2/ltccwguKYsoqOh2De6P
mXxsuOFUNawLHKQqsvQhMg0/FWfKQR8uC33MtPV5Ux88CeXi8W4eOk6kFidT26MX0B6J3AbLNouF
tZ3BKo4Mknho173JcDr1nyWn3VQfez3Ov4pzcK0PxCMn41IfkWPsVX0xvhsr3hJVmxPUmh5ROf3i
oVizSdCUBI7c+LD1AdzgcLvqI3mtD+ddGOxG3ELbgsfaJmloAtNH+Uof6mN9vPeW9rVLLx5Eqn1s
htyoKqjUtFmgeJN2xUSBmlsN10L05W4qanrDApS/fPHeF4UzzfUa2rpQHEYtPSQeIkSDGtGhSvBH
3sYbvKfetdN3Oto2PCGAjyBlNFrUqFE30kF9m31f/+jki22ThcxmukD4h+PMRZ8a4j+9z+sWFTIa
0kmJhsJjdddjOtDSCp8DjL/MrcZ3gvJi+PJXW6CxWwL7ZTl8Bqq8V4t5SacKVXioVFRacRaFDP45
3KVgxW5KJz2fR5tK0UkLQANKUKYloUaLQ05Ck70Qctx4yncvHqgCDy3JRlOy0ZYgI32WU30QKdVe
XT9tRxb5KTLYWqpnVXg/OmhAVGg260Zw2dvm+MlOFedqeZnq5JedUTNSZ+k1K2OC0GwyVPnHMl17
n7gmFRVzyDK1Z03TBh1WkerNGyvquvzl0hfJ0xzwbtU4T8HszluHWNuG0Cn+NymmQ7umuy7J3N3f
f8PqmzzKE3jh/iS3JX/T0HMJD2w+UgmP3gLLHi4EJBCL21RMAH0cKZFj20S4GV+TZyV3cm0WnszA
yvp1fC05jO0LSud31Ujvu41rlu38aiFh2b2cz1MzXrKws1n8NnxfcaMfl8HNG/Iu6pzkq3Pc/Zx3
b2RJsVxa8NJiEH3fRQm+xKBYc1PaOInC+p5dFtq1N6ldXY/YcEDMLG6Bz9/5wgtQ7OY6vw+cgSsk
pk1mbdwf0rCADKE8l/687fmdqBSfvfwqZHOaEixzXU8iOwxirNAJ4KzSxVJZcUMeF//eVdWhJqnt
N1ifXU++JKWfHT2ZPAxObrCOyiu+S3S1fN5PZdfvR/whuyCm9wRQnadvZfi7UMWyp0aQaQ3SVF1T
Z4Ua6jCEDRnku3UCixM0vJUQ+CZ+f9f2CxbZJD564h6NDodiBhURppANgDjnozZti9wFaimMB5cD
9GXmSLhXNcZU0gR/VGZcFiOZ8TKqfdVg7AjLeGP2UOqMmLuyXGd+NCVlalwXD4qiljXUzMapguOZ
t8/eSO0arTLpiY0XCBnzZyHpSGnlku5jfZHGTDvUcqRbx+M86CxM9ANbBKsP0DslE3HZVueeTb+d
JDucWZpLgN7asWHYl3LAYGYP0eAuSEzYsDu0kAMjM6hNR56nADjBWslyq9o23uHFnXpneZDkusfV
fMuKwAP+xy1xCORtsUlCwH2CVFXV9i5O5Gnu4Mdm9NxEcGZhC/zhGizOQRV2MM/BdkAIrq39PAp/
66ausVMqvLKT3Nc2Qiw1Ic3WY/Vp446zM6uFkojPYekJeOTbIA//xDPh7Xaxn4IJE3GG39DM6RRl
eHnCLL3gt0M5Ae8AKIR162YCERnlaYZ0VR1FDXXEWbA/yAEtdsQ6xlLmIcdbMY7h/Rq337ki91zV
n2SUCY7HfYphzdm23mRFbhev721hnvBk8AqnODsXKv9o3Hjm0ZQ/2saAcp1jda1KZEyaS3fOgKER
VKW5rQeJQ6NLXlefnsd4qK8B9cpRmYsc81ODIWMMHitTNYB/l5ewNJ8RPrDrzviB0Wq98yLbXWI9
VW1W7Rf9IUpN+puybgKk37d7A1qxSsV7iW4CfYBzQU8eg31uk6yMTMm2nNarARGDHhM8G4QXPtuF
c4VP6AftGO5jY58SHhN4M9+wOxNT4cY9j+sbcDVWQ5WF7KALMU3vtE6AqjwgmWYdyj1FsnuXqkdR
3weB/RESionsHFKYQzFtXrEAUo95YYmdWORhQk48OqOzKwYurLQCezC5jyN7hF3vJhAbAU8KBy28
g8CRGSwdcVPLxT6nwxN2/MhNfgs2BVWXPVXgLGOwli54y6n7Mpz+XlkLg7PXvmWagzloIuYEGjOb
XpQmZVogM4VmZ5pANAusrdDh1vXUAth03OVameHGG7NvHwBnUt+F3AwEWE4fPGcIpjOejf9g78yS
G1mubDuhClmER/+LHiDABmyTP2Hs0qPvPboRvCm8AdW83vJ8VVKZylRW+tePTLop3iRBIPz42Xuv
fUmWO/xDFZYXJtjRxit1MN2ITyCYTxPcp5WFz4XmfxrjG57Bz0VzQUmX2H84oQ3E0KKvLyMIUX8B
q1258ydoZ+amYGul5k2uxD4xGk5mYC5Ad0mSl2sgCuX6q+8yPnqAv3k719lykrBMU5eYiFAns+QP
nDq4FmPwIzt73Y/QQ+O7FCbqqOGovsakDu++hqb6Gp8aaY5qhbgHV9X2418NnNUW3qrU4FVJwsJf
npdg+UC0JuNVBVfRcfThUWTZJ9Y9DFcLlqutoa4udFcfyisgr99jhUnLmbh/aEqVBsK6Gg1LM/KF
VTH8D6ixC/RYTalVPeRnMk7Pqv6ZInlHQ9FPr7Gz7B0YtJP4a2zrlyVqXhTPo8hN2Jsve16R+9lL
9/1QfrQp0qoaKQruWm0TNCCavJR5hZgMpTaBhutCxR01HldoUK7sQOamKI4QdC38cRgJJB3awHXD
lC0IJ0I5vvh1/Llw5N+o3OJHMIO9mOonpi2KsTSyd9LwXnsC44vudfQlYF+lEb+A2EAoauxvB//X
xv26njUSeMgG9pTeS9WEP56GBrce+OBJg4RTiMILZOFQI4ZdDRtGq7nXe8T8p4dELAPjpQzYmyBZ
3sXUvK0S3AV8UJ+b1L62GmccRc2xKZ27Aon0gF7yu9fk40C9prp0Iu4/LcjINiAoppF0s8BMJlGJ
axWKsmHZ91K5n8ZS/oz4EI2zHLi0w+bCfbbPITGXGsk8e+6Nz00GUvMEsZkl+8ls1UMe5OcZonMM
2bmE8NyC7bAhPnu9uhRYvbNR0BfV35F1/M4gRE+Qovth/sRG2WPjE0cLlrSRiIvH2zyA39Fz1kGc
ziFPhxCoTalPOs623MIp8K9d5z+16yQz+4+dZPcf7bf6TP7RspOv/WtGN/D0ShOzQhhoWtNfl53u
X+xA28sE4ixzm8Df9Te+E0ZAj06N/78f1XvQv5nIMI95mgpl0e7OlvSfWXbiZ/v7XScWNst0XQcz
F//l7yO6Mg57rkbFsB5zdZ25FgetgN2iUb+ebf9iuJeQbzUIWEIErhrWFqYP9hxW8AIz2Ip+gOjP
EHlmUg0Eic6VjPeRFzuoxv4P4RC5W+qJS3FD4iLXYOIaQvHY5QkaTr3qNLzYZeZadH4voxFgnWvE
sSFuS408Tu2I7g6fR4XGIUMDFodmJPbIv3Lcj6HU8J/+EgnWZalGKk8arow5Y2Vp3LIJdxlMVn7u
NIq5gJsKEFzjmXNQeFzMxGztA0F5akO1eOFTNgzB8SGMwNLpc9eZXMycnMSCIznTZ7OYHsi/tPs4
HvYOhzflvfba18c5xzotcx6HfOCk7Y4Zns7gqbyWWYAvScAZtLQ9Gzv7xLAg4pGtVOF+Drb5EjNO
NHqsAM5PQ5P3mLNeQlFffs16BpER00jBWFIIg1/CtDX1vLK47Q4sxzUpJ+708+viE7Irq503kV6i
6tjbek3vrhU/+I6Zb2Es8vR8JAMqHRs9M8WtePQN8ylqMTPJIXgw9XxV6Ekr1DMXRoezqaewaUme
l17JNSgmk4wts5rB0Fbq6W3Qc5yjJ7qmyR+qOpkg7OdvpizTUyFwhdBifvT0RJgPmOaH0d2wx+Ud
oudGjwGy5Ipnj91H0Ri3GQOm0JOmgnvs6wAZLQpQSZlG7R6aHT6nUc+pMmNi9fTs2ukpliF8Br/q
XDPMLxS/M+v6DL2IdDZzYHcJ9TjMWJzr8Zh3OjeS5g7nI4tONk5tg/8394mzzNFuZsj29LQ9Sp/t
TE+Hhb+KGMdDPZczi2fIlLyN0f68hqXppId40i9HVlH21uuNYo11jNiE2+EXomJh5l99jkJBOztZ
mCld7rV3cMaphHcZLp++RMTcJjJ9rbCClq3ajHpo5K/KiikmcA6p6eAXnF7tgH+vL0eTlZlNb4pT
3fQZDV8NXkUPLWWXu9SLZLQTjEN6X0FTMhYuLU7IHclu+3znG7QAqH4+D27w6jBfE8Ydl30mGWCV
x6ehgPgdYy9vdabPc7rXNGuLSykqCi/xmvtteUaDhk5p9A9FnWGVWMp3ks/xmQTVyzj0P2kG+zQy
lmtLwHWc5W1Q8XsIq9PghHSM+6xnnXlteNFl8O0Xp+s/GiXOtFc42FBYM0cv2Vi/x1QYqs5+HIcI
BZjyVVz7RTDfqpYPwlITHJ5bTPCte24SeUsnHIYMxerEnQSLbzv/HGoTK15DZWb8POIutVtiEI5z
hZq5DfEtxbQ+FhEuVf5AV8KgZzTG9x9wf+dATlVxvTVytv5doBtV4kseyafWZ+3QC1AZCX/Ritvw
Vynnb8fk8oTqi+QfXUQ63iUc9gHBTCMmuEs8K5ck34roakThd9YNZwoxb9LEP+InIHAmuk8Xi2W3
mMm6JB4RaCpW612CBr9Vk3A9quNvOanfDY5bXoCdPxBWC8R0yHBd1lm496BvWzXc6aw/DJQECMbQ
Llen0eKhszT2qiZw7BHwjNhT07S1kYJYOFcEn3Lazv+IcEVlhokVwFgjNZVE45xr0NrvXMq4Bc3u
p7Bc0KkDU/lqllV2aJLiRCj9y+nvEJtAHoQDaypvuFj1fFTeECI8UM/S5P1rkHWgCpYCRX5hR52o
7MkzfqLW+D1anY5dY+Dz89+5rIrtkM4UBXjdabLIxhSqBesWT+rB0auwWqbXbnKYSonqrGi3woxF
BmGbAzJdey7msSpSNMP8VJpfiuZuxZ/aLksq9bOO+nqd6tLSxsvubNHfQUGeLO/ckdUy4u4myfje
ssS7dQvnUw6utWn5DioIWKcc9gXXu/4mG0jzsGbN5VspHT6EZn1OK8pBlJtP66C6jMK4FFO/K8Qy
kNqKLhyC/k4m6R3ezN+y8A6G2jUQCyYMgnP7gxi+awPaJlrhne3sdcnHm6krnnrHPS0kXDNemynx
b7tsOlhx/KTc+V6RWqgd79A2ya4rzJs+Gu97s1hVlv9Ql5ibFwen4Wftit2Sf+WJ9ya64nlxrVM/
8FZq6HSA9coT+mI1WAWG2ueg5PDw0xC7d1zs+hbVIie6hGtkisN7pIjBYvqsMFZU3lVl8k2Vzowl
imwUbInK1Mi1Cit02iW3jXOfeu52pvWm6qf91MoPpLRbJfu7HgyubqMTKS91XZvfc+R/Fv2+VhLy
fHnbG9O1qaPn2FBXvx3uzGXccBnETC1/GVAKETkvFdCGgG8y6LqN9D7cdloPzgMbVMzNYj/g1agI
pZb4HKWq7uo++8y85Z694ou9xNRKSVKQ8rWnzmmlhPhYFBOJXXDfteIjvmwzwhgvL7nsf41yM/rO
enbEW+Utv/EUvY9BhLkrOXEmrBMJmHbmuWiV9Y/p0jbYc5CMnk0GKyPa7T/VRPBcMMJmPt3htPvo
Zy6QY7+s4Q8wSvxxbWS9c6N8+Wi7AX+5iwem3BsU8p7QDthMLs7eMwpC+jCoOA2zbkOfNL5FlYpd
46h0HQjzN4MlOxnSqckjMDxQ6kW9yyUscdI4YO0S2F2dTBCpCbCv45Jl7p/oIeJxd+yU7W6qltiQ
j3lXtAE9N1G6SRKA5R4/QSkuaaQuSZAYDwK2R3ctyG6KUf3I0vrAFAKTgUN38OcH2rOpn7Cpuh7J
b608DKyTjdo2k3gSORrBUkVYJA1o2NavKmhCxCgRUUPBcgkz8o5Ne3JcLkKUT9y1MOI0iknAMNYT
wyBLRewkOovb6lRuSTy30DndRCd2wRFmh0E80uPZsyfRFUHmyscfGOi076Bzv1ze15NOAsc6E9wQ
Dq51SFinhY1iOk0ORx9PiA2BqbVndqei8zFYFWdpVPdeO9OC4LywCzk7+dnL6Skkntzc9USVMyLL
FCHswezuyPKcrSbhNC02beZzNOOWpEsyR94x592QpNRVbWxi0fO10Rlp86B0YJqqsFHaB1snqRsP
I2v/S+iEtdJZ6y7TWk8SHApi2KwJ7mpi2RbxbEd4u0IjdYht/65JcMckuRcS3f2faHeK4jOQRyzP
0l3O5lJdQF3u26x6C0iGt38S4tk1kvFTHmTHKTgmMxMrefKBXHlTW5fSwwOfN/HKZ5/l2BSdk0Qn
HafIpeOJWvPSbwSfRDje6wit3CTHLsmzS9v5aBggOY9DdpSCTdlbTf691kF4AOhvnT8/ByTkiQOc
jIbIPPEGED1sJYbsajrza0C2viNjP5C1h0LyOeQwLqPgPpwEhTUWqpC3yuddVr65mPJ1b4VVePsF
3A1s5V0xvlqZZNLBmJAEtPbEBckA1lRwABwNBOghA2QQAkxIATSUUgAOO4DKUCASI5JIt/Y0XGDS
mAGSsyD+NXrAHHal+BEmiE43NZ+NUb+YsAoC0zJuhnY6lCKsDgnlMBKiwwaCeXpkTljLQFAeROva
dtQlFyYpX1aBY7/hh0lWmOBvPA1OMPW4lcNSmIiZr5O8ObdQFqTGLVRwFyINYEDWwHmmoQydAJ3f
wWnAQ/BBKrM7zBAcCo1ycKaESUXwqJvAPPj+eI20XER1O7KfhkHYGgvRaEAEYQGTLSfP+O5r0AgJ
pCH2jCX+kTbw0MIATUS3uK1909qQkcVQ/GqM7U05g6awNaRi0riKWYMrTAgWg0ZZRDAtUt0EM4Qv
c8+r/a99xD+1j4Cu9T/sI/Ll59//zz/ItFl86X+sI+y/BOTTgpAKUMHFlD/4K23aMYlXh55NQI29
BHuKv20j2BDgCbUsR3DXtsCM/ec2AmIYlgMrEDaLNccL/iliGFzr/7aNcMm/27bNEyzQNi/+/OuD
S6zUgLF/W1QwmQveWuQ3VM/BRmr28QivlKK7hxa/Y9AEj6Tuu0Nu45lP9iX5BVwtFo16knBmSbRr
Uw/o3AFzwQ6+y3PReMudx+1rrK2cB5KTbzO4lSWJGPwMfXjqGaCVZ+xrMwqZ7VsNp8LwMZllgmGA
9JLXcpJlxuVYBUG9FmbaMD8Q209EsXUcs9w7fST34IpYHNt06YYwPODWUD1m7AKz8AkkLIrndnxU
bswOBYIN/FYC1HY5DnTf0AcAqGbjs+tZhwo2D7Z28y53uUFxaaJZSnTTneESIh7zgcR6esgg7W/E
MFsbX+fG47h98qZOe17GXeKabyPlkqekzHgZ7NrcVBRojhNIMgIxBxixbAHM0zg2ZwJqGaWX7rST
ZX+VtrBu/JYLUs96AssmNxtaOem/wa46BV+lgSLUhZa3qqGsbHrWGjeJM/P9zutcOdWuTqOHxFiI
nszotJYBzJ/KBhblAO5b24OqBrStaJcVXXMKKdk6Ey2pNlYcqFuYFi/K4blLpA68UBXeNi9+IJr7
tgtAneIxZMMwzRuP9sLVALMNOTVlq2IH6cpLMlqJLetiLqU89GFpA1xDhClLgondMp+sLP92kNA3
YSjxo2DhUlw0DvPgvDpRcUDIevcp/DjMXDr2g8VNS4/9rdtPu3IhsT3iXt2NYSYPJoLOvhT8UlUx
Vut0pLOgMUkBOp2ZrJaQLgkzh6DtlWm4Coze1Yn5m7EZuqeWROOqcCmuS8RTQ8fHTTBzay/Dc97X
xBsSlv3KCg5dON0FtEhsyCs8dCVBlDHH6c87LQIXQrBxWEofdou9nwFRpcMESN0Lk61l0nHS01Ha
ph59RYHU0Ap8TMKt19wIlhujso1jEJSHMbUoxaCDZzOrZdqYvmOsakHIqJRefJrc7rHg97ITYexs
spkcyISvFuzqlYReRharGEFPWCe0AGMfLOFPSrUHikvE4Bhda+xRBgo3JRneM90J8Oj4uytaPIN8
FzfrMcu/eCFddgUrq+8e8xbVHGJevbH3HVUkmzyUm8U0zm0EESdasM93BKjKKVy2YlxuizYH9OWa
H1xN72WjS056CoYY4gn9NDachFQsR2Une3NWw2kolxvZN+mBMgxs+8vVthuFm2WBBghUyvJTvg3K
dLaWYkUxDKmzcQhd0u+CVWwpWpvKRYwWtf2kL2xz+mma5IyyGFpxqEuiYnv4kMRM90PmagoJKSF4
Wt2ujOS4G6k2Wate6CtqDIcpdeipwrmQ2ot1kgDSqt7ipmdzZNOZcUHZfZ4gvO1HnHy7bl5+bEOo
jWGIYc1P3WxCllunrMt/5XLIsMoQa58rppg5ghxSgnAIYxdW1R8IU+ttFIJS3afyqAABVQEAb8Ts
fhfpGh4Y2FzwDrYZv5dhdZlA0M+zgwiybGk2PEYaoh2sXY3UhpV9xpynQdtqpn5GjzAd1iQGAOD2
N7PEXT+9x7DtQee/0Gl1N7bB2eDGWdjD1ShvJp26wxm1czTvu122mII+HSox61+poJ1EA8RNAPpO
qjaJ035O7BRjc08oe0fKnipPl66kHJoFrHFGfDjZYATWgWNAomf1DJmctY06zEDU6qK+NC2m+jj6
Ur37K4BpHmm4eQflPJ2/MKh+SGUfYHS8GX9Y6GsPMrpb9Reztw8ZYzPc9EbfqjRI3eFjMGq0+ghj
HefUrdBZVQ1f7z33IdQ4dleD2WMI7SGkdnwgH5XrsngefruQ3C08juswh9jQPg+kTXztEVKgJFKe
BUbXPLrNBx4wPA1W/lnla6eadkoEV1aeG5JHKlJnC3jlCF9e38HdJtnGXrTWfUJN8R6VdDB4zWWC
Tp/Hy8VO3JvCeYFodnFbYCE8qkaXSIwxPrSe/4u99IWn4A0xUAyvnCx4B3KY+HbNOy7F+vnVaWL+
ON8HvnjoUxz2gzS/a6/Z++xiHM3aL4Huh5q+X4Dhd5sf35PHJiDYO8b5I7eyt6pIn8LC2rPvvFa1
ukRd+SIj8en51BKB++/B/gNVm6E+lLoNIBt8XjnO46q9iyzrxdG1Abo/gMXpxadQYGLfkSwR31O+
K2LwP/bvpKlOqezXVN38mNgIaCf4432hrSCltYB0LuuoGi8BzYxTeliicBvqrJTxhpMLH+7WQ+vk
CQwpB0cVzQgWv5aGpoQiCFcFGPN47K8AKraG7R3Mufrt07BQ0bRg0rhg0Lxg6gYG3plhiiJHM4Ma
vZMvrb2X3Iywe1L6GzjkV31VHO252kPBoBxiN5jORttDZk8cpsHDppGf0jG5k/i6KzXsC9oiakiJ
Am8IrqKewjuMSHifDnUfbeq+4KdItuTpMXC/K91DQR8Ffuf10F+F/0khyM7hlSElf54zOpVg7bNd
Cm8oY/yoaLlwaLsIab3A97uN+uIw04bR6lYM2jFMWjIK2jJip34yac/o8uqNY3kDiYMsUJM9t2V0
5gl3whmMZrPn976BLf+00MqBr3cDfGrlOiyzs1J8WPV64YZS0eaR0OphBjY8IpvbGnUfQhd/eLoC
ZNZlIHn9yGNH4TODQDKG9jvtObuW/hCfxCRtIhSgPTu6XYS+ttlmoc5DfWNk03kqkWXYiHOrujbQ
iQcoxeRK3gvU1BzLIRATXnBwxha+agLLUNnYjdBccIWlcp0hIOOq2bRyThj3ylVQ4aKMC6fQ3nnC
+MXGiceAR3xBA2KZGlvfM4ghtx6/Yx4Tfi52mGZbrfuSYR+XE78un/dRvUvZHW4SmLkbpy6PIguH
sznn28l+Gjk6tkY5c4sL2ftFNYxaz6YMqfBnRWBGUQLgar1nVDvhjpeGDkacpLBAJ+Q4+i9mi9mF
yc/oMGArrvhJUH8CZDx6YcXzgj0HddcE7D2rozCUgA8rDHo9VLWfDBBbw7t0m7NvwdiNsDbSU+at
KOj8VZUNNqz4JXdgQ5QZrz2YLohHgFT6S2v7L7ihN/PETVVQdIAe107qPfdJCtN0yTbRD3NIRZjG
Ei985rh5GEqGwqLDy6Vy71vlAoCZHe9JWr5PRGTXYVF/awJTNjo5P2DanFqEJeUY1yxJd0vfn53M
h9REXQWkH4ycRbYvwEvVeKRvUurOtL+7nCbM2MYSH+jBovsNR3ZqkK1KUlesyqX6LBDR6honR+ME
T74rr4uTUG0yteHGrZu3iV6/c8OIbg9pf2wzmxlodOKdT032yv3uR2PeRnVqb4jGmfvYgA3W8GNB
sbR2Ntb4OunuhRKYyCaLUXMwXBzPAnGm+xJqvHjFGFLnBDggEz5MW4aHzvTwkTdAiaVTbmyrrtcy
B1xc4QkwY3fbBqDKmlG+GuzF7BQD3Bg7v6Yu9reGb07UZXqbzGqnU79UvyOUUfKy2HXS2qBGm6zy
2gZdeZO6M7M7n5K6r46S7th9Wg0n1N0HtM1qhVGQJRgexbg2GPQD11zVCJlVJMArAhvZR0iWzVaL
t4ET8eoFXr2qO/6jmZh5vDZ+1Y9wmHd3yuSeVYv+h3zwO1ETf9cSwY3EcJSo3WgOPE3bYSsGHJpg
D7pTeByLhHGMqWhjDwfbGO4rQh08MyICvSEOH1PLpjmfJwxJJEWsDI89CiN54mh4kA0j45QWsDlV
EgBuxJvoLuuhxtfmoR8yBXA/syLz4kYlsOAavnLOp31nO228D7Mpfs1ntn4OI1/dJdqSikHNTRr6
wXInOxiW/+hnFY1fQNNmbsNrPqu8NNpj4bDpMuxT4qqDVU8QXB00afhY8Km382ShVDpX8hhH9lZk
Jm3PWPVQAbeRUTQHPlvvKeAuwgdn/EgnEoBINqkFsKSa3u0okpQWc5lg2RcPlwlVTCbJ1cg781gs
OAtz3ij/WqX8r1YpocM1SYN0/vEi5bH/9//78w19/efvlyl//eL/WKW4f2FV4YchLHVbwFr/6yrF
/gv/iOKuIDTh3IAz+a+rFE9H3+D2gMhxA/1F/7lKCf/imoIvwtZjuiZrln/G2MGu5L+l2Cw78C3T
wXZiWXyfpOz+6y5FUOMw1HlRr6cvOdfX2HMLcvIj+DVR3IUDd+k6RfuuAxxyLFBAlD1re1IdcIcw
rPaWGHe1HzA1tIACV8mEm8DIGD7wPxziDmMCC9zfTZ21+ySztsVcoUE2maIKi+sYT5eWJxAlUWXZ
XE1NeYut0sDRaWUbOdjW1iwywvcecYi0i54d3Vbd0dDH9dv/nMbkFNt1ChzVIuPqTGu1UJJayDI+
uZF/HELnHHsOjCfjV1gaNQZi9VkrQABBK9/HEPxbtUgILKOPA5363k3OQcySAo4FhoZMQQySbr+O
Fxqa4h4QtJXHBZYC04T7CFKGK7EH4CU9FFnKLQ6nnlXz9UsAVRd/KY7oDn5pkzQeRlrzdxQxrDdO
Mm7l0nJnrvCfQaq3dzZbiMiI71Fxiasq5yaFl7myrejBb/BDDlAwktYA/AoOied7+NHMhsMSFY5E
V3Pzl9AV0EGxx7A4eGr6szWYE2ztnM0Ok9bWb9DXPJeqTiqJbjufnkEz1MQIuCqOMF4ofQ7gp03Z
pnHwdnhcZPKfiHzxKWT2/vNIJB5J1aheE0W5+9Maxf3i5cSea+9o+dMmaQT91amVXZQdfptc9U9e
TVopMc9RXLBxsxYBjzZ6x0rHUtvLuT5m3PjCdhMX4dWfrHw78pXV7WykzSsVwN2W5L+OjKQfsS8A
gJbhoWCZcud7FZCOMTgGKqH9Wy2nTgCQrdu82BUuDa7ROKFvUlIBh65/ZRf97WHL2OAJxA/Tixuf
U3jNpJPtGju9S6CC5gu5b0tOFgGq8sGpm2ALdm/rSPw+MSsdA7iHaEmAEHbi+cyRA7JKbT0N6Wz4
v58MD3DnpBGeLSxPU0M9C+ieTR7TaWz3X1FuZTf8r7dwiqzHJOjWjtf7uwVK6AAttOuCkxgAObkO
FBt4h+mmTggC1objbhvlvA4Jbz48CRv7D4p0ss6GEd4oDSntgieGiW9z8Z/GUawZF7G/0Aq0qzTg
dA5a1FQNPWUHQtw7vJMNebQ6zoDUYkdwIaWmEFPR9LJ9Qj5F+SAYkuBNQlYHdIGLwvT7L9v9HhkN
DSisHTTWUcLptNWbRee2hrUyRpga3koa6UX0cERdjPTgWcStD+m108hXMrkcuhoD68KDpTQHd3p0
JMMtNjIY3saUtZWhiLuWLe2pM+ayTgNmc6B8FImlm4Fhva9PJpCHTVKHeBUAhqCbdftZpd8Cbu2o
AbYMI5DsExru4QRmFHMNj9odtff6APRtf/YdZutsbk9C4E/KLDC5mRc4Owtyrq8RujbT0VG63FVK
PuqzZ/Ro+KyMYYUtlMaLBh68BvJixPXiarmNNKxXr0RXjgb4Kki+Y2B266y+jywTe0NisquD+is0
/jed3lgRgAO2i3mtIAQnkIIDePXEm+Qm6yyNJSTjFAXcry6e1juhcic4o3lwJGG0k1Dvty1wihpm
s1ZLba2bllpBNVlSQTeCGED4gXQo2o3WW2E3PvRYu1qtxMZIssppf1RanTwiXBTJa902Q8BttJI7
IulyJSmSNNt4Wuu1EX1rxN8gBHqmXNUd/7zzE60RK60Wd5JIC4Zs5FStJRdaVS61vqyNfOmjKAHI
BpwQvpahYRism6KhD1tr1K1WqzM3pehwhPk/ai0bBB2CGOq2QOZWyN0Osrcyksem5wGTyRgzV8xZ
wsGqiAbxKJmNZNOwWaOrz1v7Nq0MNnDg7TKFXI9iBxJZV78BTGl2teSiVE1BzgIsu1bCZKfGTsUr
SZ7q28emDSostoV7a7U17M1UFvAaQdI39XgxW97y0M3oSsvJ0oLGvDoPSSzBx+TNcBAlZOlYnvDD
e5cB/+J6cd6HHGDbEBrfgcYpi0GQ++nofbMzTUpqxqPLm4r9WlBtgCQb67Si2i3fxGlyML0o4jcK
QFjZC8J8V+GjChRG/gXTu7B2Eypn3QVv3qJvckI8he18O6ViBJ/cZDuPJCI7oO5xCbtjleNox/VE
6xOItCi/cAFwd6VlmhcZZ/x+JJ6bRVk7qZqtZ4YGmYwKE0LFPak2YeyZ6ZUlcnAfR9LmChtvRxM+
60y245MC0h3WyfyMWATkLuAoT4xp1zWhs1OxQIlsrv1k3dqm98VQozbuZCaYDttxO8vvSkLl7rj7
ln1Ej2UCcYMWPrd7y8qypCLO9lmpkblttGG962AVxZGNXpMcpzTojnFmYccvl+AaBwHGh/lUYSG7
mZLZOAuaZlZlfrEsfhleW857IPe38ZLM9FCrjqOye49m7kslmOK9jy9gyuIHEFE0AJAQ3FfqUvvT
794rrtLMnIs52u06EpTchU3yHdInYXRsH6Za8wWnGo4IivlRFmF17ITXEcFqnww6mVe8MOWRiB4B
bRcehoVrhJ2uc2a11wjzBal6QLWPkl1lajK5nqukzSDktuJpgr1S+skjsebvubvDPBeea/wTfH6S
dSvty0JKNbeXCOvYD/3uINES/9EZyAqoxaGQoCRt5QBzO08MUEVCqRNP5G32Jzrdlj+k6tV+qO3u
lnNuKG4iw+5XvnIxs0/p89QtB9/kW6lz6icrMxw3eTA916HVPAAM+SiRbIhLFTgwu4jLVbe8jc78
g02AU1KlEO/g7RMUqGICYe0piyl7lQhuKxvvFuyh7k6QddqF/M6IUgK3B9mBJpPA0jVU/1oHHU/b
vnPXjcP6JBtq3By9eScNEMkNpZobqDv3Yxl8l85QUoxRjWCEAgDVgjR14II6L91LyaMJ9jaVV0OP
VF5637lpSTJt7v2UyWFrt+G9w2c7CnSwOBLFkeU+JkILv2TQvnbZjJ4i+cvgOub4XiuKkwc/PdZc
F3GG8JQhQYkImee3PARGijrMdpt2eGUjwrL+YlxtQoAwzPeLjB9iYwlXocFigMvr3KgvUt7zAalm
lYKBhXs1nYl37lOrLQ6QmJ1NL2u2qBnnNIdqfx4tl51mIE6tZ3l71yac3M71K0NICmUp7E5ub2Sr
sB/8vVF8D7m3wkjImx2cJEoLz9O0T+Bt0+Oextg+E+DWNy4eglXdBrCGs4i5fJjOaZzV10a6L1OZ
lXsbRxttDPLk1Hd9mrhP3mggSsTUCiEACDw/HfgE602kUXvDijihCEgEG/ZtHNHABrddVEanRtaw
+Hj/rTsDIr4LyWulBirXXfuMYhmfhnBeKGMJ+Hx6/qHpAKu3o70mJpzsYi7Dh1h2x8QeSCpHrX0R
VrobipTdafehVL5ryo5MWEMlxPgpBjd/VKxeuzqc7+C3bfq28o+5ov3XG0ZO4zai1BvrSdIF1YEP
HhqCyVowML5Af/7QiRXe5F1PDLV5dmK4qXnI4yTohpH2o5JIUWdBH5z8k9fBouCMhhmFjLjqHQbz
zgFQ2PBQoLEBTQYbldq0yDSD1mtCZTt7v8uei6xBTTAMnn18GgxuHfYYWKeYyk0MvSgGWgsihM8r
jYlvvcA/3014oFn6oR6x2CXMPVfg3ZGWAq0xBViZSZShO03pp8MmKUusJ0chM2h9atBKlYOPaq20
emVqHcvUipapta1Bq1zIfDdC615iuSZaB0N6SA8KaYwa5+HUa7Gsj5bj4HoDeJ2qYLmSIDXXqGsj
MluH3JZr3Q0l+7bQSpyjNbkQca7RKt2MXJch2wUm14j0aGV1vcm0rmci8Dla6UvlYXTLL0KKM32/
pf1malUwRR408vCZakvWPkI7vORjhZCYaEXRR1octMZoVKhlWnUUWn9cECIjiuQpjEKaVMhauVYr
Ry1bav2y0krm4qNpEgRjWdojnI02BfPBxHZXa6CVVkMx+a6ZgNFH4+h3oyVTW4unJipqBuFrO7gk
xBpM4jFKq9KS66LFVycboo2Tk7WnvZrX3UseTDJqmw4WZTH2wUESlSO9lm8LlN0QhbfVUi8sbzGW
/LJ6oBsySLqnsh9uzKGCONsYDKyxhQAa+Ww7wYmRk5zmXaLF5V7LzIUWnLNu6fdShcZew5R2hRam
Gy1RD388qqjWc5uxKddCNt4vFkvFgWnmtddSt9DYEi1+S261wHfzb+ToE5VSwZbOBxLWBWYB8A4S
0PpycbWgLrW0PmmRXWm5nTvEvKq1BG/Hs4NvFjIUC8121fWEpBOPa5OEBboSdmdRietGp0GO1wp3
0plycWBkBqdFmT37Jbfn3IjoTwqHzYI4saIzLTjUMhvPKpwe/o1fVlhaU9WuhUWmTwSFTX+QfAso
p9wWgxKw0bj8FImHYtMT8wB4ZW+aotr3MSJO1ZAYRtvcjFOzN7PuJejUb6PygLOW/4+981iO48rS
8Ksoep+c9DdzYroX5atQBQ/QbDLgmN77fJTZzXIW/RR6sfkuTJOgKIbYVPQwJmYhRUgAsqpuZd57
zn9+Y0HJLoyNq+OFkvgW05s8vbUnkrUq3cSiRovcfSeCNTDdDWPX+IMB5Eu+zLE0L95CK20PLrCy
agfavLPFTU/G3ILoKcBB9SzAV3IZAT8vUs+W3E9CM/KSLUAtI5K53cw5gb7/LqEa3fQYkXtWojPK
CzdVWjmLwGdWrNYRcWljuRsia6k3ToRabemCJ841Pai3BrJWSNTePf6TZ73RMKwzR2dj+vVRa7bq
XvVh9RJM8OidB1UxCVaYziOIM+OUKosprNVp4ZGLp/sC3/wrlVZgNkaEaxt6hK2rNsbk8tSLpB0O
wokv2GMUstDdg+VzEMDvHBbMttNtZGb1hpMJcbPXeisdcXPNw3FUmMyow9wAy3dMgFPtJpI67o40
p9pNokVLjt4ssTXrWDCLDCzDXIHONjxWfodtQTHQctVxgs5ZOv3a6WFi6o0usCILqFNRqBiNsRyc
4COg3LWVJtVyqBj4YVA098dK7HMv1ug6eV8jwXycJQRF57Aj8a1eGBwKc1vzunXf6Zglt2jbjYzJ
QlMgfvQX9qj5+9BpYQz0H0TQkJ9m0Dank+li3sgZrhaVPjcn56FkRrLIGVbPTUTCjO5bcO4Ro10O
G2/ZVv3lWIh0lr0d0VtiwmcfGtUodojEVsKYusX/Y7l/CMvV4Py4cCy/ieb++p918/B7Ij3+8hnK
Nd/QNOhAtprQXWHgzP6JFufCRxOAvLpms5995kimvVEtx3EErIVnJd4LlotZGfI9FZEo10NgZtnf
g+U6poRqnwI3t/d//YvgpQ0uxsBE8AZNPvZrKNeDFJb4WV7MHTt7T7OBM1Up2Ts2k1aHCCyenAj3
kkh6IOLRidEetQu1qNhNmr52J6TSqq72i1TWOkxZcYuPm6uUMsiU9dBIYdSO4T1Csw+xXzirEjrO
hmWBxkobOeIpsEczjmmR2YttRdEFGDaeNJRh+pCkF2k03XolI2LqtI6CrRI3U1GlW8+K6dR14zBm
6jBv2gajhbLcJLYTrBRNx+0TPIxps7NxKA5bWSV2sl6cemufKu62ESA1dQusEsnqcjSAoIkx83Yh
/khL2+/zdegCcHayMtVkjRpp7wZZs3pegXdCQrZ6qGANHeitxfj1BJHCroraatsUFRFIlbjG+x1o
XFCdO5TIMEdgoxQT+FBhFEddz8kYypoap6ULR1bZqqy36cIY+goC0PV7IEyxTjp6qQ7ewa6Q9bri
Vm8T3g46O2r5UFb1nWPuQAb3yWPBX8vaf5RdQCj7gdYlFMMLUGaN5CiRMpgXBclcWnWH9wlUMEZ/
srtgVHzWddiD03bYtB8KW+1phsFU5SNs8jyj301KehykFNKe7F9y2cnAgIi36YiWXgGFJ2KVjqeS
vc+Yt2/TyRnWWEMfE7aZbl3ZKfkjyViVcupGeBy5NFOp7KoK2V7FZnoSxnQdoLozKMLWgZt/58iu
zHfdTRK2/WJCKI1tvnffNshHZC+neLKrK/WTSPZ5hez42sfeT3aBfgcjHouWuSI7RPHYK8qusdUJ
AbWD9sSUHSWYKEcUwvIlJCc7Pu37igOha6ZDQARs7bXAwmpTzBpLW0eDd+aM5i5zWeOkgqOf15aD
PZK5wBMEAw6tu6ULX9oxE0Ck7eu2KWQfRSRKJBUqTj5ZK09XduPyEWN1cp4vo6lXho9sNMzdw9i4
a06j5W2m3g4w3ye73kLDm6UYBwH4nzhR/N4Yu/vCbHBcwMR+ErMcGh3BZVnUYMjmXpY1orM6cG77
EpzKscjPocHSm6vQLebC7O8DYmD1yUsgo3nvzLG7sFrnISkYqPcbNbomTglEssH4BmJAEpUHLXe2
SQHJTksulQnpojceZU49y+L8I37MUIlaip8u1C8M0TXU+DxUpGSc+p22qRM4YEbzQcR0N1mYTMyE
gpnSgCInhd6vJmcdBgWedJaNDD6E3jfmG/IG97pqX5fV+L7o6hXAMx7yqXIVBR+0ADsY4R97PDWG
730MvPR26KzzGEnchBOgq5bHIHvc1l1Zz4s71yP4T4TvphB3ARWHeDQBLYISfdkB/QKhNcuywvDU
GWKoI/NCt6k1FQ8/L5xg5qLcGkl/pRT6bU7ErJDVhdJclLG21fbcCRe5qC56kFgdXMsPiegbo9Xo
T29TvT0v+96EpnZZmfayMdMznDg2rTPtq8k69s9jL7+uk/F92ym7UFUfLEfBkCj3ML9PLtWKJ6Uu
YUmFtgnAafoLiMGieZ+ZCFxEC9cxorxKg/7CwN9wHQeQHYTYYyzoLsYiRIqb3IGyr7SgctfwoZc2
fdC6tn3p78FOoJjY/Gj99Viy1USFeVIEzDDa9q1pY+ADYt2vTYnktTUmDcD688RUDlkrtiZVm9pE
3gxB79YOBW4+HpwWj/QGPtfFAPcCalG2qPIY+y4t7Ld6nV7D5YOO5epv4yT5qETGUTG112Gav+vb
gOymhL2oLsdDbRDMBENgHKx+1sGuwdhrJL10vMdfQ7aa22hs7zIRI9G8t3p8vmxLH0mSMI+1MoW+
UaCVmNK7QjR70HCIo5wOK3wMrXk3MhcMXRM6V16TNYudnpt57RY54UnmONcBHBOrVd5V2LIsE0Kx
571R3tWW8tawfBQgRJh6Jk1/BqEI1TGYy1xN2xSilcaMYaDBEuGJ0GzagyTaVbq/yB28xYpY2Wn1
uGoKEppdafDYo2F0e5x9up4I1rzO5um2VYHDhhqyALB0oNA6DH211IhHaJF8WngzSNYDXZ/4KFIr
wDESXrmSJqcFxjh9WjTwAEVEl1svfV9WztECiEVDZOblXFc6Fzt3orXh35qo8V0nWJJb7C/xKIXG
BoB7pPXdnIPIn+Upz+doqUcC6oDSY+lXWOhSO1zfceEJZ7UeE28HCmQrvC1Nie57gYZZm8iQRJX5
buDeWekm62xCxZkbZtEuhDrdxAWDjixgm5sEplFGbgsE9e1Jp+Ok1w5OuZoq0BAHLU8MuwpqBRIl
bLIK15w2unVX4Mw8Fz6m1SmJCksbnstaaeO3lkDJGzkpaXZhgbgbM/bErlDT48i1MjMcCJH6LHAT
K7b1xL1SkL5NhVGQsIjSFhyPjfy2UgRtqmxwLAM1VQSgNxdWca0PMYTINpubZqHy+Y1pEdvxRTZI
Q8yeFEASYxIUgibwgeO915HmFySTYezpNuRZYPEF+azR9yTank+qpuLWn7mzTMV9zhdVy5wYC9Hc
ZpodORdxmZmYNsPiV7R+pTtlJAmYFrDtSVOjREUVs8wLsk3yACmNTbAjRrGkm0eTZKLhKjiXb0sd
NQ3NZuMscK5s564P0myS32kjdC9ykS2Is3ibKoA+2oBPWXXemz0DFYAITJqbj6IoTzKmjPRFuC5P
EIqiCvu7UUQ+gn3Y6cwe0oHMjVSTXv6VvQuEcawNiNARN/h6is5d6e7sBEqgq6gzvZLr5i+qrr1h
BrxClDC4YDCQGGaOyLHfjz6Umnacjbg7YUtAVBfOLrMRz6e03+VpSRfYR0u3Nd+5vXYuYEauyla7
6L1LkiJivGPuNX0rDnagbNXRUC74ojexUlxnRX8/dWKJoSus19yZ6yX7K6NEBf+ZOF2K6G1gceuZ
DuvInYHErgIqGwz8HAIc6mkumfM7uMoECmakUrvaxqeZZRyUIhrWUw5W2mKIWUfNPHezh5rgnkOJ
WV6WL9qhLWdqZV6V7ghTWiD24CHE7Ws56Lj8agMpAHrEnYqDj0wPAnP3tHuFvXHGzfY2nxJ06QOC
roSRA7wziuOM2PX+PvbQRTLPxn+Pt15N6p6Z/25QjCtUIuWqVrRD7NQPrqcz2STafhVAZ537rXIG
T/ljNNmYyghnl3nNKuqayxyBXG0RXFHr53ZUzNti2NhjeixU253pvYBWiH1wYwfgCfo+LdMUnW99
o3WVvbQAGezOTI8KbOvbCY44aU7xQi2QQhLZwCebmy7qGiQ+mDgI3DRMmHFzd3AJYzJGrB51zDwD
rKoW0yBawM0jjt18JcheYrLhfqBguI8McY0+YqG5+VvLQfFs309xkS46HaZr5O1axyErKi+uqATu
3NwcjropgpBrmHeKgamWGu28ggYFTP886SxOr9AcoFgESA1LrSC8kYbGczNx7DHOWg3wxUZ413De
9R6XVfJ8vMYCxcPfkZGSqa5yN9AWVt1B88PDASWPmHB/DSernBto35ZYCswKK7plokDZFR9whBuP
LMH8JzYpBlSdmsSN2cFjX893ofxX5lvUIgU9CDzqFWBKsHINP15TXooVzP019n+49TmQpInuQfnT
wN1TyPjFfUgWr/DfGqjtnnsmHTxV3n1noDHQOB7XSH/oJUiN14ZY30yNScQ17hsq1xmC8jwhSQM7
e2zZYTlbg53slfxQ9wNphzhFvI1C5sOlYIwdqZdaoeB3Zvtsjg2yY9dadWN+6uJBuqCHJX2c85NU
o+GIx3sfWqFK3PqmnobskGSoCIaYolZ0kGFEcOQnnnpm2FcNGoKIm2kRSFlBIQUGqbUmZSleDVJ6
kEoRAuOW+P9hjV++B9bQMer5fZLah+TXv2df8tOeARH5l8+whvMGcR56PokggLgZn7yHCLDTTBus
w7TMZ1eiZ7WfCQ/NAAcgH+tRByj4oxeKmkMgHqk18kqM9YX6Xd5Dto0p0mtYw8D2SDVVW5iGrhqI
B18x1IIpSHHGbnFlpKmAvI0zI3zVuZpBryiCCo/yIG9JMYEJzwSUtCg28BWJmsxrAoM8zUA9d5Pm
ozn4yXEBd9yZ2mHdDYJbs+JUEoOvbnRGawqketcgtyqK4npVBaNyKHA1qqcyelvBQZkFuVkiSknp
6tkmZo0Kuku8z0mWqWvPSrWDL9yTUDWWBg5n216jtnUSufkHAm+GaFgVDWFYsdsiJ3BN9+klGAUv
RE5QTjhgGWs2mnmeT+VyMstgY3tMySuRbJSMLFLca7tFOl5FIR6imDQkKfRVveuTc7PCQRzWG4lE
Y4eM3TFrpqDjXIsN/GC7HnYZPOMVorgLe6QhwgUs3hQKfbiSemSgTP1GOKW/i8t7G2u1Ob4N/s7K
xn1u5VB9h4EQlbLb8d3Uu9jMj822J+SlyQ5whuNT06TEoqHYTwZnQdlBbidWRAI5PjKuEl+KgiYn
mYYbB7bhgcP/UAYZXjZmtskr6h8ZwGDIKAZ2zBJLJgHsiuxyKghsqMoLM9NW5MTKeM1u6/g4bPsj
vb9DpbjPZfCD428MGQShy0gIh961Zx/Ex3VVkhkB8woNloyRwMzmqsIPjpS3mZTqIcPClA7XGfIn
OnIoEh8xMjT1VTRpp6mMqtBr7W2UQZwqHRLFy+yj1RFr0URniYy5gFEDpCajLwDe0tW2l4EYj6/d
kJGRyLAMwfx/lPEZnQzSwOWjJJWNcI2ClI0uJ25jkLg1DhhrvaA7d3IyOWgT4S9jT4TIKb6IAptv
L8xuC7I8Sh1vX0O7Msn4YKxxQ6ocjiakfwCm32YBMticXBBK4itXBoU4MjJktJx3lkaIiF42mHGE
FO3MODJumg4iJJiKgUCH7Fql5v6GYYPTaFpjz6EqzO4nDTvY8jyQfvBazzQkwyLe0PUdtHf0BtI9
XnOkffFOH6NlBaKkYCFTJjiwUMNfly2Drjg7LuBSLzrNOE63Wq0Qm65G8IO895oKQm6AV8QY2lcY
25PbNMcwj+Idy3sH63u/UJZBWpzBj7iICnVvjeOlBrrvMxTGx6JhJJecZJjpD5jqj5jrk8GyTet2
ZyUFYV0J1Xu5030TaEX68k/5qa8z7ZtKMTGH0uDr4EsQSzf/VPr6hxj859Lpv8byv/d1KiFcxQPm
azITAG4ZMEpFAyDzAlw/SFYKglDmyNKhQliALTJhICdqIJKZAxBsNppMIbD9lvCzyNmXnXVZGyQV
MAuB9mQzSYarlyLBI7Q8Nj9MkzXsOpX0ZiIPglErtvBT7bUp8xDKvng3yoSEWmveParDQpiTgcr0
tiRzGa4LH0JRzH041ua+7ppgzswuWqYSRLJLFaTID3fpSEqDSlwD6EhEhC4KXNWPuvM6VIBJZb6D
lTg7RWjVie0riH7GcGmNsNftglQImQ/ByK0+cYmMyIiOcDXnxI2azVQyh0Ng7GyLYaSqs3ttrQMo
X0bMLzHRSPA8YfR9gqCx8WPrGJ/1NQRTxBjWGCwiVToxRts6Vo8ADrin3eGd0tTHgt1d77TbsclP
6gw2EtQvspnQOwcYQFQ8CURoMGg54IN51IcWMitMkYnaUPElryzs5QQxcXl1VqAENG0VtbN5ohHV
oQlES9IMUZG2iBrcfddABVrg+DY5R1VlXHoGjCT2wsYul3kYndGM3daddtfn8VGulUdWWR/sEZ5/
35xYPLFBUi4jbzhK8R0vyurQMA+bzOoICf0S9+ITDUKXaVUwD5y5F+Eyhy+yp9AuXnuTck8mKXYz
Ew74fXkbIO6m3jo2aqzmqd8VQfecoxQ2YkIARUJ0gw33eFoi7eQY1Jdm4HAP1KsEgVCa1WucxE5b
UR4lfbgRhUd2OdpOQlNH71QlTjEdwqVb5e8GeikSgXwSCwDxsEe7dDRoIkmLuTYq0brZZwUk3aBf
jAmOOEQ7eImyD4b8uKnci/A+GaNuJnBoIQCDSnsaz8ZW2ShWRCU881V9CevuRG90PEb4x0qPJ32T
G5LxAQfExgFFjCvPu4wMqWI0TqqxAYW9wxvxrAtBxcAN0IAsNCN4p3T+mR1APnWLg/zgXmptsMEH
mJhWXU5IhaMcet5nKxX/71VtWFnmsI0VJv+jWS0bA5pZFhJvSNlcdzDwiMOj4m6hwaSbUGnXFWNR
787Ms+MqU9aY+c1qePAAc2e5HEaqnYO+jR5rzLHFj51+VXbjRlExDg4n+jetNY5QX9LIaR364pRR
X4MPwSwqC3cGxy7AGTi6GXswk9EnC76DskE3PJtGY2WG+GKlACxY4HwoGIjDg16PMDlN8hdcKBDo
rzws9xrTwVjMfm9bYDdl1exsu1j1zIgHcw36sO6QVGW+QVxEsDLhzXQGHv8myEmABWpt4tbRnAdk
TOhAS+H4IRzULV8xLJbyxKIpTR0A7BD83mRKnMbbWusv0DTdF3iZ1LE4WEqxbIt4F/gCTSjOWFl+
prnGKcOAO46tda5VC791jod7UroPRnoR5fEi6HEthyZzTIm37XNvlyn93gzaU7rRtTn0G3esNiXc
f9oa+9Y19W1d7dUyOYhUXXatusuIWg0msVShbFvOuMrN9o7oUXYTEANOJHXv194ZjeFpY5Z4YQf2
zaTh1zX6xVUEVhLaR3Ftf4imhtQDLz0ol2nr4387zap2LGh7pyOce8XczaJzGt1zHCn3pAJXM808
bjCOGDGdLUv31tAlAauCICw4IL2cSFqsegXOPZIf6g6L0u2uvLq6UtrhvIHy5KVALIg88zY6iQRI
Y4IQTtd2ylgNM7mG2Pkv0ol03aqOL5vu0jFJLfHL9rrRBVPtWmwb61Q3pstQAfzRAc3WSVafRhOR
KQnqoQFgDUJyf9ODF5KG+D7rUKS6+vH/sbnxv90N/+4/5Iub5gZNSdiMZ+1DNZ4/1G3S1H/7j08/
JZwiAwj5537p2xf6rpZNY2z7qmV7fGOP7/pb10lu+HDt/cNf/8LY2IALY9gm8pLnjKskz/znH2sW
7ZdtCVNn5qyZlvUUdf7ZOv3eSnz7Qz4t6bd/59UHuMtbRD58FX6YZzSbj9/O46Sa6fgfWYEvLvBp
BWg+BY0Y7aXxpJ3Cn+b1ChiGJpBOPYeyf37LyxvlX7QAN/cpZPmwbqrwrvl8AZCI2Y7+J9wHxJgJ
F/7LU9oZRIXPV8F8Y9owlYUDx8B8Yiuw6v/6++B3l4H6l8kv8MAfuhu+uMyru0F1gC4sQApNhUXB
BT9fB/uNDYfUZRmeHhiW6edaB2nPzAH4JyyDy22varYtV0G6QX++DNwOhm66QCjw7FmMJ9/qn+l2
eGbqgO/8kd3hW/eDqRl4UJlsfhhSEfT3aiGsN4gtLdXC3AoD0P+9/fGLD/Bpf3yhLP3og8FBAQ9I
RdkJUAdMZ3yxEPobYemoTDV8wnXNEU/b8k94R/zB8+KLBf20Q7AQgpQBNIrsEoYEEV/fEeYbjNJR
1ZIbySZC4OTPtkO8YLZPR/kXNc13lA4cnPh9YutmGGyIyJK/2COI3ITDBoWN/UOFtvZ0RP2Ed8Sf
sFkKIWzdVlkDOHNQ717tEQDfrvTcNyxOV9v+WW8I7cvwge+tJbkhqKCoFFXKBFkzflFJ2ayDhjYT
D0DLdjmlftInQ1oX/uihYUG84Kl4jpv9Yq803ug6rrq4GlK7qabkVv5sRcTXPAu+935gpySDQmiG
wbxHFglf3A/mG/lAQIGltWAz1X+6ZXg5O5+KvH9+p2QhLDgz6EhNxhrqowXD59UUBplIGy2DjA1B
H/KzFlO/mQ9+7w3BBqHrKkHLLqfnV24I8UZQVbMSqqkL3bSfTqg/dGL8gV/6RwM/D8Lk/rF1Dx/q
r3X4v/cLL/3qb3/+uiF99Xsw7x+eXvqpKJP//bdX1cVjG/XZD1/aqseXef7z58/321d+9VovH+rl
f27Ch+qmugvGxx+Mz+/y+Cal85/zitVN8sssDx7S8OaLlvLJsuTTm/rrX1695c82yG+9xmmFs93D
F5d+6lZ/9NIXedsEX3/zzw3Qn/MKh7y66V4vz6dW80df4vTRQffz9XnZctgqf/TiRzfwtrvxl+ub
any5mkRMXl6CuvVHX0JKHX79+y/Zzf0v+5vbh/Tlip+/DJvnj77MPrx9qB7uXi70+dWpOX/06pvq
5v7h7pej6tf/Yr1+/e+XK37+MpQqP/oyL+lNrx6Hl++CLf9Hr3891jgIhdmrJ/nl+tScP3r9E5zN
8/arXwIH949e/QOpFi9X+WzhH4klj1if3Af/uU3o+QlWLsLkof7iSX5CCXQOmm9/gK9tv/+Av367
Kb/Am1/7s9cHjvyNu+Thpvrb/wAAAP//</cx:binary>
              </cx:geoCache>
            </cx:geography>
          </cx:layoutPr>
        </cx:series>
      </cx:plotAreaRegion>
    </cx:plotArea>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0.xml"/><Relationship Id="rId5" Type="http://schemas.openxmlformats.org/officeDocument/2006/relationships/image" Target="../media/image5.png"/><Relationship Id="rId4" Type="http://schemas.openxmlformats.org/officeDocument/2006/relationships/chart" Target="../charts/chart3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chart" Target="../charts/chart45.xml"/><Relationship Id="rId5" Type="http://schemas.openxmlformats.org/officeDocument/2006/relationships/image" Target="../media/image6.png"/><Relationship Id="rId4" Type="http://schemas.openxmlformats.org/officeDocument/2006/relationships/chart" Target="../charts/chart4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6.xml"/><Relationship Id="rId7" Type="http://schemas.openxmlformats.org/officeDocument/2006/relationships/chart" Target="../charts/chart50.xml"/><Relationship Id="rId2" Type="http://schemas.microsoft.com/office/2007/relationships/hdphoto" Target="../media/hdphoto1.wdp"/><Relationship Id="rId1" Type="http://schemas.openxmlformats.org/officeDocument/2006/relationships/image" Target="../media/image7.png"/><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1.xml"/><Relationship Id="rId7" Type="http://schemas.openxmlformats.org/officeDocument/2006/relationships/chart" Target="../charts/chart55.xml"/><Relationship Id="rId2" Type="http://schemas.microsoft.com/office/2007/relationships/hdphoto" Target="../media/hdphoto2.wdp"/><Relationship Id="rId1" Type="http://schemas.openxmlformats.org/officeDocument/2006/relationships/image" Target="../media/image8.png"/><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6.xml"/><Relationship Id="rId7" Type="http://schemas.openxmlformats.org/officeDocument/2006/relationships/chart" Target="../charts/chart60.xml"/><Relationship Id="rId2" Type="http://schemas.microsoft.com/office/2007/relationships/hdphoto" Target="../media/hdphoto3.wdp"/><Relationship Id="rId1" Type="http://schemas.openxmlformats.org/officeDocument/2006/relationships/image" Target="../media/image9.png"/><Relationship Id="rId6" Type="http://schemas.openxmlformats.org/officeDocument/2006/relationships/chart" Target="../charts/chart59.xml"/><Relationship Id="rId5" Type="http://schemas.openxmlformats.org/officeDocument/2006/relationships/chart" Target="../charts/chart58.xml"/><Relationship Id="rId4" Type="http://schemas.openxmlformats.org/officeDocument/2006/relationships/chart" Target="../charts/chart57.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1.xml"/><Relationship Id="rId7" Type="http://schemas.openxmlformats.org/officeDocument/2006/relationships/chart" Target="../charts/chart65.xml"/><Relationship Id="rId2" Type="http://schemas.microsoft.com/office/2007/relationships/hdphoto" Target="../media/hdphoto4.wdp"/><Relationship Id="rId1" Type="http://schemas.openxmlformats.org/officeDocument/2006/relationships/image" Target="../media/image10.png"/><Relationship Id="rId6" Type="http://schemas.openxmlformats.org/officeDocument/2006/relationships/chart" Target="../charts/chart64.xml"/><Relationship Id="rId5" Type="http://schemas.openxmlformats.org/officeDocument/2006/relationships/chart" Target="../charts/chart63.xml"/><Relationship Id="rId4" Type="http://schemas.openxmlformats.org/officeDocument/2006/relationships/chart" Target="../charts/chart6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chart" Target="../charts/chart70.xml"/><Relationship Id="rId2" Type="http://schemas.microsoft.com/office/2007/relationships/hdphoto" Target="../media/hdphoto5.wdp"/><Relationship Id="rId1" Type="http://schemas.openxmlformats.org/officeDocument/2006/relationships/image" Target="../media/image11.png"/><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8" Type="http://schemas.openxmlformats.org/officeDocument/2006/relationships/chart" Target="../charts/chart74.xml"/><Relationship Id="rId3" Type="http://schemas.openxmlformats.org/officeDocument/2006/relationships/image" Target="../media/image13.png"/><Relationship Id="rId7" Type="http://schemas.openxmlformats.org/officeDocument/2006/relationships/chart" Target="../charts/chart73.xml"/><Relationship Id="rId2" Type="http://schemas.microsoft.com/office/2007/relationships/hdphoto" Target="../media/hdphoto6.wdp"/><Relationship Id="rId1" Type="http://schemas.openxmlformats.org/officeDocument/2006/relationships/image" Target="../media/image12.png"/><Relationship Id="rId6" Type="http://schemas.openxmlformats.org/officeDocument/2006/relationships/chart" Target="../charts/chart72.xml"/><Relationship Id="rId5" Type="http://schemas.openxmlformats.org/officeDocument/2006/relationships/chart" Target="../charts/chart71.xml"/><Relationship Id="rId4" Type="http://schemas.microsoft.com/office/2007/relationships/hdphoto" Target="../media/hdphoto7.wdp"/><Relationship Id="rId9" Type="http://schemas.openxmlformats.org/officeDocument/2006/relationships/chart" Target="../charts/chart75.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6.xml"/><Relationship Id="rId7" Type="http://schemas.openxmlformats.org/officeDocument/2006/relationships/chart" Target="../charts/chart80.xml"/><Relationship Id="rId2" Type="http://schemas.microsoft.com/office/2007/relationships/hdphoto" Target="../media/hdphoto8.wdp"/><Relationship Id="rId1" Type="http://schemas.openxmlformats.org/officeDocument/2006/relationships/image" Target="../media/image14.png"/><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84.xml"/><Relationship Id="rId3" Type="http://schemas.openxmlformats.org/officeDocument/2006/relationships/image" Target="../media/image16.png"/><Relationship Id="rId7" Type="http://schemas.openxmlformats.org/officeDocument/2006/relationships/chart" Target="../charts/chart83.xml"/><Relationship Id="rId2" Type="http://schemas.microsoft.com/office/2007/relationships/hdphoto" Target="../media/hdphoto9.wdp"/><Relationship Id="rId1" Type="http://schemas.openxmlformats.org/officeDocument/2006/relationships/image" Target="../media/image15.png"/><Relationship Id="rId6" Type="http://schemas.openxmlformats.org/officeDocument/2006/relationships/chart" Target="../charts/chart82.xml"/><Relationship Id="rId5" Type="http://schemas.openxmlformats.org/officeDocument/2006/relationships/chart" Target="../charts/chart81.xml"/><Relationship Id="rId4" Type="http://schemas.microsoft.com/office/2007/relationships/hdphoto" Target="../media/hdphoto10.wdp"/><Relationship Id="rId9" Type="http://schemas.openxmlformats.org/officeDocument/2006/relationships/chart" Target="../charts/chart85.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9.xml"/><Relationship Id="rId3" Type="http://schemas.openxmlformats.org/officeDocument/2006/relationships/image" Target="../media/image18.png"/><Relationship Id="rId7" Type="http://schemas.openxmlformats.org/officeDocument/2006/relationships/chart" Target="../charts/chart88.xml"/><Relationship Id="rId2" Type="http://schemas.microsoft.com/office/2007/relationships/hdphoto" Target="../media/hdphoto11.wdp"/><Relationship Id="rId1" Type="http://schemas.openxmlformats.org/officeDocument/2006/relationships/image" Target="../media/image17.png"/><Relationship Id="rId6" Type="http://schemas.openxmlformats.org/officeDocument/2006/relationships/chart" Target="../charts/chart87.xml"/><Relationship Id="rId5" Type="http://schemas.openxmlformats.org/officeDocument/2006/relationships/chart" Target="../charts/chart86.xml"/><Relationship Id="rId4" Type="http://schemas.microsoft.com/office/2007/relationships/hdphoto" Target="../media/hdphoto12.wdp"/><Relationship Id="rId9" Type="http://schemas.openxmlformats.org/officeDocument/2006/relationships/chart" Target="../charts/chart90.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4.xml"/><Relationship Id="rId3" Type="http://schemas.openxmlformats.org/officeDocument/2006/relationships/image" Target="../media/image20.png"/><Relationship Id="rId7" Type="http://schemas.openxmlformats.org/officeDocument/2006/relationships/chart" Target="../charts/chart93.xml"/><Relationship Id="rId2" Type="http://schemas.microsoft.com/office/2007/relationships/hdphoto" Target="../media/hdphoto13.wdp"/><Relationship Id="rId1" Type="http://schemas.openxmlformats.org/officeDocument/2006/relationships/image" Target="../media/image19.png"/><Relationship Id="rId6" Type="http://schemas.openxmlformats.org/officeDocument/2006/relationships/chart" Target="../charts/chart92.xml"/><Relationship Id="rId5" Type="http://schemas.openxmlformats.org/officeDocument/2006/relationships/chart" Target="../charts/chart91.xml"/><Relationship Id="rId4" Type="http://schemas.microsoft.com/office/2007/relationships/hdphoto" Target="../media/hdphoto14.wdp"/><Relationship Id="rId9" Type="http://schemas.openxmlformats.org/officeDocument/2006/relationships/chart" Target="../charts/chart95.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22.png"/><Relationship Id="rId7" Type="http://schemas.openxmlformats.org/officeDocument/2006/relationships/chart" Target="../charts/chart98.xml"/><Relationship Id="rId2" Type="http://schemas.microsoft.com/office/2007/relationships/hdphoto" Target="../media/hdphoto15.wdp"/><Relationship Id="rId1" Type="http://schemas.openxmlformats.org/officeDocument/2006/relationships/image" Target="../media/image21.png"/><Relationship Id="rId6" Type="http://schemas.openxmlformats.org/officeDocument/2006/relationships/chart" Target="../charts/chart97.xml"/><Relationship Id="rId5" Type="http://schemas.openxmlformats.org/officeDocument/2006/relationships/chart" Target="../charts/chart96.xml"/><Relationship Id="rId4" Type="http://schemas.microsoft.com/office/2007/relationships/hdphoto" Target="../media/hdphoto16.wdp"/><Relationship Id="rId9" Type="http://schemas.openxmlformats.org/officeDocument/2006/relationships/chart" Target="../charts/chart100.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1.xml"/><Relationship Id="rId7" Type="http://schemas.openxmlformats.org/officeDocument/2006/relationships/chart" Target="../charts/chart105.xml"/><Relationship Id="rId2" Type="http://schemas.microsoft.com/office/2007/relationships/hdphoto" Target="../media/hdphoto17.wdp"/><Relationship Id="rId1" Type="http://schemas.openxmlformats.org/officeDocument/2006/relationships/image" Target="../media/image23.png"/><Relationship Id="rId6" Type="http://schemas.openxmlformats.org/officeDocument/2006/relationships/chart" Target="../charts/chart104.xml"/><Relationship Id="rId5" Type="http://schemas.openxmlformats.org/officeDocument/2006/relationships/chart" Target="../charts/chart103.xml"/><Relationship Id="rId4" Type="http://schemas.openxmlformats.org/officeDocument/2006/relationships/chart" Target="../charts/chart10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6.xml"/><Relationship Id="rId7" Type="http://schemas.openxmlformats.org/officeDocument/2006/relationships/chart" Target="../charts/chart110.xml"/><Relationship Id="rId2" Type="http://schemas.microsoft.com/office/2007/relationships/hdphoto" Target="../media/hdphoto18.wdp"/><Relationship Id="rId1" Type="http://schemas.openxmlformats.org/officeDocument/2006/relationships/image" Target="../media/image24.png"/><Relationship Id="rId6" Type="http://schemas.openxmlformats.org/officeDocument/2006/relationships/chart" Target="../charts/chart109.xml"/><Relationship Id="rId5" Type="http://schemas.openxmlformats.org/officeDocument/2006/relationships/chart" Target="../charts/chart108.xml"/><Relationship Id="rId4" Type="http://schemas.openxmlformats.org/officeDocument/2006/relationships/chart" Target="../charts/chart107.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13.xml"/><Relationship Id="rId2" Type="http://schemas.openxmlformats.org/officeDocument/2006/relationships/chart" Target="../charts/chart112.xml"/><Relationship Id="rId1" Type="http://schemas.openxmlformats.org/officeDocument/2006/relationships/chart" Target="../charts/chart111.xml"/><Relationship Id="rId6" Type="http://schemas.openxmlformats.org/officeDocument/2006/relationships/chart" Target="../charts/chart115.xml"/><Relationship Id="rId5" Type="http://schemas.openxmlformats.org/officeDocument/2006/relationships/image" Target="../media/image25.png"/><Relationship Id="rId4" Type="http://schemas.openxmlformats.org/officeDocument/2006/relationships/chart" Target="../charts/chart114.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18.xml"/><Relationship Id="rId2" Type="http://schemas.openxmlformats.org/officeDocument/2006/relationships/chart" Target="../charts/chart117.xml"/><Relationship Id="rId1" Type="http://schemas.openxmlformats.org/officeDocument/2006/relationships/chart" Target="../charts/chart116.xml"/><Relationship Id="rId6" Type="http://schemas.openxmlformats.org/officeDocument/2006/relationships/chart" Target="../charts/chart120.xml"/><Relationship Id="rId5" Type="http://schemas.openxmlformats.org/officeDocument/2006/relationships/image" Target="../media/image26.png"/><Relationship Id="rId4" Type="http://schemas.openxmlformats.org/officeDocument/2006/relationships/chart" Target="../charts/chart11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23.xml"/><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chart" Target="../charts/chart125.xml"/><Relationship Id="rId5" Type="http://schemas.openxmlformats.org/officeDocument/2006/relationships/image" Target="../media/image27.png"/><Relationship Id="rId4" Type="http://schemas.openxmlformats.org/officeDocument/2006/relationships/chart" Target="../charts/chart124.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28.xml"/><Relationship Id="rId2" Type="http://schemas.openxmlformats.org/officeDocument/2006/relationships/chart" Target="../charts/chart127.xml"/><Relationship Id="rId1" Type="http://schemas.openxmlformats.org/officeDocument/2006/relationships/chart" Target="../charts/chart126.xml"/><Relationship Id="rId6" Type="http://schemas.openxmlformats.org/officeDocument/2006/relationships/chart" Target="../charts/chart130.xml"/><Relationship Id="rId5" Type="http://schemas.openxmlformats.org/officeDocument/2006/relationships/chart" Target="../charts/chart129.xml"/><Relationship Id="rId4" Type="http://schemas.openxmlformats.org/officeDocument/2006/relationships/image" Target="../media/image28.png"/></Relationships>
</file>

<file path=xl/drawings/_rels/drawing32.xml.rels><?xml version="1.0" encoding="UTF-8" standalone="yes"?>
<Relationships xmlns="http://schemas.openxmlformats.org/package/2006/relationships"><Relationship Id="rId3" Type="http://schemas.openxmlformats.org/officeDocument/2006/relationships/chart" Target="../charts/chart133.xml"/><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chart" Target="../charts/chart135.xml"/><Relationship Id="rId5" Type="http://schemas.openxmlformats.org/officeDocument/2006/relationships/chart" Target="../charts/chart134.xml"/><Relationship Id="rId4" Type="http://schemas.openxmlformats.org/officeDocument/2006/relationships/image" Target="../media/image29.png"/></Relationships>
</file>

<file path=xl/drawings/_rels/drawing33.xml.rels><?xml version="1.0" encoding="UTF-8" standalone="yes"?>
<Relationships xmlns="http://schemas.openxmlformats.org/package/2006/relationships"><Relationship Id="rId3" Type="http://schemas.openxmlformats.org/officeDocument/2006/relationships/chart" Target="../charts/chart138.xml"/><Relationship Id="rId2" Type="http://schemas.openxmlformats.org/officeDocument/2006/relationships/chart" Target="../charts/chart137.xml"/><Relationship Id="rId1" Type="http://schemas.openxmlformats.org/officeDocument/2006/relationships/chart" Target="../charts/chart136.xml"/><Relationship Id="rId6" Type="http://schemas.openxmlformats.org/officeDocument/2006/relationships/chart" Target="../charts/chart140.xml"/><Relationship Id="rId5" Type="http://schemas.openxmlformats.org/officeDocument/2006/relationships/chart" Target="../charts/chart139.xml"/><Relationship Id="rId4" Type="http://schemas.openxmlformats.org/officeDocument/2006/relationships/image" Target="../media/image30.png"/></Relationships>
</file>

<file path=xl/drawings/_rels/drawing34.xml.rels><?xml version="1.0" encoding="UTF-8" standalone="yes"?>
<Relationships xmlns="http://schemas.openxmlformats.org/package/2006/relationships"><Relationship Id="rId3" Type="http://schemas.openxmlformats.org/officeDocument/2006/relationships/chart" Target="../charts/chart143.xml"/><Relationship Id="rId2" Type="http://schemas.openxmlformats.org/officeDocument/2006/relationships/chart" Target="../charts/chart142.xml"/><Relationship Id="rId1" Type="http://schemas.openxmlformats.org/officeDocument/2006/relationships/chart" Target="../charts/chart141.xml"/><Relationship Id="rId6" Type="http://schemas.openxmlformats.org/officeDocument/2006/relationships/chart" Target="../charts/chart145.xml"/><Relationship Id="rId5" Type="http://schemas.openxmlformats.org/officeDocument/2006/relationships/chart" Target="../charts/chart144.xml"/><Relationship Id="rId4" Type="http://schemas.openxmlformats.org/officeDocument/2006/relationships/image" Target="../media/image31.png"/></Relationships>
</file>

<file path=xl/drawings/_rels/drawing35.xml.rels><?xml version="1.0" encoding="UTF-8" standalone="yes"?>
<Relationships xmlns="http://schemas.openxmlformats.org/package/2006/relationships"><Relationship Id="rId3" Type="http://schemas.openxmlformats.org/officeDocument/2006/relationships/chart" Target="../charts/chart148.xml"/><Relationship Id="rId2" Type="http://schemas.openxmlformats.org/officeDocument/2006/relationships/chart" Target="../charts/chart147.xml"/><Relationship Id="rId1" Type="http://schemas.openxmlformats.org/officeDocument/2006/relationships/chart" Target="../charts/chart146.xml"/><Relationship Id="rId6" Type="http://schemas.openxmlformats.org/officeDocument/2006/relationships/chart" Target="../charts/chart150.xml"/><Relationship Id="rId5" Type="http://schemas.openxmlformats.org/officeDocument/2006/relationships/chart" Target="../charts/chart149.xml"/><Relationship Id="rId4" Type="http://schemas.openxmlformats.org/officeDocument/2006/relationships/image" Target="../media/image32.png"/></Relationships>
</file>

<file path=xl/drawings/_rels/drawing36.xml.rels><?xml version="1.0" encoding="UTF-8" standalone="yes"?>
<Relationships xmlns="http://schemas.openxmlformats.org/package/2006/relationships"><Relationship Id="rId3" Type="http://schemas.openxmlformats.org/officeDocument/2006/relationships/chart" Target="../charts/chart153.xml"/><Relationship Id="rId2" Type="http://schemas.openxmlformats.org/officeDocument/2006/relationships/chart" Target="../charts/chart152.xml"/><Relationship Id="rId1" Type="http://schemas.openxmlformats.org/officeDocument/2006/relationships/chart" Target="../charts/chart151.xml"/><Relationship Id="rId6" Type="http://schemas.openxmlformats.org/officeDocument/2006/relationships/chart" Target="../charts/chart155.xml"/><Relationship Id="rId5" Type="http://schemas.openxmlformats.org/officeDocument/2006/relationships/chart" Target="../charts/chart154.xml"/><Relationship Id="rId4" Type="http://schemas.openxmlformats.org/officeDocument/2006/relationships/image" Target="../media/image33.png"/></Relationships>
</file>

<file path=xl/drawings/_rels/drawing37.xml.rels><?xml version="1.0" encoding="UTF-8" standalone="yes"?>
<Relationships xmlns="http://schemas.openxmlformats.org/package/2006/relationships"><Relationship Id="rId3" Type="http://schemas.openxmlformats.org/officeDocument/2006/relationships/chart" Target="../charts/chart158.xml"/><Relationship Id="rId2" Type="http://schemas.openxmlformats.org/officeDocument/2006/relationships/chart" Target="../charts/chart157.xml"/><Relationship Id="rId1" Type="http://schemas.openxmlformats.org/officeDocument/2006/relationships/chart" Target="../charts/chart156.xml"/><Relationship Id="rId6" Type="http://schemas.openxmlformats.org/officeDocument/2006/relationships/chart" Target="../charts/chart160.xml"/><Relationship Id="rId5" Type="http://schemas.openxmlformats.org/officeDocument/2006/relationships/chart" Target="../charts/chart159.xml"/><Relationship Id="rId4" Type="http://schemas.openxmlformats.org/officeDocument/2006/relationships/image" Target="../media/image34.png"/></Relationships>
</file>

<file path=xl/drawings/_rels/drawing38.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chart" Target="../charts/chart165.xml"/><Relationship Id="rId5" Type="http://schemas.openxmlformats.org/officeDocument/2006/relationships/chart" Target="../charts/chart164.xml"/><Relationship Id="rId4" Type="http://schemas.openxmlformats.org/officeDocument/2006/relationships/image" Target="../media/image35.png"/></Relationships>
</file>

<file path=xl/drawings/_rels/drawing39.xml.rels><?xml version="1.0" encoding="UTF-8" standalone="yes"?>
<Relationships xmlns="http://schemas.openxmlformats.org/package/2006/relationships"><Relationship Id="rId3" Type="http://schemas.openxmlformats.org/officeDocument/2006/relationships/chart" Target="../charts/chart168.xml"/><Relationship Id="rId2" Type="http://schemas.openxmlformats.org/officeDocument/2006/relationships/chart" Target="../charts/chart167.xml"/><Relationship Id="rId1" Type="http://schemas.openxmlformats.org/officeDocument/2006/relationships/chart" Target="../charts/chart166.xml"/><Relationship Id="rId6" Type="http://schemas.openxmlformats.org/officeDocument/2006/relationships/chart" Target="../charts/chart170.xml"/><Relationship Id="rId5" Type="http://schemas.openxmlformats.org/officeDocument/2006/relationships/chart" Target="../charts/chart169.xml"/><Relationship Id="rId4" Type="http://schemas.openxmlformats.org/officeDocument/2006/relationships/image" Target="../media/image36.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173.xml"/><Relationship Id="rId2" Type="http://schemas.openxmlformats.org/officeDocument/2006/relationships/chart" Target="../charts/chart172.xml"/><Relationship Id="rId1" Type="http://schemas.openxmlformats.org/officeDocument/2006/relationships/chart" Target="../charts/chart171.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75.xml"/><Relationship Id="rId1" Type="http://schemas.openxmlformats.org/officeDocument/2006/relationships/chart" Target="../charts/chart174.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177.xml"/><Relationship Id="rId1" Type="http://schemas.openxmlformats.org/officeDocument/2006/relationships/chart" Target="../charts/chart176.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179.xml"/><Relationship Id="rId1" Type="http://schemas.openxmlformats.org/officeDocument/2006/relationships/chart" Target="../charts/chart178.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180.xml"/></Relationships>
</file>

<file path=xl/drawings/_rels/drawing45.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image" Target="../media/image37.png"/></Relationships>
</file>

<file path=xl/drawings/_rels/drawing46.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7.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40.png"/></Relationships>
</file>

<file path=xl/drawings/_rels/drawing48.xml.rels><?xml version="1.0" encoding="UTF-8" standalone="yes"?>
<Relationships xmlns="http://schemas.openxmlformats.org/package/2006/relationships"><Relationship Id="rId3" Type="http://schemas.microsoft.com/office/2014/relationships/chartEx" Target="../charts/chartEx3.xml"/><Relationship Id="rId2" Type="http://schemas.microsoft.com/office/2014/relationships/chartEx" Target="../charts/chartEx2.xml"/><Relationship Id="rId1" Type="http://schemas.microsoft.com/office/2014/relationships/chartEx" Target="../charts/chartEx1.xml"/><Relationship Id="rId4" Type="http://schemas.microsoft.com/office/2014/relationships/chartEx" Target="../charts/chartEx4.xml"/></Relationships>
</file>

<file path=xl/drawings/_rels/drawing49.xml.rels><?xml version="1.0" encoding="UTF-8" standalone="yes"?>
<Relationships xmlns="http://schemas.openxmlformats.org/package/2006/relationships"><Relationship Id="rId8" Type="http://schemas.openxmlformats.org/officeDocument/2006/relationships/image" Target="../media/image48.png"/><Relationship Id="rId13" Type="http://schemas.openxmlformats.org/officeDocument/2006/relationships/image" Target="../media/image53.png"/><Relationship Id="rId3" Type="http://schemas.openxmlformats.org/officeDocument/2006/relationships/image" Target="../media/image43.png"/><Relationship Id="rId7" Type="http://schemas.openxmlformats.org/officeDocument/2006/relationships/image" Target="../media/image47.png"/><Relationship Id="rId12" Type="http://schemas.openxmlformats.org/officeDocument/2006/relationships/image" Target="../media/image52.png"/><Relationship Id="rId2" Type="http://schemas.openxmlformats.org/officeDocument/2006/relationships/image" Target="../media/image42.png"/><Relationship Id="rId1" Type="http://schemas.microsoft.com/office/2014/relationships/chartEx" Target="../charts/chartEx5.xml"/><Relationship Id="rId6" Type="http://schemas.openxmlformats.org/officeDocument/2006/relationships/image" Target="../media/image46.png"/><Relationship Id="rId11" Type="http://schemas.openxmlformats.org/officeDocument/2006/relationships/image" Target="../media/image51.png"/><Relationship Id="rId5" Type="http://schemas.openxmlformats.org/officeDocument/2006/relationships/image" Target="../media/image45.png"/><Relationship Id="rId15" Type="http://schemas.openxmlformats.org/officeDocument/2006/relationships/image" Target="../media/image55.png"/><Relationship Id="rId10" Type="http://schemas.openxmlformats.org/officeDocument/2006/relationships/image" Target="../media/image50.png"/><Relationship Id="rId4" Type="http://schemas.openxmlformats.org/officeDocument/2006/relationships/image" Target="../media/image44.png"/><Relationship Id="rId9" Type="http://schemas.openxmlformats.org/officeDocument/2006/relationships/image" Target="../media/image49.png"/><Relationship Id="rId14" Type="http://schemas.openxmlformats.org/officeDocument/2006/relationships/image" Target="../media/image54.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135708</xdr:rowOff>
    </xdr:from>
    <xdr:to>
      <xdr:col>2</xdr:col>
      <xdr:colOff>985</xdr:colOff>
      <xdr:row>1</xdr:row>
      <xdr:rowOff>4871807</xdr:rowOff>
    </xdr:to>
    <xdr:pic>
      <xdr:nvPicPr>
        <xdr:cNvPr id="3" name="Grafický objekt 14">
          <a:extLst>
            <a:ext uri="{FF2B5EF4-FFF2-40B4-BE49-F238E27FC236}">
              <a16:creationId xmlns:a16="http://schemas.microsoft.com/office/drawing/2014/main" id="{360490B8-8EB1-46D9-A668-C5591BE81A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5212533"/>
          <a:ext cx="6135085" cy="4736099"/>
        </a:xfrm>
        <a:prstGeom prst="rect">
          <a:avLst/>
        </a:prstGeom>
      </xdr:spPr>
    </xdr:pic>
    <xdr:clientData/>
  </xdr:twoCellAnchor>
  <xdr:twoCellAnchor editAs="oneCell">
    <xdr:from>
      <xdr:col>1</xdr:col>
      <xdr:colOff>1583663</xdr:colOff>
      <xdr:row>1</xdr:row>
      <xdr:rowOff>3951396</xdr:rowOff>
    </xdr:from>
    <xdr:to>
      <xdr:col>2</xdr:col>
      <xdr:colOff>59620</xdr:colOff>
      <xdr:row>2</xdr:row>
      <xdr:rowOff>146914</xdr:rowOff>
    </xdr:to>
    <xdr:pic>
      <xdr:nvPicPr>
        <xdr:cNvPr id="5" name="Obrázek 4">
          <a:extLst>
            <a:ext uri="{FF2B5EF4-FFF2-40B4-BE49-F238E27FC236}">
              <a16:creationId xmlns:a16="http://schemas.microsoft.com/office/drawing/2014/main" id="{40D98EAA-0F99-44DB-92F2-F97706F67FD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58337" y="9028635"/>
          <a:ext cx="1838696" cy="1272757"/>
        </a:xfrm>
        <a:prstGeom prst="rect">
          <a:avLst/>
        </a:prstGeom>
      </xdr:spPr>
    </xdr:pic>
    <xdr:clientData/>
  </xdr:twoCellAnchor>
  <xdr:twoCellAnchor editAs="oneCell">
    <xdr:from>
      <xdr:col>0</xdr:col>
      <xdr:colOff>0</xdr:colOff>
      <xdr:row>0</xdr:row>
      <xdr:rowOff>1</xdr:rowOff>
    </xdr:from>
    <xdr:to>
      <xdr:col>0</xdr:col>
      <xdr:colOff>1800000</xdr:colOff>
      <xdr:row>0</xdr:row>
      <xdr:rowOff>597114</xdr:rowOff>
    </xdr:to>
    <xdr:pic>
      <xdr:nvPicPr>
        <xdr:cNvPr id="2" name="Obrázek 1">
          <a:extLst>
            <a:ext uri="{FF2B5EF4-FFF2-40B4-BE49-F238E27FC236}">
              <a16:creationId xmlns:a16="http://schemas.microsoft.com/office/drawing/2014/main" id="{D83AFF5B-F571-4662-92CD-374AA5A8A86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
          <a:ext cx="1800000" cy="5971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85725</xdr:colOff>
      <xdr:row>20</xdr:row>
      <xdr:rowOff>104775</xdr:rowOff>
    </xdr:from>
    <xdr:to>
      <xdr:col>12</xdr:col>
      <xdr:colOff>646460</xdr:colOff>
      <xdr:row>44</xdr:row>
      <xdr:rowOff>40822</xdr:rowOff>
    </xdr:to>
    <xdr:graphicFrame macro="">
      <xdr:nvGraphicFramePr>
        <xdr:cNvPr id="2" name="Graf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104775</xdr:rowOff>
    </xdr:from>
    <xdr:to>
      <xdr:col>7</xdr:col>
      <xdr:colOff>85724</xdr:colOff>
      <xdr:row>34</xdr:row>
      <xdr:rowOff>59872</xdr:rowOff>
    </xdr:to>
    <xdr:graphicFrame macro="">
      <xdr:nvGraphicFramePr>
        <xdr:cNvPr id="4" name="Graf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13607</xdr:rowOff>
    </xdr:from>
    <xdr:to>
      <xdr:col>7</xdr:col>
      <xdr:colOff>200024</xdr:colOff>
      <xdr:row>45</xdr:row>
      <xdr:rowOff>68035</xdr:rowOff>
    </xdr:to>
    <xdr:graphicFrame macro="">
      <xdr:nvGraphicFramePr>
        <xdr:cNvPr id="3" name="Graf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16</xdr:row>
      <xdr:rowOff>81643</xdr:rowOff>
    </xdr:from>
    <xdr:to>
      <xdr:col>13</xdr:col>
      <xdr:colOff>645795</xdr:colOff>
      <xdr:row>41</xdr:row>
      <xdr:rowOff>139065</xdr:rowOff>
    </xdr:to>
    <xdr:graphicFrame macro="">
      <xdr:nvGraphicFramePr>
        <xdr:cNvPr id="3" name="Graf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4761</xdr:rowOff>
    </xdr:from>
    <xdr:to>
      <xdr:col>0</xdr:col>
      <xdr:colOff>142875</xdr:colOff>
      <xdr:row>15</xdr:row>
      <xdr:rowOff>0</xdr:rowOff>
    </xdr:to>
    <xdr:graphicFrame macro="">
      <xdr:nvGraphicFramePr>
        <xdr:cNvPr id="2" name="Graf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8282</xdr:colOff>
      <xdr:row>17</xdr:row>
      <xdr:rowOff>133804</xdr:rowOff>
    </xdr:from>
    <xdr:to>
      <xdr:col>9</xdr:col>
      <xdr:colOff>911679</xdr:colOff>
      <xdr:row>43</xdr:row>
      <xdr:rowOff>147412</xdr:rowOff>
    </xdr:to>
    <xdr:graphicFrame macro="">
      <xdr:nvGraphicFramePr>
        <xdr:cNvPr id="3" name="Graf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30480</xdr:colOff>
      <xdr:row>19</xdr:row>
      <xdr:rowOff>140721</xdr:rowOff>
    </xdr:from>
    <xdr:to>
      <xdr:col>9</xdr:col>
      <xdr:colOff>906531</xdr:colOff>
      <xdr:row>43</xdr:row>
      <xdr:rowOff>25758</xdr:rowOff>
    </xdr:to>
    <xdr:graphicFrame macro="">
      <xdr:nvGraphicFramePr>
        <xdr:cNvPr id="2" name="Graf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523877</xdr:colOff>
      <xdr:row>36</xdr:row>
      <xdr:rowOff>22411</xdr:rowOff>
    </xdr:from>
    <xdr:to>
      <xdr:col>14</xdr:col>
      <xdr:colOff>168088</xdr:colOff>
      <xdr:row>44</xdr:row>
      <xdr:rowOff>89646</xdr:rowOff>
    </xdr:to>
    <xdr:graphicFrame macro="">
      <xdr:nvGraphicFramePr>
        <xdr:cNvPr id="4" name="Graf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36</xdr:row>
      <xdr:rowOff>22411</xdr:rowOff>
    </xdr:from>
    <xdr:to>
      <xdr:col>14</xdr:col>
      <xdr:colOff>514350</xdr:colOff>
      <xdr:row>44</xdr:row>
      <xdr:rowOff>67238</xdr:rowOff>
    </xdr:to>
    <xdr:graphicFrame macro="">
      <xdr:nvGraphicFramePr>
        <xdr:cNvPr id="2" name="Graf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22411</xdr:rowOff>
    </xdr:from>
    <xdr:to>
      <xdr:col>3</xdr:col>
      <xdr:colOff>314324</xdr:colOff>
      <xdr:row>44</xdr:row>
      <xdr:rowOff>33618</xdr:rowOff>
    </xdr:to>
    <xdr:graphicFrame macro="">
      <xdr:nvGraphicFramePr>
        <xdr:cNvPr id="3" name="Graf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xdr:row>
      <xdr:rowOff>212187</xdr:rowOff>
    </xdr:from>
    <xdr:to>
      <xdr:col>0</xdr:col>
      <xdr:colOff>1082829</xdr:colOff>
      <xdr:row>5</xdr:row>
      <xdr:rowOff>154622</xdr:rowOff>
    </xdr:to>
    <xdr:pic>
      <xdr:nvPicPr>
        <xdr:cNvPr id="8" name="Obrázek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9389" b="9389"/>
        <a:stretch/>
      </xdr:blipFill>
      <xdr:spPr>
        <a:xfrm>
          <a:off x="1" y="469922"/>
          <a:ext cx="1082828" cy="637200"/>
        </a:xfrm>
        <a:prstGeom prst="rect">
          <a:avLst/>
        </a:prstGeom>
      </xdr:spPr>
    </xdr:pic>
    <xdr:clientData/>
  </xdr:twoCellAnchor>
  <xdr:twoCellAnchor>
    <xdr:from>
      <xdr:col>0</xdr:col>
      <xdr:colOff>0</xdr:colOff>
      <xdr:row>9</xdr:row>
      <xdr:rowOff>9238</xdr:rowOff>
    </xdr:from>
    <xdr:to>
      <xdr:col>0</xdr:col>
      <xdr:colOff>123825</xdr:colOff>
      <xdr:row>25</xdr:row>
      <xdr:rowOff>89546</xdr:rowOff>
    </xdr:to>
    <xdr:graphicFrame macro="">
      <xdr:nvGraphicFramePr>
        <xdr:cNvPr id="9" name="Graf 8">
          <a:extLst>
            <a:ext uri="{FF2B5EF4-FFF2-40B4-BE49-F238E27FC236}">
              <a16:creationId xmlns:a16="http://schemas.microsoft.com/office/drawing/2014/main" id="{910DCF15-5149-40B8-BD1A-522A42BD48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333379</xdr:colOff>
      <xdr:row>35</xdr:row>
      <xdr:rowOff>19050</xdr:rowOff>
    </xdr:from>
    <xdr:to>
      <xdr:col>12</xdr:col>
      <xdr:colOff>326572</xdr:colOff>
      <xdr:row>45</xdr:row>
      <xdr:rowOff>95249</xdr:rowOff>
    </xdr:to>
    <xdr:graphicFrame macro="">
      <xdr:nvGraphicFramePr>
        <xdr:cNvPr id="2" name="Graf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424815</xdr:colOff>
      <xdr:row>35</xdr:row>
      <xdr:rowOff>47625</xdr:rowOff>
    </xdr:from>
    <xdr:to>
      <xdr:col>14</xdr:col>
      <xdr:colOff>474889</xdr:colOff>
      <xdr:row>45</xdr:row>
      <xdr:rowOff>81643</xdr:rowOff>
    </xdr:to>
    <xdr:graphicFrame macro="">
      <xdr:nvGraphicFramePr>
        <xdr:cNvPr id="3" name="Graf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19050</xdr:rowOff>
    </xdr:from>
    <xdr:to>
      <xdr:col>3</xdr:col>
      <xdr:colOff>314324</xdr:colOff>
      <xdr:row>45</xdr:row>
      <xdr:rowOff>72119</xdr:rowOff>
    </xdr:to>
    <xdr:graphicFrame macro="">
      <xdr:nvGraphicFramePr>
        <xdr:cNvPr id="4" name="Graf 3">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60960</xdr:colOff>
      <xdr:row>1</xdr:row>
      <xdr:rowOff>9525</xdr:rowOff>
    </xdr:from>
    <xdr:to>
      <xdr:col>0</xdr:col>
      <xdr:colOff>1027464</xdr:colOff>
      <xdr:row>6</xdr:row>
      <xdr:rowOff>60616</xdr:rowOff>
    </xdr:to>
    <xdr:pic>
      <xdr:nvPicPr>
        <xdr:cNvPr id="9" name="Obrázek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60960" y="240846"/>
          <a:ext cx="966504" cy="677020"/>
        </a:xfrm>
        <a:prstGeom prst="rect">
          <a:avLst/>
        </a:prstGeom>
      </xdr:spPr>
    </xdr:pic>
    <xdr:clientData/>
  </xdr:twoCellAnchor>
  <xdr:twoCellAnchor>
    <xdr:from>
      <xdr:col>0</xdr:col>
      <xdr:colOff>0</xdr:colOff>
      <xdr:row>9</xdr:row>
      <xdr:rowOff>17478</xdr:rowOff>
    </xdr:from>
    <xdr:to>
      <xdr:col>0</xdr:col>
      <xdr:colOff>123825</xdr:colOff>
      <xdr:row>24</xdr:row>
      <xdr:rowOff>132826</xdr:rowOff>
    </xdr:to>
    <xdr:graphicFrame macro="">
      <xdr:nvGraphicFramePr>
        <xdr:cNvPr id="8" name="Graf 7">
          <a:extLst>
            <a:ext uri="{FF2B5EF4-FFF2-40B4-BE49-F238E27FC236}">
              <a16:creationId xmlns:a16="http://schemas.microsoft.com/office/drawing/2014/main" id="{FBF72DEA-1AB1-404D-BA51-763C18E82A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a:extLst>
            <a:ext uri="{FF2B5EF4-FFF2-40B4-BE49-F238E27FC236}">
              <a16:creationId xmlns:a16="http://schemas.microsoft.com/office/drawing/2014/main" id="{00000000-0008-0000-1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a:extLst>
            <a:ext uri="{FF2B5EF4-FFF2-40B4-BE49-F238E27FC236}">
              <a16:creationId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a:extLst>
            <a:ext uri="{FF2B5EF4-FFF2-40B4-BE49-F238E27FC236}">
              <a16:creationId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a:extLst>
            <a:ext uri="{FF2B5EF4-FFF2-40B4-BE49-F238E27FC236}">
              <a16:creationId xmlns:a16="http://schemas.microsoft.com/office/drawing/2014/main" id="{00000000-0008-0000-1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a:extLst>
            <a:ext uri="{FF2B5EF4-FFF2-40B4-BE49-F238E27FC236}">
              <a16:creationId xmlns:a16="http://schemas.microsoft.com/office/drawing/2014/main" id="{00000000-0008-0000-1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a:extLst>
            <a:ext uri="{FF2B5EF4-FFF2-40B4-BE49-F238E27FC236}">
              <a16:creationId xmlns:a16="http://schemas.microsoft.com/office/drawing/2014/main" id="{00000000-0008-0000-1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a:extLst>
            <a:ext uri="{FF2B5EF4-FFF2-40B4-BE49-F238E27FC236}">
              <a16:creationId xmlns:a16="http://schemas.microsoft.com/office/drawing/2014/main" id="{00000000-0008-0000-1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C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19152</xdr:rowOff>
    </xdr:to>
    <xdr:pic>
      <xdr:nvPicPr>
        <xdr:cNvPr id="3" name="Obrázek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a:extLst>
            <a:ext uri="{FF2B5EF4-FFF2-40B4-BE49-F238E27FC236}">
              <a16:creationId xmlns:a16="http://schemas.microsoft.com/office/drawing/2014/main" id="{00000000-0008-0000-1E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265342</xdr:colOff>
      <xdr:row>35</xdr:row>
      <xdr:rowOff>38101</xdr:rowOff>
    </xdr:from>
    <xdr:to>
      <xdr:col>12</xdr:col>
      <xdr:colOff>68036</xdr:colOff>
      <xdr:row>45</xdr:row>
      <xdr:rowOff>47626</xdr:rowOff>
    </xdr:to>
    <xdr:graphicFrame macro="">
      <xdr:nvGraphicFramePr>
        <xdr:cNvPr id="2" name="Graf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408214</xdr:colOff>
      <xdr:row>35</xdr:row>
      <xdr:rowOff>9526</xdr:rowOff>
    </xdr:from>
    <xdr:to>
      <xdr:col>14</xdr:col>
      <xdr:colOff>485775</xdr:colOff>
      <xdr:row>45</xdr:row>
      <xdr:rowOff>80284</xdr:rowOff>
    </xdr:to>
    <xdr:graphicFrame macro="">
      <xdr:nvGraphicFramePr>
        <xdr:cNvPr id="3" name="Graf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38101</xdr:rowOff>
    </xdr:from>
    <xdr:to>
      <xdr:col>3</xdr:col>
      <xdr:colOff>314324</xdr:colOff>
      <xdr:row>45</xdr:row>
      <xdr:rowOff>72120</xdr:rowOff>
    </xdr:to>
    <xdr:graphicFrame macro="">
      <xdr:nvGraphicFramePr>
        <xdr:cNvPr id="4" name="Graf 3">
          <a:extLst>
            <a:ext uri="{FF2B5EF4-FFF2-40B4-BE49-F238E27FC236}">
              <a16:creationId xmlns:a16="http://schemas.microsoft.com/office/drawing/2014/main"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127991</xdr:colOff>
      <xdr:row>1</xdr:row>
      <xdr:rowOff>0</xdr:rowOff>
    </xdr:from>
    <xdr:to>
      <xdr:col>0</xdr:col>
      <xdr:colOff>1038472</xdr:colOff>
      <xdr:row>6</xdr:row>
      <xdr:rowOff>11271</xdr:rowOff>
    </xdr:to>
    <xdr:pic>
      <xdr:nvPicPr>
        <xdr:cNvPr id="7" name="Obrázek 6">
          <a:extLst>
            <a:ext uri="{FF2B5EF4-FFF2-40B4-BE49-F238E27FC236}">
              <a16:creationId xmlns:a16="http://schemas.microsoft.com/office/drawing/2014/main" id="{00000000-0008-0000-1F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27991" y="231321"/>
          <a:ext cx="910481" cy="637200"/>
        </a:xfrm>
        <a:prstGeom prst="rect">
          <a:avLst/>
        </a:prstGeom>
      </xdr:spPr>
    </xdr:pic>
    <xdr:clientData/>
  </xdr:twoCellAnchor>
  <xdr:twoCellAnchor>
    <xdr:from>
      <xdr:col>0</xdr:col>
      <xdr:colOff>0</xdr:colOff>
      <xdr:row>8</xdr:row>
      <xdr:rowOff>152400</xdr:rowOff>
    </xdr:from>
    <xdr:to>
      <xdr:col>0</xdr:col>
      <xdr:colOff>123825</xdr:colOff>
      <xdr:row>24</xdr:row>
      <xdr:rowOff>135775</xdr:rowOff>
    </xdr:to>
    <xdr:graphicFrame macro="">
      <xdr:nvGraphicFramePr>
        <xdr:cNvPr id="8" name="Graf 7">
          <a:extLst>
            <a:ext uri="{FF2B5EF4-FFF2-40B4-BE49-F238E27FC236}">
              <a16:creationId xmlns:a16="http://schemas.microsoft.com/office/drawing/2014/main" id="{096DF24D-1E95-42D8-AEE1-39F6213EB8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3</xdr:col>
      <xdr:colOff>311606</xdr:colOff>
      <xdr:row>35</xdr:row>
      <xdr:rowOff>38100</xdr:rowOff>
    </xdr:from>
    <xdr:to>
      <xdr:col>12</xdr:col>
      <xdr:colOff>95251</xdr:colOff>
      <xdr:row>45</xdr:row>
      <xdr:rowOff>108857</xdr:rowOff>
    </xdr:to>
    <xdr:graphicFrame macro="">
      <xdr:nvGraphicFramePr>
        <xdr:cNvPr id="2" name="Graf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35</xdr:row>
      <xdr:rowOff>38100</xdr:rowOff>
    </xdr:from>
    <xdr:to>
      <xdr:col>14</xdr:col>
      <xdr:colOff>514350</xdr:colOff>
      <xdr:row>45</xdr:row>
      <xdr:rowOff>89808</xdr:rowOff>
    </xdr:to>
    <xdr:graphicFrame macro="">
      <xdr:nvGraphicFramePr>
        <xdr:cNvPr id="3" name="Graf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38100</xdr:rowOff>
    </xdr:from>
    <xdr:to>
      <xdr:col>3</xdr:col>
      <xdr:colOff>314324</xdr:colOff>
      <xdr:row>45</xdr:row>
      <xdr:rowOff>95251</xdr:rowOff>
    </xdr:to>
    <xdr:graphicFrame macro="">
      <xdr:nvGraphicFramePr>
        <xdr:cNvPr id="4" name="Graf 3">
          <a:extLst>
            <a:ext uri="{FF2B5EF4-FFF2-40B4-BE49-F238E27FC236}">
              <a16:creationId xmlns:a16="http://schemas.microsoft.com/office/drawing/2014/main" id="{00000000-0008-0000-2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17145</xdr:rowOff>
    </xdr:from>
    <xdr:to>
      <xdr:col>0</xdr:col>
      <xdr:colOff>123825</xdr:colOff>
      <xdr:row>34</xdr:row>
      <xdr:rowOff>7620</xdr:rowOff>
    </xdr:to>
    <xdr:graphicFrame macro="">
      <xdr:nvGraphicFramePr>
        <xdr:cNvPr id="6" name="Graf 5">
          <a:extLst>
            <a:ext uri="{FF2B5EF4-FFF2-40B4-BE49-F238E27FC236}">
              <a16:creationId xmlns:a16="http://schemas.microsoft.com/office/drawing/2014/main" id="{00000000-0008-0000-2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99497</xdr:colOff>
      <xdr:row>1</xdr:row>
      <xdr:rowOff>0</xdr:rowOff>
    </xdr:from>
    <xdr:to>
      <xdr:col>0</xdr:col>
      <xdr:colOff>1005217</xdr:colOff>
      <xdr:row>6</xdr:row>
      <xdr:rowOff>7920</xdr:rowOff>
    </xdr:to>
    <xdr:pic>
      <xdr:nvPicPr>
        <xdr:cNvPr id="7" name="Obrázek 6">
          <a:extLst>
            <a:ext uri="{FF2B5EF4-FFF2-40B4-BE49-F238E27FC236}">
              <a16:creationId xmlns:a16="http://schemas.microsoft.com/office/drawing/2014/main" id="{00000000-0008-0000-20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97" y="231321"/>
          <a:ext cx="905720" cy="633849"/>
        </a:xfrm>
        <a:prstGeom prst="rect">
          <a:avLst/>
        </a:prstGeom>
      </xdr:spPr>
    </xdr:pic>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C4DD86EF-FA02-40B0-8531-C831EA6D6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23</xdr:row>
      <xdr:rowOff>76200</xdr:rowOff>
    </xdr:from>
    <xdr:to>
      <xdr:col>7</xdr:col>
      <xdr:colOff>247650</xdr:colOff>
      <xdr:row>45</xdr:row>
      <xdr:rowOff>104775</xdr:rowOff>
    </xdr:to>
    <xdr:graphicFrame macro="">
      <xdr:nvGraphicFramePr>
        <xdr:cNvPr id="2" name="Graf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9524</xdr:rowOff>
    </xdr:from>
    <xdr:to>
      <xdr:col>0</xdr:col>
      <xdr:colOff>123825</xdr:colOff>
      <xdr:row>23</xdr:row>
      <xdr:rowOff>85724</xdr:rowOff>
    </xdr:to>
    <xdr:graphicFrame macro="">
      <xdr:nvGraphicFramePr>
        <xdr:cNvPr id="5" name="Graf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333375</xdr:colOff>
      <xdr:row>23</xdr:row>
      <xdr:rowOff>76200</xdr:rowOff>
    </xdr:from>
    <xdr:to>
      <xdr:col>13</xdr:col>
      <xdr:colOff>653142</xdr:colOff>
      <xdr:row>45</xdr:row>
      <xdr:rowOff>95250</xdr:rowOff>
    </xdr:to>
    <xdr:graphicFrame macro="">
      <xdr:nvGraphicFramePr>
        <xdr:cNvPr id="3" name="Graf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3</xdr:col>
      <xdr:colOff>292555</xdr:colOff>
      <xdr:row>35</xdr:row>
      <xdr:rowOff>38100</xdr:rowOff>
    </xdr:from>
    <xdr:to>
      <xdr:col>12</xdr:col>
      <xdr:colOff>435428</xdr:colOff>
      <xdr:row>45</xdr:row>
      <xdr:rowOff>66676</xdr:rowOff>
    </xdr:to>
    <xdr:graphicFrame macro="">
      <xdr:nvGraphicFramePr>
        <xdr:cNvPr id="2" name="Graf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425904</xdr:colOff>
      <xdr:row>35</xdr:row>
      <xdr:rowOff>38100</xdr:rowOff>
    </xdr:from>
    <xdr:to>
      <xdr:col>14</xdr:col>
      <xdr:colOff>466725</xdr:colOff>
      <xdr:row>45</xdr:row>
      <xdr:rowOff>88447</xdr:rowOff>
    </xdr:to>
    <xdr:graphicFrame macro="">
      <xdr:nvGraphicFramePr>
        <xdr:cNvPr id="3" name="Graf 2">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38100</xdr:rowOff>
    </xdr:from>
    <xdr:to>
      <xdr:col>3</xdr:col>
      <xdr:colOff>314324</xdr:colOff>
      <xdr:row>45</xdr:row>
      <xdr:rowOff>95250</xdr:rowOff>
    </xdr:to>
    <xdr:graphicFrame macro="">
      <xdr:nvGraphicFramePr>
        <xdr:cNvPr id="4" name="Graf 3">
          <a:extLst>
            <a:ext uri="{FF2B5EF4-FFF2-40B4-BE49-F238E27FC236}">
              <a16:creationId xmlns:a16="http://schemas.microsoft.com/office/drawing/2014/main"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99416</xdr:colOff>
      <xdr:row>1</xdr:row>
      <xdr:rowOff>0</xdr:rowOff>
    </xdr:from>
    <xdr:to>
      <xdr:col>0</xdr:col>
      <xdr:colOff>1007831</xdr:colOff>
      <xdr:row>6</xdr:row>
      <xdr:rowOff>9825</xdr:rowOff>
    </xdr:to>
    <xdr:pic>
      <xdr:nvPicPr>
        <xdr:cNvPr id="7" name="Obrázek 6">
          <a:extLst>
            <a:ext uri="{FF2B5EF4-FFF2-40B4-BE49-F238E27FC236}">
              <a16:creationId xmlns:a16="http://schemas.microsoft.com/office/drawing/2014/main" id="{00000000-0008-0000-21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16" y="231321"/>
          <a:ext cx="908415" cy="635754"/>
        </a:xfrm>
        <a:prstGeom prst="rect">
          <a:avLst/>
        </a:prstGeom>
      </xdr:spPr>
    </xdr:pic>
    <xdr:clientData/>
  </xdr:twoCellAnchor>
  <xdr:twoCellAnchor>
    <xdr:from>
      <xdr:col>0</xdr:col>
      <xdr:colOff>0</xdr:colOff>
      <xdr:row>8</xdr:row>
      <xdr:rowOff>153184</xdr:rowOff>
    </xdr:from>
    <xdr:to>
      <xdr:col>0</xdr:col>
      <xdr:colOff>123825</xdr:colOff>
      <xdr:row>24</xdr:row>
      <xdr:rowOff>137473</xdr:rowOff>
    </xdr:to>
    <xdr:graphicFrame macro="">
      <xdr:nvGraphicFramePr>
        <xdr:cNvPr id="8" name="Graf 7">
          <a:extLst>
            <a:ext uri="{FF2B5EF4-FFF2-40B4-BE49-F238E27FC236}">
              <a16:creationId xmlns:a16="http://schemas.microsoft.com/office/drawing/2014/main" id="{6304CCAA-DB51-4089-802D-516A2B7B6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3</xdr:col>
      <xdr:colOff>238127</xdr:colOff>
      <xdr:row>36</xdr:row>
      <xdr:rowOff>28575</xdr:rowOff>
    </xdr:from>
    <xdr:to>
      <xdr:col>13</xdr:col>
      <xdr:colOff>244929</xdr:colOff>
      <xdr:row>45</xdr:row>
      <xdr:rowOff>29936</xdr:rowOff>
    </xdr:to>
    <xdr:graphicFrame macro="">
      <xdr:nvGraphicFramePr>
        <xdr:cNvPr id="2" name="Graf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333376</xdr:colOff>
      <xdr:row>36</xdr:row>
      <xdr:rowOff>28575</xdr:rowOff>
    </xdr:from>
    <xdr:to>
      <xdr:col>14</xdr:col>
      <xdr:colOff>390526</xdr:colOff>
      <xdr:row>45</xdr:row>
      <xdr:rowOff>114300</xdr:rowOff>
    </xdr:to>
    <xdr:graphicFrame macro="">
      <xdr:nvGraphicFramePr>
        <xdr:cNvPr id="3" name="Graf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28575</xdr:rowOff>
    </xdr:from>
    <xdr:to>
      <xdr:col>3</xdr:col>
      <xdr:colOff>314324</xdr:colOff>
      <xdr:row>45</xdr:row>
      <xdr:rowOff>68036</xdr:rowOff>
    </xdr:to>
    <xdr:graphicFrame macro="">
      <xdr:nvGraphicFramePr>
        <xdr:cNvPr id="4" name="Graf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2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27</xdr:row>
      <xdr:rowOff>15240</xdr:rowOff>
    </xdr:from>
    <xdr:to>
      <xdr:col>0</xdr:col>
      <xdr:colOff>123825</xdr:colOff>
      <xdr:row>35</xdr:row>
      <xdr:rowOff>5715</xdr:rowOff>
    </xdr:to>
    <xdr:graphicFrame macro="">
      <xdr:nvGraphicFramePr>
        <xdr:cNvPr id="12" name="Graf 11">
          <a:extLst>
            <a:ext uri="{FF2B5EF4-FFF2-40B4-BE49-F238E27FC236}">
              <a16:creationId xmlns:a16="http://schemas.microsoft.com/office/drawing/2014/main" id="{94F3ED56-E3EB-43F6-A387-8AD04590EE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FB8D3B56-B169-4526-9032-BB8A1F48B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3</xdr:col>
      <xdr:colOff>278947</xdr:colOff>
      <xdr:row>35</xdr:row>
      <xdr:rowOff>66675</xdr:rowOff>
    </xdr:from>
    <xdr:to>
      <xdr:col>12</xdr:col>
      <xdr:colOff>190500</xdr:colOff>
      <xdr:row>45</xdr:row>
      <xdr:rowOff>31297</xdr:rowOff>
    </xdr:to>
    <xdr:graphicFrame macro="">
      <xdr:nvGraphicFramePr>
        <xdr:cNvPr id="2" name="Graf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35</xdr:row>
      <xdr:rowOff>66675</xdr:rowOff>
    </xdr:from>
    <xdr:to>
      <xdr:col>14</xdr:col>
      <xdr:colOff>514350</xdr:colOff>
      <xdr:row>45</xdr:row>
      <xdr:rowOff>73620</xdr:rowOff>
    </xdr:to>
    <xdr:graphicFrame macro="">
      <xdr:nvGraphicFramePr>
        <xdr:cNvPr id="3" name="Graf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66675</xdr:rowOff>
    </xdr:from>
    <xdr:to>
      <xdr:col>3</xdr:col>
      <xdr:colOff>314324</xdr:colOff>
      <xdr:row>45</xdr:row>
      <xdr:rowOff>81829</xdr:rowOff>
    </xdr:to>
    <xdr:graphicFrame macro="">
      <xdr:nvGraphicFramePr>
        <xdr:cNvPr id="4" name="Graf 3">
          <a:extLst>
            <a:ext uri="{FF2B5EF4-FFF2-40B4-BE49-F238E27FC236}">
              <a16:creationId xmlns:a16="http://schemas.microsoft.com/office/drawing/2014/main" id="{00000000-0008-0000-2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101507</xdr:colOff>
      <xdr:row>1</xdr:row>
      <xdr:rowOff>0</xdr:rowOff>
    </xdr:from>
    <xdr:to>
      <xdr:col>0</xdr:col>
      <xdr:colOff>1007227</xdr:colOff>
      <xdr:row>6</xdr:row>
      <xdr:rowOff>7920</xdr:rowOff>
    </xdr:to>
    <xdr:pic>
      <xdr:nvPicPr>
        <xdr:cNvPr id="7" name="Obrázek 6">
          <a:extLst>
            <a:ext uri="{FF2B5EF4-FFF2-40B4-BE49-F238E27FC236}">
              <a16:creationId xmlns:a16="http://schemas.microsoft.com/office/drawing/2014/main" id="{00000000-0008-0000-23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1507" y="231321"/>
          <a:ext cx="905720" cy="633849"/>
        </a:xfrm>
        <a:prstGeom prst="rect">
          <a:avLst/>
        </a:prstGeom>
      </xdr:spPr>
    </xdr:pic>
    <xdr:clientData/>
  </xdr:twoCellAnchor>
  <xdr:twoCellAnchor>
    <xdr:from>
      <xdr:col>0</xdr:col>
      <xdr:colOff>0</xdr:colOff>
      <xdr:row>26</xdr:row>
      <xdr:rowOff>16420</xdr:rowOff>
    </xdr:from>
    <xdr:to>
      <xdr:col>0</xdr:col>
      <xdr:colOff>123825</xdr:colOff>
      <xdr:row>34</xdr:row>
      <xdr:rowOff>7158</xdr:rowOff>
    </xdr:to>
    <xdr:graphicFrame macro="">
      <xdr:nvGraphicFramePr>
        <xdr:cNvPr id="8" name="Graf 7">
          <a:extLst>
            <a:ext uri="{FF2B5EF4-FFF2-40B4-BE49-F238E27FC236}">
              <a16:creationId xmlns:a16="http://schemas.microsoft.com/office/drawing/2014/main" id="{BCD5DB2B-8A6C-4AF1-A626-535F43689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140918</xdr:rowOff>
    </xdr:to>
    <xdr:graphicFrame macro="">
      <xdr:nvGraphicFramePr>
        <xdr:cNvPr id="9" name="Graf 8">
          <a:extLst>
            <a:ext uri="{FF2B5EF4-FFF2-40B4-BE49-F238E27FC236}">
              <a16:creationId xmlns:a16="http://schemas.microsoft.com/office/drawing/2014/main" id="{E9472A4B-ED45-4371-85C3-FDFF7289D7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3</xdr:col>
      <xdr:colOff>306162</xdr:colOff>
      <xdr:row>35</xdr:row>
      <xdr:rowOff>66675</xdr:rowOff>
    </xdr:from>
    <xdr:to>
      <xdr:col>12</xdr:col>
      <xdr:colOff>244928</xdr:colOff>
      <xdr:row>45</xdr:row>
      <xdr:rowOff>21772</xdr:rowOff>
    </xdr:to>
    <xdr:graphicFrame macro="">
      <xdr:nvGraphicFramePr>
        <xdr:cNvPr id="2" name="Graf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35</xdr:row>
      <xdr:rowOff>66675</xdr:rowOff>
    </xdr:from>
    <xdr:to>
      <xdr:col>14</xdr:col>
      <xdr:colOff>514350</xdr:colOff>
      <xdr:row>44</xdr:row>
      <xdr:rowOff>152092</xdr:rowOff>
    </xdr:to>
    <xdr:graphicFrame macro="">
      <xdr:nvGraphicFramePr>
        <xdr:cNvPr id="3" name="Graf 2">
          <a:extLst>
            <a:ext uri="{FF2B5EF4-FFF2-40B4-BE49-F238E27FC236}">
              <a16:creationId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66675</xdr:rowOff>
    </xdr:from>
    <xdr:to>
      <xdr:col>3</xdr:col>
      <xdr:colOff>314324</xdr:colOff>
      <xdr:row>45</xdr:row>
      <xdr:rowOff>81560</xdr:rowOff>
    </xdr:to>
    <xdr:graphicFrame macro="">
      <xdr:nvGraphicFramePr>
        <xdr:cNvPr id="4" name="Graf 3">
          <a:extLst>
            <a:ext uri="{FF2B5EF4-FFF2-40B4-BE49-F238E27FC236}">
              <a16:creationId xmlns:a16="http://schemas.microsoft.com/office/drawing/2014/main"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102379</xdr:colOff>
      <xdr:row>0</xdr:row>
      <xdr:rowOff>180975</xdr:rowOff>
    </xdr:from>
    <xdr:to>
      <xdr:col>0</xdr:col>
      <xdr:colOff>1007841</xdr:colOff>
      <xdr:row>5</xdr:row>
      <xdr:rowOff>120315</xdr:rowOff>
    </xdr:to>
    <xdr:pic>
      <xdr:nvPicPr>
        <xdr:cNvPr id="7" name="Obrázek 6">
          <a:extLst>
            <a:ext uri="{FF2B5EF4-FFF2-40B4-BE49-F238E27FC236}">
              <a16:creationId xmlns:a16="http://schemas.microsoft.com/office/drawing/2014/main" id="{00000000-0008-0000-24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2379" y="180975"/>
          <a:ext cx="905462" cy="646911"/>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36580DBB-EF74-4F3B-A9A4-D94C1AD6E0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134470</xdr:rowOff>
    </xdr:to>
    <xdr:graphicFrame macro="">
      <xdr:nvGraphicFramePr>
        <xdr:cNvPr id="9" name="Graf 8">
          <a:extLst>
            <a:ext uri="{FF2B5EF4-FFF2-40B4-BE49-F238E27FC236}">
              <a16:creationId xmlns:a16="http://schemas.microsoft.com/office/drawing/2014/main" id="{D0606D90-58F3-43B1-BF1C-A159513CDB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292556</xdr:colOff>
      <xdr:row>35</xdr:row>
      <xdr:rowOff>38100</xdr:rowOff>
    </xdr:from>
    <xdr:to>
      <xdr:col>13</xdr:col>
      <xdr:colOff>0</xdr:colOff>
      <xdr:row>45</xdr:row>
      <xdr:rowOff>54429</xdr:rowOff>
    </xdr:to>
    <xdr:graphicFrame macro="">
      <xdr:nvGraphicFramePr>
        <xdr:cNvPr id="2" name="Graf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35</xdr:row>
      <xdr:rowOff>38100</xdr:rowOff>
    </xdr:from>
    <xdr:to>
      <xdr:col>14</xdr:col>
      <xdr:colOff>514350</xdr:colOff>
      <xdr:row>45</xdr:row>
      <xdr:rowOff>65315</xdr:rowOff>
    </xdr:to>
    <xdr:graphicFrame macro="">
      <xdr:nvGraphicFramePr>
        <xdr:cNvPr id="3" name="Graf 2">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38100</xdr:rowOff>
    </xdr:from>
    <xdr:to>
      <xdr:col>3</xdr:col>
      <xdr:colOff>314324</xdr:colOff>
      <xdr:row>45</xdr:row>
      <xdr:rowOff>61365</xdr:rowOff>
    </xdr:to>
    <xdr:graphicFrame macro="">
      <xdr:nvGraphicFramePr>
        <xdr:cNvPr id="4" name="Graf 3">
          <a:extLst>
            <a:ext uri="{FF2B5EF4-FFF2-40B4-BE49-F238E27FC236}">
              <a16:creationId xmlns:a16="http://schemas.microsoft.com/office/drawing/2014/main"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9826</xdr:rowOff>
    </xdr:to>
    <xdr:pic>
      <xdr:nvPicPr>
        <xdr:cNvPr id="7" name="Obrázek 6">
          <a:extLst>
            <a:ext uri="{FF2B5EF4-FFF2-40B4-BE49-F238E27FC236}">
              <a16:creationId xmlns:a16="http://schemas.microsoft.com/office/drawing/2014/main" id="{00000000-0008-0000-2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5"/>
        </a:xfrm>
        <a:prstGeom prst="rect">
          <a:avLst/>
        </a:prstGeom>
      </xdr:spPr>
    </xdr:pic>
    <xdr:clientData/>
  </xdr:twoCellAnchor>
  <xdr:twoCellAnchor>
    <xdr:from>
      <xdr:col>0</xdr:col>
      <xdr:colOff>0</xdr:colOff>
      <xdr:row>26</xdr:row>
      <xdr:rowOff>38100</xdr:rowOff>
    </xdr:from>
    <xdr:to>
      <xdr:col>0</xdr:col>
      <xdr:colOff>123825</xdr:colOff>
      <xdr:row>34</xdr:row>
      <xdr:rowOff>2334</xdr:rowOff>
    </xdr:to>
    <xdr:graphicFrame macro="">
      <xdr:nvGraphicFramePr>
        <xdr:cNvPr id="8" name="Graf 7">
          <a:extLst>
            <a:ext uri="{FF2B5EF4-FFF2-40B4-BE49-F238E27FC236}">
              <a16:creationId xmlns:a16="http://schemas.microsoft.com/office/drawing/2014/main" id="{517443B8-E25E-44CD-9663-4B9DC7E46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xdr:row>
      <xdr:rowOff>153830</xdr:rowOff>
    </xdr:from>
    <xdr:to>
      <xdr:col>0</xdr:col>
      <xdr:colOff>123825</xdr:colOff>
      <xdr:row>25</xdr:row>
      <xdr:rowOff>3577</xdr:rowOff>
    </xdr:to>
    <xdr:graphicFrame macro="">
      <xdr:nvGraphicFramePr>
        <xdr:cNvPr id="9" name="Graf 8">
          <a:extLst>
            <a:ext uri="{FF2B5EF4-FFF2-40B4-BE49-F238E27FC236}">
              <a16:creationId xmlns:a16="http://schemas.microsoft.com/office/drawing/2014/main" id="{F386EF36-9787-4364-BDFE-207F5DCCEF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3</xdr:col>
      <xdr:colOff>319770</xdr:colOff>
      <xdr:row>36</xdr:row>
      <xdr:rowOff>38100</xdr:rowOff>
    </xdr:from>
    <xdr:to>
      <xdr:col>12</xdr:col>
      <xdr:colOff>462643</xdr:colOff>
      <xdr:row>45</xdr:row>
      <xdr:rowOff>123825</xdr:rowOff>
    </xdr:to>
    <xdr:graphicFrame macro="">
      <xdr:nvGraphicFramePr>
        <xdr:cNvPr id="2" name="Graf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381000</xdr:colOff>
      <xdr:row>36</xdr:row>
      <xdr:rowOff>47625</xdr:rowOff>
    </xdr:from>
    <xdr:to>
      <xdr:col>14</xdr:col>
      <xdr:colOff>495300</xdr:colOff>
      <xdr:row>45</xdr:row>
      <xdr:rowOff>81733</xdr:rowOff>
    </xdr:to>
    <xdr:graphicFrame macro="">
      <xdr:nvGraphicFramePr>
        <xdr:cNvPr id="3" name="Graf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38100</xdr:rowOff>
    </xdr:from>
    <xdr:to>
      <xdr:col>3</xdr:col>
      <xdr:colOff>314324</xdr:colOff>
      <xdr:row>45</xdr:row>
      <xdr:rowOff>114973</xdr:rowOff>
    </xdr:to>
    <xdr:graphicFrame macro="">
      <xdr:nvGraphicFramePr>
        <xdr:cNvPr id="4" name="Graf 3">
          <a:extLst>
            <a:ext uri="{FF2B5EF4-FFF2-40B4-BE49-F238E27FC236}">
              <a16:creationId xmlns:a16="http://schemas.microsoft.com/office/drawing/2014/main" id="{00000000-0008-0000-2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27</xdr:row>
      <xdr:rowOff>38100</xdr:rowOff>
    </xdr:from>
    <xdr:to>
      <xdr:col>0</xdr:col>
      <xdr:colOff>123825</xdr:colOff>
      <xdr:row>35</xdr:row>
      <xdr:rowOff>2334</xdr:rowOff>
    </xdr:to>
    <xdr:graphicFrame macro="">
      <xdr:nvGraphicFramePr>
        <xdr:cNvPr id="8" name="Graf 7">
          <a:extLst>
            <a:ext uri="{FF2B5EF4-FFF2-40B4-BE49-F238E27FC236}">
              <a16:creationId xmlns:a16="http://schemas.microsoft.com/office/drawing/2014/main" id="{5B623BC1-622C-4C63-8DB4-1A30FCD59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9" name="Graf 8">
          <a:extLst>
            <a:ext uri="{FF2B5EF4-FFF2-40B4-BE49-F238E27FC236}">
              <a16:creationId xmlns:a16="http://schemas.microsoft.com/office/drawing/2014/main" id="{66CA93C6-0911-4301-B89D-4F3F7E0B60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3</xdr:col>
      <xdr:colOff>265341</xdr:colOff>
      <xdr:row>35</xdr:row>
      <xdr:rowOff>12248</xdr:rowOff>
    </xdr:from>
    <xdr:to>
      <xdr:col>13</xdr:col>
      <xdr:colOff>95250</xdr:colOff>
      <xdr:row>45</xdr:row>
      <xdr:rowOff>28577</xdr:rowOff>
    </xdr:to>
    <xdr:graphicFrame macro="">
      <xdr:nvGraphicFramePr>
        <xdr:cNvPr id="2" name="Graf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376919</xdr:colOff>
      <xdr:row>35</xdr:row>
      <xdr:rowOff>12248</xdr:rowOff>
    </xdr:from>
    <xdr:to>
      <xdr:col>14</xdr:col>
      <xdr:colOff>385083</xdr:colOff>
      <xdr:row>45</xdr:row>
      <xdr:rowOff>123826</xdr:rowOff>
    </xdr:to>
    <xdr:graphicFrame macro="">
      <xdr:nvGraphicFramePr>
        <xdr:cNvPr id="3" name="Graf 2">
          <a:extLst>
            <a:ext uri="{FF2B5EF4-FFF2-40B4-BE49-F238E27FC236}">
              <a16:creationId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12248</xdr:rowOff>
    </xdr:from>
    <xdr:to>
      <xdr:col>3</xdr:col>
      <xdr:colOff>314324</xdr:colOff>
      <xdr:row>45</xdr:row>
      <xdr:rowOff>54133</xdr:rowOff>
    </xdr:to>
    <xdr:graphicFrame macro="">
      <xdr:nvGraphicFramePr>
        <xdr:cNvPr id="4" name="Graf 3">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7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E1F86573-63EA-4010-85AC-915FC8F73D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5404</xdr:rowOff>
    </xdr:from>
    <xdr:to>
      <xdr:col>0</xdr:col>
      <xdr:colOff>123825</xdr:colOff>
      <xdr:row>24</xdr:row>
      <xdr:rowOff>140510</xdr:rowOff>
    </xdr:to>
    <xdr:graphicFrame macro="">
      <xdr:nvGraphicFramePr>
        <xdr:cNvPr id="9" name="Graf 8">
          <a:extLst>
            <a:ext uri="{FF2B5EF4-FFF2-40B4-BE49-F238E27FC236}">
              <a16:creationId xmlns:a16="http://schemas.microsoft.com/office/drawing/2014/main" id="{208F2EA3-54E5-4DBF-B5D7-0E5A9FF29A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3</xdr:col>
      <xdr:colOff>319770</xdr:colOff>
      <xdr:row>35</xdr:row>
      <xdr:rowOff>29696</xdr:rowOff>
    </xdr:from>
    <xdr:to>
      <xdr:col>13</xdr:col>
      <xdr:colOff>258536</xdr:colOff>
      <xdr:row>44</xdr:row>
      <xdr:rowOff>36499</xdr:rowOff>
    </xdr:to>
    <xdr:graphicFrame macro="">
      <xdr:nvGraphicFramePr>
        <xdr:cNvPr id="2" name="Graf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372836</xdr:colOff>
      <xdr:row>35</xdr:row>
      <xdr:rowOff>29696</xdr:rowOff>
    </xdr:from>
    <xdr:to>
      <xdr:col>14</xdr:col>
      <xdr:colOff>487136</xdr:colOff>
      <xdr:row>44</xdr:row>
      <xdr:rowOff>114301</xdr:rowOff>
    </xdr:to>
    <xdr:graphicFrame macro="">
      <xdr:nvGraphicFramePr>
        <xdr:cNvPr id="3" name="Graf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29696</xdr:rowOff>
    </xdr:from>
    <xdr:to>
      <xdr:col>3</xdr:col>
      <xdr:colOff>314324</xdr:colOff>
      <xdr:row>44</xdr:row>
      <xdr:rowOff>95386</xdr:rowOff>
    </xdr:to>
    <xdr:graphicFrame macro="">
      <xdr:nvGraphicFramePr>
        <xdr:cNvPr id="4" name="Graf 3">
          <a:extLst>
            <a:ext uri="{FF2B5EF4-FFF2-40B4-BE49-F238E27FC236}">
              <a16:creationId xmlns:a16="http://schemas.microsoft.com/office/drawing/2014/main"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98199</xdr:colOff>
      <xdr:row>0</xdr:row>
      <xdr:rowOff>171450</xdr:rowOff>
    </xdr:from>
    <xdr:to>
      <xdr:col>0</xdr:col>
      <xdr:colOff>1009048</xdr:colOff>
      <xdr:row>4</xdr:row>
      <xdr:rowOff>138777</xdr:rowOff>
    </xdr:to>
    <xdr:pic>
      <xdr:nvPicPr>
        <xdr:cNvPr id="7" name="Obrázek 6">
          <a:extLst>
            <a:ext uri="{FF2B5EF4-FFF2-40B4-BE49-F238E27FC236}">
              <a16:creationId xmlns:a16="http://schemas.microsoft.com/office/drawing/2014/main" id="{00000000-0008-0000-28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8199" y="171450"/>
          <a:ext cx="910849" cy="661291"/>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BE8834E3-5086-4A31-805F-92B7131191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xdr:row>
      <xdr:rowOff>0</xdr:rowOff>
    </xdr:from>
    <xdr:to>
      <xdr:col>0</xdr:col>
      <xdr:colOff>123825</xdr:colOff>
      <xdr:row>23</xdr:row>
      <xdr:rowOff>135106</xdr:rowOff>
    </xdr:to>
    <xdr:graphicFrame macro="">
      <xdr:nvGraphicFramePr>
        <xdr:cNvPr id="9" name="Graf 8">
          <a:extLst>
            <a:ext uri="{FF2B5EF4-FFF2-40B4-BE49-F238E27FC236}">
              <a16:creationId xmlns:a16="http://schemas.microsoft.com/office/drawing/2014/main" id="{C40968FB-EB07-42E7-BD4E-CAD2D764D6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3</xdr:col>
      <xdr:colOff>306162</xdr:colOff>
      <xdr:row>35</xdr:row>
      <xdr:rowOff>47625</xdr:rowOff>
    </xdr:from>
    <xdr:to>
      <xdr:col>13</xdr:col>
      <xdr:colOff>435428</xdr:colOff>
      <xdr:row>45</xdr:row>
      <xdr:rowOff>85726</xdr:rowOff>
    </xdr:to>
    <xdr:graphicFrame macro="">
      <xdr:nvGraphicFramePr>
        <xdr:cNvPr id="2" name="Graf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390524</xdr:colOff>
      <xdr:row>35</xdr:row>
      <xdr:rowOff>47625</xdr:rowOff>
    </xdr:from>
    <xdr:to>
      <xdr:col>14</xdr:col>
      <xdr:colOff>398688</xdr:colOff>
      <xdr:row>45</xdr:row>
      <xdr:rowOff>78648</xdr:rowOff>
    </xdr:to>
    <xdr:graphicFrame macro="">
      <xdr:nvGraphicFramePr>
        <xdr:cNvPr id="3" name="Graf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38100</xdr:rowOff>
    </xdr:from>
    <xdr:to>
      <xdr:col>3</xdr:col>
      <xdr:colOff>314324</xdr:colOff>
      <xdr:row>45</xdr:row>
      <xdr:rowOff>116594</xdr:rowOff>
    </xdr:to>
    <xdr:graphicFrame macro="">
      <xdr:nvGraphicFramePr>
        <xdr:cNvPr id="4" name="Graf 3">
          <a:extLst>
            <a:ext uri="{FF2B5EF4-FFF2-40B4-BE49-F238E27FC236}">
              <a16:creationId xmlns:a16="http://schemas.microsoft.com/office/drawing/2014/main" id="{00000000-0008-0000-2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9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70BED603-2297-4AEF-A435-6CC97E0E4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53849A05-50EE-45A9-80AE-3993F80ED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3</xdr:col>
      <xdr:colOff>292556</xdr:colOff>
      <xdr:row>35</xdr:row>
      <xdr:rowOff>47625</xdr:rowOff>
    </xdr:from>
    <xdr:to>
      <xdr:col>13</xdr:col>
      <xdr:colOff>81643</xdr:colOff>
      <xdr:row>45</xdr:row>
      <xdr:rowOff>95250</xdr:rowOff>
    </xdr:to>
    <xdr:graphicFrame macro="">
      <xdr:nvGraphicFramePr>
        <xdr:cNvPr id="2" name="Graf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361950</xdr:colOff>
      <xdr:row>35</xdr:row>
      <xdr:rowOff>47625</xdr:rowOff>
    </xdr:from>
    <xdr:to>
      <xdr:col>14</xdr:col>
      <xdr:colOff>476250</xdr:colOff>
      <xdr:row>44</xdr:row>
      <xdr:rowOff>135829</xdr:rowOff>
    </xdr:to>
    <xdr:graphicFrame macro="">
      <xdr:nvGraphicFramePr>
        <xdr:cNvPr id="3" name="Graf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47625</xdr:rowOff>
    </xdr:from>
    <xdr:to>
      <xdr:col>3</xdr:col>
      <xdr:colOff>314324</xdr:colOff>
      <xdr:row>45</xdr:row>
      <xdr:rowOff>81644</xdr:rowOff>
    </xdr:to>
    <xdr:graphicFrame macro="">
      <xdr:nvGraphicFramePr>
        <xdr:cNvPr id="4" name="Graf 3">
          <a:extLst>
            <a:ext uri="{FF2B5EF4-FFF2-40B4-BE49-F238E27FC236}">
              <a16:creationId xmlns:a16="http://schemas.microsoft.com/office/drawing/2014/main" id="{00000000-0008-0000-2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A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386DDBA9-DA4C-4BD3-90DE-5888CBC50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1BA2B9B9-5977-44A7-A600-1CABAD4A1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495300</xdr:colOff>
      <xdr:row>21</xdr:row>
      <xdr:rowOff>32384</xdr:rowOff>
    </xdr:from>
    <xdr:to>
      <xdr:col>13</xdr:col>
      <xdr:colOff>636935</xdr:colOff>
      <xdr:row>45</xdr:row>
      <xdr:rowOff>108856</xdr:rowOff>
    </xdr:to>
    <xdr:graphicFrame macro="">
      <xdr:nvGraphicFramePr>
        <xdr:cNvPr id="2" name="Graf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1</xdr:rowOff>
    </xdr:from>
    <xdr:to>
      <xdr:col>0</xdr:col>
      <xdr:colOff>123825</xdr:colOff>
      <xdr:row>20</xdr:row>
      <xdr:rowOff>28576</xdr:rowOff>
    </xdr:to>
    <xdr:graphicFrame macro="">
      <xdr:nvGraphicFramePr>
        <xdr:cNvPr id="4" name="Graf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21</xdr:row>
      <xdr:rowOff>32384</xdr:rowOff>
    </xdr:from>
    <xdr:to>
      <xdr:col>7</xdr:col>
      <xdr:colOff>533401</xdr:colOff>
      <xdr:row>45</xdr:row>
      <xdr:rowOff>114299</xdr:rowOff>
    </xdr:to>
    <xdr:graphicFrame macro="">
      <xdr:nvGraphicFramePr>
        <xdr:cNvPr id="5" name="Graf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xdr:colOff>
      <xdr:row>22</xdr:row>
      <xdr:rowOff>53340</xdr:rowOff>
    </xdr:from>
    <xdr:to>
      <xdr:col>6</xdr:col>
      <xdr:colOff>142875</xdr:colOff>
      <xdr:row>42</xdr:row>
      <xdr:rowOff>129268</xdr:rowOff>
    </xdr:to>
    <xdr:graphicFrame macro="">
      <xdr:nvGraphicFramePr>
        <xdr:cNvPr id="3" name="Graf 2">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22</xdr:row>
      <xdr:rowOff>109039</xdr:rowOff>
    </xdr:from>
    <xdr:to>
      <xdr:col>15</xdr:col>
      <xdr:colOff>438150</xdr:colOff>
      <xdr:row>42</xdr:row>
      <xdr:rowOff>154305</xdr:rowOff>
    </xdr:to>
    <xdr:graphicFrame macro="">
      <xdr:nvGraphicFramePr>
        <xdr:cNvPr id="4" name="Graf 3">
          <a:extLst>
            <a:ext uri="{FF2B5EF4-FFF2-40B4-BE49-F238E27FC236}">
              <a16:creationId xmlns:a16="http://schemas.microsoft.com/office/drawing/2014/main" id="{00000000-0008-0000-2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xdr:row>
      <xdr:rowOff>22860</xdr:rowOff>
    </xdr:from>
    <xdr:to>
      <xdr:col>0</xdr:col>
      <xdr:colOff>123825</xdr:colOff>
      <xdr:row>21</xdr:row>
      <xdr:rowOff>0</xdr:rowOff>
    </xdr:to>
    <xdr:graphicFrame macro="">
      <xdr:nvGraphicFramePr>
        <xdr:cNvPr id="5" name="Graf 4">
          <a:extLst>
            <a:ext uri="{FF2B5EF4-FFF2-40B4-BE49-F238E27FC236}">
              <a16:creationId xmlns:a16="http://schemas.microsoft.com/office/drawing/2014/main" id="{A73097D4-7B68-4348-9B10-744401EDC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21</xdr:row>
      <xdr:rowOff>2198</xdr:rowOff>
    </xdr:from>
    <xdr:to>
      <xdr:col>4</xdr:col>
      <xdr:colOff>161925</xdr:colOff>
      <xdr:row>35</xdr:row>
      <xdr:rowOff>84470</xdr:rowOff>
    </xdr:to>
    <xdr:graphicFrame macro="">
      <xdr:nvGraphicFramePr>
        <xdr:cNvPr id="3" name="Graf 2">
          <a:extLst>
            <a:ext uri="{FF2B5EF4-FFF2-40B4-BE49-F238E27FC236}">
              <a16:creationId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236220</xdr:colOff>
      <xdr:row>21</xdr:row>
      <xdr:rowOff>2198</xdr:rowOff>
    </xdr:from>
    <xdr:to>
      <xdr:col>11</xdr:col>
      <xdr:colOff>361950</xdr:colOff>
      <xdr:row>35</xdr:row>
      <xdr:rowOff>92126</xdr:rowOff>
    </xdr:to>
    <xdr:graphicFrame macro="">
      <xdr:nvGraphicFramePr>
        <xdr:cNvPr id="4" name="Graf 3">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xdr:colOff>
      <xdr:row>17</xdr:row>
      <xdr:rowOff>133350</xdr:rowOff>
    </xdr:from>
    <xdr:to>
      <xdr:col>6</xdr:col>
      <xdr:colOff>0</xdr:colOff>
      <xdr:row>42</xdr:row>
      <xdr:rowOff>51709</xdr:rowOff>
    </xdr:to>
    <xdr:graphicFrame macro="">
      <xdr:nvGraphicFramePr>
        <xdr:cNvPr id="2" name="Graf 1">
          <a:extLst>
            <a:ext uri="{FF2B5EF4-FFF2-40B4-BE49-F238E27FC236}">
              <a16:creationId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17</xdr:row>
      <xdr:rowOff>133350</xdr:rowOff>
    </xdr:from>
    <xdr:to>
      <xdr:col>13</xdr:col>
      <xdr:colOff>542925</xdr:colOff>
      <xdr:row>40</xdr:row>
      <xdr:rowOff>2176</xdr:rowOff>
    </xdr:to>
    <xdr:graphicFrame macro="">
      <xdr:nvGraphicFramePr>
        <xdr:cNvPr id="3" name="Graf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19050</xdr:colOff>
      <xdr:row>13</xdr:row>
      <xdr:rowOff>22858</xdr:rowOff>
    </xdr:from>
    <xdr:to>
      <xdr:col>5</xdr:col>
      <xdr:colOff>751410</xdr:colOff>
      <xdr:row>28</xdr:row>
      <xdr:rowOff>115306</xdr:rowOff>
    </xdr:to>
    <xdr:graphicFrame macro="">
      <xdr:nvGraphicFramePr>
        <xdr:cNvPr id="2" name="Graf 1">
          <a:extLst>
            <a:ext uri="{FF2B5EF4-FFF2-40B4-BE49-F238E27FC236}">
              <a16:creationId xmlns:a16="http://schemas.microsoft.com/office/drawing/2014/main" id="{00000000-0008-0000-3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22860</xdr:rowOff>
    </xdr:from>
    <xdr:to>
      <xdr:col>0</xdr:col>
      <xdr:colOff>123825</xdr:colOff>
      <xdr:row>11</xdr:row>
      <xdr:rowOff>139494</xdr:rowOff>
    </xdr:to>
    <xdr:graphicFrame macro="">
      <xdr:nvGraphicFramePr>
        <xdr:cNvPr id="4" name="Graf 3">
          <a:extLst>
            <a:ext uri="{FF2B5EF4-FFF2-40B4-BE49-F238E27FC236}">
              <a16:creationId xmlns:a16="http://schemas.microsoft.com/office/drawing/2014/main" id="{19C10045-16F4-4185-B7E8-B60C863779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4</xdr:row>
      <xdr:rowOff>7620</xdr:rowOff>
    </xdr:from>
    <xdr:to>
      <xdr:col>0</xdr:col>
      <xdr:colOff>123825</xdr:colOff>
      <xdr:row>20</xdr:row>
      <xdr:rowOff>7620</xdr:rowOff>
    </xdr:to>
    <xdr:graphicFrame macro="">
      <xdr:nvGraphicFramePr>
        <xdr:cNvPr id="5" name="Graf 4">
          <a:extLst>
            <a:ext uri="{FF2B5EF4-FFF2-40B4-BE49-F238E27FC236}">
              <a16:creationId xmlns:a16="http://schemas.microsoft.com/office/drawing/2014/main" id="{1399D390-B4A3-48B7-B840-598E0BC58F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231322</xdr:rowOff>
    </xdr:from>
    <xdr:to>
      <xdr:col>8</xdr:col>
      <xdr:colOff>208882</xdr:colOff>
      <xdr:row>21</xdr:row>
      <xdr:rowOff>61115</xdr:rowOff>
    </xdr:to>
    <xdr:pic>
      <xdr:nvPicPr>
        <xdr:cNvPr id="4" name="Obrázek 3">
          <a:extLst>
            <a:ext uri="{FF2B5EF4-FFF2-40B4-BE49-F238E27FC236}">
              <a16:creationId xmlns:a16="http://schemas.microsoft.com/office/drawing/2014/main" id="{9F3E3654-F73A-4319-AD42-2A6F5EC7673F}"/>
            </a:ext>
          </a:extLst>
        </xdr:cNvPr>
        <xdr:cNvPicPr>
          <a:picLocks noChangeAspect="1"/>
        </xdr:cNvPicPr>
      </xdr:nvPicPr>
      <xdr:blipFill>
        <a:blip xmlns:r="http://schemas.openxmlformats.org/officeDocument/2006/relationships" r:embed="rId1"/>
        <a:stretch>
          <a:fillRect/>
        </a:stretch>
      </xdr:blipFill>
      <xdr:spPr>
        <a:xfrm>
          <a:off x="0" y="231322"/>
          <a:ext cx="6590632" cy="3272400"/>
        </a:xfrm>
        <a:prstGeom prst="rect">
          <a:avLst/>
        </a:prstGeom>
      </xdr:spPr>
    </xdr:pic>
    <xdr:clientData/>
  </xdr:twoCellAnchor>
  <xdr:twoCellAnchor>
    <xdr:from>
      <xdr:col>1</xdr:col>
      <xdr:colOff>200025</xdr:colOff>
      <xdr:row>9</xdr:row>
      <xdr:rowOff>38100</xdr:rowOff>
    </xdr:from>
    <xdr:to>
      <xdr:col>2</xdr:col>
      <xdr:colOff>76200</xdr:colOff>
      <xdr:row>10</xdr:row>
      <xdr:rowOff>114300</xdr:rowOff>
    </xdr:to>
    <xdr:sp macro="" textlink="">
      <xdr:nvSpPr>
        <xdr:cNvPr id="6" name="TextovéPole 5">
          <a:extLst>
            <a:ext uri="{FF2B5EF4-FFF2-40B4-BE49-F238E27FC236}">
              <a16:creationId xmlns:a16="http://schemas.microsoft.com/office/drawing/2014/main" id="{D90C02C7-107C-4EEB-99F5-AE7D74A1C799}"/>
            </a:ext>
          </a:extLst>
        </xdr:cNvPr>
        <xdr:cNvSpPr txBox="1"/>
      </xdr:nvSpPr>
      <xdr:spPr>
        <a:xfrm>
          <a:off x="2286000" y="150495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700">
              <a:latin typeface="Arial" panose="020B0604020202020204" pitchFamily="34" charset="0"/>
              <a:cs typeface="Arial" panose="020B0604020202020204" pitchFamily="34" charset="0"/>
            </a:rPr>
            <a:t>5 875</a:t>
          </a:r>
        </a:p>
      </xdr:txBody>
    </xdr:sp>
    <xdr:clientData/>
  </xdr:twoCellAnchor>
  <xdr:twoCellAnchor editAs="oneCell">
    <xdr:from>
      <xdr:col>0</xdr:col>
      <xdr:colOff>0</xdr:colOff>
      <xdr:row>21</xdr:row>
      <xdr:rowOff>28575</xdr:rowOff>
    </xdr:from>
    <xdr:to>
      <xdr:col>8</xdr:col>
      <xdr:colOff>134265</xdr:colOff>
      <xdr:row>41</xdr:row>
      <xdr:rowOff>58875</xdr:rowOff>
    </xdr:to>
    <xdr:pic>
      <xdr:nvPicPr>
        <xdr:cNvPr id="12" name="Obrázek 11">
          <a:extLst>
            <a:ext uri="{FF2B5EF4-FFF2-40B4-BE49-F238E27FC236}">
              <a16:creationId xmlns:a16="http://schemas.microsoft.com/office/drawing/2014/main" id="{BFE7F22E-BDDF-403B-91AD-886D67E2DDE4}"/>
            </a:ext>
          </a:extLst>
        </xdr:cNvPr>
        <xdr:cNvPicPr>
          <a:picLocks noChangeAspect="1"/>
        </xdr:cNvPicPr>
      </xdr:nvPicPr>
      <xdr:blipFill>
        <a:blip xmlns:r="http://schemas.openxmlformats.org/officeDocument/2006/relationships" r:embed="rId2"/>
        <a:stretch>
          <a:fillRect/>
        </a:stretch>
      </xdr:blipFill>
      <xdr:spPr>
        <a:xfrm>
          <a:off x="0" y="3438525"/>
          <a:ext cx="6496965" cy="3268800"/>
        </a:xfrm>
        <a:prstGeom prst="rect">
          <a:avLst/>
        </a:prstGeom>
      </xdr:spPr>
    </xdr:pic>
    <xdr:clientData/>
  </xdr:twoCellAnchor>
  <xdr:twoCellAnchor>
    <xdr:from>
      <xdr:col>1</xdr:col>
      <xdr:colOff>180975</xdr:colOff>
      <xdr:row>29</xdr:row>
      <xdr:rowOff>28575</xdr:rowOff>
    </xdr:from>
    <xdr:to>
      <xdr:col>2</xdr:col>
      <xdr:colOff>57150</xdr:colOff>
      <xdr:row>30</xdr:row>
      <xdr:rowOff>104775</xdr:rowOff>
    </xdr:to>
    <xdr:sp macro="" textlink="">
      <xdr:nvSpPr>
        <xdr:cNvPr id="11" name="TextovéPole 10">
          <a:extLst>
            <a:ext uri="{FF2B5EF4-FFF2-40B4-BE49-F238E27FC236}">
              <a16:creationId xmlns:a16="http://schemas.microsoft.com/office/drawing/2014/main" id="{68DB0A35-3269-471E-8871-0C9251012FC6}"/>
            </a:ext>
          </a:extLst>
        </xdr:cNvPr>
        <xdr:cNvSpPr txBox="1"/>
      </xdr:nvSpPr>
      <xdr:spPr>
        <a:xfrm>
          <a:off x="2266950" y="473392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700">
              <a:latin typeface="Arial" panose="020B0604020202020204" pitchFamily="34" charset="0"/>
              <a:cs typeface="Arial" panose="020B0604020202020204" pitchFamily="34" charset="0"/>
            </a:rPr>
            <a:t>2 097</a:t>
          </a:r>
        </a:p>
      </xdr:txBody>
    </xdr:sp>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19050</xdr:colOff>
      <xdr:row>1</xdr:row>
      <xdr:rowOff>47626</xdr:rowOff>
    </xdr:from>
    <xdr:to>
      <xdr:col>14</xdr:col>
      <xdr:colOff>790575</xdr:colOff>
      <xdr:row>41</xdr:row>
      <xdr:rowOff>76200</xdr:rowOff>
    </xdr:to>
    <xdr:pic>
      <xdr:nvPicPr>
        <xdr:cNvPr id="6" name="Obrázek 5">
          <a:extLst>
            <a:ext uri="{FF2B5EF4-FFF2-40B4-BE49-F238E27FC236}">
              <a16:creationId xmlns:a16="http://schemas.microsoft.com/office/drawing/2014/main" id="{5B98FB38-E0A8-40E2-8342-45D3CAA342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209551"/>
          <a:ext cx="9305925" cy="650557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6</xdr:col>
      <xdr:colOff>6209</xdr:colOff>
      <xdr:row>56</xdr:row>
      <xdr:rowOff>39549</xdr:rowOff>
    </xdr:from>
    <xdr:to>
      <xdr:col>8</xdr:col>
      <xdr:colOff>22720</xdr:colOff>
      <xdr:row>57</xdr:row>
      <xdr:rowOff>146525</xdr:rowOff>
    </xdr:to>
    <xdr:pic>
      <xdr:nvPicPr>
        <xdr:cNvPr id="2" name="Obrázek 1">
          <a:extLst>
            <a:ext uri="{FF2B5EF4-FFF2-40B4-BE49-F238E27FC236}">
              <a16:creationId xmlns:a16="http://schemas.microsoft.com/office/drawing/2014/main" id="{F09937CC-1291-44B4-8F2A-9FECC5C7BF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80138" y="9237978"/>
          <a:ext cx="1241153" cy="270261"/>
        </a:xfrm>
        <a:prstGeom prst="rect">
          <a:avLst/>
        </a:prstGeom>
      </xdr:spPr>
    </xdr:pic>
    <xdr:clientData/>
  </xdr:twoCellAnchor>
  <xdr:twoCellAnchor editAs="oneCell">
    <xdr:from>
      <xdr:col>0</xdr:col>
      <xdr:colOff>0</xdr:colOff>
      <xdr:row>52</xdr:row>
      <xdr:rowOff>27215</xdr:rowOff>
    </xdr:from>
    <xdr:to>
      <xdr:col>5</xdr:col>
      <xdr:colOff>397880</xdr:colOff>
      <xdr:row>57</xdr:row>
      <xdr:rowOff>146525</xdr:rowOff>
    </xdr:to>
    <xdr:pic>
      <xdr:nvPicPr>
        <xdr:cNvPr id="5" name="Obrázek 4">
          <a:extLst>
            <a:ext uri="{FF2B5EF4-FFF2-40B4-BE49-F238E27FC236}">
              <a16:creationId xmlns:a16="http://schemas.microsoft.com/office/drawing/2014/main" id="{0F47BB5C-5837-459F-A59F-78751D40D4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572501"/>
          <a:ext cx="3459487" cy="935738"/>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xdr:from>
      <xdr:col>0</xdr:col>
      <xdr:colOff>57150</xdr:colOff>
      <xdr:row>0</xdr:row>
      <xdr:rowOff>66675</xdr:rowOff>
    </xdr:from>
    <xdr:to>
      <xdr:col>14</xdr:col>
      <xdr:colOff>247650</xdr:colOff>
      <xdr:row>27</xdr:row>
      <xdr:rowOff>0</xdr:rowOff>
    </xdr:to>
    <mc:AlternateContent xmlns:mc="http://schemas.openxmlformats.org/markup-compatibility/2006">
      <mc:Choice xmlns:cx4="http://schemas.microsoft.com/office/drawing/2016/5/10/chartex" Requires="cx4">
        <xdr:graphicFrame macro="">
          <xdr:nvGraphicFramePr>
            <xdr:cNvPr id="2" name="Graf 2">
              <a:extLst>
                <a:ext uri="{FF2B5EF4-FFF2-40B4-BE49-F238E27FC236}">
                  <a16:creationId xmlns:a16="http://schemas.microsoft.com/office/drawing/2014/main" id="{34AB7054-E580-4B97-968D-97E1DFDF589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7150" y="66675"/>
              <a:ext cx="8724900" cy="4305300"/>
            </a:xfrm>
            <a:prstGeom prst="rect">
              <a:avLst/>
            </a:prstGeom>
            <a:solidFill>
              <a:prstClr val="white"/>
            </a:solidFill>
            <a:ln w="1">
              <a:solidFill>
                <a:prstClr val="green"/>
              </a:solidFill>
            </a:ln>
          </xdr:spPr>
          <xdr:txBody>
            <a:bodyPr vertOverflow="clip" horzOverflow="clip"/>
            <a:lstStyle/>
            <a:p>
              <a:r>
                <a:rPr lang="cs-CZ" sz="1100"/>
                <a:t>Tento graf není ve vaší verzi aplikace Excel dostupný.
Pokud upravíte tento obrazec nebo tento sešit uložíte v jiném formátu souboru, pak se graf trvale poruší.</a:t>
              </a:r>
            </a:p>
          </xdr:txBody>
        </xdr:sp>
      </mc:Fallback>
    </mc:AlternateContent>
    <xdr:clientData/>
  </xdr:twoCellAnchor>
  <xdr:twoCellAnchor>
    <xdr:from>
      <xdr:col>0</xdr:col>
      <xdr:colOff>76199</xdr:colOff>
      <xdr:row>27</xdr:row>
      <xdr:rowOff>85724</xdr:rowOff>
    </xdr:from>
    <xdr:to>
      <xdr:col>14</xdr:col>
      <xdr:colOff>276224</xdr:colOff>
      <xdr:row>53</xdr:row>
      <xdr:rowOff>152399</xdr:rowOff>
    </xdr:to>
    <mc:AlternateContent xmlns:mc="http://schemas.openxmlformats.org/markup-compatibility/2006">
      <mc:Choice xmlns:cx4="http://schemas.microsoft.com/office/drawing/2016/5/10/chartex" Requires="cx4">
        <xdr:graphicFrame macro="">
          <xdr:nvGraphicFramePr>
            <xdr:cNvPr id="3" name="Graf 4">
              <a:extLst>
                <a:ext uri="{FF2B5EF4-FFF2-40B4-BE49-F238E27FC236}">
                  <a16:creationId xmlns:a16="http://schemas.microsoft.com/office/drawing/2014/main" id="{D8265D72-051C-471D-BF04-6140C6A1928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76199" y="4457699"/>
              <a:ext cx="8734425" cy="4276725"/>
            </a:xfrm>
            <a:prstGeom prst="rect">
              <a:avLst/>
            </a:prstGeom>
            <a:solidFill>
              <a:prstClr val="white"/>
            </a:solidFill>
            <a:ln w="1">
              <a:solidFill>
                <a:prstClr val="green"/>
              </a:solidFill>
            </a:ln>
          </xdr:spPr>
          <xdr:txBody>
            <a:bodyPr vertOverflow="clip" horzOverflow="clip"/>
            <a:lstStyle/>
            <a:p>
              <a:r>
                <a:rPr lang="cs-CZ" sz="1100"/>
                <a:t>Tento graf není ve vaší verzi aplikace Excel dostupný.
Pokud upravíte tento obrazec nebo tento sešit uložíte v jiném formátu souboru, pak se graf trvale poruší.</a:t>
              </a:r>
            </a:p>
          </xdr:txBody>
        </xdr:sp>
      </mc:Fallback>
    </mc:AlternateContent>
    <xdr:clientData/>
  </xdr:twoCellAnchor>
  <xdr:twoCellAnchor>
    <xdr:from>
      <xdr:col>14</xdr:col>
      <xdr:colOff>268060</xdr:colOff>
      <xdr:row>0</xdr:row>
      <xdr:rowOff>81643</xdr:rowOff>
    </xdr:from>
    <xdr:to>
      <xdr:col>28</xdr:col>
      <xdr:colOff>462643</xdr:colOff>
      <xdr:row>27</xdr:row>
      <xdr:rowOff>81643</xdr:rowOff>
    </xdr:to>
    <mc:AlternateContent xmlns:mc="http://schemas.openxmlformats.org/markup-compatibility/2006">
      <mc:Choice xmlns:cx4="http://schemas.microsoft.com/office/drawing/2016/5/10/chartex" Requires="cx4">
        <xdr:graphicFrame macro="">
          <xdr:nvGraphicFramePr>
            <xdr:cNvPr id="4" name="Graf 5">
              <a:extLst>
                <a:ext uri="{FF2B5EF4-FFF2-40B4-BE49-F238E27FC236}">
                  <a16:creationId xmlns:a16="http://schemas.microsoft.com/office/drawing/2014/main" id="{5E025B01-501C-4EC3-90CE-FC0F5B385D2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8802460" y="81643"/>
              <a:ext cx="8728983" cy="4371975"/>
            </a:xfrm>
            <a:prstGeom prst="rect">
              <a:avLst/>
            </a:prstGeom>
            <a:solidFill>
              <a:prstClr val="white"/>
            </a:solidFill>
            <a:ln w="1">
              <a:solidFill>
                <a:prstClr val="green"/>
              </a:solidFill>
            </a:ln>
          </xdr:spPr>
          <xdr:txBody>
            <a:bodyPr vertOverflow="clip" horzOverflow="clip"/>
            <a:lstStyle/>
            <a:p>
              <a:r>
                <a:rPr lang="cs-CZ" sz="1100"/>
                <a:t>Tento graf není ve vaší verzi aplikace Excel dostupný.
Pokud upravíte tento obrazec nebo tento sešit uložíte v jiném formátu souboru, pak se graf trvale poruší.</a:t>
              </a:r>
            </a:p>
          </xdr:txBody>
        </xdr:sp>
      </mc:Fallback>
    </mc:AlternateContent>
    <xdr:clientData/>
  </xdr:twoCellAnchor>
  <xdr:twoCellAnchor>
    <xdr:from>
      <xdr:col>14</xdr:col>
      <xdr:colOff>276225</xdr:colOff>
      <xdr:row>27</xdr:row>
      <xdr:rowOff>69397</xdr:rowOff>
    </xdr:from>
    <xdr:to>
      <xdr:col>28</xdr:col>
      <xdr:colOff>435429</xdr:colOff>
      <xdr:row>54</xdr:row>
      <xdr:rowOff>0</xdr:rowOff>
    </xdr:to>
    <mc:AlternateContent xmlns:mc="http://schemas.openxmlformats.org/markup-compatibility/2006">
      <mc:Choice xmlns:cx4="http://schemas.microsoft.com/office/drawing/2016/5/10/chartex" Requires="cx4">
        <xdr:graphicFrame macro="">
          <xdr:nvGraphicFramePr>
            <xdr:cNvPr id="5" name="Graf 3">
              <a:extLst>
                <a:ext uri="{FF2B5EF4-FFF2-40B4-BE49-F238E27FC236}">
                  <a16:creationId xmlns:a16="http://schemas.microsoft.com/office/drawing/2014/main" id="{07555492-3A13-47B6-B7B7-FD2AE7B8BA0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8810625" y="4441372"/>
              <a:ext cx="8693604" cy="4302578"/>
            </a:xfrm>
            <a:prstGeom prst="rect">
              <a:avLst/>
            </a:prstGeom>
            <a:solidFill>
              <a:prstClr val="white"/>
            </a:solidFill>
            <a:ln w="1">
              <a:solidFill>
                <a:prstClr val="green"/>
              </a:solidFill>
            </a:ln>
          </xdr:spPr>
          <xdr:txBody>
            <a:bodyPr vertOverflow="clip" horzOverflow="clip"/>
            <a:lstStyle/>
            <a:p>
              <a:r>
                <a:rPr lang="cs-CZ" sz="1100"/>
                <a:t>Tento graf není ve vaší verzi aplikace Excel dostupný.
Pokud upravíte tento obrazec nebo tento sešit uložíte v jiném formátu souboru, pak se graf trvale poruší.</a:t>
              </a:r>
            </a:p>
          </xdr:txBody>
        </xdr:sp>
      </mc:Fallback>
    </mc:AlternateContent>
    <xdr:clientData/>
  </xdr:twoCellAnchor>
</xdr:wsDr>
</file>

<file path=xl/drawings/drawing49.xml><?xml version="1.0" encoding="utf-8"?>
<xdr:wsDr xmlns:xdr="http://schemas.openxmlformats.org/drawingml/2006/spreadsheetDrawing" xmlns:a="http://schemas.openxmlformats.org/drawingml/2006/main">
  <xdr:twoCellAnchor>
    <xdr:from>
      <xdr:col>2</xdr:col>
      <xdr:colOff>600075</xdr:colOff>
      <xdr:row>0</xdr:row>
      <xdr:rowOff>152400</xdr:rowOff>
    </xdr:from>
    <xdr:to>
      <xdr:col>10</xdr:col>
      <xdr:colOff>295275</xdr:colOff>
      <xdr:row>17</xdr:row>
      <xdr:rowOff>142875</xdr:rowOff>
    </xdr:to>
    <mc:AlternateContent xmlns:mc="http://schemas.openxmlformats.org/markup-compatibility/2006">
      <mc:Choice xmlns:cx4="http://schemas.microsoft.com/office/drawing/2016/5/10/chartex" Requires="cx4">
        <xdr:graphicFrame macro="">
          <xdr:nvGraphicFramePr>
            <xdr:cNvPr id="2" name="Graf 1">
              <a:extLst>
                <a:ext uri="{FF2B5EF4-FFF2-40B4-BE49-F238E27FC236}">
                  <a16:creationId xmlns:a16="http://schemas.microsoft.com/office/drawing/2014/main" id="{5DEBCAE9-713E-448B-9D8A-BE0A2ADE9CC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819275" y="152400"/>
              <a:ext cx="4572000" cy="2743200"/>
            </a:xfrm>
            <a:prstGeom prst="rect">
              <a:avLst/>
            </a:prstGeom>
            <a:solidFill>
              <a:prstClr val="white"/>
            </a:solidFill>
            <a:ln w="1">
              <a:solidFill>
                <a:prstClr val="green"/>
              </a:solidFill>
            </a:ln>
          </xdr:spPr>
          <xdr:txBody>
            <a:bodyPr vertOverflow="clip" horzOverflow="clip"/>
            <a:lstStyle/>
            <a:p>
              <a:r>
                <a:rPr lang="cs-CZ" sz="1100"/>
                <a:t>Tento graf není ve vaší verzi aplikace Excel dostupný.
Pokud upravíte tento obrazec nebo tento sešit uložíte v jiném formátu souboru, pak se graf trvale poruší.</a:t>
              </a:r>
            </a:p>
          </xdr:txBody>
        </xdr:sp>
      </mc:Fallback>
    </mc:AlternateContent>
    <xdr:clientData/>
  </xdr:twoCellAnchor>
  <xdr:twoCellAnchor>
    <xdr:from>
      <xdr:col>10</xdr:col>
      <xdr:colOff>309842</xdr:colOff>
      <xdr:row>0</xdr:row>
      <xdr:rowOff>160244</xdr:rowOff>
    </xdr:from>
    <xdr:to>
      <xdr:col>18</xdr:col>
      <xdr:colOff>11535</xdr:colOff>
      <xdr:row>17</xdr:row>
      <xdr:rowOff>84044</xdr:rowOff>
    </xdr:to>
    <xdr:pic>
      <xdr:nvPicPr>
        <xdr:cNvPr id="3" name="Obrázek 2">
          <a:extLst>
            <a:ext uri="{FF2B5EF4-FFF2-40B4-BE49-F238E27FC236}">
              <a16:creationId xmlns:a16="http://schemas.microsoft.com/office/drawing/2014/main" id="{00000000-0008-0000-3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6453" b="6453"/>
        <a:stretch/>
      </xdr:blipFill>
      <xdr:spPr>
        <a:xfrm>
          <a:off x="6405842" y="160244"/>
          <a:ext cx="4578493" cy="2819400"/>
        </a:xfrm>
        <a:prstGeom prst="rect">
          <a:avLst/>
        </a:prstGeom>
      </xdr:spPr>
    </xdr:pic>
    <xdr:clientData/>
  </xdr:twoCellAnchor>
  <xdr:twoCellAnchor>
    <xdr:from>
      <xdr:col>10</xdr:col>
      <xdr:colOff>318806</xdr:colOff>
      <xdr:row>17</xdr:row>
      <xdr:rowOff>151280</xdr:rowOff>
    </xdr:from>
    <xdr:to>
      <xdr:col>18</xdr:col>
      <xdr:colOff>20499</xdr:colOff>
      <xdr:row>34</xdr:row>
      <xdr:rowOff>75080</xdr:rowOff>
    </xdr:to>
    <xdr:pic>
      <xdr:nvPicPr>
        <xdr:cNvPr id="17" name="Obrázek 16">
          <a:extLst>
            <a:ext uri="{FF2B5EF4-FFF2-40B4-BE49-F238E27FC236}">
              <a16:creationId xmlns:a16="http://schemas.microsoft.com/office/drawing/2014/main" id="{8F9C054D-B526-4F6A-A904-7FE0B623E63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6465" b="6465"/>
        <a:stretch/>
      </xdr:blipFill>
      <xdr:spPr>
        <a:xfrm>
          <a:off x="6414806" y="3046880"/>
          <a:ext cx="4578493" cy="2819400"/>
        </a:xfrm>
        <a:prstGeom prst="rect">
          <a:avLst/>
        </a:prstGeom>
      </xdr:spPr>
    </xdr:pic>
    <xdr:clientData/>
  </xdr:twoCellAnchor>
  <xdr:twoCellAnchor>
    <xdr:from>
      <xdr:col>10</xdr:col>
      <xdr:colOff>309842</xdr:colOff>
      <xdr:row>36</xdr:row>
      <xdr:rowOff>52668</xdr:rowOff>
    </xdr:from>
    <xdr:to>
      <xdr:col>18</xdr:col>
      <xdr:colOff>11535</xdr:colOff>
      <xdr:row>52</xdr:row>
      <xdr:rowOff>146798</xdr:rowOff>
    </xdr:to>
    <xdr:pic>
      <xdr:nvPicPr>
        <xdr:cNvPr id="18" name="Obrázek 17">
          <a:extLst>
            <a:ext uri="{FF2B5EF4-FFF2-40B4-BE49-F238E27FC236}">
              <a16:creationId xmlns:a16="http://schemas.microsoft.com/office/drawing/2014/main" id="{EB8E81A3-6CAC-44BA-BA0E-B59FF4A86D9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6453" b="6453"/>
        <a:stretch/>
      </xdr:blipFill>
      <xdr:spPr>
        <a:xfrm>
          <a:off x="6405842" y="6184527"/>
          <a:ext cx="4578493" cy="2819400"/>
        </a:xfrm>
        <a:prstGeom prst="rect">
          <a:avLst/>
        </a:prstGeom>
      </xdr:spPr>
    </xdr:pic>
    <xdr:clientData/>
  </xdr:twoCellAnchor>
  <xdr:twoCellAnchor>
    <xdr:from>
      <xdr:col>10</xdr:col>
      <xdr:colOff>327771</xdr:colOff>
      <xdr:row>54</xdr:row>
      <xdr:rowOff>169210</xdr:rowOff>
    </xdr:from>
    <xdr:to>
      <xdr:col>18</xdr:col>
      <xdr:colOff>29464</xdr:colOff>
      <xdr:row>71</xdr:row>
      <xdr:rowOff>93010</xdr:rowOff>
    </xdr:to>
    <xdr:pic>
      <xdr:nvPicPr>
        <xdr:cNvPr id="19" name="Obrázek 18">
          <a:extLst>
            <a:ext uri="{FF2B5EF4-FFF2-40B4-BE49-F238E27FC236}">
              <a16:creationId xmlns:a16="http://schemas.microsoft.com/office/drawing/2014/main" id="{F44DBC8A-4ABB-495D-A270-AE1254EA940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6453" b="6453"/>
        <a:stretch/>
      </xdr:blipFill>
      <xdr:spPr>
        <a:xfrm>
          <a:off x="6423771" y="9366998"/>
          <a:ext cx="4578493" cy="2819400"/>
        </a:xfrm>
        <a:prstGeom prst="rect">
          <a:avLst/>
        </a:prstGeom>
      </xdr:spPr>
    </xdr:pic>
    <xdr:clientData/>
  </xdr:twoCellAnchor>
  <xdr:twoCellAnchor>
    <xdr:from>
      <xdr:col>10</xdr:col>
      <xdr:colOff>300877</xdr:colOff>
      <xdr:row>72</xdr:row>
      <xdr:rowOff>61633</xdr:rowOff>
    </xdr:from>
    <xdr:to>
      <xdr:col>18</xdr:col>
      <xdr:colOff>2570</xdr:colOff>
      <xdr:row>88</xdr:row>
      <xdr:rowOff>155763</xdr:rowOff>
    </xdr:to>
    <xdr:pic>
      <xdr:nvPicPr>
        <xdr:cNvPr id="20" name="Obrázek 19">
          <a:extLst>
            <a:ext uri="{FF2B5EF4-FFF2-40B4-BE49-F238E27FC236}">
              <a16:creationId xmlns:a16="http://schemas.microsoft.com/office/drawing/2014/main" id="{D115F7FA-B3C7-4837-82CE-760B384001A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t="6453" b="6453"/>
        <a:stretch/>
      </xdr:blipFill>
      <xdr:spPr>
        <a:xfrm>
          <a:off x="6396877" y="12325351"/>
          <a:ext cx="4578493" cy="2819400"/>
        </a:xfrm>
        <a:prstGeom prst="rect">
          <a:avLst/>
        </a:prstGeom>
      </xdr:spPr>
    </xdr:pic>
    <xdr:clientData/>
  </xdr:twoCellAnchor>
  <xdr:twoCellAnchor>
    <xdr:from>
      <xdr:col>10</xdr:col>
      <xdr:colOff>309842</xdr:colOff>
      <xdr:row>89</xdr:row>
      <xdr:rowOff>160244</xdr:rowOff>
    </xdr:from>
    <xdr:to>
      <xdr:col>18</xdr:col>
      <xdr:colOff>11535</xdr:colOff>
      <xdr:row>106</xdr:row>
      <xdr:rowOff>84044</xdr:rowOff>
    </xdr:to>
    <xdr:pic>
      <xdr:nvPicPr>
        <xdr:cNvPr id="21" name="Obrázek 20">
          <a:extLst>
            <a:ext uri="{FF2B5EF4-FFF2-40B4-BE49-F238E27FC236}">
              <a16:creationId xmlns:a16="http://schemas.microsoft.com/office/drawing/2014/main" id="{16A63E7B-9014-4EFF-98B2-7220EBDC79F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6453" b="6453"/>
        <a:stretch/>
      </xdr:blipFill>
      <xdr:spPr>
        <a:xfrm>
          <a:off x="6405842" y="15319562"/>
          <a:ext cx="4578493" cy="2819400"/>
        </a:xfrm>
        <a:prstGeom prst="rect">
          <a:avLst/>
        </a:prstGeom>
      </xdr:spPr>
    </xdr:pic>
    <xdr:clientData/>
  </xdr:twoCellAnchor>
  <xdr:twoCellAnchor>
    <xdr:from>
      <xdr:col>10</xdr:col>
      <xdr:colOff>318806</xdr:colOff>
      <xdr:row>106</xdr:row>
      <xdr:rowOff>124386</xdr:rowOff>
    </xdr:from>
    <xdr:to>
      <xdr:col>18</xdr:col>
      <xdr:colOff>20499</xdr:colOff>
      <xdr:row>123</xdr:row>
      <xdr:rowOff>48186</xdr:rowOff>
    </xdr:to>
    <xdr:pic>
      <xdr:nvPicPr>
        <xdr:cNvPr id="36" name="Obrázek 35">
          <a:extLst>
            <a:ext uri="{FF2B5EF4-FFF2-40B4-BE49-F238E27FC236}">
              <a16:creationId xmlns:a16="http://schemas.microsoft.com/office/drawing/2014/main" id="{FE6B2FA6-B727-48AD-A366-34BE07D6A20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6453" b="6453"/>
        <a:stretch/>
      </xdr:blipFill>
      <xdr:spPr>
        <a:xfrm>
          <a:off x="6414806" y="18179304"/>
          <a:ext cx="4578493" cy="2819400"/>
        </a:xfrm>
        <a:prstGeom prst="rect">
          <a:avLst/>
        </a:prstGeom>
      </xdr:spPr>
    </xdr:pic>
    <xdr:clientData/>
  </xdr:twoCellAnchor>
  <xdr:twoCellAnchor>
    <xdr:from>
      <xdr:col>10</xdr:col>
      <xdr:colOff>300876</xdr:colOff>
      <xdr:row>124</xdr:row>
      <xdr:rowOff>124386</xdr:rowOff>
    </xdr:from>
    <xdr:to>
      <xdr:col>18</xdr:col>
      <xdr:colOff>2569</xdr:colOff>
      <xdr:row>141</xdr:row>
      <xdr:rowOff>48186</xdr:rowOff>
    </xdr:to>
    <xdr:pic>
      <xdr:nvPicPr>
        <xdr:cNvPr id="37" name="Obrázek 36">
          <a:extLst>
            <a:ext uri="{FF2B5EF4-FFF2-40B4-BE49-F238E27FC236}">
              <a16:creationId xmlns:a16="http://schemas.microsoft.com/office/drawing/2014/main" id="{D67280ED-676D-4556-85F9-EB0547662C0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t="6465" b="6465"/>
        <a:stretch/>
      </xdr:blipFill>
      <xdr:spPr>
        <a:xfrm>
          <a:off x="6396876" y="21245233"/>
          <a:ext cx="4578493" cy="2819400"/>
        </a:xfrm>
        <a:prstGeom prst="rect">
          <a:avLst/>
        </a:prstGeom>
      </xdr:spPr>
    </xdr:pic>
    <xdr:clientData/>
  </xdr:twoCellAnchor>
  <xdr:twoCellAnchor>
    <xdr:from>
      <xdr:col>10</xdr:col>
      <xdr:colOff>318805</xdr:colOff>
      <xdr:row>142</xdr:row>
      <xdr:rowOff>16810</xdr:rowOff>
    </xdr:from>
    <xdr:to>
      <xdr:col>18</xdr:col>
      <xdr:colOff>20498</xdr:colOff>
      <xdr:row>158</xdr:row>
      <xdr:rowOff>110939</xdr:rowOff>
    </xdr:to>
    <xdr:pic>
      <xdr:nvPicPr>
        <xdr:cNvPr id="38" name="Obrázek 37">
          <a:extLst>
            <a:ext uri="{FF2B5EF4-FFF2-40B4-BE49-F238E27FC236}">
              <a16:creationId xmlns:a16="http://schemas.microsoft.com/office/drawing/2014/main" id="{7E60858D-6464-421C-A529-30AD7B5D35E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6453" b="6453"/>
        <a:stretch/>
      </xdr:blipFill>
      <xdr:spPr>
        <a:xfrm>
          <a:off x="6414805" y="24203586"/>
          <a:ext cx="4578493" cy="2819400"/>
        </a:xfrm>
        <a:prstGeom prst="rect">
          <a:avLst/>
        </a:prstGeom>
      </xdr:spPr>
    </xdr:pic>
    <xdr:clientData/>
  </xdr:twoCellAnchor>
  <xdr:twoCellAnchor>
    <xdr:from>
      <xdr:col>10</xdr:col>
      <xdr:colOff>309841</xdr:colOff>
      <xdr:row>159</xdr:row>
      <xdr:rowOff>70598</xdr:rowOff>
    </xdr:from>
    <xdr:to>
      <xdr:col>18</xdr:col>
      <xdr:colOff>11534</xdr:colOff>
      <xdr:row>175</xdr:row>
      <xdr:rowOff>164727</xdr:rowOff>
    </xdr:to>
    <xdr:pic>
      <xdr:nvPicPr>
        <xdr:cNvPr id="39" name="Obrázek 38">
          <a:extLst>
            <a:ext uri="{FF2B5EF4-FFF2-40B4-BE49-F238E27FC236}">
              <a16:creationId xmlns:a16="http://schemas.microsoft.com/office/drawing/2014/main" id="{B2DE9535-B10F-45C6-A524-F9B6B77C7D0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t="6453" b="6453"/>
        <a:stretch/>
      </xdr:blipFill>
      <xdr:spPr>
        <a:xfrm>
          <a:off x="6405841" y="27152974"/>
          <a:ext cx="4578493" cy="2819400"/>
        </a:xfrm>
        <a:prstGeom prst="rect">
          <a:avLst/>
        </a:prstGeom>
      </xdr:spPr>
    </xdr:pic>
    <xdr:clientData/>
  </xdr:twoCellAnchor>
  <xdr:twoCellAnchor>
    <xdr:from>
      <xdr:col>10</xdr:col>
      <xdr:colOff>273982</xdr:colOff>
      <xdr:row>177</xdr:row>
      <xdr:rowOff>25774</xdr:rowOff>
    </xdr:from>
    <xdr:to>
      <xdr:col>17</xdr:col>
      <xdr:colOff>585275</xdr:colOff>
      <xdr:row>193</xdr:row>
      <xdr:rowOff>119904</xdr:rowOff>
    </xdr:to>
    <xdr:pic>
      <xdr:nvPicPr>
        <xdr:cNvPr id="40" name="Obrázek 39">
          <a:extLst>
            <a:ext uri="{FF2B5EF4-FFF2-40B4-BE49-F238E27FC236}">
              <a16:creationId xmlns:a16="http://schemas.microsoft.com/office/drawing/2014/main" id="{F9B30674-2E23-40D3-AE87-3A1CD4B4178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t="6453" b="6453"/>
        <a:stretch/>
      </xdr:blipFill>
      <xdr:spPr>
        <a:xfrm>
          <a:off x="6369982" y="30174080"/>
          <a:ext cx="4578493" cy="2819400"/>
        </a:xfrm>
        <a:prstGeom prst="rect">
          <a:avLst/>
        </a:prstGeom>
      </xdr:spPr>
    </xdr:pic>
    <xdr:clientData/>
  </xdr:twoCellAnchor>
  <xdr:twoCellAnchor>
    <xdr:from>
      <xdr:col>10</xdr:col>
      <xdr:colOff>300876</xdr:colOff>
      <xdr:row>195</xdr:row>
      <xdr:rowOff>124387</xdr:rowOff>
    </xdr:from>
    <xdr:to>
      <xdr:col>18</xdr:col>
      <xdr:colOff>2569</xdr:colOff>
      <xdr:row>212</xdr:row>
      <xdr:rowOff>48187</xdr:rowOff>
    </xdr:to>
    <xdr:pic>
      <xdr:nvPicPr>
        <xdr:cNvPr id="41" name="Obrázek 40">
          <a:extLst>
            <a:ext uri="{FF2B5EF4-FFF2-40B4-BE49-F238E27FC236}">
              <a16:creationId xmlns:a16="http://schemas.microsoft.com/office/drawing/2014/main" id="{9C58B485-CD64-44AE-880E-F9FA2A76054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t="6465" b="6465"/>
        <a:stretch/>
      </xdr:blipFill>
      <xdr:spPr>
        <a:xfrm>
          <a:off x="6396876" y="33338622"/>
          <a:ext cx="4578493" cy="2819400"/>
        </a:xfrm>
        <a:prstGeom prst="rect">
          <a:avLst/>
        </a:prstGeom>
      </xdr:spPr>
    </xdr:pic>
    <xdr:clientData/>
  </xdr:twoCellAnchor>
  <xdr:twoCellAnchor>
    <xdr:from>
      <xdr:col>10</xdr:col>
      <xdr:colOff>309841</xdr:colOff>
      <xdr:row>215</xdr:row>
      <xdr:rowOff>61633</xdr:rowOff>
    </xdr:from>
    <xdr:to>
      <xdr:col>18</xdr:col>
      <xdr:colOff>11534</xdr:colOff>
      <xdr:row>231</xdr:row>
      <xdr:rowOff>155763</xdr:rowOff>
    </xdr:to>
    <xdr:pic>
      <xdr:nvPicPr>
        <xdr:cNvPr id="42" name="Obrázek 41">
          <a:extLst>
            <a:ext uri="{FF2B5EF4-FFF2-40B4-BE49-F238E27FC236}">
              <a16:creationId xmlns:a16="http://schemas.microsoft.com/office/drawing/2014/main" id="{AAA392E9-2233-4418-83B6-467C4DACD61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t="6453" b="6453"/>
        <a:stretch/>
      </xdr:blipFill>
      <xdr:spPr>
        <a:xfrm>
          <a:off x="6405841" y="36682457"/>
          <a:ext cx="4578493" cy="2819400"/>
        </a:xfrm>
        <a:prstGeom prst="rect">
          <a:avLst/>
        </a:prstGeom>
      </xdr:spPr>
    </xdr:pic>
    <xdr:clientData/>
  </xdr:twoCellAnchor>
  <xdr:twoCellAnchor>
    <xdr:from>
      <xdr:col>10</xdr:col>
      <xdr:colOff>309841</xdr:colOff>
      <xdr:row>234</xdr:row>
      <xdr:rowOff>70598</xdr:rowOff>
    </xdr:from>
    <xdr:to>
      <xdr:col>18</xdr:col>
      <xdr:colOff>11534</xdr:colOff>
      <xdr:row>250</xdr:row>
      <xdr:rowOff>164727</xdr:rowOff>
    </xdr:to>
    <xdr:pic>
      <xdr:nvPicPr>
        <xdr:cNvPr id="43" name="Obrázek 42">
          <a:extLst>
            <a:ext uri="{FF2B5EF4-FFF2-40B4-BE49-F238E27FC236}">
              <a16:creationId xmlns:a16="http://schemas.microsoft.com/office/drawing/2014/main" id="{01C7ABFF-E6D8-4C18-86E3-B0553EDF243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t="6453" b="6453"/>
        <a:stretch/>
      </xdr:blipFill>
      <xdr:spPr>
        <a:xfrm>
          <a:off x="6405841" y="39927680"/>
          <a:ext cx="4578493" cy="2819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21</xdr:row>
      <xdr:rowOff>115933</xdr:rowOff>
    </xdr:from>
    <xdr:to>
      <xdr:col>15</xdr:col>
      <xdr:colOff>523875</xdr:colOff>
      <xdr:row>44</xdr:row>
      <xdr:rowOff>9252</xdr:rowOff>
    </xdr:to>
    <xdr:graphicFrame macro="">
      <xdr:nvGraphicFramePr>
        <xdr:cNvPr id="2" name="Graf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22860</xdr:rowOff>
    </xdr:from>
    <xdr:to>
      <xdr:col>0</xdr:col>
      <xdr:colOff>123825</xdr:colOff>
      <xdr:row>19</xdr:row>
      <xdr:rowOff>149350</xdr:rowOff>
    </xdr:to>
    <xdr:graphicFrame macro="">
      <xdr:nvGraphicFramePr>
        <xdr:cNvPr id="4" name="Graf 3">
          <a:extLst>
            <a:ext uri="{FF2B5EF4-FFF2-40B4-BE49-F238E27FC236}">
              <a16:creationId xmlns:a16="http://schemas.microsoft.com/office/drawing/2014/main" id="{E2F870E0-36A3-405D-A9F2-B0A3CE48A1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24</xdr:row>
      <xdr:rowOff>57151</xdr:rowOff>
    </xdr:from>
    <xdr:to>
      <xdr:col>7</xdr:col>
      <xdr:colOff>129600</xdr:colOff>
      <xdr:row>42</xdr:row>
      <xdr:rowOff>15876</xdr:rowOff>
    </xdr:to>
    <xdr:graphicFrame macro="">
      <xdr:nvGraphicFramePr>
        <xdr:cNvPr id="5" name="Graf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477838</xdr:colOff>
      <xdr:row>24</xdr:row>
      <xdr:rowOff>57151</xdr:rowOff>
    </xdr:from>
    <xdr:to>
      <xdr:col>13</xdr:col>
      <xdr:colOff>612322</xdr:colOff>
      <xdr:row>42</xdr:row>
      <xdr:rowOff>47625</xdr:rowOff>
    </xdr:to>
    <xdr:graphicFrame macro="">
      <xdr:nvGraphicFramePr>
        <xdr:cNvPr id="2" name="Graf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xdr:row>
      <xdr:rowOff>0</xdr:rowOff>
    </xdr:from>
    <xdr:to>
      <xdr:col>0</xdr:col>
      <xdr:colOff>123825</xdr:colOff>
      <xdr:row>22</xdr:row>
      <xdr:rowOff>150302</xdr:rowOff>
    </xdr:to>
    <xdr:graphicFrame macro="">
      <xdr:nvGraphicFramePr>
        <xdr:cNvPr id="6" name="Graf 5">
          <a:extLst>
            <a:ext uri="{FF2B5EF4-FFF2-40B4-BE49-F238E27FC236}">
              <a16:creationId xmlns:a16="http://schemas.microsoft.com/office/drawing/2014/main" id="{06150D10-98E5-4533-B7EB-9D3C8B265B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8</xdr:col>
      <xdr:colOff>601981</xdr:colOff>
      <xdr:row>21</xdr:row>
      <xdr:rowOff>128270</xdr:rowOff>
    </xdr:from>
    <xdr:to>
      <xdr:col>13</xdr:col>
      <xdr:colOff>653143</xdr:colOff>
      <xdr:row>45</xdr:row>
      <xdr:rowOff>81643</xdr:rowOff>
    </xdr:to>
    <xdr:graphicFrame macro="">
      <xdr:nvGraphicFramePr>
        <xdr:cNvPr id="2" name="Graf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21</xdr:row>
      <xdr:rowOff>128270</xdr:rowOff>
    </xdr:from>
    <xdr:to>
      <xdr:col>8</xdr:col>
      <xdr:colOff>198120</xdr:colOff>
      <xdr:row>43</xdr:row>
      <xdr:rowOff>114300</xdr:rowOff>
    </xdr:to>
    <xdr:graphicFrame macro="">
      <xdr:nvGraphicFramePr>
        <xdr:cNvPr id="3" name="Graf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76200</xdr:rowOff>
    </xdr:to>
    <xdr:graphicFrame macro="">
      <xdr:nvGraphicFramePr>
        <xdr:cNvPr id="4" name="Graf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19</xdr:row>
      <xdr:rowOff>126490</xdr:rowOff>
    </xdr:to>
    <xdr:graphicFrame macro="">
      <xdr:nvGraphicFramePr>
        <xdr:cNvPr id="5" name="Graf 4">
          <a:extLst>
            <a:ext uri="{FF2B5EF4-FFF2-40B4-BE49-F238E27FC236}">
              <a16:creationId xmlns:a16="http://schemas.microsoft.com/office/drawing/2014/main" id="{AA90C2FA-292E-418A-9BC0-FB1AB36AF3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35</xdr:row>
      <xdr:rowOff>86266</xdr:rowOff>
    </xdr:from>
    <xdr:to>
      <xdr:col>2</xdr:col>
      <xdr:colOff>548640</xdr:colOff>
      <xdr:row>45</xdr:row>
      <xdr:rowOff>97196</xdr:rowOff>
    </xdr:to>
    <xdr:graphicFrame macro="">
      <xdr:nvGraphicFramePr>
        <xdr:cNvPr id="2" name="Graf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133621</xdr:rowOff>
    </xdr:from>
    <xdr:to>
      <xdr:col>2</xdr:col>
      <xdr:colOff>213000</xdr:colOff>
      <xdr:row>35</xdr:row>
      <xdr:rowOff>146957</xdr:rowOff>
    </xdr:to>
    <xdr:graphicFrame macro="">
      <xdr:nvGraphicFramePr>
        <xdr:cNvPr id="3" name="Graf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xdr:colOff>
      <xdr:row>35</xdr:row>
      <xdr:rowOff>86266</xdr:rowOff>
    </xdr:from>
    <xdr:to>
      <xdr:col>8</xdr:col>
      <xdr:colOff>182968</xdr:colOff>
      <xdr:row>45</xdr:row>
      <xdr:rowOff>97880</xdr:rowOff>
    </xdr:to>
    <xdr:graphicFrame macro="">
      <xdr:nvGraphicFramePr>
        <xdr:cNvPr id="4" name="Graf 3">
          <a:extLst>
            <a:ext uri="{FF2B5EF4-FFF2-40B4-BE49-F238E27FC236}">
              <a16:creationId xmlns:a16="http://schemas.microsoft.com/office/drawing/2014/main" id="{00000000-0008-0000-0C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119062</xdr:colOff>
      <xdr:row>25</xdr:row>
      <xdr:rowOff>133621</xdr:rowOff>
    </xdr:from>
    <xdr:to>
      <xdr:col>8</xdr:col>
      <xdr:colOff>141562</xdr:colOff>
      <xdr:row>35</xdr:row>
      <xdr:rowOff>52342</xdr:rowOff>
    </xdr:to>
    <xdr:graphicFrame macro="">
      <xdr:nvGraphicFramePr>
        <xdr:cNvPr id="5" name="Graf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532311</xdr:colOff>
      <xdr:row>35</xdr:row>
      <xdr:rowOff>86266</xdr:rowOff>
    </xdr:from>
    <xdr:to>
      <xdr:col>13</xdr:col>
      <xdr:colOff>636118</xdr:colOff>
      <xdr:row>45</xdr:row>
      <xdr:rowOff>97880</xdr:rowOff>
    </xdr:to>
    <xdr:graphicFrame macro="">
      <xdr:nvGraphicFramePr>
        <xdr:cNvPr id="6" name="Graf 5">
          <a:extLst>
            <a:ext uri="{FF2B5EF4-FFF2-40B4-BE49-F238E27FC236}">
              <a16:creationId xmlns:a16="http://schemas.microsoft.com/office/drawing/2014/main" id="{00000000-0008-0000-0C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47625</xdr:colOff>
      <xdr:row>25</xdr:row>
      <xdr:rowOff>133621</xdr:rowOff>
    </xdr:from>
    <xdr:to>
      <xdr:col>13</xdr:col>
      <xdr:colOff>641625</xdr:colOff>
      <xdr:row>35</xdr:row>
      <xdr:rowOff>52342</xdr:rowOff>
    </xdr:to>
    <xdr:graphicFrame macro="">
      <xdr:nvGraphicFramePr>
        <xdr:cNvPr id="7" name="Graf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14</xdr:row>
      <xdr:rowOff>14287</xdr:rowOff>
    </xdr:from>
    <xdr:to>
      <xdr:col>0</xdr:col>
      <xdr:colOff>152400</xdr:colOff>
      <xdr:row>20</xdr:row>
      <xdr:rowOff>152400</xdr:rowOff>
    </xdr:to>
    <xdr:graphicFrame macro="">
      <xdr:nvGraphicFramePr>
        <xdr:cNvPr id="8" name="Graf 7">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22</xdr:row>
      <xdr:rowOff>14286</xdr:rowOff>
    </xdr:from>
    <xdr:to>
      <xdr:col>0</xdr:col>
      <xdr:colOff>114300</xdr:colOff>
      <xdr:row>25</xdr:row>
      <xdr:rowOff>9524</xdr:rowOff>
    </xdr:to>
    <xdr:graphicFrame macro="">
      <xdr:nvGraphicFramePr>
        <xdr:cNvPr id="9" name="Graf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5</xdr:row>
      <xdr:rowOff>14287</xdr:rowOff>
    </xdr:from>
    <xdr:to>
      <xdr:col>0</xdr:col>
      <xdr:colOff>152400</xdr:colOff>
      <xdr:row>13</xdr:row>
      <xdr:rowOff>0</xdr:rowOff>
    </xdr:to>
    <xdr:graphicFrame macro="">
      <xdr:nvGraphicFramePr>
        <xdr:cNvPr id="10" name="Graf 9">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port_ER&#218;-T1_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Ú-T1_paliva_sum"/>
      <sheetName val="ERÚ-T1_subjekt_sum"/>
      <sheetName val="Podklady QZ"/>
      <sheetName val="Podklady RZ"/>
      <sheetName val="List1"/>
      <sheetName val="List2"/>
    </sheetNames>
    <sheetDataSet>
      <sheetData sheetId="0"/>
      <sheetData sheetId="1"/>
      <sheetData sheetId="2"/>
      <sheetData sheetId="3">
        <row r="1">
          <cell r="O1" t="str">
            <v>leden 2021</v>
          </cell>
          <cell r="Q1" t="str">
            <v>prosinec 2021</v>
          </cell>
        </row>
        <row r="5">
          <cell r="Q5">
            <v>55526.625049728224</v>
          </cell>
          <cell r="R5">
            <v>33751.991298309993</v>
          </cell>
          <cell r="S5">
            <v>24370.187993047432</v>
          </cell>
          <cell r="T5">
            <v>48008.573355200002</v>
          </cell>
        </row>
        <row r="6">
          <cell r="B6">
            <v>20171.284224691452</v>
          </cell>
          <cell r="C6">
            <v>18159.567656779116</v>
          </cell>
          <cell r="D6">
            <v>17195.773168257656</v>
          </cell>
          <cell r="E6">
            <v>14282.950376858931</v>
          </cell>
          <cell r="F6">
            <v>11518.726034990021</v>
          </cell>
          <cell r="G6">
            <v>7950.3148864610375</v>
          </cell>
          <cell r="H6">
            <v>7516.8225920681252</v>
          </cell>
          <cell r="I6">
            <v>7902.9028009583226</v>
          </cell>
          <cell r="J6">
            <v>8950.4626000209846</v>
          </cell>
          <cell r="K6">
            <v>12884.3395206</v>
          </cell>
          <cell r="L6">
            <v>16126.588141400005</v>
          </cell>
          <cell r="M6">
            <v>18997.6456932</v>
          </cell>
          <cell r="Q6">
            <v>35864.885266227051</v>
          </cell>
          <cell r="R6">
            <v>17756.23579868277</v>
          </cell>
          <cell r="S6">
            <v>9766.3766637908302</v>
          </cell>
          <cell r="T6">
            <v>29041.886406273028</v>
          </cell>
        </row>
        <row r="8">
          <cell r="B8">
            <v>995.78808600000013</v>
          </cell>
          <cell r="C8">
            <v>905.41571899999985</v>
          </cell>
          <cell r="D8">
            <v>829.13959900000032</v>
          </cell>
          <cell r="E8">
            <v>815.93049299999996</v>
          </cell>
          <cell r="F8">
            <v>815.75720899999942</v>
          </cell>
          <cell r="G8">
            <v>768.64075900000046</v>
          </cell>
          <cell r="H8">
            <v>722.35991500000023</v>
          </cell>
          <cell r="I8">
            <v>755.7140320000002</v>
          </cell>
          <cell r="J8">
            <v>780.17302900000038</v>
          </cell>
          <cell r="K8">
            <v>797.87348300000008</v>
          </cell>
          <cell r="L8">
            <v>860.3838680000008</v>
          </cell>
          <cell r="M8">
            <v>928.38584899999967</v>
          </cell>
        </row>
        <row r="10">
          <cell r="B10">
            <v>1391.9426286151365</v>
          </cell>
          <cell r="C10">
            <v>1220.5785664885659</v>
          </cell>
          <cell r="D10">
            <v>1355.0624589974709</v>
          </cell>
          <cell r="E10">
            <v>1182.7606480676616</v>
          </cell>
          <cell r="F10">
            <v>1017.4375661310767</v>
          </cell>
          <cell r="G10">
            <v>776.13419358591784</v>
          </cell>
          <cell r="H10">
            <v>740.85484885741482</v>
          </cell>
          <cell r="I10">
            <v>788.39878941067354</v>
          </cell>
          <cell r="J10">
            <v>824.38468437175868</v>
          </cell>
          <cell r="K10">
            <v>1037.4760228219725</v>
          </cell>
          <cell r="L10">
            <v>1121.0036835861765</v>
          </cell>
          <cell r="M10">
            <v>1327.8766197048731</v>
          </cell>
        </row>
        <row r="12">
          <cell r="B12">
            <v>4724.9864163999973</v>
          </cell>
          <cell r="C12">
            <v>4013.0937241999936</v>
          </cell>
          <cell r="D12">
            <v>4148.644065800002</v>
          </cell>
          <cell r="E12">
            <v>3662.1036800516322</v>
          </cell>
          <cell r="F12">
            <v>3667.3092091421822</v>
          </cell>
          <cell r="G12">
            <v>3213.2069866487468</v>
          </cell>
          <cell r="H12">
            <v>3250.3136600521634</v>
          </cell>
          <cell r="I12">
            <v>3290.6180820012996</v>
          </cell>
          <cell r="J12">
            <v>3388.5268325632969</v>
          </cell>
          <cell r="K12">
            <v>3810.4822501243998</v>
          </cell>
          <cell r="L12">
            <v>4447.6602079904642</v>
          </cell>
          <cell r="M12">
            <v>4573.3138286990888</v>
          </cell>
        </row>
        <row r="14">
          <cell r="B14">
            <v>13031.248077676319</v>
          </cell>
          <cell r="C14">
            <v>11995.289081090546</v>
          </cell>
          <cell r="D14">
            <v>10838.348107460184</v>
          </cell>
          <cell r="E14">
            <v>8596.0324977396376</v>
          </cell>
          <cell r="F14">
            <v>5988.6269607167633</v>
          </cell>
          <cell r="G14">
            <v>3171.5763402263701</v>
          </cell>
          <cell r="H14">
            <v>2784.1930241585501</v>
          </cell>
          <cell r="I14">
            <v>3046.8894615463496</v>
          </cell>
          <cell r="J14">
            <v>3935.2941780859301</v>
          </cell>
          <cell r="K14">
            <v>7223.6160516536247</v>
          </cell>
          <cell r="L14">
            <v>9685.8104448233571</v>
          </cell>
          <cell r="M14">
            <v>12132.459909796044</v>
          </cell>
        </row>
        <row r="16">
          <cell r="B16">
            <v>27.319015999999465</v>
          </cell>
          <cell r="C16">
            <v>25.190566000010222</v>
          </cell>
          <cell r="D16">
            <v>24.578936999998405</v>
          </cell>
          <cell r="E16">
            <v>26.123057999999219</v>
          </cell>
          <cell r="F16">
            <v>29.595089999998891</v>
          </cell>
          <cell r="G16">
            <v>20.756607000001623</v>
          </cell>
          <cell r="H16">
            <v>19.101143999996566</v>
          </cell>
          <cell r="I16">
            <v>21.282436000000416</v>
          </cell>
          <cell r="J16">
            <v>22.083875999998781</v>
          </cell>
          <cell r="K16">
            <v>14.89171300000362</v>
          </cell>
          <cell r="L16">
            <v>11.729937000005521</v>
          </cell>
          <cell r="M16">
            <v>35.60948599999756</v>
          </cell>
        </row>
        <row r="24">
          <cell r="B24">
            <v>2444.4989100000003</v>
          </cell>
          <cell r="C24">
            <v>2178.1215000000007</v>
          </cell>
          <cell r="D24">
            <v>2339.1195859999998</v>
          </cell>
          <cell r="E24">
            <v>2130.5873469999997</v>
          </cell>
          <cell r="F24">
            <v>2038.162</v>
          </cell>
          <cell r="G24">
            <v>1545.6078429999998</v>
          </cell>
          <cell r="H24">
            <v>1510.9829240000001</v>
          </cell>
          <cell r="I24">
            <v>1638.5476530000005</v>
          </cell>
          <cell r="J24">
            <v>1664.7120639999998</v>
          </cell>
          <cell r="K24">
            <v>1625.0642250000001</v>
          </cell>
          <cell r="L24">
            <v>2265.3309679999993</v>
          </cell>
          <cell r="M24">
            <v>2357.6056559999993</v>
          </cell>
          <cell r="N24">
            <v>23738.340675999996</v>
          </cell>
        </row>
        <row r="25">
          <cell r="B25">
            <v>419.22686300000015</v>
          </cell>
          <cell r="C25">
            <v>373.81683499999986</v>
          </cell>
          <cell r="D25">
            <v>400.05206500000048</v>
          </cell>
          <cell r="E25">
            <v>369.67151099999978</v>
          </cell>
          <cell r="F25">
            <v>348.78503999999998</v>
          </cell>
          <cell r="G25">
            <v>290.10369800000001</v>
          </cell>
          <cell r="H25">
            <v>287.47251599999987</v>
          </cell>
          <cell r="I25">
            <v>298.67701400000004</v>
          </cell>
          <cell r="J25">
            <v>312.40575800000011</v>
          </cell>
          <cell r="K25">
            <v>364.12403499999988</v>
          </cell>
          <cell r="L25">
            <v>387.18366100000009</v>
          </cell>
          <cell r="M25">
            <v>417.41886000000011</v>
          </cell>
          <cell r="N25">
            <v>4268.9378559999996</v>
          </cell>
        </row>
        <row r="26">
          <cell r="B26">
            <v>2146.6621289999998</v>
          </cell>
          <cell r="C26">
            <v>1902.2954259999997</v>
          </cell>
          <cell r="D26">
            <v>1622.3598930000001</v>
          </cell>
          <cell r="E26">
            <v>1294.2479320000002</v>
          </cell>
          <cell r="F26">
            <v>829.40105299999982</v>
          </cell>
          <cell r="G26">
            <v>502.45863300000002</v>
          </cell>
          <cell r="H26">
            <v>534.23479500000008</v>
          </cell>
          <cell r="I26">
            <v>478.20120099999997</v>
          </cell>
          <cell r="J26">
            <v>630.53975400000013</v>
          </cell>
          <cell r="K26">
            <v>1237.4683910000001</v>
          </cell>
          <cell r="L26">
            <v>1469.092083</v>
          </cell>
          <cell r="M26">
            <v>1946.1531480000001</v>
          </cell>
          <cell r="N26">
            <v>14593.114437999999</v>
          </cell>
        </row>
        <row r="27">
          <cell r="B27">
            <v>2.22417</v>
          </cell>
          <cell r="C27">
            <v>2.50345</v>
          </cell>
          <cell r="D27">
            <v>2.6713300000000002</v>
          </cell>
          <cell r="E27">
            <v>3.2674300000000005</v>
          </cell>
          <cell r="F27">
            <v>2.7971709999999996</v>
          </cell>
          <cell r="G27">
            <v>3.3154819999999998</v>
          </cell>
          <cell r="H27">
            <v>4.3547579999999995</v>
          </cell>
          <cell r="I27">
            <v>3.99437</v>
          </cell>
          <cell r="J27">
            <v>3.8039420000000006</v>
          </cell>
          <cell r="K27">
            <v>3.6593400000000003</v>
          </cell>
          <cell r="L27">
            <v>2.56596</v>
          </cell>
          <cell r="M27">
            <v>2.8911500000000001</v>
          </cell>
          <cell r="N27">
            <v>38.048552999999998</v>
          </cell>
        </row>
        <row r="28">
          <cell r="B28">
            <v>14.387577303656199</v>
          </cell>
          <cell r="C28">
            <v>13.035797786244411</v>
          </cell>
          <cell r="D28">
            <v>10.789857737050102</v>
          </cell>
          <cell r="E28">
            <v>9.4383836134619852</v>
          </cell>
          <cell r="F28">
            <v>7.191943472109716</v>
          </cell>
          <cell r="G28">
            <v>3.5024906402360187</v>
          </cell>
          <cell r="H28">
            <v>3.0570131166255332</v>
          </cell>
          <cell r="I28">
            <v>2.9801046669147877</v>
          </cell>
          <cell r="J28">
            <v>4.7103776936663362</v>
          </cell>
          <cell r="K28">
            <v>8.583945093569179</v>
          </cell>
          <cell r="L28">
            <v>10.404916030468042</v>
          </cell>
          <cell r="M28">
            <v>12.580112845997682</v>
          </cell>
          <cell r="N28">
            <v>100.66252</v>
          </cell>
        </row>
        <row r="29">
          <cell r="B29">
            <v>1.0129000000000001E-2</v>
          </cell>
          <cell r="C29">
            <v>2.0753999999999998E-2</v>
          </cell>
          <cell r="D29">
            <v>3.7942999999999998E-2</v>
          </cell>
          <cell r="E29">
            <v>5.2948000000000002E-2</v>
          </cell>
          <cell r="F29">
            <v>6.1956999999999998E-2</v>
          </cell>
          <cell r="G29">
            <v>0.100568</v>
          </cell>
          <cell r="H29">
            <v>8.5294999999999996E-2</v>
          </cell>
          <cell r="I29">
            <v>6.8782999999999997E-2</v>
          </cell>
          <cell r="J29">
            <v>5.7896000000000003E-2</v>
          </cell>
          <cell r="K29">
            <v>5.5410999999999995E-2</v>
          </cell>
          <cell r="L29">
            <v>1.4919999999999999E-2</v>
          </cell>
          <cell r="M29">
            <v>8.9479999999999994E-3</v>
          </cell>
          <cell r="N29">
            <v>0.57555199999999995</v>
          </cell>
        </row>
        <row r="30">
          <cell r="B30">
            <v>8185.3564940000024</v>
          </cell>
          <cell r="C30">
            <v>7434.5443430000014</v>
          </cell>
          <cell r="D30">
            <v>6983.2510879999991</v>
          </cell>
          <cell r="E30">
            <v>5497.4912740000009</v>
          </cell>
          <cell r="F30">
            <v>4036.8607000000006</v>
          </cell>
          <cell r="G30">
            <v>2444.6739029999999</v>
          </cell>
          <cell r="H30">
            <v>2071.434937</v>
          </cell>
          <cell r="I30">
            <v>2291.8511639999997</v>
          </cell>
          <cell r="J30">
            <v>2952.2805219999991</v>
          </cell>
          <cell r="K30">
            <v>4794.6676789999983</v>
          </cell>
          <cell r="L30">
            <v>6295.7762480000029</v>
          </cell>
          <cell r="M30">
            <v>7673.7067779999979</v>
          </cell>
          <cell r="N30">
            <v>60661.895130000004</v>
          </cell>
        </row>
        <row r="31">
          <cell r="B31">
            <v>145.821</v>
          </cell>
          <cell r="C31">
            <v>124.426</v>
          </cell>
          <cell r="D31">
            <v>107.92100000000001</v>
          </cell>
          <cell r="E31">
            <v>41.33</v>
          </cell>
          <cell r="F31">
            <v>31.606000000000002</v>
          </cell>
          <cell r="G31">
            <v>23.568000000000001</v>
          </cell>
          <cell r="H31">
            <v>18.123000000000001</v>
          </cell>
          <cell r="I31">
            <v>21.844999999999999</v>
          </cell>
          <cell r="J31">
            <v>33.447000000000003</v>
          </cell>
          <cell r="K31">
            <v>74.795000000000002</v>
          </cell>
          <cell r="L31">
            <v>106.02800000000001</v>
          </cell>
          <cell r="M31">
            <v>134.58199999999999</v>
          </cell>
          <cell r="N31">
            <v>863.49199999999996</v>
          </cell>
        </row>
        <row r="32">
          <cell r="B32">
            <v>9.0999999999999998E-2</v>
          </cell>
          <cell r="C32">
            <v>0</v>
          </cell>
          <cell r="D32">
            <v>0</v>
          </cell>
          <cell r="E32">
            <v>0</v>
          </cell>
          <cell r="F32">
            <v>0</v>
          </cell>
          <cell r="G32">
            <v>0</v>
          </cell>
          <cell r="H32">
            <v>0</v>
          </cell>
          <cell r="I32">
            <v>0</v>
          </cell>
          <cell r="J32">
            <v>0</v>
          </cell>
          <cell r="K32">
            <v>0</v>
          </cell>
          <cell r="L32">
            <v>0</v>
          </cell>
          <cell r="M32">
            <v>0</v>
          </cell>
          <cell r="N32">
            <v>9.0999999999999998E-2</v>
          </cell>
        </row>
        <row r="33">
          <cell r="B33">
            <v>722.40689799999996</v>
          </cell>
          <cell r="C33">
            <v>659.61819300000002</v>
          </cell>
          <cell r="D33">
            <v>713.81485699999996</v>
          </cell>
          <cell r="E33">
            <v>696.00254200000006</v>
          </cell>
          <cell r="F33">
            <v>774.62432699999988</v>
          </cell>
          <cell r="G33">
            <v>710.84160099999997</v>
          </cell>
          <cell r="H33">
            <v>723.82544300000006</v>
          </cell>
          <cell r="I33">
            <v>684.09874900000011</v>
          </cell>
          <cell r="J33">
            <v>587.18746499999997</v>
          </cell>
          <cell r="K33">
            <v>713.02282699999989</v>
          </cell>
          <cell r="L33">
            <v>664.93484999999998</v>
          </cell>
          <cell r="M33">
            <v>693.24413099999992</v>
          </cell>
          <cell r="N33">
            <v>8343.621882999998</v>
          </cell>
        </row>
        <row r="34">
          <cell r="B34">
            <v>86.679901000000001</v>
          </cell>
          <cell r="C34">
            <v>75.319725999999989</v>
          </cell>
          <cell r="D34">
            <v>30.274146999999999</v>
          </cell>
          <cell r="E34">
            <v>11.13574</v>
          </cell>
          <cell r="F34">
            <v>11.456417</v>
          </cell>
          <cell r="G34">
            <v>19.769055000000002</v>
          </cell>
          <cell r="H34">
            <v>11.597678999999999</v>
          </cell>
          <cell r="I34">
            <v>13.522640000000001</v>
          </cell>
          <cell r="J34">
            <v>10.967124999999999</v>
          </cell>
          <cell r="K34">
            <v>18.422122999999999</v>
          </cell>
          <cell r="L34">
            <v>32.881297999999994</v>
          </cell>
          <cell r="M34">
            <v>27.544668999999999</v>
          </cell>
          <cell r="N34">
            <v>349.57051999999999</v>
          </cell>
        </row>
        <row r="35">
          <cell r="B35">
            <v>431.62181300000003</v>
          </cell>
          <cell r="C35">
            <v>378.22853299999997</v>
          </cell>
          <cell r="D35">
            <v>358.17692699999998</v>
          </cell>
          <cell r="E35">
            <v>394.01921600000003</v>
          </cell>
          <cell r="F35">
            <v>401.90051872553062</v>
          </cell>
          <cell r="G35">
            <v>360.2021735134183</v>
          </cell>
          <cell r="H35">
            <v>318.9480212778858</v>
          </cell>
          <cell r="I35">
            <v>320.56962247550695</v>
          </cell>
          <cell r="J35">
            <v>331.35569546793806</v>
          </cell>
          <cell r="K35">
            <v>339.90793632295561</v>
          </cell>
          <cell r="L35">
            <v>455.70676176174419</v>
          </cell>
          <cell r="M35">
            <v>333.07181199645839</v>
          </cell>
          <cell r="N35">
            <v>4423.7090305414376</v>
          </cell>
        </row>
        <row r="36">
          <cell r="B36">
            <v>902.6514709999999</v>
          </cell>
          <cell r="C36">
            <v>768.42518599999983</v>
          </cell>
          <cell r="D36">
            <v>864.10889000000009</v>
          </cell>
          <cell r="E36">
            <v>776.93415300000015</v>
          </cell>
          <cell r="F36">
            <v>795.23396300000013</v>
          </cell>
          <cell r="G36">
            <v>713.9596929999999</v>
          </cell>
          <cell r="H36">
            <v>731.223705</v>
          </cell>
          <cell r="I36">
            <v>801.32841399999984</v>
          </cell>
          <cell r="J36">
            <v>736.41453699999988</v>
          </cell>
          <cell r="K36">
            <v>724.23557500000004</v>
          </cell>
          <cell r="L36">
            <v>808.9988000000003</v>
          </cell>
          <cell r="M36">
            <v>797.63820299999986</v>
          </cell>
          <cell r="N36">
            <v>9421.1525899999997</v>
          </cell>
        </row>
        <row r="37">
          <cell r="B37">
            <v>0</v>
          </cell>
          <cell r="C37">
            <v>0</v>
          </cell>
          <cell r="D37">
            <v>0</v>
          </cell>
          <cell r="E37">
            <v>0</v>
          </cell>
          <cell r="F37">
            <v>0</v>
          </cell>
          <cell r="G37">
            <v>0</v>
          </cell>
          <cell r="H37">
            <v>0</v>
          </cell>
          <cell r="I37">
            <v>0</v>
          </cell>
          <cell r="J37">
            <v>0</v>
          </cell>
          <cell r="K37">
            <v>0</v>
          </cell>
          <cell r="L37">
            <v>0</v>
          </cell>
          <cell r="M37">
            <v>0</v>
          </cell>
          <cell r="N37">
            <v>0</v>
          </cell>
        </row>
        <row r="38">
          <cell r="B38">
            <v>59.045684999999999</v>
          </cell>
          <cell r="C38">
            <v>64.635511999999991</v>
          </cell>
          <cell r="D38">
            <v>25.343363999999994</v>
          </cell>
          <cell r="E38">
            <v>5.6423199999999989</v>
          </cell>
          <cell r="F38">
            <v>3.4374919999999993</v>
          </cell>
          <cell r="G38">
            <v>47.185986000000021</v>
          </cell>
          <cell r="H38">
            <v>27.201368999999993</v>
          </cell>
          <cell r="I38">
            <v>8.9822829999999989</v>
          </cell>
          <cell r="J38">
            <v>6.7155569999999987</v>
          </cell>
          <cell r="K38">
            <v>13.381261</v>
          </cell>
          <cell r="L38">
            <v>28.751766000000003</v>
          </cell>
          <cell r="M38">
            <v>73.502630000000039</v>
          </cell>
          <cell r="N38">
            <v>363.82522500000005</v>
          </cell>
        </row>
        <row r="39">
          <cell r="B39">
            <v>4610.6001843877966</v>
          </cell>
          <cell r="C39">
            <v>4184.5764009928698</v>
          </cell>
          <cell r="D39">
            <v>3737.852220520605</v>
          </cell>
          <cell r="E39">
            <v>3053.1295802454679</v>
          </cell>
          <cell r="F39">
            <v>2237.2074527923819</v>
          </cell>
          <cell r="G39">
            <v>1285.0257603073828</v>
          </cell>
          <cell r="H39">
            <v>1274.2811366736128</v>
          </cell>
          <cell r="I39">
            <v>1338.2358028159006</v>
          </cell>
          <cell r="J39">
            <v>1675.8649068593809</v>
          </cell>
          <cell r="K39">
            <v>2966.9517721834745</v>
          </cell>
          <cell r="L39">
            <v>3598.9179096077896</v>
          </cell>
          <cell r="M39">
            <v>4527.6975953575438</v>
          </cell>
          <cell r="N39">
            <v>34490.340722744208</v>
          </cell>
        </row>
        <row r="47">
          <cell r="B47">
            <v>799.36002499999984</v>
          </cell>
          <cell r="C47">
            <v>789.84185100000013</v>
          </cell>
          <cell r="D47">
            <v>631.88125200000025</v>
          </cell>
          <cell r="E47">
            <v>508.07052299999981</v>
          </cell>
          <cell r="F47">
            <v>362.73476399999998</v>
          </cell>
          <cell r="G47">
            <v>214.18856100000002</v>
          </cell>
          <cell r="H47">
            <v>275.77230699999996</v>
          </cell>
          <cell r="I47">
            <v>225.76405199999999</v>
          </cell>
          <cell r="J47">
            <v>245.88722800000002</v>
          </cell>
          <cell r="K47">
            <v>473.32086700000013</v>
          </cell>
          <cell r="L47">
            <v>659.39928600000019</v>
          </cell>
          <cell r="M47">
            <v>688.78216500000008</v>
          </cell>
          <cell r="N47">
            <v>5875.0028810000003</v>
          </cell>
        </row>
        <row r="48">
          <cell r="B48">
            <v>1019.065234</v>
          </cell>
          <cell r="C48">
            <v>876.95190000000014</v>
          </cell>
          <cell r="D48">
            <v>869.72719399999983</v>
          </cell>
          <cell r="E48">
            <v>675.9829070000003</v>
          </cell>
          <cell r="F48">
            <v>540.00548100000003</v>
          </cell>
          <cell r="G48">
            <v>336.56598099999991</v>
          </cell>
          <cell r="H48">
            <v>316.99992400000014</v>
          </cell>
          <cell r="I48">
            <v>336.35183299999994</v>
          </cell>
          <cell r="J48">
            <v>375.33020599999986</v>
          </cell>
          <cell r="K48">
            <v>595.68117899999982</v>
          </cell>
          <cell r="L48">
            <v>797.56207899999993</v>
          </cell>
          <cell r="M48">
            <v>936.14322999999979</v>
          </cell>
          <cell r="N48">
            <v>7676.3671479999994</v>
          </cell>
        </row>
        <row r="49">
          <cell r="B49">
            <v>1099.4339480000003</v>
          </cell>
          <cell r="C49">
            <v>1004.2863699999998</v>
          </cell>
          <cell r="D49">
            <v>900.16295099999979</v>
          </cell>
          <cell r="E49">
            <v>701.11071799999945</v>
          </cell>
          <cell r="F49">
            <v>487.05583900000005</v>
          </cell>
          <cell r="G49">
            <v>290.23597599999988</v>
          </cell>
          <cell r="H49">
            <v>266.295973</v>
          </cell>
          <cell r="I49">
            <v>278.25162600000004</v>
          </cell>
          <cell r="J49">
            <v>333.63906400000002</v>
          </cell>
          <cell r="K49">
            <v>692.27227499999981</v>
          </cell>
          <cell r="L49">
            <v>920.31861600000036</v>
          </cell>
          <cell r="M49">
            <v>1125.0957349999999</v>
          </cell>
          <cell r="N49">
            <v>8098.1590910000004</v>
          </cell>
        </row>
        <row r="50">
          <cell r="B50">
            <v>940.9574530000001</v>
          </cell>
          <cell r="C50">
            <v>890.92319000000009</v>
          </cell>
          <cell r="D50">
            <v>853.21296899999993</v>
          </cell>
          <cell r="E50">
            <v>720.71688699999982</v>
          </cell>
          <cell r="F50">
            <v>605.11804900000038</v>
          </cell>
          <cell r="G50">
            <v>419.79459400000002</v>
          </cell>
          <cell r="H50">
            <v>417.331975</v>
          </cell>
          <cell r="I50">
            <v>447.05677099999997</v>
          </cell>
          <cell r="J50">
            <v>515.54546300000004</v>
          </cell>
          <cell r="K50">
            <v>699.79826600000001</v>
          </cell>
          <cell r="L50">
            <v>830.33894499999997</v>
          </cell>
          <cell r="M50">
            <v>934.18684499999983</v>
          </cell>
          <cell r="N50">
            <v>8274.9814070000011</v>
          </cell>
        </row>
        <row r="51">
          <cell r="B51">
            <v>513.7247593077517</v>
          </cell>
          <cell r="C51">
            <v>454.98591770795321</v>
          </cell>
          <cell r="D51">
            <v>433.54361328317958</v>
          </cell>
          <cell r="E51">
            <v>367.854079460295</v>
          </cell>
          <cell r="F51">
            <v>287.82125155186645</v>
          </cell>
          <cell r="G51">
            <v>192.91269454332723</v>
          </cell>
          <cell r="H51">
            <v>177.42870539644125</v>
          </cell>
          <cell r="I51">
            <v>185.13208592803926</v>
          </cell>
          <cell r="J51">
            <v>171.75688291058879</v>
          </cell>
          <cell r="K51">
            <v>308.65795079999998</v>
          </cell>
          <cell r="L51">
            <v>388.58801900000003</v>
          </cell>
          <cell r="M51">
            <v>466.94535479999951</v>
          </cell>
          <cell r="N51">
            <v>3949.3513146894425</v>
          </cell>
        </row>
        <row r="52">
          <cell r="B52">
            <v>599.87272820331088</v>
          </cell>
          <cell r="C52">
            <v>503.12179368828777</v>
          </cell>
          <cell r="D52">
            <v>474.27090307483189</v>
          </cell>
          <cell r="E52">
            <v>383.69177921086532</v>
          </cell>
          <cell r="F52">
            <v>301.05490150748551</v>
          </cell>
          <cell r="G52">
            <v>200.14035000000004</v>
          </cell>
          <cell r="H52">
            <v>171.70943400000002</v>
          </cell>
          <cell r="I52">
            <v>178.03907499999994</v>
          </cell>
          <cell r="J52">
            <v>290.19089100000002</v>
          </cell>
          <cell r="K52">
            <v>459.98381200000011</v>
          </cell>
          <cell r="L52">
            <v>526.53452900000002</v>
          </cell>
          <cell r="M52">
            <v>635.9862730000001</v>
          </cell>
          <cell r="N52">
            <v>4724.5964696847814</v>
          </cell>
        </row>
        <row r="53">
          <cell r="B53">
            <v>356.93551300000001</v>
          </cell>
          <cell r="C53">
            <v>316.17043999999999</v>
          </cell>
          <cell r="D53">
            <v>287.63759800000003</v>
          </cell>
          <cell r="E53">
            <v>244.32764400000002</v>
          </cell>
          <cell r="F53">
            <v>172.76322000000002</v>
          </cell>
          <cell r="G53">
            <v>109.927809</v>
          </cell>
          <cell r="H53">
            <v>101.88515999999998</v>
          </cell>
          <cell r="I53">
            <v>103.24729100000003</v>
          </cell>
          <cell r="J53">
            <v>133.31397399999994</v>
          </cell>
          <cell r="K53">
            <v>209.1552859999999</v>
          </cell>
          <cell r="L53">
            <v>267.08468099999999</v>
          </cell>
          <cell r="M53">
            <v>335.11638199999993</v>
          </cell>
          <cell r="N53">
            <v>2637.5649979999998</v>
          </cell>
        </row>
        <row r="54">
          <cell r="B54">
            <v>3998.4928090000012</v>
          </cell>
          <cell r="C54">
            <v>3524.3970259999987</v>
          </cell>
          <cell r="D54">
            <v>3294.4080279999989</v>
          </cell>
          <cell r="E54">
            <v>2833.0502730000012</v>
          </cell>
          <cell r="F54">
            <v>2313.5635369999986</v>
          </cell>
          <cell r="G54">
            <v>1758.3490219999996</v>
          </cell>
          <cell r="H54">
            <v>1764.2610030000001</v>
          </cell>
          <cell r="I54">
            <v>1781.5739990000004</v>
          </cell>
          <cell r="J54">
            <v>1861.8024470000007</v>
          </cell>
          <cell r="K54">
            <v>2442.3263079999988</v>
          </cell>
          <cell r="L54">
            <v>3015.7593340000012</v>
          </cell>
          <cell r="M54">
            <v>3682.65346</v>
          </cell>
          <cell r="N54">
            <v>32270.637246000002</v>
          </cell>
        </row>
        <row r="55">
          <cell r="B55">
            <v>893.12545100000011</v>
          </cell>
          <cell r="C55">
            <v>753.3963729999997</v>
          </cell>
          <cell r="D55">
            <v>691.6780689999996</v>
          </cell>
          <cell r="E55">
            <v>554.50109400000053</v>
          </cell>
          <cell r="F55">
            <v>421.81959000000001</v>
          </cell>
          <cell r="G55">
            <v>306.88942299999991</v>
          </cell>
          <cell r="H55">
            <v>290.18938700000001</v>
          </cell>
          <cell r="I55">
            <v>297.76410100000004</v>
          </cell>
          <cell r="J55">
            <v>380.7324280000002</v>
          </cell>
          <cell r="K55">
            <v>615.95868800000005</v>
          </cell>
          <cell r="L55">
            <v>744.9436039999996</v>
          </cell>
          <cell r="M55">
            <v>890.24710500000003</v>
          </cell>
          <cell r="N55">
            <v>6841.2453129999994</v>
          </cell>
        </row>
        <row r="56">
          <cell r="B56">
            <v>962.85070964424597</v>
          </cell>
          <cell r="C56">
            <v>883.96687511293555</v>
          </cell>
          <cell r="D56">
            <v>825.65755536563336</v>
          </cell>
          <cell r="E56">
            <v>662.33561137412869</v>
          </cell>
          <cell r="F56">
            <v>471.04341518055367</v>
          </cell>
          <cell r="G56">
            <v>264.40779733028489</v>
          </cell>
          <cell r="H56">
            <v>246.2897094590854</v>
          </cell>
          <cell r="I56">
            <v>223.18402392649369</v>
          </cell>
          <cell r="J56">
            <v>295.49422675759939</v>
          </cell>
          <cell r="K56">
            <v>560.10518000000013</v>
          </cell>
          <cell r="L56">
            <v>722.70014100000003</v>
          </cell>
          <cell r="M56">
            <v>921.66654599999993</v>
          </cell>
          <cell r="N56">
            <v>7039.7017911509611</v>
          </cell>
        </row>
        <row r="57">
          <cell r="B57">
            <v>816.95773293614513</v>
          </cell>
          <cell r="C57">
            <v>729.01029746994209</v>
          </cell>
          <cell r="D57">
            <v>685.86020613401149</v>
          </cell>
          <cell r="E57">
            <v>547.59832613930348</v>
          </cell>
          <cell r="F57">
            <v>405.22423295011851</v>
          </cell>
          <cell r="G57">
            <v>233.97404258742498</v>
          </cell>
          <cell r="H57">
            <v>212.98055501259765</v>
          </cell>
          <cell r="I57">
            <v>212.70815570378886</v>
          </cell>
          <cell r="J57">
            <v>273.31414795279596</v>
          </cell>
          <cell r="K57">
            <v>495.85829400000006</v>
          </cell>
          <cell r="L57">
            <v>669.90192500000001</v>
          </cell>
          <cell r="M57">
            <v>786.01488199999972</v>
          </cell>
          <cell r="N57">
            <v>6069.4027978861277</v>
          </cell>
        </row>
        <row r="58">
          <cell r="B58">
            <v>3588.0629716000021</v>
          </cell>
          <cell r="C58">
            <v>3116.9787078000008</v>
          </cell>
          <cell r="D58">
            <v>2999.8340483999996</v>
          </cell>
          <cell r="E58">
            <v>2489.667736674337</v>
          </cell>
          <cell r="F58">
            <v>1981.7353068000007</v>
          </cell>
          <cell r="G58">
            <v>1247.7159149999995</v>
          </cell>
          <cell r="H58">
            <v>1028.3976271999998</v>
          </cell>
          <cell r="I58">
            <v>1249.7135454000004</v>
          </cell>
          <cell r="J58">
            <v>1579.7227424000007</v>
          </cell>
          <cell r="K58">
            <v>2435.4323287999991</v>
          </cell>
          <cell r="L58">
            <v>2936.4003223999994</v>
          </cell>
          <cell r="M58">
            <v>3465.3955853999992</v>
          </cell>
          <cell r="N58">
            <v>28119.056837874337</v>
          </cell>
        </row>
        <row r="59">
          <cell r="B59">
            <v>3645.4019340000004</v>
          </cell>
          <cell r="C59">
            <v>3438.9866919999981</v>
          </cell>
          <cell r="D59">
            <v>3392.5046909999992</v>
          </cell>
          <cell r="E59">
            <v>2912.8513269999994</v>
          </cell>
          <cell r="F59">
            <v>2648.6663930000004</v>
          </cell>
          <cell r="G59">
            <v>1972.630893</v>
          </cell>
          <cell r="H59">
            <v>1901.1496510000009</v>
          </cell>
          <cell r="I59">
            <v>2007.1951630000005</v>
          </cell>
          <cell r="J59">
            <v>2040.6544710000003</v>
          </cell>
          <cell r="K59">
            <v>2326.909274000001</v>
          </cell>
          <cell r="L59">
            <v>2929.050575000002</v>
          </cell>
          <cell r="M59">
            <v>3273.2335999999987</v>
          </cell>
          <cell r="N59">
            <v>32489.234664000003</v>
          </cell>
        </row>
        <row r="60">
          <cell r="B60">
            <v>937.042956</v>
          </cell>
          <cell r="C60">
            <v>876.55022300000041</v>
          </cell>
          <cell r="D60">
            <v>855.39409000000001</v>
          </cell>
          <cell r="E60">
            <v>681.19147100000009</v>
          </cell>
          <cell r="F60">
            <v>520.1200540000001</v>
          </cell>
          <cell r="G60">
            <v>402.58182800000014</v>
          </cell>
          <cell r="H60">
            <v>346.13118100000003</v>
          </cell>
          <cell r="I60">
            <v>376.92107900000002</v>
          </cell>
          <cell r="J60">
            <v>453.07842799999986</v>
          </cell>
          <cell r="K60">
            <v>568.87981199999979</v>
          </cell>
          <cell r="L60">
            <v>718.00608499999998</v>
          </cell>
          <cell r="M60">
            <v>856.17852999999957</v>
          </cell>
          <cell r="N60">
            <v>7592.0757369999992</v>
          </cell>
        </row>
        <row r="66">
          <cell r="B66">
            <v>0</v>
          </cell>
          <cell r="C66">
            <v>1941.5742910000006</v>
          </cell>
          <cell r="D66">
            <v>513.87113999999997</v>
          </cell>
          <cell r="E66">
            <v>420.00568300000003</v>
          </cell>
          <cell r="F66">
            <v>1445.8912190000001</v>
          </cell>
          <cell r="G66">
            <v>880.46730100000013</v>
          </cell>
          <cell r="H66">
            <v>23.159737000000007</v>
          </cell>
          <cell r="I66">
            <v>6512.6855270000005</v>
          </cell>
          <cell r="J66">
            <v>231.85863199999989</v>
          </cell>
          <cell r="K66">
            <v>73.302600000000012</v>
          </cell>
          <cell r="L66">
            <v>1171.6641100000006</v>
          </cell>
          <cell r="M66">
            <v>1443.5807820000009</v>
          </cell>
          <cell r="N66">
            <v>8642.113620999995</v>
          </cell>
          <cell r="O66">
            <v>438.16603299999997</v>
          </cell>
        </row>
        <row r="67">
          <cell r="B67">
            <v>149.15899999999999</v>
          </cell>
          <cell r="C67">
            <v>417.09026600000021</v>
          </cell>
          <cell r="D67">
            <v>310.28816399999994</v>
          </cell>
          <cell r="E67">
            <v>72.136762999999988</v>
          </cell>
          <cell r="F67">
            <v>661.38777400000004</v>
          </cell>
          <cell r="G67">
            <v>403.37929600000001</v>
          </cell>
          <cell r="H67">
            <v>39.877865999999997</v>
          </cell>
          <cell r="I67">
            <v>367.24975200000006</v>
          </cell>
          <cell r="J67">
            <v>373.06185299999999</v>
          </cell>
          <cell r="K67">
            <v>400.45471599999968</v>
          </cell>
          <cell r="L67">
            <v>381.814933</v>
          </cell>
          <cell r="M67">
            <v>448.99912799999993</v>
          </cell>
          <cell r="N67">
            <v>111.65299899999994</v>
          </cell>
          <cell r="O67">
            <v>132.385346</v>
          </cell>
        </row>
        <row r="68">
          <cell r="B68">
            <v>0</v>
          </cell>
          <cell r="C68">
            <v>13.542</v>
          </cell>
          <cell r="D68">
            <v>0.98853000000000002</v>
          </cell>
          <cell r="E68">
            <v>0</v>
          </cell>
          <cell r="F68">
            <v>0</v>
          </cell>
          <cell r="G68">
            <v>56.932410000000004</v>
          </cell>
          <cell r="H68">
            <v>0</v>
          </cell>
          <cell r="I68">
            <v>13650.680625999996</v>
          </cell>
          <cell r="J68">
            <v>543.44139899999993</v>
          </cell>
          <cell r="K68">
            <v>105.73399999999999</v>
          </cell>
          <cell r="L68">
            <v>0</v>
          </cell>
          <cell r="M68">
            <v>0.156</v>
          </cell>
          <cell r="N68">
            <v>3.8487300000000007</v>
          </cell>
          <cell r="O68">
            <v>217.79074300000002</v>
          </cell>
        </row>
        <row r="69">
          <cell r="B69">
            <v>2.7549999999999999</v>
          </cell>
          <cell r="C69">
            <v>6.7099999999999993E-2</v>
          </cell>
          <cell r="D69">
            <v>3.5710000000000002</v>
          </cell>
          <cell r="E69">
            <v>0</v>
          </cell>
          <cell r="F69">
            <v>5.6000000000000001E-2</v>
          </cell>
          <cell r="G69">
            <v>0</v>
          </cell>
          <cell r="H69">
            <v>0</v>
          </cell>
          <cell r="I69">
            <v>1.578346</v>
          </cell>
          <cell r="J69">
            <v>0.76184699999999994</v>
          </cell>
          <cell r="K69">
            <v>23.376069999999999</v>
          </cell>
          <cell r="L69">
            <v>5.6091899999999999</v>
          </cell>
          <cell r="M69">
            <v>0</v>
          </cell>
          <cell r="N69">
            <v>0</v>
          </cell>
          <cell r="O69">
            <v>0.27399999999999997</v>
          </cell>
        </row>
        <row r="70">
          <cell r="B70">
            <v>9.4600000000000009</v>
          </cell>
          <cell r="C70">
            <v>0</v>
          </cell>
          <cell r="D70">
            <v>0.71199999999999997</v>
          </cell>
          <cell r="E70">
            <v>5.1725199999999996</v>
          </cell>
          <cell r="F70">
            <v>0</v>
          </cell>
          <cell r="G70">
            <v>0</v>
          </cell>
          <cell r="H70">
            <v>0</v>
          </cell>
          <cell r="I70">
            <v>0</v>
          </cell>
          <cell r="J70">
            <v>0</v>
          </cell>
          <cell r="K70">
            <v>0</v>
          </cell>
          <cell r="L70">
            <v>0</v>
          </cell>
          <cell r="M70">
            <v>0</v>
          </cell>
          <cell r="N70">
            <v>85.317999999999984</v>
          </cell>
          <cell r="O70">
            <v>0</v>
          </cell>
        </row>
        <row r="71">
          <cell r="B71">
            <v>0</v>
          </cell>
          <cell r="C71">
            <v>0</v>
          </cell>
          <cell r="D71">
            <v>0.17899999999999999</v>
          </cell>
          <cell r="E71">
            <v>0.14462300000000003</v>
          </cell>
          <cell r="F71">
            <v>0.16550000000000001</v>
          </cell>
          <cell r="G71">
            <v>1.4290000000000001E-3</v>
          </cell>
          <cell r="H71">
            <v>0</v>
          </cell>
          <cell r="I71">
            <v>0</v>
          </cell>
          <cell r="J71">
            <v>0</v>
          </cell>
          <cell r="K71">
            <v>0</v>
          </cell>
          <cell r="L71">
            <v>0</v>
          </cell>
          <cell r="M71">
            <v>0</v>
          </cell>
          <cell r="N71">
            <v>8.5000000000000006E-2</v>
          </cell>
          <cell r="O71">
            <v>0</v>
          </cell>
        </row>
        <row r="72">
          <cell r="B72">
            <v>0</v>
          </cell>
          <cell r="C72">
            <v>3788.6635290000008</v>
          </cell>
          <cell r="D72">
            <v>44.677619999999997</v>
          </cell>
          <cell r="E72">
            <v>6368.0500979999997</v>
          </cell>
          <cell r="F72">
            <v>456.727149</v>
          </cell>
          <cell r="G72">
            <v>1770.0447799999999</v>
          </cell>
          <cell r="H72">
            <v>97.407640999999998</v>
          </cell>
          <cell r="I72">
            <v>598.90391000000011</v>
          </cell>
          <cell r="J72">
            <v>2314.1897599999993</v>
          </cell>
          <cell r="K72">
            <v>5503.3046600000007</v>
          </cell>
          <cell r="L72">
            <v>3167.4795429999999</v>
          </cell>
          <cell r="M72">
            <v>14004.213368999999</v>
          </cell>
          <cell r="N72">
            <v>19509.10221999999</v>
          </cell>
          <cell r="O72">
            <v>3039.1308509999999</v>
          </cell>
        </row>
        <row r="73">
          <cell r="B73">
            <v>0</v>
          </cell>
          <cell r="C73">
            <v>437.54399999999998</v>
          </cell>
          <cell r="D73">
            <v>0</v>
          </cell>
          <cell r="E73">
            <v>0</v>
          </cell>
          <cell r="F73">
            <v>425.94799999999998</v>
          </cell>
          <cell r="G73">
            <v>0</v>
          </cell>
          <cell r="H73">
            <v>0</v>
          </cell>
          <cell r="I73">
            <v>0</v>
          </cell>
          <cell r="J73">
            <v>0</v>
          </cell>
          <cell r="K73">
            <v>0</v>
          </cell>
          <cell r="L73">
            <v>0</v>
          </cell>
          <cell r="M73">
            <v>0</v>
          </cell>
          <cell r="N73">
            <v>0</v>
          </cell>
          <cell r="O73">
            <v>0</v>
          </cell>
        </row>
        <row r="74">
          <cell r="B74">
            <v>0</v>
          </cell>
          <cell r="C74">
            <v>0</v>
          </cell>
          <cell r="D74">
            <v>0</v>
          </cell>
          <cell r="E74">
            <v>0</v>
          </cell>
          <cell r="F74">
            <v>0</v>
          </cell>
          <cell r="G74">
            <v>0</v>
          </cell>
          <cell r="H74">
            <v>0</v>
          </cell>
          <cell r="I74">
            <v>0</v>
          </cell>
          <cell r="J74">
            <v>0</v>
          </cell>
          <cell r="K74">
            <v>0</v>
          </cell>
          <cell r="L74">
            <v>0</v>
          </cell>
          <cell r="M74">
            <v>9.0999999999999998E-2</v>
          </cell>
          <cell r="N74">
            <v>0</v>
          </cell>
          <cell r="O74">
            <v>0</v>
          </cell>
        </row>
        <row r="75">
          <cell r="B75">
            <v>0</v>
          </cell>
          <cell r="C75">
            <v>0</v>
          </cell>
          <cell r="D75">
            <v>87.919669999999996</v>
          </cell>
          <cell r="E75">
            <v>6.4970999999999997</v>
          </cell>
          <cell r="F75">
            <v>38.683</v>
          </cell>
          <cell r="G75">
            <v>2.7380800000000005</v>
          </cell>
          <cell r="H75">
            <v>3.1406000000000001</v>
          </cell>
          <cell r="I75">
            <v>2018.05945</v>
          </cell>
          <cell r="J75">
            <v>637.31435700000009</v>
          </cell>
          <cell r="K75">
            <v>235</v>
          </cell>
          <cell r="L75">
            <v>0</v>
          </cell>
          <cell r="M75">
            <v>3726.9706260000003</v>
          </cell>
          <cell r="N75">
            <v>1456.7729999999999</v>
          </cell>
          <cell r="O75">
            <v>130.52600000000001</v>
          </cell>
        </row>
        <row r="76">
          <cell r="B76">
            <v>0</v>
          </cell>
          <cell r="C76">
            <v>70.486960999999994</v>
          </cell>
          <cell r="D76">
            <v>0</v>
          </cell>
          <cell r="E76">
            <v>0</v>
          </cell>
          <cell r="F76">
            <v>0</v>
          </cell>
          <cell r="G76">
            <v>0</v>
          </cell>
          <cell r="H76">
            <v>0</v>
          </cell>
          <cell r="I76">
            <v>0</v>
          </cell>
          <cell r="J76">
            <v>0</v>
          </cell>
          <cell r="K76">
            <v>0</v>
          </cell>
          <cell r="L76">
            <v>0</v>
          </cell>
          <cell r="M76">
            <v>36.534559000000002</v>
          </cell>
          <cell r="N76">
            <v>0</v>
          </cell>
          <cell r="O76">
            <v>242.54900000000001</v>
          </cell>
        </row>
        <row r="77">
          <cell r="B77">
            <v>1310.8005900000001</v>
          </cell>
          <cell r="C77">
            <v>8.7854100000000006</v>
          </cell>
          <cell r="D77">
            <v>1763.7085</v>
          </cell>
          <cell r="E77">
            <v>1.114228</v>
          </cell>
          <cell r="F77">
            <v>14.244861</v>
          </cell>
          <cell r="G77">
            <v>0</v>
          </cell>
          <cell r="H77">
            <v>790.46600000000001</v>
          </cell>
          <cell r="I77">
            <v>81.414729000000008</v>
          </cell>
          <cell r="J77">
            <v>0</v>
          </cell>
          <cell r="K77">
            <v>0.38516</v>
          </cell>
          <cell r="L77">
            <v>229.79692699999998</v>
          </cell>
          <cell r="M77">
            <v>97.841113541438119</v>
          </cell>
          <cell r="N77">
            <v>50.127012000000001</v>
          </cell>
          <cell r="O77">
            <v>75.024500000000018</v>
          </cell>
        </row>
        <row r="78">
          <cell r="B78">
            <v>0</v>
          </cell>
          <cell r="C78">
            <v>1.0614710000000001</v>
          </cell>
          <cell r="D78">
            <v>0</v>
          </cell>
          <cell r="E78">
            <v>0</v>
          </cell>
          <cell r="F78">
            <v>0</v>
          </cell>
          <cell r="G78">
            <v>0</v>
          </cell>
          <cell r="H78">
            <v>0</v>
          </cell>
          <cell r="I78">
            <v>6326.1671690000039</v>
          </cell>
          <cell r="J78">
            <v>0</v>
          </cell>
          <cell r="K78">
            <v>0</v>
          </cell>
          <cell r="L78">
            <v>0.70599999999999996</v>
          </cell>
          <cell r="M78">
            <v>995.11995000000013</v>
          </cell>
          <cell r="N78">
            <v>993.83</v>
          </cell>
          <cell r="O78">
            <v>1104.268</v>
          </cell>
        </row>
        <row r="79">
          <cell r="B79">
            <v>0</v>
          </cell>
          <cell r="C79">
            <v>0</v>
          </cell>
          <cell r="D79">
            <v>0</v>
          </cell>
          <cell r="E79">
            <v>0</v>
          </cell>
          <cell r="F79">
            <v>0</v>
          </cell>
          <cell r="G79">
            <v>0</v>
          </cell>
          <cell r="H79">
            <v>0</v>
          </cell>
          <cell r="I79">
            <v>0</v>
          </cell>
          <cell r="J79">
            <v>0</v>
          </cell>
          <cell r="K79">
            <v>0</v>
          </cell>
          <cell r="L79">
            <v>0</v>
          </cell>
          <cell r="M79">
            <v>0</v>
          </cell>
          <cell r="N79">
            <v>0</v>
          </cell>
          <cell r="O79">
            <v>0</v>
          </cell>
        </row>
        <row r="80">
          <cell r="B80">
            <v>4.5179999999999998</v>
          </cell>
          <cell r="C80">
            <v>24.957811000000007</v>
          </cell>
          <cell r="D80">
            <v>4.6826800000000004</v>
          </cell>
          <cell r="E80">
            <v>0</v>
          </cell>
          <cell r="F80">
            <v>3.3450549999999999</v>
          </cell>
          <cell r="G80">
            <v>3.114668</v>
          </cell>
          <cell r="H80">
            <v>30.301645000000001</v>
          </cell>
          <cell r="I80">
            <v>5.6572799999999992</v>
          </cell>
          <cell r="J80">
            <v>242.50222599999998</v>
          </cell>
          <cell r="K80">
            <v>1.8710529999999996</v>
          </cell>
          <cell r="L80">
            <v>4.4118309999999994</v>
          </cell>
          <cell r="M80">
            <v>21.502579999999998</v>
          </cell>
          <cell r="N80">
            <v>14.007585000000006</v>
          </cell>
          <cell r="O80">
            <v>2.9528110000000001</v>
          </cell>
        </row>
        <row r="81">
          <cell r="B81">
            <v>4398.3102910000052</v>
          </cell>
          <cell r="C81">
            <v>972.59430900000086</v>
          </cell>
          <cell r="D81">
            <v>5367.5607870000113</v>
          </cell>
          <cell r="E81">
            <v>1401.8603919999994</v>
          </cell>
          <cell r="F81">
            <v>902.9027566894423</v>
          </cell>
          <cell r="G81">
            <v>1607.9185056847803</v>
          </cell>
          <cell r="H81">
            <v>1653.2115089999986</v>
          </cell>
          <cell r="I81">
            <v>2708.2404569999967</v>
          </cell>
          <cell r="J81">
            <v>2498.1152389999997</v>
          </cell>
          <cell r="K81">
            <v>696.27353215096139</v>
          </cell>
          <cell r="L81">
            <v>1107.9202638861284</v>
          </cell>
          <cell r="M81">
            <v>7344.0477303328908</v>
          </cell>
          <cell r="N81">
            <v>1622.3764969999995</v>
          </cell>
          <cell r="O81">
            <v>2209.0084529999999</v>
          </cell>
        </row>
        <row r="89">
          <cell r="B89">
            <v>1098.1380259999999</v>
          </cell>
          <cell r="C89">
            <v>930.31717900000012</v>
          </cell>
          <cell r="D89">
            <v>994.17692199999976</v>
          </cell>
          <cell r="E89">
            <v>857.79219999999998</v>
          </cell>
          <cell r="F89">
            <v>687.65530100000001</v>
          </cell>
          <cell r="G89">
            <v>341.13849799999997</v>
          </cell>
          <cell r="H89">
            <v>327.96207700000002</v>
          </cell>
          <cell r="I89">
            <v>354.34386600000011</v>
          </cell>
          <cell r="J89">
            <v>460.27189700000008</v>
          </cell>
          <cell r="K89">
            <v>734.31345700000008</v>
          </cell>
          <cell r="L89">
            <v>942.54122800000016</v>
          </cell>
          <cell r="M89">
            <v>987.30895700000019</v>
          </cell>
          <cell r="N89">
            <v>8715.959608000001</v>
          </cell>
        </row>
        <row r="90">
          <cell r="B90">
            <v>67.122093000000007</v>
          </cell>
          <cell r="C90">
            <v>58.656354000000015</v>
          </cell>
          <cell r="D90">
            <v>60.761566999999992</v>
          </cell>
          <cell r="E90">
            <v>54.526399000000012</v>
          </cell>
          <cell r="F90">
            <v>47.517994999999992</v>
          </cell>
          <cell r="G90">
            <v>29.722528000000001</v>
          </cell>
          <cell r="H90">
            <v>28.042158999999998</v>
          </cell>
          <cell r="I90">
            <v>28.994156000000007</v>
          </cell>
          <cell r="J90">
            <v>36.547138999999994</v>
          </cell>
          <cell r="K90">
            <v>52.684787000000014</v>
          </cell>
          <cell r="L90">
            <v>55.889420999999999</v>
          </cell>
          <cell r="M90">
            <v>62.844661999999978</v>
          </cell>
          <cell r="N90">
            <v>583.30926000000011</v>
          </cell>
        </row>
        <row r="91">
          <cell r="B91">
            <v>1510.2598869999999</v>
          </cell>
          <cell r="C91">
            <v>1456.8636059999999</v>
          </cell>
          <cell r="D91">
            <v>1203.1186279999999</v>
          </cell>
          <cell r="E91">
            <v>906.208844</v>
          </cell>
          <cell r="F91">
            <v>464.28780800000004</v>
          </cell>
          <cell r="G91">
            <v>221.82855200000003</v>
          </cell>
          <cell r="H91">
            <v>203.39677599999999</v>
          </cell>
          <cell r="I91">
            <v>220.726609</v>
          </cell>
          <cell r="J91">
            <v>324.06547</v>
          </cell>
          <cell r="K91">
            <v>785.50251999999989</v>
          </cell>
          <cell r="L91">
            <v>1025.8235540000001</v>
          </cell>
          <cell r="M91">
            <v>1460.2761759999999</v>
          </cell>
          <cell r="N91">
            <v>9782.3584300000002</v>
          </cell>
        </row>
        <row r="92">
          <cell r="B92">
            <v>1.88645</v>
          </cell>
          <cell r="C92">
            <v>2.2386500000000003</v>
          </cell>
          <cell r="D92">
            <v>2.3788100000000001</v>
          </cell>
          <cell r="E92">
            <v>2.8949400000000001</v>
          </cell>
          <cell r="F92">
            <v>2.462761</v>
          </cell>
          <cell r="G92">
            <v>2.695052</v>
          </cell>
          <cell r="H92">
            <v>3.8735079999999997</v>
          </cell>
          <cell r="I92">
            <v>3.5000399999999998</v>
          </cell>
          <cell r="J92">
            <v>3.495428</v>
          </cell>
          <cell r="K92">
            <v>3.2243499999999998</v>
          </cell>
          <cell r="L92">
            <v>2.3516699999999999</v>
          </cell>
          <cell r="M92">
            <v>2.5389699999999999</v>
          </cell>
          <cell r="N92">
            <v>33.540629000000003</v>
          </cell>
        </row>
        <row r="93">
          <cell r="B93">
            <v>14.100577303656198</v>
          </cell>
          <cell r="C93">
            <v>12.835797786244411</v>
          </cell>
          <cell r="D93">
            <v>10.789857737050102</v>
          </cell>
          <cell r="E93">
            <v>9.0243836134619855</v>
          </cell>
          <cell r="F93">
            <v>6.8929434721097156</v>
          </cell>
          <cell r="G93">
            <v>3.4484906402360189</v>
          </cell>
          <cell r="H93">
            <v>2.5150131166255334</v>
          </cell>
          <cell r="I93">
            <v>2.7031046669147876</v>
          </cell>
          <cell r="J93">
            <v>4.3243776936663361</v>
          </cell>
          <cell r="K93">
            <v>8.2759450935691792</v>
          </cell>
          <cell r="L93">
            <v>9.8949160304680426</v>
          </cell>
          <cell r="M93">
            <v>12.091112845997683</v>
          </cell>
          <cell r="N93">
            <v>96.896519999999981</v>
          </cell>
        </row>
        <row r="94">
          <cell r="B94">
            <v>1.0129000000000001E-2</v>
          </cell>
          <cell r="C94">
            <v>2.0753999999999998E-2</v>
          </cell>
          <cell r="D94">
            <v>3.7942999999999998E-2</v>
          </cell>
          <cell r="E94">
            <v>5.2948000000000002E-2</v>
          </cell>
          <cell r="F94">
            <v>6.1956999999999998E-2</v>
          </cell>
          <cell r="G94">
            <v>0.100568</v>
          </cell>
          <cell r="H94">
            <v>8.5294999999999996E-2</v>
          </cell>
          <cell r="I94">
            <v>6.8782999999999997E-2</v>
          </cell>
          <cell r="J94">
            <v>5.7896000000000003E-2</v>
          </cell>
          <cell r="K94">
            <v>5.5410999999999995E-2</v>
          </cell>
          <cell r="L94">
            <v>1.4919999999999999E-2</v>
          </cell>
          <cell r="M94">
            <v>8.9479999999999994E-3</v>
          </cell>
          <cell r="N94">
            <v>0.57555199999999995</v>
          </cell>
        </row>
        <row r="95">
          <cell r="B95">
            <v>5829.6726189999963</v>
          </cell>
          <cell r="C95">
            <v>5340.1227739999986</v>
          </cell>
          <cell r="D95">
            <v>4878.0584770000005</v>
          </cell>
          <cell r="E95">
            <v>3692.6919160000007</v>
          </cell>
          <cell r="F95">
            <v>2433.7323880000004</v>
          </cell>
          <cell r="G95">
            <v>1152.5509689999999</v>
          </cell>
          <cell r="H95">
            <v>879.11041</v>
          </cell>
          <cell r="I95">
            <v>1016.4611720000003</v>
          </cell>
          <cell r="J95">
            <v>1449.2992079999995</v>
          </cell>
          <cell r="K95">
            <v>3022.9727579999999</v>
          </cell>
          <cell r="L95">
            <v>4284.8468750000011</v>
          </cell>
          <cell r="M95">
            <v>5445.9604899999995</v>
          </cell>
          <cell r="N95">
            <v>39425.480055999993</v>
          </cell>
        </row>
        <row r="96">
          <cell r="B96">
            <v>39.560950000000005</v>
          </cell>
          <cell r="C96">
            <v>30.579789999999999</v>
          </cell>
          <cell r="D96">
            <v>24.95355</v>
          </cell>
          <cell r="E96">
            <v>3.7126100000000002</v>
          </cell>
          <cell r="F96">
            <v>2.9389600000000002</v>
          </cell>
          <cell r="G96">
            <v>7.6589200000000002</v>
          </cell>
          <cell r="H96">
            <v>6.99444</v>
          </cell>
          <cell r="I96">
            <v>7.0701800000000006</v>
          </cell>
          <cell r="J96">
            <v>7.15482</v>
          </cell>
          <cell r="K96">
            <v>18.23498</v>
          </cell>
          <cell r="L96">
            <v>29.209330000000001</v>
          </cell>
          <cell r="M96">
            <v>32.903600000000004</v>
          </cell>
          <cell r="N96">
            <v>210.97212999999999</v>
          </cell>
        </row>
        <row r="97">
          <cell r="B97">
            <v>9.0999999999999998E-2</v>
          </cell>
          <cell r="C97">
            <v>0</v>
          </cell>
          <cell r="D97">
            <v>0</v>
          </cell>
          <cell r="E97">
            <v>0</v>
          </cell>
          <cell r="F97">
            <v>0</v>
          </cell>
          <cell r="G97">
            <v>0</v>
          </cell>
          <cell r="H97">
            <v>0</v>
          </cell>
          <cell r="I97">
            <v>0</v>
          </cell>
          <cell r="J97">
            <v>0</v>
          </cell>
          <cell r="K97">
            <v>0</v>
          </cell>
          <cell r="L97">
            <v>0</v>
          </cell>
          <cell r="M97">
            <v>0</v>
          </cell>
          <cell r="N97">
            <v>9.0999999999999998E-2</v>
          </cell>
        </row>
        <row r="98">
          <cell r="B98">
            <v>93.838949999999997</v>
          </cell>
          <cell r="C98">
            <v>83.308513000000005</v>
          </cell>
          <cell r="D98">
            <v>86.440765999999996</v>
          </cell>
          <cell r="E98">
            <v>85.695363</v>
          </cell>
          <cell r="F98">
            <v>86.263877000000008</v>
          </cell>
          <cell r="G98">
            <v>69.435276000000002</v>
          </cell>
          <cell r="H98">
            <v>64.729728000000009</v>
          </cell>
          <cell r="I98">
            <v>53.397657000000002</v>
          </cell>
          <cell r="J98">
            <v>43.198357999999999</v>
          </cell>
          <cell r="K98">
            <v>65.294409999999999</v>
          </cell>
          <cell r="L98">
            <v>74.719100999999995</v>
          </cell>
          <cell r="M98">
            <v>67.736811000000003</v>
          </cell>
          <cell r="N98">
            <v>874.05880999999988</v>
          </cell>
        </row>
        <row r="99">
          <cell r="B99">
            <v>18.640791</v>
          </cell>
          <cell r="C99">
            <v>19.432047999999998</v>
          </cell>
          <cell r="D99">
            <v>5.5088710000000001</v>
          </cell>
          <cell r="E99">
            <v>3.2171080000000001</v>
          </cell>
          <cell r="F99">
            <v>5.6117929999999996</v>
          </cell>
          <cell r="G99">
            <v>5.6192229999999999</v>
          </cell>
          <cell r="H99">
            <v>4.3509739999999999</v>
          </cell>
          <cell r="I99">
            <v>5.6529860000000003</v>
          </cell>
          <cell r="J99">
            <v>4.3357299999999999</v>
          </cell>
          <cell r="K99">
            <v>7.5961360000000004</v>
          </cell>
          <cell r="L99">
            <v>11.593363999999999</v>
          </cell>
          <cell r="M99">
            <v>7.3293759999999999</v>
          </cell>
          <cell r="N99">
            <v>98.88839999999999</v>
          </cell>
        </row>
        <row r="100">
          <cell r="B100">
            <v>298.66571399999998</v>
          </cell>
          <cell r="C100">
            <v>252.92496800000001</v>
          </cell>
          <cell r="D100">
            <v>242.16855799999999</v>
          </cell>
          <cell r="E100">
            <v>278.48478807913671</v>
          </cell>
          <cell r="F100">
            <v>284.43396723992919</v>
          </cell>
          <cell r="G100">
            <v>225.82782889885164</v>
          </cell>
          <cell r="H100">
            <v>191.25091493479792</v>
          </cell>
          <cell r="I100">
            <v>200.49891489543134</v>
          </cell>
          <cell r="J100">
            <v>195.52096941393009</v>
          </cell>
          <cell r="K100">
            <v>231.93058820151421</v>
          </cell>
          <cell r="L100">
            <v>289.11245967907462</v>
          </cell>
          <cell r="M100">
            <v>201.37910052948945</v>
          </cell>
          <cell r="N100">
            <v>2892.1987718721552</v>
          </cell>
        </row>
        <row r="101">
          <cell r="B101">
            <v>414.81414499999994</v>
          </cell>
          <cell r="C101">
            <v>381.71306600000003</v>
          </cell>
          <cell r="D101">
            <v>392.94813599999992</v>
          </cell>
          <cell r="E101">
            <v>328.57783899999998</v>
          </cell>
          <cell r="F101">
            <v>317.73175600000002</v>
          </cell>
          <cell r="G101">
            <v>225.96368499999997</v>
          </cell>
          <cell r="H101">
            <v>214.10194299999995</v>
          </cell>
          <cell r="I101">
            <v>276.88951499999996</v>
          </cell>
          <cell r="J101">
            <v>301.37925100000001</v>
          </cell>
          <cell r="K101">
            <v>330.73571599999997</v>
          </cell>
          <cell r="L101">
            <v>367.52930900000001</v>
          </cell>
          <cell r="M101">
            <v>422.40495800000008</v>
          </cell>
          <cell r="N101">
            <v>3974.789319</v>
          </cell>
        </row>
        <row r="102">
          <cell r="B102">
            <v>0</v>
          </cell>
          <cell r="C102">
            <v>0</v>
          </cell>
          <cell r="D102">
            <v>0</v>
          </cell>
          <cell r="E102">
            <v>0</v>
          </cell>
          <cell r="F102">
            <v>0</v>
          </cell>
          <cell r="G102">
            <v>0</v>
          </cell>
          <cell r="H102">
            <v>0</v>
          </cell>
          <cell r="I102">
            <v>0</v>
          </cell>
          <cell r="J102">
            <v>0</v>
          </cell>
          <cell r="K102">
            <v>0</v>
          </cell>
          <cell r="L102">
            <v>0</v>
          </cell>
          <cell r="M102">
            <v>0</v>
          </cell>
          <cell r="N102">
            <v>0</v>
          </cell>
        </row>
        <row r="103">
          <cell r="B103">
            <v>50.188034000000002</v>
          </cell>
          <cell r="C103">
            <v>55.968317000000006</v>
          </cell>
          <cell r="D103">
            <v>20.805604999999996</v>
          </cell>
          <cell r="E103">
            <v>3.6417269999999995</v>
          </cell>
          <cell r="F103">
            <v>1.7932980000000001</v>
          </cell>
          <cell r="G103">
            <v>30.559021000000001</v>
          </cell>
          <cell r="H103">
            <v>20.032538999999996</v>
          </cell>
          <cell r="I103">
            <v>7.1020799999999991</v>
          </cell>
          <cell r="J103">
            <v>3.6283529999999993</v>
          </cell>
          <cell r="K103">
            <v>8.7100669999999987</v>
          </cell>
          <cell r="L103">
            <v>23.437701999999994</v>
          </cell>
          <cell r="M103">
            <v>64.049908000000016</v>
          </cell>
          <cell r="N103">
            <v>289.916651</v>
          </cell>
        </row>
        <row r="104">
          <cell r="B104">
            <v>3594.2587123726653</v>
          </cell>
          <cell r="C104">
            <v>3370.3072643043038</v>
          </cell>
          <cell r="D104">
            <v>2916.2004167231344</v>
          </cell>
          <cell r="E104">
            <v>2369.5114320470389</v>
          </cell>
          <cell r="F104">
            <v>1647.2421560047253</v>
          </cell>
          <cell r="G104">
            <v>855.02772868728221</v>
          </cell>
          <cell r="H104">
            <v>837.74724710712655</v>
          </cell>
          <cell r="I104">
            <v>869.48039798400271</v>
          </cell>
          <cell r="J104">
            <v>1102.015280978334</v>
          </cell>
          <cell r="K104">
            <v>1954.0849263585405</v>
          </cell>
          <cell r="L104">
            <v>2568.8465951138146</v>
          </cell>
          <cell r="M104">
            <v>3365.6268404205566</v>
          </cell>
          <cell r="N104">
            <v>25450.348998101523</v>
          </cell>
        </row>
        <row r="112">
          <cell r="B112">
            <v>647.88324499999987</v>
          </cell>
          <cell r="C112">
            <v>649.64058000000023</v>
          </cell>
          <cell r="D112">
            <v>501.58178600000002</v>
          </cell>
          <cell r="E112">
            <v>398.81724599999995</v>
          </cell>
          <cell r="F112">
            <v>274.67653999999999</v>
          </cell>
          <cell r="G112">
            <v>145.39637099999996</v>
          </cell>
          <cell r="H112">
            <v>208.88136900000003</v>
          </cell>
          <cell r="I112">
            <v>158.542136</v>
          </cell>
          <cell r="J112">
            <v>156.09073699999996</v>
          </cell>
          <cell r="K112">
            <v>351.23605300000003</v>
          </cell>
          <cell r="L112">
            <v>476.60068899999993</v>
          </cell>
          <cell r="M112">
            <v>544.07122800000002</v>
          </cell>
          <cell r="N112">
            <v>4513.4179800000002</v>
          </cell>
        </row>
        <row r="113">
          <cell r="B113">
            <v>750.71559799999989</v>
          </cell>
          <cell r="C113">
            <v>640.43477199999995</v>
          </cell>
          <cell r="D113">
            <v>619.23990200000003</v>
          </cell>
          <cell r="E113">
            <v>476.65966300000008</v>
          </cell>
          <cell r="F113">
            <v>337.02241099999992</v>
          </cell>
          <cell r="G113">
            <v>175.06851000000003</v>
          </cell>
          <cell r="H113">
            <v>165.96721100000008</v>
          </cell>
          <cell r="I113">
            <v>174.62084300000004</v>
          </cell>
          <cell r="J113">
            <v>192.71132200000002</v>
          </cell>
          <cell r="K113">
            <v>377.93131000000005</v>
          </cell>
          <cell r="L113">
            <v>542.77525800000001</v>
          </cell>
          <cell r="M113">
            <v>660.11618100000021</v>
          </cell>
          <cell r="N113">
            <v>5113.2629810000008</v>
          </cell>
        </row>
        <row r="114">
          <cell r="B114">
            <v>850.95271700000035</v>
          </cell>
          <cell r="C114">
            <v>776.72232899999995</v>
          </cell>
          <cell r="D114">
            <v>675.85284499999966</v>
          </cell>
          <cell r="E114">
            <v>509.22733700100008</v>
          </cell>
          <cell r="F114">
            <v>339.35980000100005</v>
          </cell>
          <cell r="G114">
            <v>187.20823599999997</v>
          </cell>
          <cell r="H114">
            <v>170.53703900000002</v>
          </cell>
          <cell r="I114">
            <v>178.14822199999998</v>
          </cell>
          <cell r="J114">
            <v>225.02405200000001</v>
          </cell>
          <cell r="K114">
            <v>438.28820000000002</v>
          </cell>
          <cell r="L114">
            <v>628.88523999999995</v>
          </cell>
          <cell r="M114">
            <v>807.60964300000035</v>
          </cell>
          <cell r="N114">
            <v>5787.8156600020002</v>
          </cell>
        </row>
        <row r="115">
          <cell r="B115">
            <v>464.25101599999988</v>
          </cell>
          <cell r="C115">
            <v>434.97253600000005</v>
          </cell>
          <cell r="D115">
            <v>385.29361199999994</v>
          </cell>
          <cell r="E115">
            <v>315.67903100000001</v>
          </cell>
          <cell r="F115">
            <v>241.26215499999995</v>
          </cell>
          <cell r="G115">
            <v>110.45332800000001</v>
          </cell>
          <cell r="H115">
            <v>123.05883799999999</v>
          </cell>
          <cell r="I115">
            <v>121.34514000000001</v>
          </cell>
          <cell r="J115">
            <v>168.26451100000003</v>
          </cell>
          <cell r="K115">
            <v>295.47908500000005</v>
          </cell>
          <cell r="L115">
            <v>387.0712529999999</v>
          </cell>
          <cell r="M115">
            <v>456.49236099999985</v>
          </cell>
          <cell r="N115">
            <v>3503.6228659999997</v>
          </cell>
        </row>
        <row r="116">
          <cell r="B116">
            <v>256.21327400000001</v>
          </cell>
          <cell r="C116">
            <v>226.37418699999998</v>
          </cell>
          <cell r="D116">
            <v>212.631044</v>
          </cell>
          <cell r="E116">
            <v>167.85951000000003</v>
          </cell>
          <cell r="F116">
            <v>110.55757799999996</v>
          </cell>
          <cell r="G116">
            <v>51.652622000000001</v>
          </cell>
          <cell r="H116">
            <v>46.497563</v>
          </cell>
          <cell r="I116">
            <v>47.974943999999994</v>
          </cell>
          <cell r="J116">
            <v>67.840059999999994</v>
          </cell>
          <cell r="K116">
            <v>132.02058700000003</v>
          </cell>
          <cell r="L116">
            <v>191.18252000000001</v>
          </cell>
          <cell r="M116">
            <v>235.97941199999997</v>
          </cell>
          <cell r="N116">
            <v>1746.7833009999997</v>
          </cell>
        </row>
        <row r="117">
          <cell r="B117">
            <v>419.77620220331039</v>
          </cell>
          <cell r="C117">
            <v>391.84989268828798</v>
          </cell>
          <cell r="D117">
            <v>358.72402007483186</v>
          </cell>
          <cell r="E117">
            <v>281.69510921086544</v>
          </cell>
          <cell r="F117">
            <v>211.09311850748543</v>
          </cell>
          <cell r="G117">
            <v>123.38767</v>
          </cell>
          <cell r="H117">
            <v>99.255229999999983</v>
          </cell>
          <cell r="I117">
            <v>109.99188699999999</v>
          </cell>
          <cell r="J117">
            <v>146.60057000000003</v>
          </cell>
          <cell r="K117">
            <v>245.77119099999999</v>
          </cell>
          <cell r="L117">
            <v>306.76397099999997</v>
          </cell>
          <cell r="M117">
            <v>391.37090800000004</v>
          </cell>
          <cell r="N117">
            <v>3086.2797696847806</v>
          </cell>
        </row>
        <row r="118">
          <cell r="B118">
            <v>322.84037200000006</v>
          </cell>
          <cell r="C118">
            <v>284.96762899999999</v>
          </cell>
          <cell r="D118">
            <v>256.03935500000006</v>
          </cell>
          <cell r="E118">
            <v>212.07286000000005</v>
          </cell>
          <cell r="F118">
            <v>148.45476599999998</v>
          </cell>
          <cell r="G118">
            <v>66.902096</v>
          </cell>
          <cell r="H118">
            <v>63.355655000000006</v>
          </cell>
          <cell r="I118">
            <v>66.565196999999998</v>
          </cell>
          <cell r="J118">
            <v>94.431663999999969</v>
          </cell>
          <cell r="K118">
            <v>177.65020978451534</v>
          </cell>
          <cell r="L118">
            <v>237.52475964372749</v>
          </cell>
          <cell r="M118">
            <v>302.37864410677571</v>
          </cell>
          <cell r="N118">
            <v>2233.1832075350185</v>
          </cell>
        </row>
        <row r="119">
          <cell r="B119">
            <v>2312.9407090000009</v>
          </cell>
          <cell r="C119">
            <v>2157.9585889999998</v>
          </cell>
          <cell r="D119">
            <v>1883.1474049999999</v>
          </cell>
          <cell r="E119">
            <v>1500.7321269999998</v>
          </cell>
          <cell r="F119">
            <v>942.88344899999959</v>
          </cell>
          <cell r="G119">
            <v>510.22131400000001</v>
          </cell>
          <cell r="H119">
            <v>465.30602900000008</v>
          </cell>
          <cell r="I119">
            <v>551.15672100000006</v>
          </cell>
          <cell r="J119">
            <v>687.64321500000005</v>
          </cell>
          <cell r="K119">
            <v>1256.8943760000002</v>
          </cell>
          <cell r="L119">
            <v>1607.8033100000005</v>
          </cell>
          <cell r="M119">
            <v>2199.6595130000001</v>
          </cell>
          <cell r="N119">
            <v>16076.346756999999</v>
          </cell>
        </row>
        <row r="120">
          <cell r="B120">
            <v>519.83400299999994</v>
          </cell>
          <cell r="C120">
            <v>496.53308899999985</v>
          </cell>
          <cell r="D120">
            <v>430.65919800000006</v>
          </cell>
          <cell r="E120">
            <v>317.28244200000006</v>
          </cell>
          <cell r="F120">
            <v>196.17333299999999</v>
          </cell>
          <cell r="G120">
            <v>106.51024600000001</v>
          </cell>
          <cell r="H120">
            <v>99.633548000000033</v>
          </cell>
          <cell r="I120">
            <v>105.43197400000001</v>
          </cell>
          <cell r="J120">
            <v>133.50368600000002</v>
          </cell>
          <cell r="K120">
            <v>278.44012099999998</v>
          </cell>
          <cell r="L120">
            <v>372.60254400000025</v>
          </cell>
          <cell r="M120">
            <v>497.45273100000003</v>
          </cell>
          <cell r="N120">
            <v>3554.0569150000006</v>
          </cell>
        </row>
        <row r="121">
          <cell r="B121">
            <v>682.64583847300764</v>
          </cell>
          <cell r="C121">
            <v>632.68698340226342</v>
          </cell>
          <cell r="D121">
            <v>563.60432038535328</v>
          </cell>
          <cell r="E121">
            <v>418.25814128394512</v>
          </cell>
          <cell r="F121">
            <v>251.23234435272539</v>
          </cell>
          <cell r="G121">
            <v>89.339180675524389</v>
          </cell>
          <cell r="H121">
            <v>78.403474518917733</v>
          </cell>
          <cell r="I121">
            <v>82.515576733094193</v>
          </cell>
          <cell r="J121">
            <v>130.79571373336219</v>
          </cell>
          <cell r="K121">
            <v>339.16093199999995</v>
          </cell>
          <cell r="L121">
            <v>484.36810400000013</v>
          </cell>
          <cell r="M121">
            <v>652.86817500000018</v>
          </cell>
          <cell r="N121">
            <v>4405.8787845581937</v>
          </cell>
        </row>
        <row r="122">
          <cell r="B122">
            <v>630.42633000000001</v>
          </cell>
          <cell r="C122">
            <v>582.57873399999983</v>
          </cell>
          <cell r="D122">
            <v>521.14148</v>
          </cell>
          <cell r="E122">
            <v>416.33208599999995</v>
          </cell>
          <cell r="F122">
            <v>279.57895400000001</v>
          </cell>
          <cell r="G122">
            <v>130.21138100000002</v>
          </cell>
          <cell r="H122">
            <v>109.91131800000001</v>
          </cell>
          <cell r="I122">
            <v>101.693257</v>
          </cell>
          <cell r="J122">
            <v>149.52986500000003</v>
          </cell>
          <cell r="K122">
            <v>326.89942799999994</v>
          </cell>
          <cell r="L122">
            <v>509.068668</v>
          </cell>
          <cell r="M122">
            <v>609.00489000000005</v>
          </cell>
          <cell r="N122">
            <v>4366.3763909999998</v>
          </cell>
        </row>
        <row r="123">
          <cell r="B123">
            <v>2928.8096030000002</v>
          </cell>
          <cell r="C123">
            <v>2593.1466739999996</v>
          </cell>
          <cell r="D123">
            <v>2482.7117929999999</v>
          </cell>
          <cell r="E123">
            <v>2017.5817320000003</v>
          </cell>
          <cell r="F123">
            <v>1463.9050439999999</v>
          </cell>
          <cell r="G123">
            <v>771.97990400000003</v>
          </cell>
          <cell r="H123">
            <v>573.27006299999982</v>
          </cell>
          <cell r="I123">
            <v>706.88496700000007</v>
          </cell>
          <cell r="J123">
            <v>989.04237299999977</v>
          </cell>
          <cell r="K123">
            <v>1688.0369100000005</v>
          </cell>
          <cell r="L123">
            <v>2240.2538030000001</v>
          </cell>
          <cell r="M123">
            <v>2744.7890109999998</v>
          </cell>
          <cell r="N123">
            <v>21200.411877000002</v>
          </cell>
        </row>
        <row r="124">
          <cell r="B124">
            <v>1680.8358580000001</v>
          </cell>
          <cell r="C124">
            <v>1580.3558800000005</v>
          </cell>
          <cell r="D124">
            <v>1454.6475570000005</v>
          </cell>
          <cell r="E124">
            <v>1196.8334839999995</v>
          </cell>
          <cell r="F124">
            <v>947.89382899999976</v>
          </cell>
          <cell r="G124">
            <v>538.10385100000019</v>
          </cell>
          <cell r="H124">
            <v>448.39538599999997</v>
          </cell>
          <cell r="I124">
            <v>486.42567199999985</v>
          </cell>
          <cell r="J124">
            <v>608.54633099999978</v>
          </cell>
          <cell r="K124">
            <v>1012.7124339999998</v>
          </cell>
          <cell r="L124">
            <v>1280.6427599999997</v>
          </cell>
          <cell r="M124">
            <v>1514.1634010000002</v>
          </cell>
          <cell r="N124">
            <v>12749.556442999999</v>
          </cell>
        </row>
        <row r="125">
          <cell r="B125">
            <v>563.12331199999994</v>
          </cell>
          <cell r="C125">
            <v>547.06720600000006</v>
          </cell>
          <cell r="D125">
            <v>493.07379000000003</v>
          </cell>
          <cell r="E125">
            <v>367.0017292438277</v>
          </cell>
          <cell r="F125">
            <v>244.53363885555271</v>
          </cell>
          <cell r="G125">
            <v>165.14163055084515</v>
          </cell>
          <cell r="H125">
            <v>131.72030063963294</v>
          </cell>
          <cell r="I125">
            <v>155.59292481325457</v>
          </cell>
          <cell r="J125">
            <v>185.27007835256845</v>
          </cell>
          <cell r="K125">
            <v>303.09521486910882</v>
          </cell>
          <cell r="L125">
            <v>420.26756517962968</v>
          </cell>
          <cell r="M125">
            <v>516.50381168926731</v>
          </cell>
          <cell r="N125">
            <v>4092.3912021936876</v>
          </cell>
        </row>
        <row r="131">
          <cell r="B131">
            <v>0</v>
          </cell>
          <cell r="C131">
            <v>1424.0143500000001</v>
          </cell>
          <cell r="D131">
            <v>487.58514000000002</v>
          </cell>
          <cell r="E131">
            <v>349.042416</v>
          </cell>
          <cell r="F131">
            <v>618.55195500000002</v>
          </cell>
          <cell r="G131">
            <v>710.27583400000015</v>
          </cell>
          <cell r="H131">
            <v>20.123057000000003</v>
          </cell>
          <cell r="I131">
            <v>1122.9880930000002</v>
          </cell>
          <cell r="J131">
            <v>192.521131</v>
          </cell>
          <cell r="K131">
            <v>43.280904</v>
          </cell>
          <cell r="L131">
            <v>714.76058399999977</v>
          </cell>
          <cell r="M131">
            <v>1239.761078</v>
          </cell>
          <cell r="N131">
            <v>1393.4964889999999</v>
          </cell>
          <cell r="O131">
            <v>399.55857700000007</v>
          </cell>
        </row>
        <row r="132">
          <cell r="B132">
            <v>43.615000000000002</v>
          </cell>
          <cell r="C132">
            <v>99.273470999999972</v>
          </cell>
          <cell r="D132">
            <v>77.159591999999989</v>
          </cell>
          <cell r="E132">
            <v>5.94</v>
          </cell>
          <cell r="F132">
            <v>49.894231999999988</v>
          </cell>
          <cell r="G132">
            <v>42.529409000000008</v>
          </cell>
          <cell r="H132">
            <v>10.671209999999999</v>
          </cell>
          <cell r="I132">
            <v>0.98278999999999994</v>
          </cell>
          <cell r="J132">
            <v>49.381828999999996</v>
          </cell>
          <cell r="K132">
            <v>50.99799400000002</v>
          </cell>
          <cell r="L132">
            <v>68.945070000000001</v>
          </cell>
          <cell r="M132">
            <v>43.742895000000004</v>
          </cell>
          <cell r="N132">
            <v>28.981098000000003</v>
          </cell>
          <cell r="O132">
            <v>11.19467</v>
          </cell>
        </row>
        <row r="133">
          <cell r="B133">
            <v>0</v>
          </cell>
          <cell r="C133">
            <v>13</v>
          </cell>
          <cell r="D133">
            <v>0.95371000000000006</v>
          </cell>
          <cell r="E133">
            <v>0</v>
          </cell>
          <cell r="F133">
            <v>0</v>
          </cell>
          <cell r="G133">
            <v>54.625099999999996</v>
          </cell>
          <cell r="H133">
            <v>0</v>
          </cell>
          <cell r="I133">
            <v>9062.3854260000007</v>
          </cell>
          <cell r="J133">
            <v>449.11954299999996</v>
          </cell>
          <cell r="K133">
            <v>15.798999999999999</v>
          </cell>
          <cell r="L133">
            <v>0</v>
          </cell>
          <cell r="M133">
            <v>0.156</v>
          </cell>
          <cell r="N133">
            <v>3.7301700000000002</v>
          </cell>
          <cell r="O133">
            <v>182.58948100000001</v>
          </cell>
        </row>
        <row r="134">
          <cell r="B134">
            <v>2.5379999999999998</v>
          </cell>
          <cell r="C134">
            <v>6.0376000000000006E-2</v>
          </cell>
          <cell r="D134">
            <v>3.5640000000000001</v>
          </cell>
          <cell r="E134">
            <v>0</v>
          </cell>
          <cell r="F134">
            <v>5.6000000000000001E-2</v>
          </cell>
          <cell r="G134">
            <v>0</v>
          </cell>
          <cell r="H134">
            <v>0</v>
          </cell>
          <cell r="I134">
            <v>1.2673460000000001</v>
          </cell>
          <cell r="J134">
            <v>0.76184699999999994</v>
          </cell>
          <cell r="K134">
            <v>22.282</v>
          </cell>
          <cell r="L134">
            <v>2.73706</v>
          </cell>
          <cell r="M134">
            <v>0</v>
          </cell>
          <cell r="N134">
            <v>0</v>
          </cell>
          <cell r="O134">
            <v>0.27399999999999997</v>
          </cell>
        </row>
        <row r="135">
          <cell r="B135">
            <v>5.694</v>
          </cell>
          <cell r="C135">
            <v>0</v>
          </cell>
          <cell r="D135">
            <v>0.71199999999999997</v>
          </cell>
          <cell r="E135">
            <v>5.1725199999999996</v>
          </cell>
          <cell r="F135">
            <v>0</v>
          </cell>
          <cell r="G135">
            <v>0</v>
          </cell>
          <cell r="H135">
            <v>0</v>
          </cell>
          <cell r="I135">
            <v>0</v>
          </cell>
          <cell r="J135">
            <v>0</v>
          </cell>
          <cell r="K135">
            <v>0</v>
          </cell>
          <cell r="L135">
            <v>0</v>
          </cell>
          <cell r="M135">
            <v>0</v>
          </cell>
          <cell r="N135">
            <v>85.317999999999984</v>
          </cell>
          <cell r="O135">
            <v>0</v>
          </cell>
        </row>
        <row r="136">
          <cell r="B136">
            <v>0</v>
          </cell>
          <cell r="C136">
            <v>0</v>
          </cell>
          <cell r="D136">
            <v>0.17899999999999999</v>
          </cell>
          <cell r="E136">
            <v>0.14462300000000003</v>
          </cell>
          <cell r="F136">
            <v>0.16550000000000001</v>
          </cell>
          <cell r="G136">
            <v>1.4290000000000001E-3</v>
          </cell>
          <cell r="H136">
            <v>0</v>
          </cell>
          <cell r="I136">
            <v>0</v>
          </cell>
          <cell r="J136">
            <v>0</v>
          </cell>
          <cell r="K136">
            <v>0</v>
          </cell>
          <cell r="L136">
            <v>0</v>
          </cell>
          <cell r="M136">
            <v>0</v>
          </cell>
          <cell r="N136">
            <v>8.5000000000000006E-2</v>
          </cell>
          <cell r="O136">
            <v>0</v>
          </cell>
        </row>
        <row r="137">
          <cell r="B137">
            <v>0</v>
          </cell>
          <cell r="C137">
            <v>2613.058117</v>
          </cell>
          <cell r="D137">
            <v>43.062899999999999</v>
          </cell>
          <cell r="E137">
            <v>1960.8732730000004</v>
          </cell>
          <cell r="F137">
            <v>263.35129799999999</v>
          </cell>
          <cell r="G137">
            <v>1144.3735599999998</v>
          </cell>
          <cell r="H137">
            <v>86.804192999999998</v>
          </cell>
          <cell r="I137">
            <v>306.42963999999995</v>
          </cell>
          <cell r="J137">
            <v>1459.267355</v>
          </cell>
          <cell r="K137">
            <v>3753.5059590000001</v>
          </cell>
          <cell r="L137">
            <v>2611.6272059999997</v>
          </cell>
          <cell r="M137">
            <v>13154.737039000001</v>
          </cell>
          <cell r="N137">
            <v>9810.5409529999979</v>
          </cell>
          <cell r="O137">
            <v>2217.848563</v>
          </cell>
        </row>
        <row r="138">
          <cell r="B138">
            <v>0</v>
          </cell>
          <cell r="C138">
            <v>168.74270000000001</v>
          </cell>
          <cell r="D138">
            <v>0</v>
          </cell>
          <cell r="E138">
            <v>0</v>
          </cell>
          <cell r="F138">
            <v>42.229429999999994</v>
          </cell>
          <cell r="G138">
            <v>0</v>
          </cell>
          <cell r="H138">
            <v>0</v>
          </cell>
          <cell r="I138">
            <v>0</v>
          </cell>
          <cell r="J138">
            <v>0</v>
          </cell>
          <cell r="K138">
            <v>0</v>
          </cell>
          <cell r="L138">
            <v>0</v>
          </cell>
          <cell r="M138">
            <v>0</v>
          </cell>
          <cell r="N138">
            <v>0</v>
          </cell>
          <cell r="O138">
            <v>0</v>
          </cell>
        </row>
        <row r="139">
          <cell r="B139">
            <v>0</v>
          </cell>
          <cell r="C139">
            <v>0</v>
          </cell>
          <cell r="D139">
            <v>0</v>
          </cell>
          <cell r="E139">
            <v>0</v>
          </cell>
          <cell r="F139">
            <v>0</v>
          </cell>
          <cell r="G139">
            <v>0</v>
          </cell>
          <cell r="H139">
            <v>0</v>
          </cell>
          <cell r="I139">
            <v>0</v>
          </cell>
          <cell r="J139">
            <v>0</v>
          </cell>
          <cell r="K139">
            <v>0</v>
          </cell>
          <cell r="L139">
            <v>0</v>
          </cell>
          <cell r="M139">
            <v>9.0999999999999998E-2</v>
          </cell>
          <cell r="N139">
            <v>0</v>
          </cell>
          <cell r="O139">
            <v>0</v>
          </cell>
        </row>
        <row r="140">
          <cell r="B140">
            <v>0</v>
          </cell>
          <cell r="C140">
            <v>0</v>
          </cell>
          <cell r="D140">
            <v>74.990549999999999</v>
          </cell>
          <cell r="E140">
            <v>3.6200000000000003E-2</v>
          </cell>
          <cell r="F140">
            <v>22.527205999999996</v>
          </cell>
          <cell r="G140">
            <v>0</v>
          </cell>
          <cell r="H140">
            <v>3.1406000000000001</v>
          </cell>
          <cell r="I140">
            <v>624.63275999999996</v>
          </cell>
          <cell r="J140">
            <v>0</v>
          </cell>
          <cell r="K140">
            <v>33.165999999999997</v>
          </cell>
          <cell r="L140">
            <v>0</v>
          </cell>
          <cell r="M140">
            <v>98.141494000000009</v>
          </cell>
          <cell r="N140">
            <v>5.3109999999999999</v>
          </cell>
          <cell r="O140">
            <v>12.113</v>
          </cell>
        </row>
        <row r="141">
          <cell r="B141">
            <v>0</v>
          </cell>
          <cell r="C141">
            <v>43.144111000000002</v>
          </cell>
          <cell r="D141">
            <v>0</v>
          </cell>
          <cell r="E141">
            <v>0</v>
          </cell>
          <cell r="F141">
            <v>0</v>
          </cell>
          <cell r="G141">
            <v>0</v>
          </cell>
          <cell r="H141">
            <v>0</v>
          </cell>
          <cell r="I141">
            <v>0</v>
          </cell>
          <cell r="J141">
            <v>0</v>
          </cell>
          <cell r="K141">
            <v>0</v>
          </cell>
          <cell r="L141">
            <v>0</v>
          </cell>
          <cell r="M141">
            <v>21.571288999999997</v>
          </cell>
          <cell r="N141">
            <v>0</v>
          </cell>
          <cell r="O141">
            <v>34.173000000000002</v>
          </cell>
        </row>
        <row r="142">
          <cell r="B142">
            <v>852.63800000000003</v>
          </cell>
          <cell r="C142">
            <v>8.7854100000000006</v>
          </cell>
          <cell r="D142">
            <v>1057.16885</v>
          </cell>
          <cell r="E142">
            <v>0.77208600000000005</v>
          </cell>
          <cell r="F142">
            <v>8.8708239999999989</v>
          </cell>
          <cell r="G142">
            <v>0</v>
          </cell>
          <cell r="H142">
            <v>612.22</v>
          </cell>
          <cell r="I142">
            <v>12.08</v>
          </cell>
          <cell r="J142">
            <v>0</v>
          </cell>
          <cell r="K142">
            <v>0</v>
          </cell>
          <cell r="L142">
            <v>217.33328599999999</v>
          </cell>
          <cell r="M142">
            <v>73.671405872155233</v>
          </cell>
          <cell r="N142">
            <v>22.296410000000002</v>
          </cell>
          <cell r="O142">
            <v>26.362499999999997</v>
          </cell>
        </row>
        <row r="143">
          <cell r="B143">
            <v>0</v>
          </cell>
          <cell r="C143">
            <v>0.85529900000000003</v>
          </cell>
          <cell r="D143">
            <v>0</v>
          </cell>
          <cell r="E143">
            <v>0</v>
          </cell>
          <cell r="F143">
            <v>0</v>
          </cell>
          <cell r="G143">
            <v>0</v>
          </cell>
          <cell r="H143">
            <v>0</v>
          </cell>
          <cell r="I143">
            <v>2961.5218740000005</v>
          </cell>
          <cell r="J143">
            <v>0</v>
          </cell>
          <cell r="K143">
            <v>0</v>
          </cell>
          <cell r="L143">
            <v>0.56100000000000005</v>
          </cell>
          <cell r="M143">
            <v>814.40014599999972</v>
          </cell>
          <cell r="N143">
            <v>72.573999999999998</v>
          </cell>
          <cell r="O143">
            <v>124.877</v>
          </cell>
        </row>
        <row r="144">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row>
        <row r="145">
          <cell r="B145">
            <v>4.5179999999999998</v>
          </cell>
          <cell r="C145">
            <v>16.035043000000002</v>
          </cell>
          <cell r="D145">
            <v>4.2151569999999996</v>
          </cell>
          <cell r="E145">
            <v>0</v>
          </cell>
          <cell r="F145">
            <v>0.86470199999999997</v>
          </cell>
          <cell r="G145">
            <v>2.1588500000000002</v>
          </cell>
          <cell r="H145">
            <v>27.483174999999999</v>
          </cell>
          <cell r="I145">
            <v>4.0176319999999999</v>
          </cell>
          <cell r="J145">
            <v>197.679171</v>
          </cell>
          <cell r="K145">
            <v>0</v>
          </cell>
          <cell r="L145">
            <v>3.7794099999999999</v>
          </cell>
          <cell r="M145">
            <v>17.613135000000003</v>
          </cell>
          <cell r="N145">
            <v>9.8459760000000021</v>
          </cell>
          <cell r="O145">
            <v>1.7064000000000001</v>
          </cell>
        </row>
        <row r="146">
          <cell r="B146">
            <v>3604.4149800000005</v>
          </cell>
          <cell r="C146">
            <v>726.29410400000017</v>
          </cell>
          <cell r="D146">
            <v>4038.2247610020008</v>
          </cell>
          <cell r="E146">
            <v>1181.641748</v>
          </cell>
          <cell r="F146">
            <v>740.27215399999932</v>
          </cell>
          <cell r="G146">
            <v>1132.3155876847816</v>
          </cell>
          <cell r="H146">
            <v>1472.740972535018</v>
          </cell>
          <cell r="I146">
            <v>1980.041195999999</v>
          </cell>
          <cell r="J146">
            <v>1205.3260390000005</v>
          </cell>
          <cell r="K146">
            <v>486.84692755819378</v>
          </cell>
          <cell r="L146">
            <v>746.63277500000004</v>
          </cell>
          <cell r="M146">
            <v>5736.5263951278384</v>
          </cell>
          <cell r="N146">
            <v>1317.3773470000015</v>
          </cell>
          <cell r="O146">
            <v>1081.6940111936879</v>
          </cell>
        </row>
        <row r="153">
          <cell r="B153">
            <v>98.704719999999995</v>
          </cell>
          <cell r="C153">
            <v>101.80938999999999</v>
          </cell>
          <cell r="D153">
            <v>60.153649999999999</v>
          </cell>
          <cell r="E153">
            <v>41.818379999999998</v>
          </cell>
          <cell r="F153">
            <v>17.917169999999999</v>
          </cell>
          <cell r="G153">
            <v>6.1968399999999999</v>
          </cell>
          <cell r="H153">
            <v>6.6650000000000001E-2</v>
          </cell>
          <cell r="I153">
            <v>0.88185000000000002</v>
          </cell>
          <cell r="J153">
            <v>20.877509999999997</v>
          </cell>
          <cell r="K153">
            <v>40.207889999999999</v>
          </cell>
          <cell r="L153">
            <v>36.644309999999997</v>
          </cell>
          <cell r="M153">
            <v>81.094760000000008</v>
          </cell>
        </row>
        <row r="154">
          <cell r="B154">
            <v>1371.0576210000002</v>
          </cell>
          <cell r="C154">
            <v>1323.3104430000003</v>
          </cell>
          <cell r="D154">
            <v>1103.466124</v>
          </cell>
          <cell r="E154">
            <v>860.58406400000001</v>
          </cell>
          <cell r="F154">
            <v>446.37063800000004</v>
          </cell>
          <cell r="G154">
            <v>204.16191000000003</v>
          </cell>
          <cell r="H154">
            <v>192.47650499999997</v>
          </cell>
          <cell r="I154">
            <v>219.52860899999999</v>
          </cell>
          <cell r="J154">
            <v>303.18796000000003</v>
          </cell>
          <cell r="K154">
            <v>740.984421</v>
          </cell>
          <cell r="L154">
            <v>951.49625500000002</v>
          </cell>
          <cell r="M154">
            <v>1351.19454</v>
          </cell>
        </row>
        <row r="155">
          <cell r="B155">
            <v>40.497546</v>
          </cell>
          <cell r="C155">
            <v>31.743773000000001</v>
          </cell>
          <cell r="D155">
            <v>39.498854000000001</v>
          </cell>
          <cell r="E155">
            <v>3.8064</v>
          </cell>
          <cell r="F155">
            <v>0</v>
          </cell>
          <cell r="G155">
            <v>11.469802</v>
          </cell>
          <cell r="H155">
            <v>10.853621</v>
          </cell>
          <cell r="I155">
            <v>0.31614999999999999</v>
          </cell>
          <cell r="J155">
            <v>0</v>
          </cell>
          <cell r="K155">
            <v>4.3102089999999995</v>
          </cell>
          <cell r="L155">
            <v>37.682988999999999</v>
          </cell>
          <cell r="M155">
            <v>27.986875999999999</v>
          </cell>
        </row>
        <row r="156">
          <cell r="B156">
            <v>547.25782200000003</v>
          </cell>
          <cell r="C156">
            <v>480.86847999999998</v>
          </cell>
          <cell r="D156">
            <v>474.46981700000003</v>
          </cell>
          <cell r="E156">
            <v>333.39746000000002</v>
          </cell>
          <cell r="F156">
            <v>226.20461</v>
          </cell>
          <cell r="G156">
            <v>139.98467099999999</v>
          </cell>
          <cell r="H156">
            <v>63.216983999999997</v>
          </cell>
          <cell r="I156">
            <v>75.00215399999999</v>
          </cell>
          <cell r="J156">
            <v>107.43863399999999</v>
          </cell>
          <cell r="K156">
            <v>218.86868799999999</v>
          </cell>
          <cell r="L156">
            <v>329.62681600000002</v>
          </cell>
          <cell r="M156">
            <v>447.03696000000008</v>
          </cell>
        </row>
        <row r="157">
          <cell r="B157">
            <v>5281.7037969999983</v>
          </cell>
          <cell r="C157">
            <v>4858.5722939999996</v>
          </cell>
          <cell r="D157">
            <v>4402.9756599999992</v>
          </cell>
          <cell r="E157">
            <v>3358.8964560000009</v>
          </cell>
          <cell r="F157">
            <v>2207.1867780000002</v>
          </cell>
          <cell r="G157">
            <v>1012.3602979999998</v>
          </cell>
          <cell r="H157">
            <v>815.70042599999999</v>
          </cell>
          <cell r="I157">
            <v>941.27901800000018</v>
          </cell>
          <cell r="J157">
            <v>1341.6435739999995</v>
          </cell>
          <cell r="K157">
            <v>2803.7010699999987</v>
          </cell>
          <cell r="L157">
            <v>3954.6930590000002</v>
          </cell>
          <cell r="M157">
            <v>4998.2595299999984</v>
          </cell>
        </row>
        <row r="158">
          <cell r="B158">
            <v>0.71099999999999997</v>
          </cell>
          <cell r="C158">
            <v>0.68200000000000005</v>
          </cell>
          <cell r="D158">
            <v>0.61299999999999999</v>
          </cell>
          <cell r="E158">
            <v>0.39800000000000002</v>
          </cell>
          <cell r="F158">
            <v>0.34100000000000003</v>
          </cell>
          <cell r="G158">
            <v>0.20599999999999999</v>
          </cell>
          <cell r="H158">
            <v>0.193</v>
          </cell>
          <cell r="I158">
            <v>0.18</v>
          </cell>
          <cell r="J158">
            <v>0.217</v>
          </cell>
          <cell r="K158">
            <v>0.40300000000000002</v>
          </cell>
          <cell r="L158">
            <v>0.52700000000000002</v>
          </cell>
          <cell r="M158">
            <v>0.66400000000000003</v>
          </cell>
        </row>
        <row r="159">
          <cell r="B159">
            <v>0</v>
          </cell>
          <cell r="C159">
            <v>0</v>
          </cell>
          <cell r="D159">
            <v>0</v>
          </cell>
          <cell r="E159">
            <v>0</v>
          </cell>
          <cell r="F159">
            <v>0</v>
          </cell>
          <cell r="G159">
            <v>0</v>
          </cell>
          <cell r="H159">
            <v>0</v>
          </cell>
          <cell r="I159">
            <v>0</v>
          </cell>
          <cell r="J159">
            <v>0</v>
          </cell>
          <cell r="K159">
            <v>0</v>
          </cell>
          <cell r="L159">
            <v>0</v>
          </cell>
          <cell r="M159">
            <v>0</v>
          </cell>
        </row>
        <row r="160">
          <cell r="B160">
            <v>0</v>
          </cell>
          <cell r="C160">
            <v>0</v>
          </cell>
          <cell r="D160">
            <v>0</v>
          </cell>
          <cell r="E160">
            <v>0</v>
          </cell>
          <cell r="F160">
            <v>0</v>
          </cell>
          <cell r="G160">
            <v>0</v>
          </cell>
          <cell r="H160">
            <v>0</v>
          </cell>
          <cell r="I160">
            <v>0</v>
          </cell>
          <cell r="J160">
            <v>0</v>
          </cell>
          <cell r="K160">
            <v>0</v>
          </cell>
          <cell r="L160">
            <v>0</v>
          </cell>
          <cell r="M160">
            <v>0</v>
          </cell>
        </row>
        <row r="162">
          <cell r="B162">
            <v>118.76089058328482</v>
          </cell>
          <cell r="C162">
            <v>113.41745008061586</v>
          </cell>
          <cell r="D162">
            <v>115.96113005823564</v>
          </cell>
          <cell r="E162">
            <v>99.658559203172814</v>
          </cell>
          <cell r="F162">
            <v>66.655889935166996</v>
          </cell>
          <cell r="G162">
            <v>18.522897999999998</v>
          </cell>
          <cell r="H162">
            <v>14.549278999999997</v>
          </cell>
          <cell r="I162">
            <v>14.659108</v>
          </cell>
          <cell r="J162">
            <v>29.477942000000002</v>
          </cell>
          <cell r="K162">
            <v>69.611439875778501</v>
          </cell>
          <cell r="L162">
            <v>83.736463009232111</v>
          </cell>
          <cell r="M162">
            <v>72.336403565262799</v>
          </cell>
        </row>
        <row r="163">
          <cell r="B163">
            <v>82.704700000000003</v>
          </cell>
          <cell r="C163">
            <v>78.461789999999993</v>
          </cell>
          <cell r="D163">
            <v>80.694659999999999</v>
          </cell>
          <cell r="E163">
            <v>60.29036</v>
          </cell>
          <cell r="F163">
            <v>71.814729999999997</v>
          </cell>
          <cell r="G163">
            <v>59.768380000000001</v>
          </cell>
          <cell r="H163">
            <v>68.134889999999999</v>
          </cell>
          <cell r="I163">
            <v>65.78801</v>
          </cell>
          <cell r="J163">
            <v>62.724449999999997</v>
          </cell>
          <cell r="K163">
            <v>47.951699999999995</v>
          </cell>
          <cell r="L163">
            <v>70.089470000000006</v>
          </cell>
          <cell r="M163">
            <v>77.845330000000004</v>
          </cell>
        </row>
        <row r="164">
          <cell r="B164">
            <v>0</v>
          </cell>
          <cell r="C164">
            <v>0</v>
          </cell>
          <cell r="D164">
            <v>0</v>
          </cell>
          <cell r="E164">
            <v>0</v>
          </cell>
          <cell r="F164">
            <v>0</v>
          </cell>
          <cell r="G164">
            <v>0</v>
          </cell>
          <cell r="H164">
            <v>0</v>
          </cell>
          <cell r="I164">
            <v>0</v>
          </cell>
          <cell r="J164">
            <v>0</v>
          </cell>
          <cell r="K164">
            <v>0</v>
          </cell>
          <cell r="L164">
            <v>0</v>
          </cell>
          <cell r="M164">
            <v>0</v>
          </cell>
        </row>
        <row r="165">
          <cell r="B165">
            <v>0</v>
          </cell>
          <cell r="C165">
            <v>0</v>
          </cell>
          <cell r="D165">
            <v>0</v>
          </cell>
          <cell r="E165">
            <v>0</v>
          </cell>
          <cell r="F165">
            <v>0</v>
          </cell>
          <cell r="G165">
            <v>0</v>
          </cell>
          <cell r="H165">
            <v>0</v>
          </cell>
          <cell r="I165">
            <v>0</v>
          </cell>
          <cell r="J165">
            <v>0</v>
          </cell>
          <cell r="K165">
            <v>0</v>
          </cell>
          <cell r="L165">
            <v>0</v>
          </cell>
          <cell r="M165">
            <v>0</v>
          </cell>
        </row>
        <row r="166">
          <cell r="B166">
            <v>1E-3</v>
          </cell>
          <cell r="C166">
            <v>0</v>
          </cell>
          <cell r="D166">
            <v>0</v>
          </cell>
          <cell r="E166">
            <v>0</v>
          </cell>
          <cell r="F166">
            <v>0</v>
          </cell>
          <cell r="G166">
            <v>0</v>
          </cell>
          <cell r="H166">
            <v>0</v>
          </cell>
          <cell r="I166">
            <v>0</v>
          </cell>
          <cell r="J166">
            <v>0</v>
          </cell>
          <cell r="K166">
            <v>0</v>
          </cell>
          <cell r="L166">
            <v>0</v>
          </cell>
          <cell r="M166">
            <v>1.4978050000000001</v>
          </cell>
        </row>
        <row r="167">
          <cell r="B167">
            <v>833.77170041671513</v>
          </cell>
          <cell r="C167">
            <v>685.45173891938396</v>
          </cell>
          <cell r="D167">
            <v>743.14393794176453</v>
          </cell>
          <cell r="E167">
            <v>660.91589579682704</v>
          </cell>
          <cell r="F167">
            <v>525.28641906483313</v>
          </cell>
          <cell r="G167">
            <v>254.14306400000001</v>
          </cell>
          <cell r="H167">
            <v>237.20261400000001</v>
          </cell>
          <cell r="I167">
            <v>260.44180499999999</v>
          </cell>
          <cell r="J167">
            <v>355.59440599999999</v>
          </cell>
          <cell r="K167">
            <v>588.7577041242215</v>
          </cell>
          <cell r="L167">
            <v>751.15903899076795</v>
          </cell>
          <cell r="M167">
            <v>775.82325743473689</v>
          </cell>
        </row>
        <row r="168">
          <cell r="B168">
            <v>62.899735</v>
          </cell>
          <cell r="C168">
            <v>52.986200000000004</v>
          </cell>
          <cell r="D168">
            <v>54.377194000000003</v>
          </cell>
          <cell r="E168">
            <v>36.927385000000001</v>
          </cell>
          <cell r="F168">
            <v>23.898262000000003</v>
          </cell>
          <cell r="G168">
            <v>8.7041559999999993</v>
          </cell>
          <cell r="H168">
            <v>8.0752939999999995</v>
          </cell>
          <cell r="I168">
            <v>13.454943</v>
          </cell>
          <cell r="J168">
            <v>12.475099</v>
          </cell>
          <cell r="K168">
            <v>27.992613000000006</v>
          </cell>
          <cell r="L168">
            <v>37.556256000000005</v>
          </cell>
          <cell r="M168">
            <v>59.806160999999996</v>
          </cell>
        </row>
        <row r="170">
          <cell r="B170">
            <v>4.5090000000000003</v>
          </cell>
          <cell r="C170">
            <v>3.831</v>
          </cell>
          <cell r="D170">
            <v>4.282</v>
          </cell>
          <cell r="E170">
            <v>4.423</v>
          </cell>
          <cell r="F170">
            <v>5.3040000000000003</v>
          </cell>
          <cell r="G170">
            <v>3.0329999999999999</v>
          </cell>
          <cell r="H170">
            <v>2.5299999999999998</v>
          </cell>
          <cell r="I170">
            <v>2.4969999999999999</v>
          </cell>
          <cell r="J170">
            <v>3.2050000000000001</v>
          </cell>
          <cell r="K170">
            <v>5.101</v>
          </cell>
          <cell r="L170">
            <v>4.5979999999999999</v>
          </cell>
          <cell r="M170">
            <v>4.2080000000000002</v>
          </cell>
        </row>
        <row r="171">
          <cell r="B171">
            <v>0.44057200000000002</v>
          </cell>
          <cell r="C171">
            <v>0.40347699999999997</v>
          </cell>
          <cell r="D171">
            <v>0.449241</v>
          </cell>
          <cell r="E171">
            <v>0.46666299999999999</v>
          </cell>
          <cell r="F171">
            <v>0.46508999999999995</v>
          </cell>
          <cell r="G171">
            <v>0.45188</v>
          </cell>
          <cell r="H171">
            <v>0.38525400000000004</v>
          </cell>
          <cell r="I171">
            <v>0.25400299999999998</v>
          </cell>
          <cell r="J171">
            <v>0.39801199999999998</v>
          </cell>
          <cell r="K171">
            <v>0.35824700000000004</v>
          </cell>
          <cell r="L171">
            <v>0.39535500000000001</v>
          </cell>
          <cell r="M171">
            <v>0.40940100000000001</v>
          </cell>
        </row>
        <row r="172">
          <cell r="B172">
            <v>62.172521000000003</v>
          </cell>
          <cell r="C172">
            <v>54.421877000000016</v>
          </cell>
          <cell r="D172">
            <v>56.030326000000002</v>
          </cell>
          <cell r="E172">
            <v>49.636735999999999</v>
          </cell>
          <cell r="F172">
            <v>41.748905000000008</v>
          </cell>
          <cell r="G172">
            <v>26.237647999999997</v>
          </cell>
          <cell r="H172">
            <v>25.126904999999994</v>
          </cell>
          <cell r="I172">
            <v>26.243153000000003</v>
          </cell>
          <cell r="J172">
            <v>32.944127000000002</v>
          </cell>
          <cell r="K172">
            <v>47.225540000000009</v>
          </cell>
          <cell r="L172">
            <v>50.896066000000005</v>
          </cell>
          <cell r="M172">
            <v>58.227260999999977</v>
          </cell>
        </row>
        <row r="180">
          <cell r="B180">
            <v>2085.3448999999991</v>
          </cell>
          <cell r="C180">
            <v>2086.2048999999988</v>
          </cell>
          <cell r="D180">
            <v>2086.1508999999987</v>
          </cell>
          <cell r="E180">
            <v>2090.312899999999</v>
          </cell>
          <cell r="F180">
            <v>2096.9138999999986</v>
          </cell>
          <cell r="G180">
            <v>2096.9128999999989</v>
          </cell>
          <cell r="H180">
            <v>2096.4458999999988</v>
          </cell>
          <cell r="I180">
            <v>2096.4478999999988</v>
          </cell>
          <cell r="J180">
            <v>2096.2778999999991</v>
          </cell>
          <cell r="K180">
            <v>2096.3848999999991</v>
          </cell>
          <cell r="L180">
            <v>2096.3848999999991</v>
          </cell>
          <cell r="M180">
            <v>2096.5108999999993</v>
          </cell>
        </row>
        <row r="181">
          <cell r="B181">
            <v>2281.1512000000007</v>
          </cell>
          <cell r="C181">
            <v>2281.9122000000011</v>
          </cell>
          <cell r="D181">
            <v>2282.6682000000014</v>
          </cell>
          <cell r="E181">
            <v>2282.6682000000014</v>
          </cell>
          <cell r="F181">
            <v>2269.9772000000012</v>
          </cell>
          <cell r="G181">
            <v>2269.2212000000013</v>
          </cell>
          <cell r="H181">
            <v>2234.5002000000013</v>
          </cell>
          <cell r="I181">
            <v>2235.2572000000009</v>
          </cell>
          <cell r="J181">
            <v>2235.2572000000009</v>
          </cell>
          <cell r="K181">
            <v>2234.5012000000011</v>
          </cell>
          <cell r="L181">
            <v>2234.5012000000011</v>
          </cell>
          <cell r="M181">
            <v>2201.7972000000009</v>
          </cell>
        </row>
        <row r="182">
          <cell r="B182">
            <v>1933.9069999999986</v>
          </cell>
          <cell r="C182">
            <v>1934.2179999999985</v>
          </cell>
          <cell r="D182">
            <v>1935.1559999999986</v>
          </cell>
          <cell r="E182">
            <v>1935.1559999999986</v>
          </cell>
          <cell r="F182">
            <v>1936.4069999999983</v>
          </cell>
          <cell r="G182">
            <v>1918.4829999999986</v>
          </cell>
          <cell r="H182">
            <v>1913.1389999999985</v>
          </cell>
          <cell r="I182">
            <v>1913.1389999999985</v>
          </cell>
          <cell r="J182">
            <v>1913.1389999999985</v>
          </cell>
          <cell r="K182">
            <v>1914.2729999999981</v>
          </cell>
          <cell r="L182">
            <v>1914.7489999999982</v>
          </cell>
          <cell r="M182">
            <v>1915.0379999999982</v>
          </cell>
        </row>
        <row r="183">
          <cell r="B183">
            <v>2838.489</v>
          </cell>
          <cell r="C183">
            <v>2825.6889999999999</v>
          </cell>
          <cell r="D183">
            <v>2825.6889999999999</v>
          </cell>
          <cell r="E183">
            <v>2827.5189999999998</v>
          </cell>
          <cell r="F183">
            <v>2827.5199999999995</v>
          </cell>
          <cell r="G183">
            <v>2827.567</v>
          </cell>
          <cell r="H183">
            <v>2827.567</v>
          </cell>
          <cell r="I183">
            <v>2833.567</v>
          </cell>
          <cell r="J183">
            <v>2833.567</v>
          </cell>
          <cell r="K183">
            <v>2834.2560000000003</v>
          </cell>
          <cell r="L183">
            <v>2834.2560000000003</v>
          </cell>
          <cell r="M183">
            <v>2834.2560000000003</v>
          </cell>
        </row>
        <row r="184">
          <cell r="B184">
            <v>607.6610000000004</v>
          </cell>
          <cell r="C184">
            <v>607.6610000000004</v>
          </cell>
          <cell r="D184">
            <v>607.6610000000004</v>
          </cell>
          <cell r="E184">
            <v>607.6610000000004</v>
          </cell>
          <cell r="F184">
            <v>607.6610000000004</v>
          </cell>
          <cell r="G184">
            <v>607.6610000000004</v>
          </cell>
          <cell r="H184">
            <v>607.6610000000004</v>
          </cell>
          <cell r="I184">
            <v>607.6610000000004</v>
          </cell>
          <cell r="J184">
            <v>607.77700000000038</v>
          </cell>
          <cell r="K184">
            <v>608.3910000000003</v>
          </cell>
          <cell r="L184">
            <v>608.33600000000035</v>
          </cell>
          <cell r="M184">
            <v>608.33600000000035</v>
          </cell>
        </row>
        <row r="185">
          <cell r="B185">
            <v>1069.0494999999999</v>
          </cell>
          <cell r="C185">
            <v>1069.0494999999999</v>
          </cell>
          <cell r="D185">
            <v>1069.3024999999998</v>
          </cell>
          <cell r="E185">
            <v>1069.3024999999998</v>
          </cell>
          <cell r="F185">
            <v>1069.2864999999999</v>
          </cell>
          <cell r="G185">
            <v>1069.3024999999998</v>
          </cell>
          <cell r="H185">
            <v>1072.5024999999996</v>
          </cell>
          <cell r="I185">
            <v>1072.5024999999996</v>
          </cell>
          <cell r="J185">
            <v>1072.5024999999996</v>
          </cell>
          <cell r="K185">
            <v>1074.1434999999997</v>
          </cell>
          <cell r="L185">
            <v>1072.3224999999995</v>
          </cell>
          <cell r="M185">
            <v>1072.3224999999995</v>
          </cell>
        </row>
        <row r="186">
          <cell r="B186">
            <v>487.32899999999995</v>
          </cell>
          <cell r="C186">
            <v>487.32899999999995</v>
          </cell>
          <cell r="D186">
            <v>487.32899999999995</v>
          </cell>
          <cell r="E186">
            <v>487.18699999999995</v>
          </cell>
          <cell r="F186">
            <v>487.18899999999991</v>
          </cell>
          <cell r="G186">
            <v>487.18899999999991</v>
          </cell>
          <cell r="H186">
            <v>488.14099999999996</v>
          </cell>
          <cell r="I186">
            <v>488.14099999999996</v>
          </cell>
          <cell r="J186">
            <v>488.14099999999996</v>
          </cell>
          <cell r="K186">
            <v>488.14099999999996</v>
          </cell>
          <cell r="L186">
            <v>488.14099999999996</v>
          </cell>
          <cell r="M186">
            <v>488.14099999999996</v>
          </cell>
        </row>
        <row r="187">
          <cell r="B187">
            <v>6594.6120999999966</v>
          </cell>
          <cell r="C187">
            <v>6594.6120999999966</v>
          </cell>
          <cell r="D187">
            <v>6585.5120999999972</v>
          </cell>
          <cell r="E187">
            <v>6585.5120999999972</v>
          </cell>
          <cell r="F187">
            <v>6595.002099999997</v>
          </cell>
          <cell r="G187">
            <v>6593.7920999999969</v>
          </cell>
          <cell r="H187">
            <v>6595.0120999999981</v>
          </cell>
          <cell r="I187">
            <v>6110.8720999999978</v>
          </cell>
          <cell r="J187">
            <v>6111.1120999999976</v>
          </cell>
          <cell r="K187">
            <v>6118.5660999999973</v>
          </cell>
          <cell r="L187">
            <v>6118.5660999999973</v>
          </cell>
          <cell r="M187">
            <v>6118.5230999999976</v>
          </cell>
        </row>
        <row r="188">
          <cell r="B188">
            <v>1292.3062</v>
          </cell>
          <cell r="C188">
            <v>1292.3062</v>
          </cell>
          <cell r="D188">
            <v>1292.7051999999999</v>
          </cell>
          <cell r="E188">
            <v>1292.7051999999999</v>
          </cell>
          <cell r="F188">
            <v>1292.7051999999999</v>
          </cell>
          <cell r="G188">
            <v>1292.7051999999999</v>
          </cell>
          <cell r="H188">
            <v>1294.0841999999998</v>
          </cell>
          <cell r="I188">
            <v>1294.0841999999998</v>
          </cell>
          <cell r="J188">
            <v>1294.3211999999999</v>
          </cell>
          <cell r="K188">
            <v>1286.7112</v>
          </cell>
          <cell r="L188">
            <v>1286.7112</v>
          </cell>
          <cell r="M188">
            <v>1286.7112</v>
          </cell>
        </row>
        <row r="189">
          <cell r="B189">
            <v>3722.0685999999992</v>
          </cell>
          <cell r="C189">
            <v>3722.0685999999992</v>
          </cell>
          <cell r="D189">
            <v>3723.038599999999</v>
          </cell>
          <cell r="E189">
            <v>3723.0375999999992</v>
          </cell>
          <cell r="F189">
            <v>3723.123599999999</v>
          </cell>
          <cell r="G189">
            <v>3723.8255999999992</v>
          </cell>
          <cell r="H189">
            <v>3724.239599999999</v>
          </cell>
          <cell r="I189">
            <v>3724.239599999999</v>
          </cell>
          <cell r="J189">
            <v>3724.239599999999</v>
          </cell>
          <cell r="K189">
            <v>3724.2965999999988</v>
          </cell>
          <cell r="L189">
            <v>3724.4575999999988</v>
          </cell>
          <cell r="M189">
            <v>3724.3075999999992</v>
          </cell>
        </row>
        <row r="190">
          <cell r="B190">
            <v>1144.8549999999996</v>
          </cell>
          <cell r="C190">
            <v>1144.5319999999995</v>
          </cell>
          <cell r="D190">
            <v>1144.5299999999995</v>
          </cell>
          <cell r="E190">
            <v>1144.5299999999995</v>
          </cell>
          <cell r="F190">
            <v>1144.5299999999995</v>
          </cell>
          <cell r="G190">
            <v>1144.5299999999995</v>
          </cell>
          <cell r="H190">
            <v>1141.8549999999996</v>
          </cell>
          <cell r="I190">
            <v>1141.8549999999996</v>
          </cell>
          <cell r="J190">
            <v>1141.8559999999995</v>
          </cell>
          <cell r="K190">
            <v>1140.9309999999996</v>
          </cell>
          <cell r="L190">
            <v>1070.9309999999998</v>
          </cell>
          <cell r="M190">
            <v>1070.9319999999998</v>
          </cell>
        </row>
        <row r="191">
          <cell r="B191">
            <v>4377.8586000000014</v>
          </cell>
          <cell r="C191">
            <v>4379.4606000000013</v>
          </cell>
          <cell r="D191">
            <v>4379.4606000000013</v>
          </cell>
          <cell r="E191">
            <v>4377.7126000000007</v>
          </cell>
          <cell r="F191">
            <v>4378.8146000000006</v>
          </cell>
          <cell r="G191">
            <v>4378.9435999999996</v>
          </cell>
          <cell r="H191">
            <v>4378.9436000000005</v>
          </cell>
          <cell r="I191">
            <v>4377.6725999999999</v>
          </cell>
          <cell r="J191">
            <v>4377.6725999999999</v>
          </cell>
          <cell r="K191">
            <v>4359.7285999999986</v>
          </cell>
          <cell r="L191">
            <v>4359.8115999999982</v>
          </cell>
          <cell r="M191">
            <v>4360.0635999999986</v>
          </cell>
        </row>
        <row r="192">
          <cell r="B192">
            <v>10191.442859999999</v>
          </cell>
          <cell r="C192">
            <v>10191.442859999999</v>
          </cell>
          <cell r="D192">
            <v>10191.442859999999</v>
          </cell>
          <cell r="E192">
            <v>10098.942859999999</v>
          </cell>
          <cell r="F192">
            <v>10098.942859999999</v>
          </cell>
          <cell r="G192">
            <v>9934.6228599999995</v>
          </cell>
          <cell r="H192">
            <v>9932.33986</v>
          </cell>
          <cell r="I192">
            <v>9932.335860000001</v>
          </cell>
          <cell r="J192">
            <v>9932.33986</v>
          </cell>
          <cell r="K192">
            <v>9932.3828599999997</v>
          </cell>
          <cell r="L192">
            <v>9932.3828599999997</v>
          </cell>
          <cell r="M192">
            <v>9932.3828599999997</v>
          </cell>
        </row>
        <row r="193">
          <cell r="B193">
            <v>1338.2302999999995</v>
          </cell>
          <cell r="C193">
            <v>1338.2352999999996</v>
          </cell>
          <cell r="D193">
            <v>1338.2352999999996</v>
          </cell>
          <cell r="E193">
            <v>1338.2302999999995</v>
          </cell>
          <cell r="F193">
            <v>1338.3402999999994</v>
          </cell>
          <cell r="G193">
            <v>1338.3392999999994</v>
          </cell>
          <cell r="H193">
            <v>1338.3392999999994</v>
          </cell>
          <cell r="I193">
            <v>1338.3352999999995</v>
          </cell>
          <cell r="J193">
            <v>1333.3952999999997</v>
          </cell>
          <cell r="K193">
            <v>1333.3942999999995</v>
          </cell>
          <cell r="L193">
            <v>1333.6472999999996</v>
          </cell>
          <cell r="M193">
            <v>1333.9002999999998</v>
          </cell>
        </row>
        <row r="201">
          <cell r="B201">
            <v>2672.5474432033106</v>
          </cell>
          <cell r="C201">
            <v>2542.8028316882878</v>
          </cell>
          <cell r="D201">
            <v>2452.2304480748321</v>
          </cell>
          <cell r="E201">
            <v>1947.0538792108653</v>
          </cell>
          <cell r="F201">
            <v>1545.1932505074856</v>
          </cell>
          <cell r="G201">
            <v>1129.717639</v>
          </cell>
          <cell r="H201">
            <v>1011.92336</v>
          </cell>
          <cell r="I201">
            <v>1149.068477</v>
          </cell>
          <cell r="J201">
            <v>1295.9266579999994</v>
          </cell>
          <cell r="K201">
            <v>1720.9534140000001</v>
          </cell>
          <cell r="L201">
            <v>2105.8497979999997</v>
          </cell>
          <cell r="M201">
            <v>2451.545623</v>
          </cell>
        </row>
        <row r="202">
          <cell r="B202">
            <v>307.95589400000006</v>
          </cell>
          <cell r="C202">
            <v>289.91376500000001</v>
          </cell>
          <cell r="D202">
            <v>267.42764199999999</v>
          </cell>
          <cell r="E202">
            <v>205.03946199999999</v>
          </cell>
          <cell r="F202">
            <v>123.976865</v>
          </cell>
          <cell r="G202">
            <v>72.833213999999998</v>
          </cell>
          <cell r="H202">
            <v>73.125891999999993</v>
          </cell>
          <cell r="I202">
            <v>71.386873999999992</v>
          </cell>
          <cell r="J202">
            <v>115.13938200000001</v>
          </cell>
          <cell r="K202">
            <v>154.59890200000001</v>
          </cell>
          <cell r="L202">
            <v>221.68913900000001</v>
          </cell>
          <cell r="M202">
            <v>301.48801400000002</v>
          </cell>
        </row>
        <row r="203">
          <cell r="B203">
            <v>126.91536499999999</v>
          </cell>
          <cell r="C203">
            <v>118.32828099999999</v>
          </cell>
          <cell r="D203">
            <v>100.86149700000001</v>
          </cell>
          <cell r="E203">
            <v>73.739433000000005</v>
          </cell>
          <cell r="F203">
            <v>33.148607000000005</v>
          </cell>
          <cell r="G203">
            <v>8.4777529999999999</v>
          </cell>
          <cell r="H203">
            <v>5.5014719999999988</v>
          </cell>
          <cell r="I203">
            <v>5.9992840000000012</v>
          </cell>
          <cell r="J203">
            <v>12.502690999999997</v>
          </cell>
          <cell r="K203">
            <v>51.730927000000008</v>
          </cell>
          <cell r="L203">
            <v>86.440376000000001</v>
          </cell>
          <cell r="M203">
            <v>117.73425199999997</v>
          </cell>
        </row>
        <row r="204">
          <cell r="B204">
            <v>35.292500000000004</v>
          </cell>
          <cell r="C204">
            <v>33.770898999999993</v>
          </cell>
          <cell r="D204">
            <v>30.382976999999997</v>
          </cell>
          <cell r="E204">
            <v>22.543964999999996</v>
          </cell>
          <cell r="F204">
            <v>10.963841999999996</v>
          </cell>
          <cell r="G204">
            <v>3.1973619999999996</v>
          </cell>
          <cell r="H204">
            <v>3.8196099999999999</v>
          </cell>
          <cell r="I204">
            <v>4.4295249999999999</v>
          </cell>
          <cell r="J204">
            <v>10.231187000000002</v>
          </cell>
          <cell r="K204">
            <v>15.089339000000001</v>
          </cell>
          <cell r="L204">
            <v>25.678809999999988</v>
          </cell>
          <cell r="M204">
            <v>37.758586000000001</v>
          </cell>
        </row>
        <row r="205">
          <cell r="B205">
            <v>52.58078197379578</v>
          </cell>
          <cell r="C205">
            <v>52.21400840667188</v>
          </cell>
          <cell r="D205">
            <v>53.236728661057612</v>
          </cell>
          <cell r="E205">
            <v>43.630874461234562</v>
          </cell>
          <cell r="F205">
            <v>30.425229008271955</v>
          </cell>
          <cell r="G205">
            <v>14.976000792651067</v>
          </cell>
          <cell r="H205">
            <v>14.307173000000002</v>
          </cell>
          <cell r="I205">
            <v>13.813627</v>
          </cell>
          <cell r="J205">
            <v>21.940550611449236</v>
          </cell>
          <cell r="K205">
            <v>34.942040897625319</v>
          </cell>
          <cell r="L205">
            <v>43.709554388134606</v>
          </cell>
          <cell r="M205">
            <v>47.812282874355205</v>
          </cell>
        </row>
        <row r="206">
          <cell r="B206">
            <v>5334.1037814729989</v>
          </cell>
          <cell r="C206">
            <v>4855.9015874022634</v>
          </cell>
          <cell r="D206">
            <v>4285.467870385356</v>
          </cell>
          <cell r="E206">
            <v>3549.644243284944</v>
          </cell>
          <cell r="F206">
            <v>2325.9581513537232</v>
          </cell>
          <cell r="G206">
            <v>1011.043403675525</v>
          </cell>
          <cell r="H206">
            <v>858.4303535189182</v>
          </cell>
          <cell r="I206">
            <v>883.90117973309384</v>
          </cell>
          <cell r="J206">
            <v>1368.7342537333618</v>
          </cell>
          <cell r="K206">
            <v>2930.4299600000004</v>
          </cell>
          <cell r="L206">
            <v>4073.9199860000012</v>
          </cell>
          <cell r="M206">
            <v>5280.8515869999965</v>
          </cell>
        </row>
        <row r="207">
          <cell r="B207">
            <v>3224.1589920000006</v>
          </cell>
          <cell r="C207">
            <v>3002.6575939999998</v>
          </cell>
          <cell r="D207">
            <v>2665.164335999998</v>
          </cell>
          <cell r="E207">
            <v>1796.4588889999998</v>
          </cell>
          <cell r="F207">
            <v>1095.0669319999993</v>
          </cell>
          <cell r="G207">
            <v>448.98764399999999</v>
          </cell>
          <cell r="H207">
            <v>375.20097600000008</v>
          </cell>
          <cell r="I207">
            <v>392.03710499999994</v>
          </cell>
          <cell r="J207">
            <v>565.98368700000003</v>
          </cell>
          <cell r="K207">
            <v>1425.6143269999993</v>
          </cell>
          <cell r="L207">
            <v>2165.2273349999991</v>
          </cell>
          <cell r="M207">
            <v>2855.7353319999988</v>
          </cell>
        </row>
        <row r="208">
          <cell r="B208">
            <v>278.78681099999994</v>
          </cell>
          <cell r="C208">
            <v>252.88490199999995</v>
          </cell>
          <cell r="D208">
            <v>218.88294100000002</v>
          </cell>
          <cell r="E208">
            <v>161.52328900000003</v>
          </cell>
          <cell r="F208">
            <v>93.014697999999996</v>
          </cell>
          <cell r="G208">
            <v>33.734256999999999</v>
          </cell>
          <cell r="H208">
            <v>27.695880000000002</v>
          </cell>
          <cell r="I208">
            <v>33.036091999999996</v>
          </cell>
          <cell r="J208">
            <v>52.523918000000002</v>
          </cell>
          <cell r="K208">
            <v>137.66706799999997</v>
          </cell>
          <cell r="L208">
            <v>217.43456800000001</v>
          </cell>
          <cell r="M208">
            <v>265.9484819999999</v>
          </cell>
        </row>
        <row r="215">
          <cell r="B215">
            <v>328.74687499999999</v>
          </cell>
          <cell r="C215">
            <v>26.910397999999997</v>
          </cell>
          <cell r="D215">
            <v>281.95302600000002</v>
          </cell>
          <cell r="E215">
            <v>42.904748999999995</v>
          </cell>
          <cell r="F215">
            <v>7.9129779999999981</v>
          </cell>
          <cell r="G215">
            <v>6994.730348000001</v>
          </cell>
          <cell r="H215">
            <v>4289.5385629999992</v>
          </cell>
          <cell r="I215">
            <v>111.07543499999998</v>
          </cell>
        </row>
        <row r="216">
          <cell r="B216">
            <v>944.45350000000019</v>
          </cell>
          <cell r="C216">
            <v>40.552501999999997</v>
          </cell>
          <cell r="D216">
            <v>53.300761000000008</v>
          </cell>
          <cell r="E216">
            <v>5.5115400000000001</v>
          </cell>
          <cell r="F216">
            <v>23.246380075247224</v>
          </cell>
          <cell r="G216">
            <v>2264.5389039999986</v>
          </cell>
          <cell r="H216">
            <v>1454.5080799999992</v>
          </cell>
          <cell r="I216">
            <v>129.739519</v>
          </cell>
        </row>
        <row r="217">
          <cell r="B217">
            <v>511.80894400000017</v>
          </cell>
          <cell r="C217">
            <v>5.4204599999999985</v>
          </cell>
          <cell r="D217">
            <v>0.63800000000000001</v>
          </cell>
          <cell r="E217">
            <v>0.46700000000000003</v>
          </cell>
          <cell r="F217">
            <v>51.869464999999998</v>
          </cell>
          <cell r="G217">
            <v>3001.3800610019998</v>
          </cell>
          <cell r="H217">
            <v>849.88741299999981</v>
          </cell>
          <cell r="I217">
            <v>737.58234200000015</v>
          </cell>
        </row>
        <row r="218">
          <cell r="B218">
            <v>186.58079599999999</v>
          </cell>
          <cell r="C218">
            <v>119.23885</v>
          </cell>
          <cell r="D218">
            <v>14.260458999999997</v>
          </cell>
          <cell r="E218">
            <v>14.418222999999998</v>
          </cell>
          <cell r="F218">
            <v>6.5670900000000003</v>
          </cell>
          <cell r="G218">
            <v>1740.7903210000002</v>
          </cell>
          <cell r="H218">
            <v>724.74281399999995</v>
          </cell>
          <cell r="I218">
            <v>153.75517399999998</v>
          </cell>
        </row>
        <row r="219">
          <cell r="B219">
            <v>173.45279199999999</v>
          </cell>
          <cell r="C219">
            <v>42.229429999999994</v>
          </cell>
          <cell r="D219">
            <v>3.6124100000000001</v>
          </cell>
          <cell r="E219">
            <v>3.9605799999999998</v>
          </cell>
          <cell r="F219">
            <v>73.144065999999995</v>
          </cell>
          <cell r="G219">
            <v>946.60058900000047</v>
          </cell>
          <cell r="H219">
            <v>354.42737300000022</v>
          </cell>
          <cell r="I219">
            <v>0.45893299999999998</v>
          </cell>
        </row>
        <row r="220">
          <cell r="B220">
            <v>734.81463968478135</v>
          </cell>
          <cell r="C220">
            <v>8.2569600000000012</v>
          </cell>
          <cell r="D220">
            <v>20.025599999999997</v>
          </cell>
          <cell r="E220">
            <v>6.7758000000000003</v>
          </cell>
          <cell r="F220">
            <v>1.4736959999999999</v>
          </cell>
          <cell r="G220">
            <v>1672.8320999999996</v>
          </cell>
          <cell r="H220">
            <v>1120.6474080000007</v>
          </cell>
          <cell r="I220">
            <v>58.585038000000011</v>
          </cell>
        </row>
        <row r="221">
          <cell r="B221">
            <v>211.56899399999995</v>
          </cell>
          <cell r="C221">
            <v>8.1943999999999999</v>
          </cell>
          <cell r="D221">
            <v>6.6989000000000001</v>
          </cell>
          <cell r="E221">
            <v>2.0461</v>
          </cell>
          <cell r="F221">
            <v>10.671209999999999</v>
          </cell>
          <cell r="G221">
            <v>1118.6312789999995</v>
          </cell>
          <cell r="H221">
            <v>599.79927199999997</v>
          </cell>
          <cell r="I221">
            <v>15.079768</v>
          </cell>
        </row>
        <row r="222">
          <cell r="B222">
            <v>5528.0142479999986</v>
          </cell>
          <cell r="C222">
            <v>630.92296699999986</v>
          </cell>
          <cell r="D222">
            <v>54.289462000000007</v>
          </cell>
          <cell r="E222">
            <v>71.031976999999983</v>
          </cell>
          <cell r="F222">
            <v>0</v>
          </cell>
          <cell r="G222">
            <v>5430.2242600000027</v>
          </cell>
          <cell r="H222">
            <v>4000.9506150000029</v>
          </cell>
          <cell r="I222">
            <v>60.249479999999984</v>
          </cell>
        </row>
        <row r="223">
          <cell r="B223">
            <v>586.0675339999998</v>
          </cell>
          <cell r="C223">
            <v>78.575016000000005</v>
          </cell>
          <cell r="D223">
            <v>1.4768599999999996</v>
          </cell>
          <cell r="E223">
            <v>21.662107999999996</v>
          </cell>
          <cell r="F223">
            <v>10.361745999999998</v>
          </cell>
          <cell r="G223">
            <v>1650.4267949999999</v>
          </cell>
          <cell r="H223">
            <v>848.2428440000001</v>
          </cell>
          <cell r="I223">
            <v>17.123200000000001</v>
          </cell>
        </row>
        <row r="224">
          <cell r="B224">
            <v>477.36397999999991</v>
          </cell>
          <cell r="C224">
            <v>21.731166999999999</v>
          </cell>
          <cell r="D224">
            <v>67.743184000000014</v>
          </cell>
          <cell r="E224">
            <v>29.388783000000004</v>
          </cell>
          <cell r="F224">
            <v>47.284169999999989</v>
          </cell>
          <cell r="G224">
            <v>1399.2364215581931</v>
          </cell>
          <cell r="H224">
            <v>851.54800499999988</v>
          </cell>
          <cell r="I224">
            <v>216.65874100000002</v>
          </cell>
        </row>
        <row r="225">
          <cell r="B225">
            <v>916.84149100000025</v>
          </cell>
          <cell r="C225">
            <v>3.10277</v>
          </cell>
          <cell r="D225">
            <v>32.920030000000004</v>
          </cell>
          <cell r="E225">
            <v>5.4736939999999992</v>
          </cell>
          <cell r="F225">
            <v>44.991884000000006</v>
          </cell>
          <cell r="G225">
            <v>2111.4625109999993</v>
          </cell>
          <cell r="H225">
            <v>1180.4177479999996</v>
          </cell>
          <cell r="I225">
            <v>59.126590000000007</v>
          </cell>
        </row>
        <row r="226">
          <cell r="B226">
            <v>5492.8878599999989</v>
          </cell>
          <cell r="C226">
            <v>582.33814499999994</v>
          </cell>
          <cell r="D226">
            <v>27.351786000000004</v>
          </cell>
          <cell r="E226">
            <v>1.427972</v>
          </cell>
          <cell r="F226">
            <v>19.766067000000003</v>
          </cell>
          <cell r="G226">
            <v>2765.2971039999989</v>
          </cell>
          <cell r="H226">
            <v>1243.8318630000012</v>
          </cell>
          <cell r="I226">
            <v>19.728090000000005</v>
          </cell>
        </row>
        <row r="227">
          <cell r="B227">
            <v>3941.7892119999997</v>
          </cell>
          <cell r="C227">
            <v>631.8784820000003</v>
          </cell>
          <cell r="D227">
            <v>157.82848000000001</v>
          </cell>
          <cell r="E227">
            <v>10.75874</v>
          </cell>
          <cell r="F227">
            <v>114.22183999999999</v>
          </cell>
          <cell r="G227">
            <v>4304.6963600000008</v>
          </cell>
          <cell r="H227">
            <v>1860.0191290000005</v>
          </cell>
          <cell r="I227">
            <v>190.00128200000006</v>
          </cell>
        </row>
        <row r="228">
          <cell r="B228">
            <v>1990.4219560000001</v>
          </cell>
          <cell r="C228">
            <v>5.2234979999999993</v>
          </cell>
          <cell r="D228">
            <v>19.28098</v>
          </cell>
          <cell r="E228">
            <v>17.331336</v>
          </cell>
          <cell r="F228">
            <v>12.07826</v>
          </cell>
          <cell r="G228">
            <v>1357.5393040000001</v>
          </cell>
          <cell r="H228">
            <v>633.73202199999992</v>
          </cell>
          <cell r="I228">
            <v>3.9693139999999998</v>
          </cell>
        </row>
        <row r="236">
          <cell r="B236">
            <v>2085.3448999999991</v>
          </cell>
          <cell r="C236">
            <v>2086.2048999999988</v>
          </cell>
          <cell r="D236">
            <v>2086.1508999999987</v>
          </cell>
          <cell r="E236">
            <v>2090.312899999999</v>
          </cell>
          <cell r="F236">
            <v>2096.9138999999986</v>
          </cell>
          <cell r="G236">
            <v>2096.9128999999989</v>
          </cell>
          <cell r="H236">
            <v>2096.4458999999988</v>
          </cell>
          <cell r="I236">
            <v>2096.4478999999988</v>
          </cell>
          <cell r="J236">
            <v>2096.2778999999991</v>
          </cell>
          <cell r="K236">
            <v>2096.3848999999991</v>
          </cell>
          <cell r="L236">
            <v>2096.3848999999991</v>
          </cell>
          <cell r="M236">
            <v>2096.5108999999993</v>
          </cell>
          <cell r="N236">
            <v>2096.5108999999993</v>
          </cell>
          <cell r="O236">
            <v>5.3697179142611046E-2</v>
          </cell>
        </row>
        <row r="237">
          <cell r="B237">
            <v>799.36002499999984</v>
          </cell>
          <cell r="C237">
            <v>789.84185100000013</v>
          </cell>
          <cell r="D237">
            <v>631.88125200000025</v>
          </cell>
          <cell r="E237">
            <v>508.07052299999981</v>
          </cell>
          <cell r="F237">
            <v>362.73476399999998</v>
          </cell>
          <cell r="G237">
            <v>214.18856100000002</v>
          </cell>
          <cell r="H237">
            <v>275.77230699999996</v>
          </cell>
          <cell r="I237">
            <v>225.76405199999999</v>
          </cell>
          <cell r="J237">
            <v>245.88722800000002</v>
          </cell>
          <cell r="K237">
            <v>473.32086700000013</v>
          </cell>
          <cell r="L237">
            <v>659.39928600000019</v>
          </cell>
          <cell r="M237">
            <v>688.78216500000008</v>
          </cell>
          <cell r="N237">
            <v>5875.0028810000003</v>
          </cell>
          <cell r="O237">
            <v>3.6342312146357358E-2</v>
          </cell>
        </row>
        <row r="238">
          <cell r="B238">
            <v>647.88324499999999</v>
          </cell>
          <cell r="C238">
            <v>649.64058000000011</v>
          </cell>
          <cell r="D238">
            <v>501.58178599999997</v>
          </cell>
          <cell r="E238">
            <v>398.81724600000001</v>
          </cell>
          <cell r="F238">
            <v>274.67653999999999</v>
          </cell>
          <cell r="G238">
            <v>145.39637100000002</v>
          </cell>
          <cell r="H238">
            <v>208.88136900000001</v>
          </cell>
          <cell r="I238">
            <v>158.542136</v>
          </cell>
          <cell r="J238">
            <v>156.09073700000002</v>
          </cell>
          <cell r="K238">
            <v>351.23605300000003</v>
          </cell>
          <cell r="L238">
            <v>476.60068899999999</v>
          </cell>
          <cell r="M238">
            <v>544.07122800000002</v>
          </cell>
          <cell r="N238">
            <v>4513.4179800000002</v>
          </cell>
          <cell r="O238">
            <v>4.8830986187348192E-2</v>
          </cell>
        </row>
        <row r="239">
          <cell r="B239">
            <v>0</v>
          </cell>
          <cell r="C239">
            <v>0</v>
          </cell>
          <cell r="D239">
            <v>0</v>
          </cell>
          <cell r="E239">
            <v>0</v>
          </cell>
          <cell r="F239">
            <v>0</v>
          </cell>
          <cell r="G239">
            <v>0</v>
          </cell>
          <cell r="H239">
            <v>0</v>
          </cell>
          <cell r="I239">
            <v>0</v>
          </cell>
          <cell r="J239">
            <v>0</v>
          </cell>
          <cell r="K239">
            <v>0</v>
          </cell>
          <cell r="L239">
            <v>0</v>
          </cell>
          <cell r="M239">
            <v>0</v>
          </cell>
          <cell r="N239">
            <v>0</v>
          </cell>
          <cell r="O239">
            <v>0</v>
          </cell>
        </row>
        <row r="240">
          <cell r="B240">
            <v>4.1950000000000003</v>
          </cell>
          <cell r="C240">
            <v>3.5819999999999999</v>
          </cell>
          <cell r="D240">
            <v>4.282</v>
          </cell>
          <cell r="E240">
            <v>3.9449999999999998</v>
          </cell>
          <cell r="F240">
            <v>4.3129999999999997</v>
          </cell>
          <cell r="G240">
            <v>2.72</v>
          </cell>
          <cell r="H240">
            <v>2.5299999999999998</v>
          </cell>
          <cell r="I240">
            <v>2.415</v>
          </cell>
          <cell r="J240">
            <v>2.8330000000000002</v>
          </cell>
          <cell r="K240">
            <v>4.4960000000000004</v>
          </cell>
          <cell r="L240">
            <v>4.1040000000000001</v>
          </cell>
          <cell r="M240">
            <v>4.2</v>
          </cell>
          <cell r="N240">
            <v>43.615000000000002</v>
          </cell>
          <cell r="O240">
            <v>7.477165714804529E-2</v>
          </cell>
        </row>
        <row r="241">
          <cell r="B241">
            <v>0</v>
          </cell>
          <cell r="C241">
            <v>0</v>
          </cell>
          <cell r="D241">
            <v>0</v>
          </cell>
          <cell r="E241">
            <v>0</v>
          </cell>
          <cell r="F241">
            <v>0</v>
          </cell>
          <cell r="G241">
            <v>0</v>
          </cell>
          <cell r="H241">
            <v>0</v>
          </cell>
          <cell r="I241">
            <v>0</v>
          </cell>
          <cell r="J241">
            <v>0</v>
          </cell>
          <cell r="K241">
            <v>0</v>
          </cell>
          <cell r="L241">
            <v>0</v>
          </cell>
          <cell r="M241">
            <v>0</v>
          </cell>
          <cell r="N241">
            <v>0</v>
          </cell>
          <cell r="O241">
            <v>0</v>
          </cell>
        </row>
        <row r="242">
          <cell r="B242">
            <v>0</v>
          </cell>
          <cell r="C242">
            <v>0</v>
          </cell>
          <cell r="D242">
            <v>0</v>
          </cell>
          <cell r="E242">
            <v>0</v>
          </cell>
          <cell r="F242">
            <v>0</v>
          </cell>
          <cell r="G242">
            <v>0.249</v>
          </cell>
          <cell r="H242">
            <v>1.0449999999999999</v>
          </cell>
          <cell r="I242">
            <v>0.84199999999999997</v>
          </cell>
          <cell r="J242">
            <v>0.40200000000000002</v>
          </cell>
          <cell r="K242">
            <v>0</v>
          </cell>
          <cell r="L242">
            <v>0</v>
          </cell>
          <cell r="M242">
            <v>0</v>
          </cell>
          <cell r="N242">
            <v>2.5380000000000003</v>
          </cell>
          <cell r="O242">
            <v>7.5669421703451062E-2</v>
          </cell>
        </row>
        <row r="243">
          <cell r="B243">
            <v>0.26900000000000002</v>
          </cell>
          <cell r="C243">
            <v>0.224</v>
          </cell>
          <cell r="D243">
            <v>0</v>
          </cell>
          <cell r="E243">
            <v>0.28499999999999998</v>
          </cell>
          <cell r="F243">
            <v>0.88800000000000001</v>
          </cell>
          <cell r="G243">
            <v>0.95099999999999996</v>
          </cell>
          <cell r="H243">
            <v>0.19600000000000001</v>
          </cell>
          <cell r="I243">
            <v>0.15</v>
          </cell>
          <cell r="J243">
            <v>0.93600000000000005</v>
          </cell>
          <cell r="K243">
            <v>1.006</v>
          </cell>
          <cell r="L243">
            <v>0.47</v>
          </cell>
          <cell r="M243">
            <v>0.31900000000000001</v>
          </cell>
          <cell r="N243">
            <v>5.694</v>
          </cell>
          <cell r="O243">
            <v>5.8763720306983173E-2</v>
          </cell>
        </row>
        <row r="244">
          <cell r="B244">
            <v>0</v>
          </cell>
          <cell r="C244">
            <v>0</v>
          </cell>
          <cell r="D244">
            <v>0</v>
          </cell>
          <cell r="E244">
            <v>0</v>
          </cell>
          <cell r="F244">
            <v>0</v>
          </cell>
          <cell r="G244">
            <v>0</v>
          </cell>
          <cell r="H244">
            <v>0</v>
          </cell>
          <cell r="I244">
            <v>0</v>
          </cell>
          <cell r="J244">
            <v>0</v>
          </cell>
          <cell r="K244">
            <v>0</v>
          </cell>
          <cell r="L244">
            <v>0</v>
          </cell>
          <cell r="M244">
            <v>0</v>
          </cell>
          <cell r="N244">
            <v>0</v>
          </cell>
          <cell r="O244">
            <v>0</v>
          </cell>
        </row>
        <row r="245">
          <cell r="B245">
            <v>0</v>
          </cell>
          <cell r="C245">
            <v>0</v>
          </cell>
          <cell r="D245">
            <v>0</v>
          </cell>
          <cell r="E245">
            <v>0</v>
          </cell>
          <cell r="F245">
            <v>0</v>
          </cell>
          <cell r="G245">
            <v>0</v>
          </cell>
          <cell r="H245">
            <v>0</v>
          </cell>
          <cell r="I245">
            <v>0</v>
          </cell>
          <cell r="J245">
            <v>0</v>
          </cell>
          <cell r="K245">
            <v>0</v>
          </cell>
          <cell r="L245">
            <v>0</v>
          </cell>
          <cell r="M245">
            <v>0</v>
          </cell>
          <cell r="N245">
            <v>0</v>
          </cell>
          <cell r="O245">
            <v>0</v>
          </cell>
        </row>
        <row r="246">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row>
        <row r="247">
          <cell r="B247">
            <v>0</v>
          </cell>
          <cell r="C247">
            <v>0</v>
          </cell>
          <cell r="D247">
            <v>0</v>
          </cell>
          <cell r="E247">
            <v>0</v>
          </cell>
          <cell r="F247">
            <v>0</v>
          </cell>
          <cell r="G247">
            <v>0</v>
          </cell>
          <cell r="H247">
            <v>0</v>
          </cell>
          <cell r="I247">
            <v>0</v>
          </cell>
          <cell r="J247">
            <v>0</v>
          </cell>
          <cell r="K247">
            <v>0</v>
          </cell>
          <cell r="L247">
            <v>0</v>
          </cell>
          <cell r="M247">
            <v>0</v>
          </cell>
          <cell r="N247">
            <v>0</v>
          </cell>
          <cell r="O247">
            <v>0</v>
          </cell>
        </row>
        <row r="248">
          <cell r="B248">
            <v>0</v>
          </cell>
          <cell r="C248">
            <v>0</v>
          </cell>
          <cell r="D248">
            <v>0</v>
          </cell>
          <cell r="E248">
            <v>0</v>
          </cell>
          <cell r="F248">
            <v>0</v>
          </cell>
          <cell r="G248">
            <v>0</v>
          </cell>
          <cell r="H248">
            <v>0</v>
          </cell>
          <cell r="I248">
            <v>0</v>
          </cell>
          <cell r="J248">
            <v>0</v>
          </cell>
          <cell r="K248">
            <v>0</v>
          </cell>
          <cell r="L248">
            <v>0</v>
          </cell>
          <cell r="M248">
            <v>0</v>
          </cell>
          <cell r="N248">
            <v>0</v>
          </cell>
          <cell r="O248">
            <v>0</v>
          </cell>
        </row>
        <row r="249">
          <cell r="B249">
            <v>0</v>
          </cell>
          <cell r="C249">
            <v>0</v>
          </cell>
          <cell r="D249">
            <v>0</v>
          </cell>
          <cell r="E249">
            <v>0</v>
          </cell>
          <cell r="F249">
            <v>0</v>
          </cell>
          <cell r="G249">
            <v>0</v>
          </cell>
          <cell r="H249">
            <v>0</v>
          </cell>
          <cell r="I249">
            <v>0</v>
          </cell>
          <cell r="J249">
            <v>0</v>
          </cell>
          <cell r="K249">
            <v>0</v>
          </cell>
          <cell r="L249">
            <v>0</v>
          </cell>
          <cell r="M249">
            <v>0</v>
          </cell>
          <cell r="N249">
            <v>0</v>
          </cell>
          <cell r="O249">
            <v>0</v>
          </cell>
        </row>
        <row r="250">
          <cell r="B250">
            <v>99.644999999999996</v>
          </cell>
          <cell r="C250">
            <v>84.430999999999997</v>
          </cell>
          <cell r="D250">
            <v>78.290999999999997</v>
          </cell>
          <cell r="E250">
            <v>73.286000000000001</v>
          </cell>
          <cell r="F250">
            <v>65.522999999999996</v>
          </cell>
          <cell r="G250">
            <v>56.828000000000003</v>
          </cell>
          <cell r="H250">
            <v>55.83</v>
          </cell>
          <cell r="I250">
            <v>56.566000000000003</v>
          </cell>
          <cell r="J250">
            <v>38.652999999999999</v>
          </cell>
          <cell r="K250">
            <v>95.370999999999995</v>
          </cell>
          <cell r="L250">
            <v>86.11</v>
          </cell>
          <cell r="M250">
            <v>62.103999999999999</v>
          </cell>
          <cell r="N250">
            <v>852.63800000000003</v>
          </cell>
          <cell r="O250">
            <v>0.29480615519661429</v>
          </cell>
        </row>
        <row r="251">
          <cell r="B251">
            <v>0</v>
          </cell>
          <cell r="C251">
            <v>0</v>
          </cell>
          <cell r="D251">
            <v>0</v>
          </cell>
          <cell r="E251">
            <v>0</v>
          </cell>
          <cell r="F251">
            <v>0</v>
          </cell>
          <cell r="G251">
            <v>0</v>
          </cell>
          <cell r="H251">
            <v>0</v>
          </cell>
          <cell r="I251">
            <v>0</v>
          </cell>
          <cell r="J251">
            <v>0</v>
          </cell>
          <cell r="K251">
            <v>0</v>
          </cell>
          <cell r="L251">
            <v>0</v>
          </cell>
          <cell r="M251">
            <v>0</v>
          </cell>
          <cell r="N251">
            <v>0</v>
          </cell>
          <cell r="O251">
            <v>0</v>
          </cell>
        </row>
        <row r="252">
          <cell r="B252">
            <v>0</v>
          </cell>
          <cell r="C252">
            <v>0</v>
          </cell>
          <cell r="D252">
            <v>0</v>
          </cell>
          <cell r="E252">
            <v>0</v>
          </cell>
          <cell r="F252">
            <v>0</v>
          </cell>
          <cell r="G252">
            <v>0</v>
          </cell>
          <cell r="H252">
            <v>0</v>
          </cell>
          <cell r="I252">
            <v>0</v>
          </cell>
          <cell r="J252">
            <v>0</v>
          </cell>
          <cell r="K252">
            <v>0</v>
          </cell>
          <cell r="L252">
            <v>0</v>
          </cell>
          <cell r="M252">
            <v>0</v>
          </cell>
          <cell r="N252">
            <v>0</v>
          </cell>
          <cell r="O252">
            <v>0</v>
          </cell>
        </row>
        <row r="253">
          <cell r="B253">
            <v>0.255</v>
          </cell>
          <cell r="C253">
            <v>0.222</v>
          </cell>
          <cell r="D253">
            <v>0.215</v>
          </cell>
          <cell r="E253">
            <v>0.152</v>
          </cell>
          <cell r="F253">
            <v>0.13400000000000001</v>
          </cell>
          <cell r="G253">
            <v>0.106</v>
          </cell>
          <cell r="H253">
            <v>2.11</v>
          </cell>
          <cell r="I253">
            <v>0.57399999999999995</v>
          </cell>
          <cell r="J253">
            <v>0.111</v>
          </cell>
          <cell r="K253">
            <v>0.16900000000000001</v>
          </cell>
          <cell r="L253">
            <v>0.23100000000000001</v>
          </cell>
          <cell r="M253">
            <v>0.23899999999999999</v>
          </cell>
          <cell r="N253">
            <v>4.5179999999999998</v>
          </cell>
          <cell r="O253">
            <v>1.5583789287080308E-2</v>
          </cell>
        </row>
        <row r="254">
          <cell r="B254">
            <v>543.51924499999996</v>
          </cell>
          <cell r="C254">
            <v>561.18158000000017</v>
          </cell>
          <cell r="D254">
            <v>418.79378599999995</v>
          </cell>
          <cell r="E254">
            <v>321.14924600000001</v>
          </cell>
          <cell r="F254">
            <v>203.81854000000001</v>
          </cell>
          <cell r="G254">
            <v>84.542371000000017</v>
          </cell>
          <cell r="H254">
            <v>147.17036900000002</v>
          </cell>
          <cell r="I254">
            <v>97.995136000000002</v>
          </cell>
          <cell r="J254">
            <v>113.15573700000002</v>
          </cell>
          <cell r="K254">
            <v>250.19405300000003</v>
          </cell>
          <cell r="L254">
            <v>385.68568899999997</v>
          </cell>
          <cell r="M254">
            <v>477.209228</v>
          </cell>
          <cell r="N254">
            <v>3604.4149800000005</v>
          </cell>
          <cell r="O254">
            <v>0.14162536554091551</v>
          </cell>
        </row>
        <row r="255">
          <cell r="B255">
            <v>1486.521</v>
          </cell>
          <cell r="C255">
            <v>1275.367</v>
          </cell>
          <cell r="D255">
            <v>1225.421</v>
          </cell>
          <cell r="E255">
            <v>969.15800000000002</v>
          </cell>
          <cell r="F255">
            <v>667.65200000000004</v>
          </cell>
          <cell r="G255">
            <v>264.77800000000002</v>
          </cell>
          <cell r="H255">
            <v>123.447</v>
          </cell>
          <cell r="I255">
            <v>208.71899999999999</v>
          </cell>
          <cell r="J255">
            <v>346.00299999999999</v>
          </cell>
          <cell r="K255">
            <v>767.37199999999996</v>
          </cell>
          <cell r="L255">
            <v>1103.45</v>
          </cell>
          <cell r="M255">
            <v>1371.21</v>
          </cell>
          <cell r="N255">
            <v>9809.0980000000018</v>
          </cell>
        </row>
        <row r="256">
          <cell r="B256">
            <v>1832.858694</v>
          </cell>
          <cell r="C256">
            <v>1669.098446</v>
          </cell>
          <cell r="D256">
            <v>1498.501252</v>
          </cell>
          <cell r="E256">
            <v>1125.8164690000001</v>
          </cell>
          <cell r="F256">
            <v>721.99888099999998</v>
          </cell>
          <cell r="G256">
            <v>317.86625799999996</v>
          </cell>
          <cell r="H256">
            <v>254.79046600000004</v>
          </cell>
          <cell r="I256">
            <v>250.54583099999996</v>
          </cell>
          <cell r="J256">
            <v>414.12676100000004</v>
          </cell>
          <cell r="K256">
            <v>891.59145100000012</v>
          </cell>
          <cell r="L256">
            <v>1369.6485769999999</v>
          </cell>
          <cell r="M256">
            <v>1736.929286</v>
          </cell>
          <cell r="N256">
            <v>12083.772372000003</v>
          </cell>
          <cell r="O256">
            <v>0.14356162254189225</v>
          </cell>
        </row>
        <row r="257">
          <cell r="B257">
            <v>48.802059</v>
          </cell>
          <cell r="C257">
            <v>46.290472000000001</v>
          </cell>
          <cell r="D257">
            <v>44.095013000000002</v>
          </cell>
          <cell r="E257">
            <v>33.685373999999996</v>
          </cell>
          <cell r="F257">
            <v>18.643540999999999</v>
          </cell>
          <cell r="G257">
            <v>7.4503349999999999</v>
          </cell>
          <cell r="H257">
            <v>6.4176339999999996</v>
          </cell>
          <cell r="I257">
            <v>7.2092809999999998</v>
          </cell>
          <cell r="J257">
            <v>10.090171</v>
          </cell>
          <cell r="K257">
            <v>22.576828999999996</v>
          </cell>
          <cell r="L257">
            <v>36.491724000000005</v>
          </cell>
          <cell r="M257">
            <v>46.994441999999992</v>
          </cell>
          <cell r="N257">
            <v>328.74687499999999</v>
          </cell>
          <cell r="O257">
            <v>1.4926205169667932E-2</v>
          </cell>
        </row>
        <row r="258">
          <cell r="B258">
            <v>4.2127059999999998</v>
          </cell>
          <cell r="C258">
            <v>3.8252420000000003</v>
          </cell>
          <cell r="D258">
            <v>3.5156939999999999</v>
          </cell>
          <cell r="E258">
            <v>2.4445419999999998</v>
          </cell>
          <cell r="F258">
            <v>1.7723610000000001</v>
          </cell>
          <cell r="G258">
            <v>0.786219</v>
          </cell>
          <cell r="H258">
            <v>0.37532399999999999</v>
          </cell>
          <cell r="I258">
            <v>0.30462</v>
          </cell>
          <cell r="J258">
            <v>0.39117200000000002</v>
          </cell>
          <cell r="K258">
            <v>1.794227</v>
          </cell>
          <cell r="L258">
            <v>3.3133400000000002</v>
          </cell>
          <cell r="M258">
            <v>4.1749510000000001</v>
          </cell>
          <cell r="N258">
            <v>26.910398000000001</v>
          </cell>
          <cell r="O258">
            <v>1.2206614631256517E-2</v>
          </cell>
        </row>
        <row r="259">
          <cell r="B259">
            <v>49.481698000000002</v>
          </cell>
          <cell r="C259">
            <v>44.627034000000002</v>
          </cell>
          <cell r="D259">
            <v>38.297865999999999</v>
          </cell>
          <cell r="E259">
            <v>28.759426999999999</v>
          </cell>
          <cell r="F259">
            <v>13.781917999999999</v>
          </cell>
          <cell r="G259">
            <v>3.6830250000000002</v>
          </cell>
          <cell r="H259">
            <v>2.1553369999999998</v>
          </cell>
          <cell r="I259">
            <v>2.4214729999999998</v>
          </cell>
          <cell r="J259">
            <v>5.5168680000000005</v>
          </cell>
          <cell r="K259">
            <v>17.816864999999996</v>
          </cell>
          <cell r="L259">
            <v>32.275644</v>
          </cell>
          <cell r="M259">
            <v>43.135871000000002</v>
          </cell>
          <cell r="N259">
            <v>281.95302599999997</v>
          </cell>
          <cell r="O259">
            <v>0.38030841077331656</v>
          </cell>
        </row>
        <row r="260">
          <cell r="B260">
            <v>6.509798</v>
          </cell>
          <cell r="C260">
            <v>5.9818419999999994</v>
          </cell>
          <cell r="D260">
            <v>6.0554709999999998</v>
          </cell>
          <cell r="E260">
            <v>3.8749250000000002</v>
          </cell>
          <cell r="F260">
            <v>2.3644579999999999</v>
          </cell>
          <cell r="G260">
            <v>0.96082500000000004</v>
          </cell>
          <cell r="H260">
            <v>0.42639799999999994</v>
          </cell>
          <cell r="I260">
            <v>0.384299</v>
          </cell>
          <cell r="J260">
            <v>5.6315749999999998</v>
          </cell>
          <cell r="K260">
            <v>1.781933</v>
          </cell>
          <cell r="L260">
            <v>3.7229799999999997</v>
          </cell>
          <cell r="M260">
            <v>5.2102449999999996</v>
          </cell>
          <cell r="N260">
            <v>42.904749000000002</v>
          </cell>
          <cell r="O260">
            <v>0.18401529530529609</v>
          </cell>
        </row>
        <row r="261">
          <cell r="B261">
            <v>0.9631320000000001</v>
          </cell>
          <cell r="C261">
            <v>0.75120100000000001</v>
          </cell>
          <cell r="D261">
            <v>0.82941500000000001</v>
          </cell>
          <cell r="E261">
            <v>0.60384799999999994</v>
          </cell>
          <cell r="F261">
            <v>2.5492140000000001</v>
          </cell>
          <cell r="G261">
            <v>0.16187099999999999</v>
          </cell>
          <cell r="H261">
            <v>5.5189999999999996E-2</v>
          </cell>
          <cell r="I261">
            <v>5.2999999999999999E-2</v>
          </cell>
          <cell r="J261">
            <v>0.105994</v>
          </cell>
          <cell r="K261">
            <v>0.28397800000000001</v>
          </cell>
          <cell r="L261">
            <v>0.67272100000000001</v>
          </cell>
          <cell r="M261">
            <v>0.88341400000000003</v>
          </cell>
          <cell r="N261">
            <v>7.9129779999999998</v>
          </cell>
          <cell r="O261">
            <v>1.8680798517790836E-2</v>
          </cell>
        </row>
        <row r="262">
          <cell r="B262">
            <v>1023.005915</v>
          </cell>
          <cell r="C262">
            <v>936.65366599999993</v>
          </cell>
          <cell r="D262">
            <v>836.31790100000012</v>
          </cell>
          <cell r="E262">
            <v>620.22211900000013</v>
          </cell>
          <cell r="F262">
            <v>415.22079999999994</v>
          </cell>
          <cell r="G262">
            <v>189.56264899999996</v>
          </cell>
          <cell r="H262">
            <v>169.21830800000001</v>
          </cell>
          <cell r="I262">
            <v>171.064864</v>
          </cell>
          <cell r="J262">
            <v>289.40741400000007</v>
          </cell>
          <cell r="K262">
            <v>559.18834000000004</v>
          </cell>
          <cell r="L262">
            <v>791.30869499999994</v>
          </cell>
          <cell r="M262">
            <v>993.55967699999997</v>
          </cell>
          <cell r="N262">
            <v>6994.730348</v>
          </cell>
          <cell r="O262">
            <v>0.19028937451062453</v>
          </cell>
        </row>
        <row r="263">
          <cell r="B263">
            <v>681.57499499999994</v>
          </cell>
          <cell r="C263">
            <v>615.95107000000019</v>
          </cell>
          <cell r="D263">
            <v>555.64495899999997</v>
          </cell>
          <cell r="E263">
            <v>425.14342599999992</v>
          </cell>
          <cell r="F263">
            <v>260.97447299999999</v>
          </cell>
          <cell r="G263">
            <v>113.13054</v>
          </cell>
          <cell r="H263">
            <v>74.484879000000021</v>
          </cell>
          <cell r="I263">
            <v>67.298496999999983</v>
          </cell>
          <cell r="J263">
            <v>100.38881099999998</v>
          </cell>
          <cell r="K263">
            <v>280.68181100000004</v>
          </cell>
          <cell r="L263">
            <v>488.51894600000008</v>
          </cell>
          <cell r="M263">
            <v>625.74615600000016</v>
          </cell>
          <cell r="N263">
            <v>4289.5385630000001</v>
          </cell>
          <cell r="O263">
            <v>0.21434517928867866</v>
          </cell>
        </row>
        <row r="264">
          <cell r="B264">
            <v>18.308391</v>
          </cell>
          <cell r="C264">
            <v>15.017918999999999</v>
          </cell>
          <cell r="D264">
            <v>13.744933</v>
          </cell>
          <cell r="E264">
            <v>11.082808000000002</v>
          </cell>
          <cell r="F264">
            <v>6.6921160000000013</v>
          </cell>
          <cell r="G264">
            <v>2.1307939999999999</v>
          </cell>
          <cell r="H264">
            <v>1.6573959999999999</v>
          </cell>
          <cell r="I264">
            <v>1.8097970000000001</v>
          </cell>
          <cell r="J264">
            <v>2.5947559999999998</v>
          </cell>
          <cell r="K264">
            <v>7.4674680000000002</v>
          </cell>
          <cell r="L264">
            <v>13.344526999999999</v>
          </cell>
          <cell r="M264">
            <v>17.224529999999998</v>
          </cell>
          <cell r="N264">
            <v>111.075435</v>
          </cell>
          <cell r="O264">
            <v>6.2643603660018032E-2</v>
          </cell>
        </row>
        <row r="272">
          <cell r="B272">
            <v>2281.1512000000007</v>
          </cell>
          <cell r="C272">
            <v>2281.9122000000011</v>
          </cell>
          <cell r="D272">
            <v>2282.6682000000014</v>
          </cell>
          <cell r="E272">
            <v>2282.6682000000014</v>
          </cell>
          <cell r="F272">
            <v>2269.9772000000012</v>
          </cell>
          <cell r="G272">
            <v>2269.2212000000013</v>
          </cell>
          <cell r="H272">
            <v>2234.5002000000013</v>
          </cell>
          <cell r="I272">
            <v>2235.2572000000009</v>
          </cell>
          <cell r="J272">
            <v>2235.2572000000009</v>
          </cell>
          <cell r="K272">
            <v>2234.5012000000011</v>
          </cell>
          <cell r="L272">
            <v>2234.5012000000011</v>
          </cell>
          <cell r="M272">
            <v>2201.7972000000009</v>
          </cell>
          <cell r="N272">
            <v>2201.7972000000009</v>
          </cell>
          <cell r="O272">
            <v>5.6393839251729853E-2</v>
          </cell>
        </row>
        <row r="273">
          <cell r="B273">
            <v>1019.065234</v>
          </cell>
          <cell r="C273">
            <v>876.95190000000014</v>
          </cell>
          <cell r="D273">
            <v>869.72719399999983</v>
          </cell>
          <cell r="E273">
            <v>675.9829070000003</v>
          </cell>
          <cell r="F273">
            <v>540.00548100000003</v>
          </cell>
          <cell r="G273">
            <v>336.56598099999991</v>
          </cell>
          <cell r="H273">
            <v>316.99992400000014</v>
          </cell>
          <cell r="I273">
            <v>336.35183299999994</v>
          </cell>
          <cell r="J273">
            <v>375.33020599999986</v>
          </cell>
          <cell r="K273">
            <v>595.68117899999982</v>
          </cell>
          <cell r="L273">
            <v>797.56207899999993</v>
          </cell>
          <cell r="M273">
            <v>936.14322999999979</v>
          </cell>
          <cell r="N273">
            <v>7676.3671479999994</v>
          </cell>
          <cell r="O273">
            <v>4.7485411785053208E-2</v>
          </cell>
        </row>
        <row r="274">
          <cell r="B274">
            <v>750.715598</v>
          </cell>
          <cell r="C274">
            <v>640.43477199999984</v>
          </cell>
          <cell r="D274">
            <v>619.23990200000014</v>
          </cell>
          <cell r="E274">
            <v>476.65966300000002</v>
          </cell>
          <cell r="F274">
            <v>337.02241099999998</v>
          </cell>
          <cell r="G274">
            <v>175.06850999999997</v>
          </cell>
          <cell r="H274">
            <v>165.96721100000002</v>
          </cell>
          <cell r="I274">
            <v>174.62084300000004</v>
          </cell>
          <cell r="J274">
            <v>192.71132199999997</v>
          </cell>
          <cell r="K274">
            <v>377.93131</v>
          </cell>
          <cell r="L274">
            <v>542.77525799999989</v>
          </cell>
          <cell r="M274">
            <v>660.11618099999998</v>
          </cell>
          <cell r="N274">
            <v>5113.2629810000008</v>
          </cell>
          <cell r="O274">
            <v>5.5320751391496399E-2</v>
          </cell>
        </row>
        <row r="275">
          <cell r="B275">
            <v>183.93969099999998</v>
          </cell>
          <cell r="C275">
            <v>141.02656699999997</v>
          </cell>
          <cell r="D275">
            <v>161.27152799999999</v>
          </cell>
          <cell r="E275">
            <v>149.48208</v>
          </cell>
          <cell r="F275">
            <v>118.002391</v>
          </cell>
          <cell r="G275">
            <v>62.051459000000001</v>
          </cell>
          <cell r="H275">
            <v>66.569301999999993</v>
          </cell>
          <cell r="I275">
            <v>68.634874999999994</v>
          </cell>
          <cell r="J275">
            <v>58.901450999999994</v>
          </cell>
          <cell r="K275">
            <v>98.170206999999991</v>
          </cell>
          <cell r="L275">
            <v>152.376554</v>
          </cell>
          <cell r="M275">
            <v>163.588245</v>
          </cell>
          <cell r="N275">
            <v>1424.0143499999997</v>
          </cell>
          <cell r="O275">
            <v>0.16338009973026482</v>
          </cell>
        </row>
        <row r="276">
          <cell r="B276">
            <v>11.000581</v>
          </cell>
          <cell r="C276">
            <v>9.5243219999999997</v>
          </cell>
          <cell r="D276">
            <v>10.559211000000001</v>
          </cell>
          <cell r="E276">
            <v>9.2328419999999998</v>
          </cell>
          <cell r="F276">
            <v>8.0418219999999998</v>
          </cell>
          <cell r="G276">
            <v>4.9180399999999995</v>
          </cell>
          <cell r="H276">
            <v>6.046646</v>
          </cell>
          <cell r="I276">
            <v>6.0542579999999999</v>
          </cell>
          <cell r="J276">
            <v>6.7380589999999998</v>
          </cell>
          <cell r="K276">
            <v>8.7629559999999991</v>
          </cell>
          <cell r="L276">
            <v>8.6473509999999987</v>
          </cell>
          <cell r="M276">
            <v>9.7473829999999992</v>
          </cell>
          <cell r="N276">
            <v>99.273471000000001</v>
          </cell>
          <cell r="O276">
            <v>0.17019011664584241</v>
          </cell>
        </row>
        <row r="277">
          <cell r="B277">
            <v>0</v>
          </cell>
          <cell r="C277">
            <v>13</v>
          </cell>
          <cell r="D277">
            <v>0</v>
          </cell>
          <cell r="E277">
            <v>0</v>
          </cell>
          <cell r="F277">
            <v>0</v>
          </cell>
          <cell r="G277">
            <v>0</v>
          </cell>
          <cell r="H277">
            <v>0</v>
          </cell>
          <cell r="I277">
            <v>0</v>
          </cell>
          <cell r="J277">
            <v>0</v>
          </cell>
          <cell r="K277">
            <v>0</v>
          </cell>
          <cell r="L277">
            <v>0</v>
          </cell>
          <cell r="M277">
            <v>0</v>
          </cell>
          <cell r="N277">
            <v>13</v>
          </cell>
          <cell r="O277">
            <v>1.3289228863391782E-3</v>
          </cell>
        </row>
        <row r="278">
          <cell r="B278">
            <v>0</v>
          </cell>
          <cell r="C278">
            <v>0</v>
          </cell>
          <cell r="D278">
            <v>0</v>
          </cell>
          <cell r="E278">
            <v>0</v>
          </cell>
          <cell r="F278">
            <v>0</v>
          </cell>
          <cell r="G278">
            <v>0</v>
          </cell>
          <cell r="H278">
            <v>1.1599999999999999E-2</v>
          </cell>
          <cell r="I278">
            <v>3.2000000000000001E-2</v>
          </cell>
          <cell r="J278">
            <v>1.6775999999999999E-2</v>
          </cell>
          <cell r="K278">
            <v>0</v>
          </cell>
          <cell r="L278">
            <v>0</v>
          </cell>
          <cell r="M278">
            <v>0</v>
          </cell>
          <cell r="N278">
            <v>6.0375999999999999E-2</v>
          </cell>
          <cell r="O278">
            <v>1.8000855022724826E-3</v>
          </cell>
        </row>
        <row r="279">
          <cell r="B279">
            <v>0</v>
          </cell>
          <cell r="C279">
            <v>0</v>
          </cell>
          <cell r="D279">
            <v>0</v>
          </cell>
          <cell r="E279">
            <v>0</v>
          </cell>
          <cell r="F279">
            <v>0</v>
          </cell>
          <cell r="G279">
            <v>0</v>
          </cell>
          <cell r="H279">
            <v>0</v>
          </cell>
          <cell r="I279">
            <v>0</v>
          </cell>
          <cell r="J279">
            <v>0</v>
          </cell>
          <cell r="K279">
            <v>0</v>
          </cell>
          <cell r="L279">
            <v>0</v>
          </cell>
          <cell r="M279">
            <v>0</v>
          </cell>
          <cell r="N279">
            <v>0</v>
          </cell>
          <cell r="O279">
            <v>0</v>
          </cell>
        </row>
        <row r="280">
          <cell r="B280">
            <v>0</v>
          </cell>
          <cell r="C280">
            <v>0</v>
          </cell>
          <cell r="D280">
            <v>0</v>
          </cell>
          <cell r="E280">
            <v>0</v>
          </cell>
          <cell r="F280">
            <v>0</v>
          </cell>
          <cell r="G280">
            <v>0</v>
          </cell>
          <cell r="H280">
            <v>0</v>
          </cell>
          <cell r="I280">
            <v>0</v>
          </cell>
          <cell r="J280">
            <v>0</v>
          </cell>
          <cell r="K280">
            <v>0</v>
          </cell>
          <cell r="L280">
            <v>0</v>
          </cell>
          <cell r="M280">
            <v>0</v>
          </cell>
          <cell r="N280">
            <v>0</v>
          </cell>
          <cell r="O280">
            <v>0</v>
          </cell>
        </row>
        <row r="281">
          <cell r="B281">
            <v>396.02175599999998</v>
          </cell>
          <cell r="C281">
            <v>348.836299</v>
          </cell>
          <cell r="D281">
            <v>344.04521500000004</v>
          </cell>
          <cell r="E281">
            <v>238.87978899999999</v>
          </cell>
          <cell r="F281">
            <v>155.97029999999998</v>
          </cell>
          <cell r="G281">
            <v>76.367012999999986</v>
          </cell>
          <cell r="H281">
            <v>61.536084000000002</v>
          </cell>
          <cell r="I281">
            <v>64.536017000000001</v>
          </cell>
          <cell r="J281">
            <v>92.029237999999992</v>
          </cell>
          <cell r="K281">
            <v>195.11531699999998</v>
          </cell>
          <cell r="L281">
            <v>275.69795099999999</v>
          </cell>
          <cell r="M281">
            <v>364.02313799999996</v>
          </cell>
          <cell r="N281">
            <v>2613.058117</v>
          </cell>
          <cell r="O281">
            <v>6.6278409629721924E-2</v>
          </cell>
        </row>
        <row r="282">
          <cell r="B282">
            <v>33.408010000000004</v>
          </cell>
          <cell r="C282">
            <v>25.153560000000002</v>
          </cell>
          <cell r="D282">
            <v>19.949840000000002</v>
          </cell>
          <cell r="E282">
            <v>0</v>
          </cell>
          <cell r="F282">
            <v>1.0183899999999999</v>
          </cell>
          <cell r="G282">
            <v>6.2501600000000002</v>
          </cell>
          <cell r="H282">
            <v>5.58786</v>
          </cell>
          <cell r="I282">
            <v>5.6648399999999999</v>
          </cell>
          <cell r="J282">
            <v>5.4946099999999998</v>
          </cell>
          <cell r="K282">
            <v>14.807790000000001</v>
          </cell>
          <cell r="L282">
            <v>24.238060000000001</v>
          </cell>
          <cell r="M282">
            <v>27.169580000000003</v>
          </cell>
          <cell r="N282">
            <v>168.74269999999999</v>
          </cell>
          <cell r="O282">
            <v>0.79983408235011888</v>
          </cell>
        </row>
        <row r="283">
          <cell r="B283">
            <v>0</v>
          </cell>
          <cell r="C283">
            <v>0</v>
          </cell>
          <cell r="D283">
            <v>0</v>
          </cell>
          <cell r="E283">
            <v>0</v>
          </cell>
          <cell r="F283">
            <v>0</v>
          </cell>
          <cell r="G283">
            <v>0</v>
          </cell>
          <cell r="H283">
            <v>0</v>
          </cell>
          <cell r="I283">
            <v>0</v>
          </cell>
          <cell r="J283">
            <v>0</v>
          </cell>
          <cell r="K283">
            <v>0</v>
          </cell>
          <cell r="L283">
            <v>0</v>
          </cell>
          <cell r="M283">
            <v>0</v>
          </cell>
          <cell r="N283">
            <v>0</v>
          </cell>
          <cell r="O283">
            <v>0</v>
          </cell>
        </row>
        <row r="284">
          <cell r="B284">
            <v>0</v>
          </cell>
          <cell r="C284">
            <v>0</v>
          </cell>
          <cell r="D284">
            <v>0</v>
          </cell>
          <cell r="E284">
            <v>0</v>
          </cell>
          <cell r="F284">
            <v>0</v>
          </cell>
          <cell r="G284">
            <v>0</v>
          </cell>
          <cell r="H284">
            <v>0</v>
          </cell>
          <cell r="I284">
            <v>0</v>
          </cell>
          <cell r="J284">
            <v>0</v>
          </cell>
          <cell r="K284">
            <v>0</v>
          </cell>
          <cell r="L284">
            <v>0</v>
          </cell>
          <cell r="M284">
            <v>0</v>
          </cell>
          <cell r="N284">
            <v>0</v>
          </cell>
          <cell r="O284">
            <v>0</v>
          </cell>
        </row>
        <row r="285">
          <cell r="B285">
            <v>4.72</v>
          </cell>
          <cell r="C285">
            <v>6.181</v>
          </cell>
          <cell r="D285">
            <v>5.1999999999999998E-2</v>
          </cell>
          <cell r="E285">
            <v>0.04</v>
          </cell>
          <cell r="F285">
            <v>4.33</v>
          </cell>
          <cell r="G285">
            <v>4.33</v>
          </cell>
          <cell r="H285">
            <v>4.3509739999999999</v>
          </cell>
          <cell r="I285">
            <v>5.0912129999999998</v>
          </cell>
          <cell r="J285">
            <v>2.4011670000000001</v>
          </cell>
          <cell r="K285">
            <v>4.7154290000000003</v>
          </cell>
          <cell r="L285">
            <v>5.6596080000000004</v>
          </cell>
          <cell r="M285">
            <v>1.2727200000000001</v>
          </cell>
          <cell r="N285">
            <v>43.144110999999995</v>
          </cell>
          <cell r="O285">
            <v>0.43629091986522173</v>
          </cell>
        </row>
        <row r="286">
          <cell r="B286">
            <v>1</v>
          </cell>
          <cell r="C286">
            <v>0.98</v>
          </cell>
          <cell r="D286">
            <v>0.72</v>
          </cell>
          <cell r="E286">
            <v>0.71413300000000002</v>
          </cell>
          <cell r="F286">
            <v>0.62113499999999999</v>
          </cell>
          <cell r="G286">
            <v>0.55797600000000003</v>
          </cell>
          <cell r="H286">
            <v>0.70553200000000005</v>
          </cell>
          <cell r="I286">
            <v>0.90231600000000001</v>
          </cell>
          <cell r="J286">
            <v>0.80930499999999994</v>
          </cell>
          <cell r="K286">
            <v>0.50344</v>
          </cell>
          <cell r="L286">
            <v>0.650339</v>
          </cell>
          <cell r="M286">
            <v>0.62123400000000006</v>
          </cell>
          <cell r="N286">
            <v>8.7854100000000006</v>
          </cell>
          <cell r="O286">
            <v>3.0376231694176042E-3</v>
          </cell>
        </row>
        <row r="287">
          <cell r="B287">
            <v>0.13305</v>
          </cell>
          <cell r="C287">
            <v>0.109031</v>
          </cell>
          <cell r="D287">
            <v>9.6007999999999996E-2</v>
          </cell>
          <cell r="E287">
            <v>7.7595999999999998E-2</v>
          </cell>
          <cell r="F287">
            <v>5.8256999999999996E-2</v>
          </cell>
          <cell r="G287">
            <v>2.7417E-2</v>
          </cell>
          <cell r="H287">
            <v>2.2189E-2</v>
          </cell>
          <cell r="I287">
            <v>2.4716000000000002E-2</v>
          </cell>
          <cell r="J287">
            <v>4.1189000000000003E-2</v>
          </cell>
          <cell r="K287">
            <v>8.1495999999999999E-2</v>
          </cell>
          <cell r="L287">
            <v>0.10290000000000001</v>
          </cell>
          <cell r="M287">
            <v>8.1450000000000009E-2</v>
          </cell>
          <cell r="N287">
            <v>0.85529900000000003</v>
          </cell>
          <cell r="O287">
            <v>2.1518096466435633E-4</v>
          </cell>
        </row>
        <row r="288">
          <cell r="B288">
            <v>0</v>
          </cell>
          <cell r="C288">
            <v>0</v>
          </cell>
          <cell r="D288">
            <v>0</v>
          </cell>
          <cell r="E288">
            <v>0</v>
          </cell>
          <cell r="F288">
            <v>0</v>
          </cell>
          <cell r="G288">
            <v>0</v>
          </cell>
          <cell r="H288">
            <v>0</v>
          </cell>
          <cell r="I288">
            <v>0</v>
          </cell>
          <cell r="J288">
            <v>0</v>
          </cell>
          <cell r="K288">
            <v>0</v>
          </cell>
          <cell r="L288">
            <v>0</v>
          </cell>
          <cell r="M288">
            <v>0</v>
          </cell>
          <cell r="N288">
            <v>0</v>
          </cell>
          <cell r="O288">
            <v>0</v>
          </cell>
        </row>
        <row r="289">
          <cell r="B289">
            <v>0.13844199999999998</v>
          </cell>
          <cell r="C289">
            <v>0.75533299999999992</v>
          </cell>
          <cell r="D289">
            <v>0.346497</v>
          </cell>
          <cell r="E289">
            <v>0.15626499999999999</v>
          </cell>
          <cell r="F289">
            <v>5.5581999999999999E-2</v>
          </cell>
          <cell r="G289">
            <v>3.0709809999999997</v>
          </cell>
          <cell r="H289">
            <v>5.3057E-2</v>
          </cell>
          <cell r="I289">
            <v>0.30236600000000002</v>
          </cell>
          <cell r="J289">
            <v>0.75751800000000002</v>
          </cell>
          <cell r="K289">
            <v>0.16795099999999999</v>
          </cell>
          <cell r="L289">
            <v>2.0380020000000001</v>
          </cell>
          <cell r="M289">
            <v>8.1930489999999985</v>
          </cell>
          <cell r="N289">
            <v>16.035042999999998</v>
          </cell>
          <cell r="O289">
            <v>5.5309148145478548E-2</v>
          </cell>
        </row>
        <row r="290">
          <cell r="B290">
            <v>120.35406800000003</v>
          </cell>
          <cell r="C290">
            <v>94.868659999999991</v>
          </cell>
          <cell r="D290">
            <v>82.199602999999996</v>
          </cell>
          <cell r="E290">
            <v>78.076957999999991</v>
          </cell>
          <cell r="F290">
            <v>48.924534000000001</v>
          </cell>
          <cell r="G290">
            <v>17.495463999999998</v>
          </cell>
          <cell r="H290">
            <v>21.083967000000005</v>
          </cell>
          <cell r="I290">
            <v>23.378242000000007</v>
          </cell>
          <cell r="J290">
            <v>25.522009000000008</v>
          </cell>
          <cell r="K290">
            <v>55.606724</v>
          </cell>
          <cell r="L290">
            <v>73.364492999999968</v>
          </cell>
          <cell r="M290">
            <v>85.419382000000013</v>
          </cell>
          <cell r="N290">
            <v>726.29410399999995</v>
          </cell>
          <cell r="O290">
            <v>2.8537687402800573E-2</v>
          </cell>
        </row>
        <row r="291">
          <cell r="B291">
            <v>710.45119597379585</v>
          </cell>
          <cell r="C291">
            <v>611.36831440667186</v>
          </cell>
          <cell r="D291">
            <v>583.52333666105767</v>
          </cell>
          <cell r="E291">
            <v>446.69802046123453</v>
          </cell>
          <cell r="F291">
            <v>318.06499800827191</v>
          </cell>
          <cell r="G291">
            <v>174.46612679265107</v>
          </cell>
          <cell r="H291">
            <v>155.83128000000005</v>
          </cell>
          <cell r="I291">
            <v>165.847962</v>
          </cell>
          <cell r="J291">
            <v>186.32579561144922</v>
          </cell>
          <cell r="K291">
            <v>372.91068889762533</v>
          </cell>
          <cell r="L291">
            <v>538.9542953881346</v>
          </cell>
          <cell r="M291">
            <v>651.40917187435514</v>
          </cell>
          <cell r="N291">
            <v>4915.8511860752469</v>
          </cell>
          <cell r="O291">
            <v>5.8402918453075915E-2</v>
          </cell>
        </row>
        <row r="292">
          <cell r="B292">
            <v>126.05612699999999</v>
          </cell>
          <cell r="C292">
            <v>114.183333</v>
          </cell>
          <cell r="D292">
            <v>109.820171</v>
          </cell>
          <cell r="E292">
            <v>83.319004000000007</v>
          </cell>
          <cell r="F292">
            <v>63.888343999999996</v>
          </cell>
          <cell r="G292">
            <v>47.877622999999993</v>
          </cell>
          <cell r="H292">
            <v>43.959222000000004</v>
          </cell>
          <cell r="I292">
            <v>47.463681999999984</v>
          </cell>
          <cell r="J292">
            <v>48.276896999999998</v>
          </cell>
          <cell r="K292">
            <v>65.977907000000002</v>
          </cell>
          <cell r="L292">
            <v>90.867353000000008</v>
          </cell>
          <cell r="M292">
            <v>102.76383699999998</v>
          </cell>
          <cell r="N292">
            <v>944.45349999999985</v>
          </cell>
          <cell r="O292">
            <v>4.2881340588289914E-2</v>
          </cell>
        </row>
        <row r="293">
          <cell r="B293">
            <v>6.9203999999999999</v>
          </cell>
          <cell r="C293">
            <v>7.3736800000000002</v>
          </cell>
          <cell r="D293">
            <v>5.3224999999999998</v>
          </cell>
          <cell r="E293">
            <v>4.6559900000000001</v>
          </cell>
          <cell r="F293">
            <v>3.14595</v>
          </cell>
          <cell r="G293">
            <v>2.12609</v>
          </cell>
          <cell r="H293">
            <v>0.29038999999999998</v>
          </cell>
          <cell r="I293">
            <v>0.31325999999999998</v>
          </cell>
          <cell r="J293">
            <v>1.3686430000000001</v>
          </cell>
          <cell r="K293">
            <v>3.6569389999999999</v>
          </cell>
          <cell r="L293">
            <v>2.2648999999999999</v>
          </cell>
          <cell r="M293">
            <v>3.1137600000000005</v>
          </cell>
          <cell r="N293">
            <v>40.55250199999999</v>
          </cell>
          <cell r="O293">
            <v>1.8394702458405077E-2</v>
          </cell>
        </row>
        <row r="294">
          <cell r="B294">
            <v>9.7945779999999996</v>
          </cell>
          <cell r="C294">
            <v>8.3657749999999993</v>
          </cell>
          <cell r="D294">
            <v>7.5388169999999999</v>
          </cell>
          <cell r="E294">
            <v>5.5336800000000004</v>
          </cell>
          <cell r="F294">
            <v>1.463123</v>
          </cell>
          <cell r="G294">
            <v>0.48529500000000003</v>
          </cell>
          <cell r="H294">
            <v>0.14759</v>
          </cell>
          <cell r="I294">
            <v>0.20182999999999998</v>
          </cell>
          <cell r="J294">
            <v>0.55982799999999999</v>
          </cell>
          <cell r="K294">
            <v>3.7611669999999999</v>
          </cell>
          <cell r="L294">
            <v>6.5062710000000008</v>
          </cell>
          <cell r="M294">
            <v>8.9428070000000002</v>
          </cell>
          <cell r="N294">
            <v>53.300761000000008</v>
          </cell>
          <cell r="O294">
            <v>7.1893988855144891E-2</v>
          </cell>
        </row>
        <row r="295">
          <cell r="B295">
            <v>0.8200559999999999</v>
          </cell>
          <cell r="C295">
            <v>0.71356700000000006</v>
          </cell>
          <cell r="D295">
            <v>0.699044</v>
          </cell>
          <cell r="E295">
            <v>0.51800400000000002</v>
          </cell>
          <cell r="F295">
            <v>0.29652099999999998</v>
          </cell>
          <cell r="G295">
            <v>0.16239600000000001</v>
          </cell>
          <cell r="H295">
            <v>0.11904100000000001</v>
          </cell>
          <cell r="I295">
            <v>0.13276999999999997</v>
          </cell>
          <cell r="J295">
            <v>0.154749</v>
          </cell>
          <cell r="K295">
            <v>0.45142199999999999</v>
          </cell>
          <cell r="L295">
            <v>0.62416399999999994</v>
          </cell>
          <cell r="M295">
            <v>0.81980600000000003</v>
          </cell>
          <cell r="N295">
            <v>5.5115400000000001</v>
          </cell>
          <cell r="O295">
            <v>2.3638587436718289E-2</v>
          </cell>
        </row>
        <row r="296">
          <cell r="B296">
            <v>3.3631879737957826</v>
          </cell>
          <cell r="C296">
            <v>2.7729984066718814</v>
          </cell>
          <cell r="D296">
            <v>2.9191906610576113</v>
          </cell>
          <cell r="E296">
            <v>2.2519494612345672</v>
          </cell>
          <cell r="F296">
            <v>2.0089080082719484</v>
          </cell>
          <cell r="G296">
            <v>0.85096679265106856</v>
          </cell>
          <cell r="H296">
            <v>0.79793000000000003</v>
          </cell>
          <cell r="I296">
            <v>0.60250999999999999</v>
          </cell>
          <cell r="J296">
            <v>0.9032356114492347</v>
          </cell>
          <cell r="K296">
            <v>1.7507568976253118</v>
          </cell>
          <cell r="L296">
            <v>2.093225388134603</v>
          </cell>
          <cell r="M296">
            <v>2.9315208743552112</v>
          </cell>
          <cell r="N296">
            <v>23.24638007524722</v>
          </cell>
          <cell r="O296">
            <v>5.4879584203782791E-2</v>
          </cell>
        </row>
        <row r="297">
          <cell r="B297">
            <v>345.34616000000005</v>
          </cell>
          <cell r="C297">
            <v>289.65847399999996</v>
          </cell>
          <cell r="D297">
            <v>276.8302230000001</v>
          </cell>
          <cell r="E297">
            <v>205.73991699999993</v>
          </cell>
          <cell r="F297">
            <v>142.88210899999996</v>
          </cell>
          <cell r="G297">
            <v>58.117516000000002</v>
          </cell>
          <cell r="H297">
            <v>52.047704000000003</v>
          </cell>
          <cell r="I297">
            <v>54.477021999999991</v>
          </cell>
          <cell r="J297">
            <v>81.453122999999991</v>
          </cell>
          <cell r="K297">
            <v>181.55540999999999</v>
          </cell>
          <cell r="L297">
            <v>256.82438799999994</v>
          </cell>
          <cell r="M297">
            <v>319.60685799999987</v>
          </cell>
          <cell r="N297">
            <v>2264.538904</v>
          </cell>
          <cell r="O297">
            <v>6.1606047718529601E-2</v>
          </cell>
        </row>
        <row r="298">
          <cell r="B298">
            <v>198.99506200000005</v>
          </cell>
          <cell r="C298">
            <v>172.10465700000003</v>
          </cell>
          <cell r="D298">
            <v>164.87765899999999</v>
          </cell>
          <cell r="E298">
            <v>132.70920900000002</v>
          </cell>
          <cell r="F298">
            <v>96.813266999999996</v>
          </cell>
          <cell r="G298">
            <v>61.210030999999994</v>
          </cell>
          <cell r="H298">
            <v>55.477941000000001</v>
          </cell>
          <cell r="I298">
            <v>59.413431999999993</v>
          </cell>
          <cell r="J298">
            <v>49.452785999999996</v>
          </cell>
          <cell r="K298">
            <v>105.11144100000001</v>
          </cell>
          <cell r="L298">
            <v>164.39351399999998</v>
          </cell>
          <cell r="M298">
            <v>193.94908100000001</v>
          </cell>
          <cell r="N298">
            <v>1454.5080799999998</v>
          </cell>
          <cell r="O298">
            <v>7.2680730247681818E-2</v>
          </cell>
        </row>
        <row r="299">
          <cell r="B299">
            <v>19.155625000000001</v>
          </cell>
          <cell r="C299">
            <v>16.195830000000001</v>
          </cell>
          <cell r="D299">
            <v>15.515732</v>
          </cell>
          <cell r="E299">
            <v>11.970267</v>
          </cell>
          <cell r="F299">
            <v>7.5667760000000008</v>
          </cell>
          <cell r="G299">
            <v>3.6362090000000005</v>
          </cell>
          <cell r="H299">
            <v>2.9914620000000003</v>
          </cell>
          <cell r="I299">
            <v>3.2434560000000001</v>
          </cell>
          <cell r="J299">
            <v>4.1565339999999997</v>
          </cell>
          <cell r="K299">
            <v>10.645646000000001</v>
          </cell>
          <cell r="L299">
            <v>15.38048</v>
          </cell>
          <cell r="M299">
            <v>19.281501999999996</v>
          </cell>
          <cell r="N299">
            <v>129.73951899999997</v>
          </cell>
          <cell r="O299">
            <v>7.3169652743447527E-2</v>
          </cell>
        </row>
        <row r="307">
          <cell r="B307">
            <v>1933.9069999999986</v>
          </cell>
          <cell r="C307">
            <v>1934.2179999999985</v>
          </cell>
          <cell r="D307">
            <v>1935.1559999999986</v>
          </cell>
          <cell r="E307">
            <v>1935.1559999999986</v>
          </cell>
          <cell r="F307">
            <v>1936.4069999999983</v>
          </cell>
          <cell r="G307">
            <v>1918.4829999999986</v>
          </cell>
          <cell r="H307">
            <v>1913.1389999999985</v>
          </cell>
          <cell r="I307">
            <v>1913.1389999999985</v>
          </cell>
          <cell r="J307">
            <v>1913.1389999999985</v>
          </cell>
          <cell r="K307">
            <v>1914.2729999999981</v>
          </cell>
          <cell r="L307">
            <v>1914.7489999999982</v>
          </cell>
          <cell r="M307">
            <v>1915.0379999999982</v>
          </cell>
          <cell r="N307">
            <v>1915.0379999999982</v>
          </cell>
          <cell r="O307">
            <v>4.9049179067424599E-2</v>
          </cell>
        </row>
        <row r="308">
          <cell r="B308">
            <v>1099.4339480000003</v>
          </cell>
          <cell r="C308">
            <v>1004.2863699999998</v>
          </cell>
          <cell r="D308">
            <v>900.16295099999979</v>
          </cell>
          <cell r="E308">
            <v>701.11071799999945</v>
          </cell>
          <cell r="F308">
            <v>487.05583900000005</v>
          </cell>
          <cell r="G308">
            <v>290.23597599999988</v>
          </cell>
          <cell r="H308">
            <v>266.295973</v>
          </cell>
          <cell r="I308">
            <v>278.25162600000004</v>
          </cell>
          <cell r="J308">
            <v>333.63906400000002</v>
          </cell>
          <cell r="K308">
            <v>692.27227499999981</v>
          </cell>
          <cell r="L308">
            <v>920.31861600000036</v>
          </cell>
          <cell r="M308">
            <v>1125.0957349999999</v>
          </cell>
          <cell r="N308">
            <v>8098.1590910000004</v>
          </cell>
          <cell r="O308">
            <v>5.0094584029529696E-2</v>
          </cell>
        </row>
        <row r="309">
          <cell r="B309">
            <v>850.95271700000012</v>
          </cell>
          <cell r="C309">
            <v>776.72232899999995</v>
          </cell>
          <cell r="D309">
            <v>675.85284499999989</v>
          </cell>
          <cell r="E309">
            <v>509.22733700100008</v>
          </cell>
          <cell r="F309">
            <v>339.35980000100005</v>
          </cell>
          <cell r="G309">
            <v>187.208236</v>
          </cell>
          <cell r="H309">
            <v>170.53703899999999</v>
          </cell>
          <cell r="I309">
            <v>178.148222</v>
          </cell>
          <cell r="J309">
            <v>225.02405200000004</v>
          </cell>
          <cell r="K309">
            <v>438.28820000000007</v>
          </cell>
          <cell r="L309">
            <v>628.88524000000007</v>
          </cell>
          <cell r="M309">
            <v>807.60964300000023</v>
          </cell>
          <cell r="N309">
            <v>5787.8156600019993</v>
          </cell>
          <cell r="O309">
            <v>6.2618784212065196E-2</v>
          </cell>
        </row>
        <row r="310">
          <cell r="B310">
            <v>70.02573000000001</v>
          </cell>
          <cell r="C310">
            <v>46.989460000000001</v>
          </cell>
          <cell r="D310">
            <v>64.000720000000001</v>
          </cell>
          <cell r="E310">
            <v>47.463050000000003</v>
          </cell>
          <cell r="F310">
            <v>31.130939999999999</v>
          </cell>
          <cell r="G310">
            <v>19.08343</v>
          </cell>
          <cell r="H310">
            <v>16.883140000000001</v>
          </cell>
          <cell r="I310">
            <v>14.905460000000001</v>
          </cell>
          <cell r="J310">
            <v>20.69171</v>
          </cell>
          <cell r="K310">
            <v>39.239019999999996</v>
          </cell>
          <cell r="L310">
            <v>52.18817</v>
          </cell>
          <cell r="M310">
            <v>64.984309999999994</v>
          </cell>
          <cell r="N310">
            <v>487.58514000000008</v>
          </cell>
          <cell r="O310">
            <v>5.5941647498281996E-2</v>
          </cell>
        </row>
        <row r="311">
          <cell r="B311">
            <v>9.3200840000000014</v>
          </cell>
          <cell r="C311">
            <v>7.9042159999999999</v>
          </cell>
          <cell r="D311">
            <v>7.5116029999999991</v>
          </cell>
          <cell r="E311">
            <v>6.4109539999999994</v>
          </cell>
          <cell r="F311">
            <v>5.9242730000000003</v>
          </cell>
          <cell r="G311">
            <v>3.6302240000000001</v>
          </cell>
          <cell r="H311">
            <v>3.6251250000000006</v>
          </cell>
          <cell r="I311">
            <v>4.5035639999999999</v>
          </cell>
          <cell r="J311">
            <v>5.1390139999999995</v>
          </cell>
          <cell r="K311">
            <v>6.9074999999999998</v>
          </cell>
          <cell r="L311">
            <v>7.4663330000000006</v>
          </cell>
          <cell r="M311">
            <v>8.8167019999999994</v>
          </cell>
          <cell r="N311">
            <v>77.159592000000004</v>
          </cell>
          <cell r="O311">
            <v>0.13227904525294185</v>
          </cell>
        </row>
        <row r="312">
          <cell r="B312">
            <v>0</v>
          </cell>
          <cell r="C312">
            <v>0.93752000000000002</v>
          </cell>
          <cell r="D312">
            <v>0</v>
          </cell>
          <cell r="E312">
            <v>0</v>
          </cell>
          <cell r="F312">
            <v>0</v>
          </cell>
          <cell r="G312">
            <v>0</v>
          </cell>
          <cell r="H312">
            <v>0</v>
          </cell>
          <cell r="I312">
            <v>0</v>
          </cell>
          <cell r="J312">
            <v>0</v>
          </cell>
          <cell r="K312">
            <v>0</v>
          </cell>
          <cell r="L312">
            <v>0</v>
          </cell>
          <cell r="M312">
            <v>1.6190000000000003E-2</v>
          </cell>
          <cell r="N312">
            <v>0.95371000000000006</v>
          </cell>
          <cell r="O312">
            <v>9.7492849686964446E-5</v>
          </cell>
        </row>
        <row r="313">
          <cell r="B313">
            <v>2.5999999999999999E-2</v>
          </cell>
          <cell r="C313">
            <v>0.01</v>
          </cell>
          <cell r="D313">
            <v>8.7999999999999995E-2</v>
          </cell>
          <cell r="E313">
            <v>0.16900000000000001</v>
          </cell>
          <cell r="F313">
            <v>0.189</v>
          </cell>
          <cell r="G313">
            <v>0.51700000000000002</v>
          </cell>
          <cell r="H313">
            <v>0.443</v>
          </cell>
          <cell r="I313">
            <v>0.46400000000000002</v>
          </cell>
          <cell r="J313">
            <v>0.433</v>
          </cell>
          <cell r="K313">
            <v>0.39</v>
          </cell>
          <cell r="L313">
            <v>0.43</v>
          </cell>
          <cell r="M313">
            <v>0.40500000000000003</v>
          </cell>
          <cell r="N313">
            <v>3.5640000000000001</v>
          </cell>
          <cell r="O313">
            <v>0.10625918792399509</v>
          </cell>
        </row>
        <row r="314">
          <cell r="B314">
            <v>0.104</v>
          </cell>
          <cell r="C314">
            <v>8.4000000000000005E-2</v>
          </cell>
          <cell r="D314">
            <v>8.5999999999999993E-2</v>
          </cell>
          <cell r="E314">
            <v>6.6000000000000003E-2</v>
          </cell>
          <cell r="F314">
            <v>4.7E-2</v>
          </cell>
          <cell r="G314">
            <v>1.4E-2</v>
          </cell>
          <cell r="H314">
            <v>1.4E-2</v>
          </cell>
          <cell r="I314">
            <v>1.7999999999999999E-2</v>
          </cell>
          <cell r="J314">
            <v>2.8000000000000001E-2</v>
          </cell>
          <cell r="K314">
            <v>6.0999999999999999E-2</v>
          </cell>
          <cell r="L314">
            <v>0.08</v>
          </cell>
          <cell r="M314">
            <v>0.11</v>
          </cell>
          <cell r="N314">
            <v>0.71199999999999997</v>
          </cell>
          <cell r="O314">
            <v>7.3480451103919943E-3</v>
          </cell>
        </row>
        <row r="315">
          <cell r="B315">
            <v>4.0000000000000001E-3</v>
          </cell>
          <cell r="C315">
            <v>6.0000000000000001E-3</v>
          </cell>
          <cell r="D315">
            <v>1.2999999999999999E-2</v>
          </cell>
          <cell r="E315">
            <v>1.2E-2</v>
          </cell>
          <cell r="F315">
            <v>1.6E-2</v>
          </cell>
          <cell r="G315">
            <v>3.3000000000000002E-2</v>
          </cell>
          <cell r="H315">
            <v>2.8000000000000001E-2</v>
          </cell>
          <cell r="I315">
            <v>0.02</v>
          </cell>
          <cell r="J315">
            <v>0.02</v>
          </cell>
          <cell r="K315">
            <v>1.7999999999999999E-2</v>
          </cell>
          <cell r="L315">
            <v>6.0000000000000001E-3</v>
          </cell>
          <cell r="M315">
            <v>3.0000000000000001E-3</v>
          </cell>
          <cell r="N315">
            <v>0.17899999999999999</v>
          </cell>
          <cell r="O315">
            <v>0.31100578227510289</v>
          </cell>
        </row>
        <row r="316">
          <cell r="B316">
            <v>6.4313100000000007</v>
          </cell>
          <cell r="C316">
            <v>23.41329</v>
          </cell>
          <cell r="D316">
            <v>0.34599999999999997</v>
          </cell>
          <cell r="E316">
            <v>0.25700000000000001</v>
          </cell>
          <cell r="F316">
            <v>0.22</v>
          </cell>
          <cell r="G316">
            <v>0.16600000000000001</v>
          </cell>
          <cell r="H316">
            <v>0.153</v>
          </cell>
          <cell r="I316">
            <v>0.154</v>
          </cell>
          <cell r="J316">
            <v>0.17</v>
          </cell>
          <cell r="K316">
            <v>0.22600000000000001</v>
          </cell>
          <cell r="L316">
            <v>4.8582299999999998</v>
          </cell>
          <cell r="M316">
            <v>6.6680699999999993</v>
          </cell>
          <cell r="N316">
            <v>43.062899999999999</v>
          </cell>
          <cell r="O316">
            <v>1.0922606380146394E-3</v>
          </cell>
        </row>
        <row r="317">
          <cell r="B317">
            <v>0</v>
          </cell>
          <cell r="C317">
            <v>0</v>
          </cell>
          <cell r="D317">
            <v>0</v>
          </cell>
          <cell r="E317">
            <v>0</v>
          </cell>
          <cell r="F317">
            <v>0</v>
          </cell>
          <cell r="G317">
            <v>0</v>
          </cell>
          <cell r="H317">
            <v>0</v>
          </cell>
          <cell r="I317">
            <v>0</v>
          </cell>
          <cell r="J317">
            <v>0</v>
          </cell>
          <cell r="K317">
            <v>0</v>
          </cell>
          <cell r="L317">
            <v>0</v>
          </cell>
          <cell r="M317">
            <v>0</v>
          </cell>
          <cell r="N317">
            <v>0</v>
          </cell>
          <cell r="O317">
            <v>0</v>
          </cell>
        </row>
        <row r="318">
          <cell r="B318">
            <v>0</v>
          </cell>
          <cell r="C318">
            <v>0</v>
          </cell>
          <cell r="D318">
            <v>0</v>
          </cell>
          <cell r="E318">
            <v>0</v>
          </cell>
          <cell r="F318">
            <v>0</v>
          </cell>
          <cell r="G318">
            <v>0</v>
          </cell>
          <cell r="H318">
            <v>0</v>
          </cell>
          <cell r="I318">
            <v>0</v>
          </cell>
          <cell r="J318">
            <v>0</v>
          </cell>
          <cell r="K318">
            <v>0</v>
          </cell>
          <cell r="L318">
            <v>0</v>
          </cell>
          <cell r="M318">
            <v>0</v>
          </cell>
          <cell r="N318">
            <v>0</v>
          </cell>
          <cell r="O318">
            <v>0</v>
          </cell>
        </row>
        <row r="319">
          <cell r="B319">
            <v>9.8811599999999995</v>
          </cell>
          <cell r="C319">
            <v>8.7366900000000012</v>
          </cell>
          <cell r="D319">
            <v>8.7337099999999985</v>
          </cell>
          <cell r="E319">
            <v>8.03017</v>
          </cell>
          <cell r="F319">
            <v>5.7070300000000005</v>
          </cell>
          <cell r="G319">
            <v>1.79633</v>
          </cell>
          <cell r="H319">
            <v>1.7469100000000002</v>
          </cell>
          <cell r="I319">
            <v>1.8672500000000001</v>
          </cell>
          <cell r="J319">
            <v>2.6571799999999999</v>
          </cell>
          <cell r="K319">
            <v>6.84694</v>
          </cell>
          <cell r="L319">
            <v>8.7351200000000002</v>
          </cell>
          <cell r="M319">
            <v>10.25206</v>
          </cell>
          <cell r="N319">
            <v>74.990549999999985</v>
          </cell>
          <cell r="O319">
            <v>8.5795771568276946E-2</v>
          </cell>
        </row>
        <row r="320">
          <cell r="B320">
            <v>0</v>
          </cell>
          <cell r="C320">
            <v>0</v>
          </cell>
          <cell r="D320">
            <v>0</v>
          </cell>
          <cell r="E320">
            <v>0</v>
          </cell>
          <cell r="F320">
            <v>0</v>
          </cell>
          <cell r="G320">
            <v>0</v>
          </cell>
          <cell r="H320">
            <v>0</v>
          </cell>
          <cell r="I320">
            <v>0</v>
          </cell>
          <cell r="J320">
            <v>0</v>
          </cell>
          <cell r="K320">
            <v>0</v>
          </cell>
          <cell r="L320">
            <v>0</v>
          </cell>
          <cell r="M320">
            <v>0</v>
          </cell>
          <cell r="N320">
            <v>0</v>
          </cell>
          <cell r="O320">
            <v>0</v>
          </cell>
        </row>
        <row r="321">
          <cell r="B321">
            <v>98.25</v>
          </cell>
          <cell r="C321">
            <v>71.471000000000004</v>
          </cell>
          <cell r="D321">
            <v>57.718000000000004</v>
          </cell>
          <cell r="E321">
            <v>98.066999999999993</v>
          </cell>
          <cell r="F321">
            <v>142.47800000000001</v>
          </cell>
          <cell r="G321">
            <v>98.393000000000001</v>
          </cell>
          <cell r="H321">
            <v>92.536000000000001</v>
          </cell>
          <cell r="I321">
            <v>96.852000000000004</v>
          </cell>
          <cell r="J321">
            <v>103.74</v>
          </cell>
          <cell r="K321">
            <v>62.564050000000002</v>
          </cell>
          <cell r="L321">
            <v>102.2908</v>
          </cell>
          <cell r="M321">
            <v>32.808999999999997</v>
          </cell>
          <cell r="N321">
            <v>1057.16885</v>
          </cell>
          <cell r="O321">
            <v>0.36552427180365671</v>
          </cell>
        </row>
        <row r="322">
          <cell r="B322">
            <v>0</v>
          </cell>
          <cell r="C322">
            <v>0</v>
          </cell>
          <cell r="D322">
            <v>0</v>
          </cell>
          <cell r="E322">
            <v>0</v>
          </cell>
          <cell r="F322">
            <v>0</v>
          </cell>
          <cell r="G322">
            <v>0</v>
          </cell>
          <cell r="H322">
            <v>0</v>
          </cell>
          <cell r="I322">
            <v>0</v>
          </cell>
          <cell r="J322">
            <v>0</v>
          </cell>
          <cell r="K322">
            <v>0</v>
          </cell>
          <cell r="L322">
            <v>0</v>
          </cell>
          <cell r="M322">
            <v>0</v>
          </cell>
          <cell r="N322">
            <v>0</v>
          </cell>
          <cell r="O322">
            <v>0</v>
          </cell>
        </row>
        <row r="323">
          <cell r="B323">
            <v>0</v>
          </cell>
          <cell r="C323">
            <v>0</v>
          </cell>
          <cell r="D323">
            <v>0</v>
          </cell>
          <cell r="E323">
            <v>0</v>
          </cell>
          <cell r="F323">
            <v>0</v>
          </cell>
          <cell r="G323">
            <v>0</v>
          </cell>
          <cell r="H323">
            <v>0</v>
          </cell>
          <cell r="I323">
            <v>0</v>
          </cell>
          <cell r="J323">
            <v>0</v>
          </cell>
          <cell r="K323">
            <v>0</v>
          </cell>
          <cell r="L323">
            <v>0</v>
          </cell>
          <cell r="M323">
            <v>0</v>
          </cell>
          <cell r="N323">
            <v>0</v>
          </cell>
          <cell r="O323">
            <v>0</v>
          </cell>
        </row>
        <row r="324">
          <cell r="B324">
            <v>2.3306999999999998E-2</v>
          </cell>
          <cell r="C324">
            <v>2.0917000000000002E-2</v>
          </cell>
          <cell r="D324">
            <v>1.7748999999999997E-2</v>
          </cell>
          <cell r="E324">
            <v>8.4259999999999995E-3</v>
          </cell>
          <cell r="F324">
            <v>7.1699999999999997E-4</v>
          </cell>
          <cell r="G324">
            <v>5.4380000000000001E-3</v>
          </cell>
          <cell r="H324">
            <v>0.25573099999999999</v>
          </cell>
          <cell r="I324">
            <v>3.1922320000000002</v>
          </cell>
          <cell r="J324">
            <v>0</v>
          </cell>
          <cell r="K324">
            <v>0.69064000000000003</v>
          </cell>
          <cell r="L324">
            <v>0</v>
          </cell>
          <cell r="M324">
            <v>0</v>
          </cell>
          <cell r="N324">
            <v>4.2151570000000005</v>
          </cell>
          <cell r="O324">
            <v>1.4539202855237181E-2</v>
          </cell>
        </row>
        <row r="325">
          <cell r="B325">
            <v>656.88712600000019</v>
          </cell>
          <cell r="C325">
            <v>617.14923599999997</v>
          </cell>
          <cell r="D325">
            <v>537.33806299999992</v>
          </cell>
          <cell r="E325">
            <v>348.74373700100011</v>
          </cell>
          <cell r="F325">
            <v>153.64684000100004</v>
          </cell>
          <cell r="G325">
            <v>63.569814000000008</v>
          </cell>
          <cell r="H325">
            <v>54.852132999999995</v>
          </cell>
          <cell r="I325">
            <v>56.171715999999996</v>
          </cell>
          <cell r="J325">
            <v>92.145148000000034</v>
          </cell>
          <cell r="K325">
            <v>321.34505000000007</v>
          </cell>
          <cell r="L325">
            <v>452.83058700000009</v>
          </cell>
          <cell r="M325">
            <v>683.5453110000002</v>
          </cell>
          <cell r="N325">
            <v>4038.2247610019999</v>
          </cell>
          <cell r="O325">
            <v>0.15867070275944872</v>
          </cell>
        </row>
        <row r="326">
          <cell r="B326">
            <v>800.45346199999994</v>
          </cell>
          <cell r="C326">
            <v>732.33696400000008</v>
          </cell>
          <cell r="D326">
            <v>634.68270099999984</v>
          </cell>
          <cell r="E326">
            <v>459.060559001</v>
          </cell>
          <cell r="F326">
            <v>274.514043001</v>
          </cell>
          <cell r="G326">
            <v>130.13680599999998</v>
          </cell>
          <cell r="H326">
            <v>115.84175400000001</v>
          </cell>
          <cell r="I326">
            <v>120.829899</v>
          </cell>
          <cell r="J326">
            <v>167.459191</v>
          </cell>
          <cell r="K326">
            <v>394.34711000000004</v>
          </cell>
          <cell r="L326">
            <v>573.87591100000009</v>
          </cell>
          <cell r="M326">
            <v>755.51528500000006</v>
          </cell>
          <cell r="N326">
            <v>5159.0536850020007</v>
          </cell>
          <cell r="O326">
            <v>6.1292293085212321E-2</v>
          </cell>
        </row>
        <row r="327">
          <cell r="B327">
            <v>76.492830999999981</v>
          </cell>
          <cell r="C327">
            <v>71.620525999999998</v>
          </cell>
          <cell r="D327">
            <v>64.482396000000008</v>
          </cell>
          <cell r="E327">
            <v>44.432079999999999</v>
          </cell>
          <cell r="F327">
            <v>26.591142999999995</v>
          </cell>
          <cell r="G327">
            <v>17.507051000000001</v>
          </cell>
          <cell r="H327">
            <v>14.780407</v>
          </cell>
          <cell r="I327">
            <v>14.49309</v>
          </cell>
          <cell r="J327">
            <v>18.589674000000002</v>
          </cell>
          <cell r="K327">
            <v>36.763989000000002</v>
          </cell>
          <cell r="L327">
            <v>55.538017000000004</v>
          </cell>
          <cell r="M327">
            <v>70.517740000000003</v>
          </cell>
          <cell r="N327">
            <v>511.808944</v>
          </cell>
          <cell r="O327">
            <v>2.3237833989494458E-2</v>
          </cell>
        </row>
        <row r="328">
          <cell r="B328">
            <v>0.68345999999999996</v>
          </cell>
          <cell r="C328">
            <v>0.64122999999999997</v>
          </cell>
          <cell r="D328">
            <v>0.56682999999999995</v>
          </cell>
          <cell r="E328">
            <v>0.40461000000000003</v>
          </cell>
          <cell r="F328">
            <v>0.25563999999999998</v>
          </cell>
          <cell r="G328">
            <v>0.15446000000000001</v>
          </cell>
          <cell r="H328">
            <v>0.13772000000000001</v>
          </cell>
          <cell r="I328">
            <v>0.15721000000000002</v>
          </cell>
          <cell r="J328">
            <v>0.18151</v>
          </cell>
          <cell r="K328">
            <v>0.34310000000000002</v>
          </cell>
          <cell r="L328">
            <v>0.48956</v>
          </cell>
          <cell r="M328">
            <v>1.4051300000000002</v>
          </cell>
          <cell r="N328">
            <v>5.4204600000000003</v>
          </cell>
          <cell r="O328">
            <v>2.4587323585530283E-3</v>
          </cell>
        </row>
        <row r="329">
          <cell r="B329">
            <v>9.7000000000000003E-2</v>
          </cell>
          <cell r="C329">
            <v>9.2999999999999999E-2</v>
          </cell>
          <cell r="D329">
            <v>8.5999999999999993E-2</v>
          </cell>
          <cell r="E329">
            <v>6.0999999999999999E-2</v>
          </cell>
          <cell r="F329">
            <v>5.8999999999999997E-2</v>
          </cell>
          <cell r="G329">
            <v>3.0000000000000001E-3</v>
          </cell>
          <cell r="H329">
            <v>3.0000000000000001E-3</v>
          </cell>
          <cell r="I329">
            <v>3.0000000000000001E-3</v>
          </cell>
          <cell r="J329">
            <v>7.0000000000000001E-3</v>
          </cell>
          <cell r="K329">
            <v>4.3999999999999997E-2</v>
          </cell>
          <cell r="L329">
            <v>7.5999999999999998E-2</v>
          </cell>
          <cell r="M329">
            <v>0.106</v>
          </cell>
          <cell r="N329">
            <v>0.63800000000000001</v>
          </cell>
          <cell r="O329">
            <v>8.60557410982977E-4</v>
          </cell>
        </row>
        <row r="330">
          <cell r="B330">
            <v>0.10100000000000001</v>
          </cell>
          <cell r="C330">
            <v>9.8000000000000004E-2</v>
          </cell>
          <cell r="D330">
            <v>7.0999999999999994E-2</v>
          </cell>
          <cell r="E330">
            <v>3.3000000000000002E-2</v>
          </cell>
          <cell r="F330">
            <v>2E-3</v>
          </cell>
          <cell r="G330">
            <v>0</v>
          </cell>
          <cell r="H330">
            <v>0</v>
          </cell>
          <cell r="I330">
            <v>0</v>
          </cell>
          <cell r="J330">
            <v>0</v>
          </cell>
          <cell r="K330">
            <v>1.7000000000000001E-2</v>
          </cell>
          <cell r="L330">
            <v>4.2999999999999997E-2</v>
          </cell>
          <cell r="M330">
            <v>0.10199999999999999</v>
          </cell>
          <cell r="N330">
            <v>0.46700000000000003</v>
          </cell>
          <cell r="O330">
            <v>2.0029284615456734E-3</v>
          </cell>
        </row>
        <row r="331">
          <cell r="B331">
            <v>6.7267419999999998</v>
          </cell>
          <cell r="C331">
            <v>6.3432919999999999</v>
          </cell>
          <cell r="D331">
            <v>5.9891330000000007</v>
          </cell>
          <cell r="E331">
            <v>4.3052859999999997</v>
          </cell>
          <cell r="F331">
            <v>3.5341740000000001</v>
          </cell>
          <cell r="G331">
            <v>2.2241109999999997</v>
          </cell>
          <cell r="H331">
            <v>2.5284330000000002</v>
          </cell>
          <cell r="I331">
            <v>1.5257740000000002</v>
          </cell>
          <cell r="J331">
            <v>2.2191279999999995</v>
          </cell>
          <cell r="K331">
            <v>4.2735249999999994</v>
          </cell>
          <cell r="L331">
            <v>5.7288549999999994</v>
          </cell>
          <cell r="M331">
            <v>6.471012</v>
          </cell>
          <cell r="N331">
            <v>51.869465000000005</v>
          </cell>
          <cell r="O331">
            <v>0.12245238453722528</v>
          </cell>
        </row>
        <row r="332">
          <cell r="B332">
            <v>456.18242899999996</v>
          </cell>
          <cell r="C332">
            <v>417.4523860000001</v>
          </cell>
          <cell r="D332">
            <v>363.32929699999988</v>
          </cell>
          <cell r="E332">
            <v>268.95688100100006</v>
          </cell>
          <cell r="F332">
            <v>169.26936500100001</v>
          </cell>
          <cell r="G332">
            <v>81.225095999999994</v>
          </cell>
          <cell r="H332">
            <v>74.026672000000005</v>
          </cell>
          <cell r="I332">
            <v>76.782692999999995</v>
          </cell>
          <cell r="J332">
            <v>102.11082699999999</v>
          </cell>
          <cell r="K332">
            <v>229.60976200000007</v>
          </cell>
          <cell r="L332">
            <v>321.89392900000007</v>
          </cell>
          <cell r="M332">
            <v>440.54072400000001</v>
          </cell>
          <cell r="N332">
            <v>3001.3800610020003</v>
          </cell>
          <cell r="O332">
            <v>8.1651572835832603E-2</v>
          </cell>
        </row>
        <row r="333">
          <cell r="B333">
            <v>136.53950400000002</v>
          </cell>
          <cell r="C333">
            <v>123.77293199999998</v>
          </cell>
          <cell r="D333">
            <v>105.98521400000001</v>
          </cell>
          <cell r="E333">
            <v>75.86019499999999</v>
          </cell>
          <cell r="F333">
            <v>41.109914000000003</v>
          </cell>
          <cell r="G333">
            <v>17.874344999999995</v>
          </cell>
          <cell r="H333">
            <v>15.379417</v>
          </cell>
          <cell r="I333">
            <v>17.088215000000002</v>
          </cell>
          <cell r="J333">
            <v>24.517916</v>
          </cell>
          <cell r="K333">
            <v>67.113810999999998</v>
          </cell>
          <cell r="L333">
            <v>99.840719000000007</v>
          </cell>
          <cell r="M333">
            <v>124.80523100000002</v>
          </cell>
          <cell r="N333">
            <v>849.88741300000015</v>
          </cell>
          <cell r="O333">
            <v>4.2468267213168848E-2</v>
          </cell>
        </row>
        <row r="334">
          <cell r="B334">
            <v>123.63049599999999</v>
          </cell>
          <cell r="C334">
            <v>112.31559799999999</v>
          </cell>
          <cell r="D334">
            <v>94.172831000000002</v>
          </cell>
          <cell r="E334">
            <v>65.007507000000004</v>
          </cell>
          <cell r="F334">
            <v>33.692807000000002</v>
          </cell>
          <cell r="G334">
            <v>11.148743</v>
          </cell>
          <cell r="H334">
            <v>8.9861050000000002</v>
          </cell>
          <cell r="I334">
            <v>10.779916999999999</v>
          </cell>
          <cell r="J334">
            <v>19.833136</v>
          </cell>
          <cell r="K334">
            <v>56.181922999999998</v>
          </cell>
          <cell r="L334">
            <v>90.265830999999991</v>
          </cell>
          <cell r="M334">
            <v>111.56744799999998</v>
          </cell>
          <cell r="N334">
            <v>737.58234200000015</v>
          </cell>
          <cell r="O334">
            <v>0.41597690703507828</v>
          </cell>
        </row>
        <row r="342">
          <cell r="B342">
            <v>2838.489</v>
          </cell>
          <cell r="C342">
            <v>2825.6889999999999</v>
          </cell>
          <cell r="D342">
            <v>2825.6889999999999</v>
          </cell>
          <cell r="E342">
            <v>2827.5189999999998</v>
          </cell>
          <cell r="F342">
            <v>2827.5199999999995</v>
          </cell>
          <cell r="G342">
            <v>2827.567</v>
          </cell>
          <cell r="H342">
            <v>2827.567</v>
          </cell>
          <cell r="I342">
            <v>2833.567</v>
          </cell>
          <cell r="J342">
            <v>2833.567</v>
          </cell>
          <cell r="K342">
            <v>2834.2560000000003</v>
          </cell>
          <cell r="L342">
            <v>2834.2560000000003</v>
          </cell>
          <cell r="M342">
            <v>2834.2560000000003</v>
          </cell>
          <cell r="N342">
            <v>2834.2560000000003</v>
          </cell>
          <cell r="O342">
            <v>7.2592778872754851E-2</v>
          </cell>
        </row>
        <row r="343">
          <cell r="B343">
            <v>940.9574530000001</v>
          </cell>
          <cell r="C343">
            <v>890.92319000000009</v>
          </cell>
          <cell r="D343">
            <v>853.21296899999993</v>
          </cell>
          <cell r="E343">
            <v>720.71688699999982</v>
          </cell>
          <cell r="F343">
            <v>605.11804900000038</v>
          </cell>
          <cell r="G343">
            <v>419.79459400000002</v>
          </cell>
          <cell r="H343">
            <v>417.331975</v>
          </cell>
          <cell r="I343">
            <v>447.05677099999997</v>
          </cell>
          <cell r="J343">
            <v>515.54546300000004</v>
          </cell>
          <cell r="K343">
            <v>699.79826600000001</v>
          </cell>
          <cell r="L343">
            <v>830.33894499999997</v>
          </cell>
          <cell r="M343">
            <v>934.18684499999983</v>
          </cell>
          <cell r="N343">
            <v>8274.9814070000011</v>
          </cell>
          <cell r="O343">
            <v>5.1188393161657311E-2</v>
          </cell>
        </row>
        <row r="344">
          <cell r="B344">
            <v>464.25101600000005</v>
          </cell>
          <cell r="C344">
            <v>434.97253600000005</v>
          </cell>
          <cell r="D344">
            <v>385.293612</v>
          </cell>
          <cell r="E344">
            <v>315.67903099999995</v>
          </cell>
          <cell r="F344">
            <v>241.26215500000001</v>
          </cell>
          <cell r="G344">
            <v>110.453328</v>
          </cell>
          <cell r="H344">
            <v>123.05883799999999</v>
          </cell>
          <cell r="I344">
            <v>121.34514000000001</v>
          </cell>
          <cell r="J344">
            <v>168.264511</v>
          </cell>
          <cell r="K344">
            <v>295.47908499999994</v>
          </cell>
          <cell r="L344">
            <v>387.07125299999996</v>
          </cell>
          <cell r="M344">
            <v>456.49236099999996</v>
          </cell>
          <cell r="N344">
            <v>3503.6228659999997</v>
          </cell>
          <cell r="O344">
            <v>3.7905941912192063E-2</v>
          </cell>
        </row>
        <row r="345">
          <cell r="B345">
            <v>41.823642999999997</v>
          </cell>
          <cell r="C345">
            <v>36.317533000000005</v>
          </cell>
          <cell r="D345">
            <v>35.979361000000004</v>
          </cell>
          <cell r="E345">
            <v>33.253067999999992</v>
          </cell>
          <cell r="F345">
            <v>26.101967999999999</v>
          </cell>
          <cell r="G345">
            <v>11.630571999999999</v>
          </cell>
          <cell r="H345">
            <v>9.7724330000000013</v>
          </cell>
          <cell r="I345">
            <v>10.787068</v>
          </cell>
          <cell r="J345">
            <v>18.720879</v>
          </cell>
          <cell r="K345">
            <v>35.307263999999996</v>
          </cell>
          <cell r="L345">
            <v>48.922465999999993</v>
          </cell>
          <cell r="M345">
            <v>40.426161</v>
          </cell>
          <cell r="N345">
            <v>349.04241599999995</v>
          </cell>
          <cell r="O345">
            <v>4.0046355386919086E-2</v>
          </cell>
        </row>
        <row r="346">
          <cell r="B346">
            <v>0.88100000000000001</v>
          </cell>
          <cell r="C346">
            <v>0.73299999999999998</v>
          </cell>
          <cell r="D346">
            <v>0.77600000000000002</v>
          </cell>
          <cell r="E346">
            <v>0.57099999999999995</v>
          </cell>
          <cell r="F346">
            <v>0.313</v>
          </cell>
          <cell r="G346">
            <v>0.20100000000000001</v>
          </cell>
          <cell r="H346">
            <v>0.13600000000000001</v>
          </cell>
          <cell r="I346">
            <v>0.20200000000000001</v>
          </cell>
          <cell r="J346">
            <v>0.47</v>
          </cell>
          <cell r="K346">
            <v>0.376</v>
          </cell>
          <cell r="L346">
            <v>0.60199999999999998</v>
          </cell>
          <cell r="M346">
            <v>0.67900000000000005</v>
          </cell>
          <cell r="N346">
            <v>5.94</v>
          </cell>
          <cell r="O346">
            <v>1.0183277392167581E-2</v>
          </cell>
        </row>
        <row r="347">
          <cell r="B347">
            <v>0</v>
          </cell>
          <cell r="C347">
            <v>0</v>
          </cell>
          <cell r="D347">
            <v>0</v>
          </cell>
          <cell r="E347">
            <v>0</v>
          </cell>
          <cell r="F347">
            <v>0</v>
          </cell>
          <cell r="G347">
            <v>0</v>
          </cell>
          <cell r="H347">
            <v>0</v>
          </cell>
          <cell r="I347">
            <v>0</v>
          </cell>
          <cell r="J347">
            <v>0</v>
          </cell>
          <cell r="K347">
            <v>0</v>
          </cell>
          <cell r="L347">
            <v>0</v>
          </cell>
          <cell r="M347">
            <v>0</v>
          </cell>
          <cell r="N347">
            <v>0</v>
          </cell>
          <cell r="O347">
            <v>0</v>
          </cell>
        </row>
        <row r="348">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row>
        <row r="349">
          <cell r="B349">
            <v>0.65930999999999995</v>
          </cell>
          <cell r="C349">
            <v>0.54576000000000002</v>
          </cell>
          <cell r="D349">
            <v>0.48724000000000001</v>
          </cell>
          <cell r="E349">
            <v>0.46276999999999996</v>
          </cell>
          <cell r="F349">
            <v>0.46300000000000002</v>
          </cell>
          <cell r="G349">
            <v>0.33143</v>
          </cell>
          <cell r="H349">
            <v>0.35641</v>
          </cell>
          <cell r="I349">
            <v>0.42937999999999998</v>
          </cell>
          <cell r="J349">
            <v>0.45572000000000001</v>
          </cell>
          <cell r="K349">
            <v>0.35804000000000002</v>
          </cell>
          <cell r="L349">
            <v>0.32083999999999996</v>
          </cell>
          <cell r="M349">
            <v>0.30262</v>
          </cell>
          <cell r="N349">
            <v>5.1725199999999996</v>
          </cell>
          <cell r="O349">
            <v>5.3381896480905612E-2</v>
          </cell>
        </row>
        <row r="350">
          <cell r="B350">
            <v>1.4289999999999999E-3</v>
          </cell>
          <cell r="C350">
            <v>4.1539999999999997E-3</v>
          </cell>
          <cell r="D350">
            <v>6.5429999999999993E-3</v>
          </cell>
          <cell r="E350">
            <v>1.4748000000000001E-2</v>
          </cell>
          <cell r="F350">
            <v>1.7156999999999999E-2</v>
          </cell>
          <cell r="G350">
            <v>2.5567999999999997E-2</v>
          </cell>
          <cell r="H350">
            <v>1.9594999999999998E-2</v>
          </cell>
          <cell r="I350">
            <v>2.0882999999999999E-2</v>
          </cell>
          <cell r="J350">
            <v>1.2896000000000001E-2</v>
          </cell>
          <cell r="K350">
            <v>1.6349999999999996E-2</v>
          </cell>
          <cell r="L350">
            <v>4.0199999999999993E-3</v>
          </cell>
          <cell r="M350">
            <v>1.2800000000000001E-3</v>
          </cell>
          <cell r="N350">
            <v>0.144623</v>
          </cell>
          <cell r="O350">
            <v>0.25127703491604586</v>
          </cell>
        </row>
        <row r="351">
          <cell r="B351">
            <v>268.46597700000001</v>
          </cell>
          <cell r="C351">
            <v>257.25602800000001</v>
          </cell>
          <cell r="D351">
            <v>229.02243999999999</v>
          </cell>
          <cell r="E351">
            <v>170.57841399999998</v>
          </cell>
          <cell r="F351">
            <v>120.587855</v>
          </cell>
          <cell r="G351">
            <v>72.156346999999997</v>
          </cell>
          <cell r="H351">
            <v>73.979294999999993</v>
          </cell>
          <cell r="I351">
            <v>56.408750999999995</v>
          </cell>
          <cell r="J351">
            <v>94.796170000000018</v>
          </cell>
          <cell r="K351">
            <v>151.85026799999997</v>
          </cell>
          <cell r="L351">
            <v>206.71274499999998</v>
          </cell>
          <cell r="M351">
            <v>259.05898300000001</v>
          </cell>
          <cell r="N351">
            <v>1960.8732730000002</v>
          </cell>
          <cell r="O351">
            <v>4.9736192690990021E-2</v>
          </cell>
        </row>
        <row r="352">
          <cell r="B352">
            <v>0</v>
          </cell>
          <cell r="C352">
            <v>0</v>
          </cell>
          <cell r="D352">
            <v>0</v>
          </cell>
          <cell r="E352">
            <v>0</v>
          </cell>
          <cell r="F352">
            <v>0</v>
          </cell>
          <cell r="G352">
            <v>0</v>
          </cell>
          <cell r="H352">
            <v>0</v>
          </cell>
          <cell r="I352">
            <v>0</v>
          </cell>
          <cell r="J352">
            <v>0</v>
          </cell>
          <cell r="K352">
            <v>0</v>
          </cell>
          <cell r="L352">
            <v>0</v>
          </cell>
          <cell r="M352">
            <v>0</v>
          </cell>
          <cell r="N352">
            <v>0</v>
          </cell>
          <cell r="O352">
            <v>0</v>
          </cell>
        </row>
        <row r="353">
          <cell r="B353">
            <v>0</v>
          </cell>
          <cell r="C353">
            <v>0</v>
          </cell>
          <cell r="D353">
            <v>0</v>
          </cell>
          <cell r="E353">
            <v>0</v>
          </cell>
          <cell r="F353">
            <v>0</v>
          </cell>
          <cell r="G353">
            <v>0</v>
          </cell>
          <cell r="H353">
            <v>0</v>
          </cell>
          <cell r="I353">
            <v>0</v>
          </cell>
          <cell r="J353">
            <v>0</v>
          </cell>
          <cell r="K353">
            <v>0</v>
          </cell>
          <cell r="L353">
            <v>0</v>
          </cell>
          <cell r="M353">
            <v>0</v>
          </cell>
          <cell r="N353">
            <v>0</v>
          </cell>
          <cell r="O353">
            <v>0</v>
          </cell>
        </row>
        <row r="354">
          <cell r="B354">
            <v>0</v>
          </cell>
          <cell r="C354">
            <v>0</v>
          </cell>
          <cell r="D354">
            <v>0</v>
          </cell>
          <cell r="E354">
            <v>0</v>
          </cell>
          <cell r="F354">
            <v>0</v>
          </cell>
          <cell r="G354">
            <v>2.2800000000000001E-2</v>
          </cell>
          <cell r="H354">
            <v>0</v>
          </cell>
          <cell r="I354">
            <v>1.34E-2</v>
          </cell>
          <cell r="J354">
            <v>0</v>
          </cell>
          <cell r="K354">
            <v>0</v>
          </cell>
          <cell r="L354">
            <v>0</v>
          </cell>
          <cell r="M354">
            <v>0</v>
          </cell>
          <cell r="N354">
            <v>3.6200000000000003E-2</v>
          </cell>
          <cell r="O354">
            <v>4.1415977490118778E-5</v>
          </cell>
        </row>
        <row r="355">
          <cell r="B355">
            <v>0</v>
          </cell>
          <cell r="C355">
            <v>0</v>
          </cell>
          <cell r="D355">
            <v>0</v>
          </cell>
          <cell r="E355">
            <v>0</v>
          </cell>
          <cell r="F355">
            <v>0</v>
          </cell>
          <cell r="G355">
            <v>0</v>
          </cell>
          <cell r="H355">
            <v>0</v>
          </cell>
          <cell r="I355">
            <v>0</v>
          </cell>
          <cell r="J355">
            <v>0</v>
          </cell>
          <cell r="K355">
            <v>0</v>
          </cell>
          <cell r="L355">
            <v>0</v>
          </cell>
          <cell r="M355">
            <v>0</v>
          </cell>
          <cell r="N355">
            <v>0</v>
          </cell>
          <cell r="O355">
            <v>0</v>
          </cell>
        </row>
        <row r="356">
          <cell r="B356">
            <v>0</v>
          </cell>
          <cell r="C356">
            <v>0</v>
          </cell>
          <cell r="D356">
            <v>0.77208600000000005</v>
          </cell>
          <cell r="E356">
            <v>0</v>
          </cell>
          <cell r="F356">
            <v>0</v>
          </cell>
          <cell r="G356">
            <v>0</v>
          </cell>
          <cell r="H356">
            <v>0</v>
          </cell>
          <cell r="I356">
            <v>0</v>
          </cell>
          <cell r="J356">
            <v>0</v>
          </cell>
          <cell r="K356">
            <v>0</v>
          </cell>
          <cell r="L356">
            <v>0</v>
          </cell>
          <cell r="M356">
            <v>0</v>
          </cell>
          <cell r="N356">
            <v>0.77208600000000005</v>
          </cell>
          <cell r="O356">
            <v>2.6695468081546116E-4</v>
          </cell>
        </row>
        <row r="357">
          <cell r="B357">
            <v>0</v>
          </cell>
          <cell r="C357">
            <v>0</v>
          </cell>
          <cell r="D357">
            <v>0</v>
          </cell>
          <cell r="E357">
            <v>0</v>
          </cell>
          <cell r="F357">
            <v>0</v>
          </cell>
          <cell r="G357">
            <v>0</v>
          </cell>
          <cell r="H357">
            <v>0</v>
          </cell>
          <cell r="I357">
            <v>0</v>
          </cell>
          <cell r="J357">
            <v>0</v>
          </cell>
          <cell r="K357">
            <v>0</v>
          </cell>
          <cell r="L357">
            <v>0</v>
          </cell>
          <cell r="M357">
            <v>0</v>
          </cell>
          <cell r="N357">
            <v>0</v>
          </cell>
          <cell r="O357">
            <v>0</v>
          </cell>
        </row>
        <row r="358">
          <cell r="B358">
            <v>0</v>
          </cell>
          <cell r="C358">
            <v>0</v>
          </cell>
          <cell r="D358">
            <v>0</v>
          </cell>
          <cell r="E358">
            <v>0</v>
          </cell>
          <cell r="F358">
            <v>0</v>
          </cell>
          <cell r="G358">
            <v>0</v>
          </cell>
          <cell r="H358">
            <v>0</v>
          </cell>
          <cell r="I358">
            <v>0</v>
          </cell>
          <cell r="J358">
            <v>0</v>
          </cell>
          <cell r="K358">
            <v>0</v>
          </cell>
          <cell r="L358">
            <v>0</v>
          </cell>
          <cell r="M358">
            <v>0</v>
          </cell>
          <cell r="N358">
            <v>0</v>
          </cell>
          <cell r="O358">
            <v>0</v>
          </cell>
        </row>
        <row r="359">
          <cell r="B359">
            <v>0</v>
          </cell>
          <cell r="C359">
            <v>0</v>
          </cell>
          <cell r="D359">
            <v>0</v>
          </cell>
          <cell r="E359">
            <v>0</v>
          </cell>
          <cell r="F359">
            <v>0</v>
          </cell>
          <cell r="G359">
            <v>0</v>
          </cell>
          <cell r="H359">
            <v>0</v>
          </cell>
          <cell r="I359">
            <v>0</v>
          </cell>
          <cell r="J359">
            <v>0</v>
          </cell>
          <cell r="K359">
            <v>0</v>
          </cell>
          <cell r="L359">
            <v>0</v>
          </cell>
          <cell r="M359">
            <v>0</v>
          </cell>
          <cell r="N359">
            <v>0</v>
          </cell>
          <cell r="O359">
            <v>0</v>
          </cell>
        </row>
        <row r="360">
          <cell r="B360">
            <v>152.41965700000003</v>
          </cell>
          <cell r="C360">
            <v>140.116061</v>
          </cell>
          <cell r="D360">
            <v>118.24994199999998</v>
          </cell>
          <cell r="E360">
            <v>110.79903099999999</v>
          </cell>
          <cell r="F360">
            <v>93.779175000000009</v>
          </cell>
          <cell r="G360">
            <v>26.085611</v>
          </cell>
          <cell r="H360">
            <v>38.795104999999992</v>
          </cell>
          <cell r="I360">
            <v>53.483658000000013</v>
          </cell>
          <cell r="J360">
            <v>53.808845999999988</v>
          </cell>
          <cell r="K360">
            <v>107.57116299999998</v>
          </cell>
          <cell r="L360">
            <v>130.50918199999998</v>
          </cell>
          <cell r="M360">
            <v>156.02431699999994</v>
          </cell>
          <cell r="N360">
            <v>1181.6417479999998</v>
          </cell>
          <cell r="O360">
            <v>4.6429294470112958E-2</v>
          </cell>
        </row>
        <row r="361">
          <cell r="B361">
            <v>408.57203300000003</v>
          </cell>
          <cell r="C361">
            <v>383.80103600000001</v>
          </cell>
          <cell r="D361">
            <v>337.53051299999998</v>
          </cell>
          <cell r="E361">
            <v>269.65138100000001</v>
          </cell>
          <cell r="F361">
            <v>198.573398</v>
          </cell>
          <cell r="G361">
            <v>78.845133999999987</v>
          </cell>
          <cell r="H361">
            <v>70.860077999999987</v>
          </cell>
          <cell r="I361">
            <v>81.342495999999997</v>
          </cell>
          <cell r="J361">
            <v>134.156406</v>
          </cell>
          <cell r="K361">
            <v>254.038364</v>
          </cell>
          <cell r="L361">
            <v>340.42927399999996</v>
          </cell>
          <cell r="M361">
            <v>402.55361400000004</v>
          </cell>
          <cell r="N361">
            <v>2960.3537270000002</v>
          </cell>
          <cell r="O361">
            <v>3.517057184317985E-2</v>
          </cell>
        </row>
        <row r="362">
          <cell r="B362">
            <v>24.786947000000001</v>
          </cell>
          <cell r="C362">
            <v>24.538450999999998</v>
          </cell>
          <cell r="D362">
            <v>21.779038</v>
          </cell>
          <cell r="E362">
            <v>17.376982999999999</v>
          </cell>
          <cell r="F362">
            <v>12.756066000000001</v>
          </cell>
          <cell r="G362">
            <v>7.0489550000000003</v>
          </cell>
          <cell r="H362">
            <v>6.2026829999999995</v>
          </cell>
          <cell r="I362">
            <v>5.0419259999999992</v>
          </cell>
          <cell r="J362">
            <v>8.3881259999999997</v>
          </cell>
          <cell r="K362">
            <v>15.989381999999999</v>
          </cell>
          <cell r="L362">
            <v>20.961677999999999</v>
          </cell>
          <cell r="M362">
            <v>21.710561000000002</v>
          </cell>
          <cell r="N362">
            <v>186.58079600000002</v>
          </cell>
          <cell r="O362">
            <v>8.4713907677934838E-3</v>
          </cell>
        </row>
        <row r="363">
          <cell r="B363">
            <v>15.33361</v>
          </cell>
          <cell r="C363">
            <v>17.180949999999999</v>
          </cell>
          <cell r="D363">
            <v>17.0748</v>
          </cell>
          <cell r="E363">
            <v>12.268840000000001</v>
          </cell>
          <cell r="F363">
            <v>9.2323699999999995</v>
          </cell>
          <cell r="G363">
            <v>3.7733499999999998</v>
          </cell>
          <cell r="H363">
            <v>2.4326500000000002</v>
          </cell>
          <cell r="I363">
            <v>2.6949099999999997</v>
          </cell>
          <cell r="J363">
            <v>5.5291100000000002</v>
          </cell>
          <cell r="K363">
            <v>8.8407599999999995</v>
          </cell>
          <cell r="L363">
            <v>11.419500000000001</v>
          </cell>
          <cell r="M363">
            <v>13.458</v>
          </cell>
          <cell r="N363">
            <v>119.23884999999999</v>
          </cell>
          <cell r="O363">
            <v>5.4086999791835143E-2</v>
          </cell>
        </row>
        <row r="364">
          <cell r="B364">
            <v>1.857415</v>
          </cell>
          <cell r="C364">
            <v>1.7632260000000002</v>
          </cell>
          <cell r="D364">
            <v>1.420776</v>
          </cell>
          <cell r="E364">
            <v>1.141993</v>
          </cell>
          <cell r="F364">
            <v>0.80480999999999991</v>
          </cell>
          <cell r="G364">
            <v>0.30580099999999999</v>
          </cell>
          <cell r="H364">
            <v>0.30782300000000001</v>
          </cell>
          <cell r="I364">
            <v>0.40411999999999998</v>
          </cell>
          <cell r="J364">
            <v>0.66445899999999991</v>
          </cell>
          <cell r="K364">
            <v>1.425416</v>
          </cell>
          <cell r="L364">
            <v>1.9437200000000003</v>
          </cell>
          <cell r="M364">
            <v>2.2208999999999999</v>
          </cell>
          <cell r="N364">
            <v>14.260459000000001</v>
          </cell>
          <cell r="O364">
            <v>1.9235021436471621E-2</v>
          </cell>
        </row>
        <row r="365">
          <cell r="B365">
            <v>2.0698099999999999</v>
          </cell>
          <cell r="C365">
            <v>2.080857</v>
          </cell>
          <cell r="D365">
            <v>1.7264740000000001</v>
          </cell>
          <cell r="E365">
            <v>1.357478</v>
          </cell>
          <cell r="F365">
            <v>0.92364999999999997</v>
          </cell>
          <cell r="G365">
            <v>0.24723200000000001</v>
          </cell>
          <cell r="H365">
            <v>0.20546199999999998</v>
          </cell>
          <cell r="I365">
            <v>0.277034</v>
          </cell>
          <cell r="J365">
            <v>0.481402</v>
          </cell>
          <cell r="K365">
            <v>1.259423</v>
          </cell>
          <cell r="L365">
            <v>1.7895669999999999</v>
          </cell>
          <cell r="M365">
            <v>1.9998340000000001</v>
          </cell>
          <cell r="N365">
            <v>14.418223000000001</v>
          </cell>
          <cell r="O365">
            <v>6.1838692101953842E-2</v>
          </cell>
        </row>
        <row r="366">
          <cell r="B366">
            <v>0.99</v>
          </cell>
          <cell r="C366">
            <v>0.82869999999999999</v>
          </cell>
          <cell r="D366">
            <v>0.84295000000000009</v>
          </cell>
          <cell r="E366">
            <v>0.62790000000000001</v>
          </cell>
          <cell r="F366">
            <v>0.34364999999999996</v>
          </cell>
          <cell r="G366">
            <v>0.20827999999999999</v>
          </cell>
          <cell r="H366">
            <v>0.14232</v>
          </cell>
          <cell r="I366">
            <v>0.21098</v>
          </cell>
          <cell r="J366">
            <v>0.47960000000000003</v>
          </cell>
          <cell r="K366">
            <v>0.42275999999999997</v>
          </cell>
          <cell r="L366">
            <v>0.68108000000000002</v>
          </cell>
          <cell r="M366">
            <v>0.78886999999999996</v>
          </cell>
          <cell r="N366">
            <v>6.5670899999999994</v>
          </cell>
          <cell r="O366">
            <v>1.5503453331754369E-2</v>
          </cell>
        </row>
        <row r="367">
          <cell r="B367">
            <v>243.11540800000003</v>
          </cell>
          <cell r="C367">
            <v>223.10530500000004</v>
          </cell>
          <cell r="D367">
            <v>198.81446199999996</v>
          </cell>
          <cell r="E367">
            <v>162.21068700000001</v>
          </cell>
          <cell r="F367">
            <v>120.10367499999998</v>
          </cell>
          <cell r="G367">
            <v>46.194292999999995</v>
          </cell>
          <cell r="H367">
            <v>43.008901999999992</v>
          </cell>
          <cell r="I367">
            <v>48.814064999999999</v>
          </cell>
          <cell r="J367">
            <v>80.592430999999991</v>
          </cell>
          <cell r="K367">
            <v>147.50673600000002</v>
          </cell>
          <cell r="L367">
            <v>193.74573500000002</v>
          </cell>
          <cell r="M367">
            <v>233.578622</v>
          </cell>
          <cell r="N367">
            <v>1740.7903209999999</v>
          </cell>
          <cell r="O367">
            <v>4.7357637086318065E-2</v>
          </cell>
        </row>
        <row r="368">
          <cell r="B368">
            <v>98.815003000000019</v>
          </cell>
          <cell r="C368">
            <v>93.819018999999997</v>
          </cell>
          <cell r="D368">
            <v>78.357678000000007</v>
          </cell>
          <cell r="E368">
            <v>60.722519000000013</v>
          </cell>
          <cell r="F368">
            <v>44.627932000000001</v>
          </cell>
          <cell r="G368">
            <v>17.653181</v>
          </cell>
          <cell r="H368">
            <v>15.588937999999999</v>
          </cell>
          <cell r="I368">
            <v>19.964110999999999</v>
          </cell>
          <cell r="J368">
            <v>31.873611</v>
          </cell>
          <cell r="K368">
            <v>64.981031000000002</v>
          </cell>
          <cell r="L368">
            <v>91.445307999999983</v>
          </cell>
          <cell r="M368">
            <v>106.89448299999999</v>
          </cell>
          <cell r="N368">
            <v>724.74281400000007</v>
          </cell>
          <cell r="O368">
            <v>3.6214880953621E-2</v>
          </cell>
        </row>
        <row r="369">
          <cell r="B369">
            <v>21.603839999999998</v>
          </cell>
          <cell r="C369">
            <v>20.484527999999997</v>
          </cell>
          <cell r="D369">
            <v>17.514334999999999</v>
          </cell>
          <cell r="E369">
            <v>13.944981</v>
          </cell>
          <cell r="F369">
            <v>9.7812450000000002</v>
          </cell>
          <cell r="G369">
            <v>3.4140419999999998</v>
          </cell>
          <cell r="H369">
            <v>2.9713000000000003</v>
          </cell>
          <cell r="I369">
            <v>3.9353500000000001</v>
          </cell>
          <cell r="J369">
            <v>6.1476670000000002</v>
          </cell>
          <cell r="K369">
            <v>13.612855999999997</v>
          </cell>
          <cell r="L369">
            <v>18.442685999999998</v>
          </cell>
          <cell r="M369">
            <v>21.902343999999999</v>
          </cell>
          <cell r="N369">
            <v>153.75517399999998</v>
          </cell>
          <cell r="O369">
            <v>8.6713846141886444E-2</v>
          </cell>
        </row>
        <row r="377">
          <cell r="B377">
            <v>607.6610000000004</v>
          </cell>
          <cell r="C377">
            <v>607.6610000000004</v>
          </cell>
          <cell r="D377">
            <v>607.6610000000004</v>
          </cell>
          <cell r="E377">
            <v>607.6610000000004</v>
          </cell>
          <cell r="F377">
            <v>607.6610000000004</v>
          </cell>
          <cell r="G377">
            <v>607.6610000000004</v>
          </cell>
          <cell r="H377">
            <v>607.6610000000004</v>
          </cell>
          <cell r="I377">
            <v>607.6610000000004</v>
          </cell>
          <cell r="J377">
            <v>607.77700000000038</v>
          </cell>
          <cell r="K377">
            <v>608.3910000000003</v>
          </cell>
          <cell r="L377">
            <v>608.33600000000035</v>
          </cell>
          <cell r="M377">
            <v>608.33600000000035</v>
          </cell>
          <cell r="N377">
            <v>608.33600000000035</v>
          </cell>
          <cell r="O377">
            <v>1.5581091026476162E-2</v>
          </cell>
        </row>
        <row r="378">
          <cell r="B378">
            <v>513.7247593077517</v>
          </cell>
          <cell r="C378">
            <v>454.98591770795321</v>
          </cell>
          <cell r="D378">
            <v>433.54361328317958</v>
          </cell>
          <cell r="E378">
            <v>367.854079460295</v>
          </cell>
          <cell r="F378">
            <v>287.82125155186645</v>
          </cell>
          <cell r="G378">
            <v>192.91269454332723</v>
          </cell>
          <cell r="H378">
            <v>177.42870539644125</v>
          </cell>
          <cell r="I378">
            <v>185.13208592803926</v>
          </cell>
          <cell r="J378">
            <v>171.75688291058879</v>
          </cell>
          <cell r="K378">
            <v>308.65795079999998</v>
          </cell>
          <cell r="L378">
            <v>388.58801900000003</v>
          </cell>
          <cell r="M378">
            <v>466.94535479999951</v>
          </cell>
          <cell r="N378">
            <v>3949.3513146894425</v>
          </cell>
          <cell r="O378">
            <v>2.4430380914066911E-2</v>
          </cell>
        </row>
        <row r="379">
          <cell r="B379">
            <v>256.21327399999996</v>
          </cell>
          <cell r="C379">
            <v>226.37418700000003</v>
          </cell>
          <cell r="D379">
            <v>212.63104399999997</v>
          </cell>
          <cell r="E379">
            <v>167.85951000000003</v>
          </cell>
          <cell r="F379">
            <v>110.55757799999998</v>
          </cell>
          <cell r="G379">
            <v>51.652622000000001</v>
          </cell>
          <cell r="H379">
            <v>46.497563</v>
          </cell>
          <cell r="I379">
            <v>47.974944000000008</v>
          </cell>
          <cell r="J379">
            <v>67.840060000000008</v>
          </cell>
          <cell r="K379">
            <v>132.02058700000003</v>
          </cell>
          <cell r="L379">
            <v>191.18252000000001</v>
          </cell>
          <cell r="M379">
            <v>235.97941200000002</v>
          </cell>
          <cell r="N379">
            <v>1746.7833009999999</v>
          </cell>
          <cell r="O379">
            <v>1.8898571242768319E-2</v>
          </cell>
        </row>
        <row r="380">
          <cell r="B380">
            <v>96.567809999999994</v>
          </cell>
          <cell r="C380">
            <v>86.08441000000002</v>
          </cell>
          <cell r="D380">
            <v>78.796499999999995</v>
          </cell>
          <cell r="E380">
            <v>61.084029999999998</v>
          </cell>
          <cell r="F380">
            <v>35.904199999999996</v>
          </cell>
          <cell r="G380">
            <v>13.953604</v>
          </cell>
          <cell r="H380">
            <v>11.598160999999999</v>
          </cell>
          <cell r="I380">
            <v>11.793026000000001</v>
          </cell>
          <cell r="J380">
            <v>18.455089999999998</v>
          </cell>
          <cell r="K380">
            <v>47.398640000000007</v>
          </cell>
          <cell r="L380">
            <v>67.901054000000002</v>
          </cell>
          <cell r="M380">
            <v>89.015429999999995</v>
          </cell>
          <cell r="N380">
            <v>618.55195500000002</v>
          </cell>
          <cell r="O380">
            <v>7.0967739964313076E-2</v>
          </cell>
        </row>
        <row r="381">
          <cell r="B381">
            <v>5.3127139999999997</v>
          </cell>
          <cell r="C381">
            <v>4.9881690000000001</v>
          </cell>
          <cell r="D381">
            <v>5.1799949999999999</v>
          </cell>
          <cell r="E381">
            <v>4.3721689999999995</v>
          </cell>
          <cell r="F381">
            <v>3.8390720000000003</v>
          </cell>
          <cell r="G381">
            <v>2.6680540000000001</v>
          </cell>
          <cell r="H381">
            <v>2.2536740000000002</v>
          </cell>
          <cell r="I381">
            <v>2.053661</v>
          </cell>
          <cell r="J381">
            <v>2.4195739999999994</v>
          </cell>
          <cell r="K381">
            <v>3.7424819999999999</v>
          </cell>
          <cell r="L381">
            <v>5.9840339999999994</v>
          </cell>
          <cell r="M381">
            <v>7.0806339999999999</v>
          </cell>
          <cell r="N381">
            <v>49.894232000000002</v>
          </cell>
          <cell r="O381">
            <v>8.553649911198051E-2</v>
          </cell>
        </row>
        <row r="382">
          <cell r="B382">
            <v>0</v>
          </cell>
          <cell r="C382">
            <v>0</v>
          </cell>
          <cell r="D382">
            <v>0</v>
          </cell>
          <cell r="E382">
            <v>0</v>
          </cell>
          <cell r="F382">
            <v>0</v>
          </cell>
          <cell r="G382">
            <v>0</v>
          </cell>
          <cell r="H382">
            <v>0</v>
          </cell>
          <cell r="I382">
            <v>0</v>
          </cell>
          <cell r="J382">
            <v>0</v>
          </cell>
          <cell r="K382">
            <v>0</v>
          </cell>
          <cell r="L382">
            <v>0</v>
          </cell>
          <cell r="M382">
            <v>0</v>
          </cell>
          <cell r="N382">
            <v>0</v>
          </cell>
          <cell r="O382">
            <v>0</v>
          </cell>
        </row>
        <row r="383">
          <cell r="B383">
            <v>0</v>
          </cell>
          <cell r="C383">
            <v>0</v>
          </cell>
          <cell r="D383">
            <v>0</v>
          </cell>
          <cell r="E383">
            <v>0</v>
          </cell>
          <cell r="F383">
            <v>0</v>
          </cell>
          <cell r="G383">
            <v>0.01</v>
          </cell>
          <cell r="H383">
            <v>0.01</v>
          </cell>
          <cell r="I383">
            <v>1.7999999999999999E-2</v>
          </cell>
          <cell r="J383">
            <v>1.4999999999999999E-2</v>
          </cell>
          <cell r="K383">
            <v>2E-3</v>
          </cell>
          <cell r="L383">
            <v>1E-3</v>
          </cell>
          <cell r="M383">
            <v>0</v>
          </cell>
          <cell r="N383">
            <v>5.6000000000000001E-2</v>
          </cell>
          <cell r="O383">
            <v>1.6696168697372968E-3</v>
          </cell>
        </row>
        <row r="384">
          <cell r="B384">
            <v>0</v>
          </cell>
          <cell r="C384">
            <v>0</v>
          </cell>
          <cell r="D384">
            <v>0</v>
          </cell>
          <cell r="E384">
            <v>0</v>
          </cell>
          <cell r="F384">
            <v>0</v>
          </cell>
          <cell r="G384">
            <v>0</v>
          </cell>
          <cell r="H384">
            <v>0</v>
          </cell>
          <cell r="I384">
            <v>0</v>
          </cell>
          <cell r="J384">
            <v>0</v>
          </cell>
          <cell r="K384">
            <v>0</v>
          </cell>
          <cell r="L384">
            <v>0</v>
          </cell>
          <cell r="M384">
            <v>0</v>
          </cell>
          <cell r="N384">
            <v>0</v>
          </cell>
          <cell r="O384">
            <v>0</v>
          </cell>
        </row>
        <row r="385">
          <cell r="B385">
            <v>3.7000000000000002E-3</v>
          </cell>
          <cell r="C385">
            <v>7.6E-3</v>
          </cell>
          <cell r="D385">
            <v>1.24E-2</v>
          </cell>
          <cell r="E385">
            <v>1.72E-2</v>
          </cell>
          <cell r="F385">
            <v>1.8800000000000001E-2</v>
          </cell>
          <cell r="G385">
            <v>2.8000000000000001E-2</v>
          </cell>
          <cell r="H385">
            <v>2.47E-2</v>
          </cell>
          <cell r="I385">
            <v>1.7899999999999999E-2</v>
          </cell>
          <cell r="J385">
            <v>1.6E-2</v>
          </cell>
          <cell r="K385">
            <v>1.2699999999999999E-2</v>
          </cell>
          <cell r="L385">
            <v>3.8999999999999998E-3</v>
          </cell>
          <cell r="M385">
            <v>2.5999999999999999E-3</v>
          </cell>
          <cell r="N385">
            <v>0.16549999999999995</v>
          </cell>
          <cell r="O385">
            <v>0.28755003891915931</v>
          </cell>
        </row>
        <row r="386">
          <cell r="B386">
            <v>45.815911</v>
          </cell>
          <cell r="C386">
            <v>39.598559999999999</v>
          </cell>
          <cell r="D386">
            <v>36.127970999999995</v>
          </cell>
          <cell r="E386">
            <v>29.026882000000001</v>
          </cell>
          <cell r="F386">
            <v>16.878263999999998</v>
          </cell>
          <cell r="G386">
            <v>0.432</v>
          </cell>
          <cell r="H386">
            <v>0.47099999999999997</v>
          </cell>
          <cell r="I386">
            <v>0.504</v>
          </cell>
          <cell r="J386">
            <v>0.78600000000000003</v>
          </cell>
          <cell r="K386">
            <v>21.274776000000003</v>
          </cell>
          <cell r="L386">
            <v>31.371758999999997</v>
          </cell>
          <cell r="M386">
            <v>41.064175000000006</v>
          </cell>
          <cell r="N386">
            <v>263.35129799999999</v>
          </cell>
          <cell r="O386">
            <v>6.679723306499641E-3</v>
          </cell>
        </row>
        <row r="387">
          <cell r="B387">
            <v>6.1529399999999992</v>
          </cell>
          <cell r="C387">
            <v>5.4262299999999994</v>
          </cell>
          <cell r="D387">
            <v>5.0037099999999999</v>
          </cell>
          <cell r="E387">
            <v>3.7126100000000002</v>
          </cell>
          <cell r="F387">
            <v>1.9205699999999999</v>
          </cell>
          <cell r="G387">
            <v>1.40876</v>
          </cell>
          <cell r="H387">
            <v>1.4065799999999999</v>
          </cell>
          <cell r="I387">
            <v>1.4053399999999998</v>
          </cell>
          <cell r="J387">
            <v>1.66021</v>
          </cell>
          <cell r="K387">
            <v>3.42719</v>
          </cell>
          <cell r="L387">
            <v>4.9712700000000005</v>
          </cell>
          <cell r="M387">
            <v>5.7340200000000001</v>
          </cell>
          <cell r="N387">
            <v>42.229429999999994</v>
          </cell>
          <cell r="O387">
            <v>0.20016591764988104</v>
          </cell>
        </row>
        <row r="388">
          <cell r="B388">
            <v>0</v>
          </cell>
          <cell r="C388">
            <v>0</v>
          </cell>
          <cell r="D388">
            <v>0</v>
          </cell>
          <cell r="E388">
            <v>0</v>
          </cell>
          <cell r="F388">
            <v>0</v>
          </cell>
          <cell r="G388">
            <v>0</v>
          </cell>
          <cell r="H388">
            <v>0</v>
          </cell>
          <cell r="I388">
            <v>0</v>
          </cell>
          <cell r="J388">
            <v>0</v>
          </cell>
          <cell r="K388">
            <v>0</v>
          </cell>
          <cell r="L388">
            <v>0</v>
          </cell>
          <cell r="M388">
            <v>0</v>
          </cell>
          <cell r="N388">
            <v>0</v>
          </cell>
          <cell r="O388">
            <v>0</v>
          </cell>
        </row>
        <row r="389">
          <cell r="B389">
            <v>1.7950889999999999</v>
          </cell>
          <cell r="C389">
            <v>1.8769629999999999</v>
          </cell>
          <cell r="D389">
            <v>1.8712310000000001</v>
          </cell>
          <cell r="E389">
            <v>1.549782</v>
          </cell>
          <cell r="F389">
            <v>2.851378</v>
          </cell>
          <cell r="G389">
            <v>2.2345839999999999</v>
          </cell>
          <cell r="H389">
            <v>1.419254</v>
          </cell>
          <cell r="I389">
            <v>1.2094149999999999</v>
          </cell>
          <cell r="J389">
            <v>1.9188859999999999</v>
          </cell>
          <cell r="K389">
            <v>2.1623679999999998</v>
          </cell>
          <cell r="L389">
            <v>2.1904940000000002</v>
          </cell>
          <cell r="M389">
            <v>1.447762</v>
          </cell>
          <cell r="N389">
            <v>22.527206000000003</v>
          </cell>
          <cell r="O389">
            <v>2.5773101011361012E-2</v>
          </cell>
        </row>
        <row r="390">
          <cell r="B390">
            <v>0</v>
          </cell>
          <cell r="C390">
            <v>0</v>
          </cell>
          <cell r="D390">
            <v>0</v>
          </cell>
          <cell r="E390">
            <v>0</v>
          </cell>
          <cell r="F390">
            <v>0</v>
          </cell>
          <cell r="G390">
            <v>0</v>
          </cell>
          <cell r="H390">
            <v>0</v>
          </cell>
          <cell r="I390">
            <v>0</v>
          </cell>
          <cell r="J390">
            <v>0</v>
          </cell>
          <cell r="K390">
            <v>0</v>
          </cell>
          <cell r="L390">
            <v>0</v>
          </cell>
          <cell r="M390">
            <v>0</v>
          </cell>
          <cell r="N390">
            <v>0</v>
          </cell>
          <cell r="O390">
            <v>0</v>
          </cell>
        </row>
        <row r="391">
          <cell r="B391">
            <v>0.42799999999999999</v>
          </cell>
          <cell r="C391">
            <v>0.93</v>
          </cell>
          <cell r="D391">
            <v>1.423</v>
          </cell>
          <cell r="E391">
            <v>1.1260219999999999</v>
          </cell>
          <cell r="F391">
            <v>0.31892300000000001</v>
          </cell>
          <cell r="G391">
            <v>0.261517</v>
          </cell>
          <cell r="H391">
            <v>0.278279</v>
          </cell>
          <cell r="I391">
            <v>0.247726</v>
          </cell>
          <cell r="J391">
            <v>0.2485</v>
          </cell>
          <cell r="K391">
            <v>1.1702629999999998</v>
          </cell>
          <cell r="L391">
            <v>1.2372180000000002</v>
          </cell>
          <cell r="M391">
            <v>1.201376</v>
          </cell>
          <cell r="N391">
            <v>8.8708240000000007</v>
          </cell>
          <cell r="O391">
            <v>3.0671557177440498E-3</v>
          </cell>
        </row>
        <row r="392">
          <cell r="B392">
            <v>0</v>
          </cell>
          <cell r="C392">
            <v>0</v>
          </cell>
          <cell r="D392">
            <v>0</v>
          </cell>
          <cell r="E392">
            <v>0</v>
          </cell>
          <cell r="F392">
            <v>0</v>
          </cell>
          <cell r="G392">
            <v>0</v>
          </cell>
          <cell r="H392">
            <v>0</v>
          </cell>
          <cell r="I392">
            <v>0</v>
          </cell>
          <cell r="J392">
            <v>0</v>
          </cell>
          <cell r="K392">
            <v>0</v>
          </cell>
          <cell r="L392">
            <v>0</v>
          </cell>
          <cell r="M392">
            <v>0</v>
          </cell>
          <cell r="N392">
            <v>0</v>
          </cell>
          <cell r="O392">
            <v>0</v>
          </cell>
        </row>
        <row r="393">
          <cell r="B393">
            <v>0</v>
          </cell>
          <cell r="C393">
            <v>0</v>
          </cell>
          <cell r="D393">
            <v>0</v>
          </cell>
          <cell r="E393">
            <v>0</v>
          </cell>
          <cell r="F393">
            <v>0</v>
          </cell>
          <cell r="G393">
            <v>0</v>
          </cell>
          <cell r="H393">
            <v>0</v>
          </cell>
          <cell r="I393">
            <v>0</v>
          </cell>
          <cell r="J393">
            <v>0</v>
          </cell>
          <cell r="K393">
            <v>0</v>
          </cell>
          <cell r="L393">
            <v>0</v>
          </cell>
          <cell r="M393">
            <v>0</v>
          </cell>
          <cell r="N393">
            <v>0</v>
          </cell>
          <cell r="O393">
            <v>0</v>
          </cell>
        </row>
        <row r="394">
          <cell r="B394">
            <v>0.134494</v>
          </cell>
          <cell r="C394">
            <v>0.12371500000000001</v>
          </cell>
          <cell r="D394">
            <v>0.11101</v>
          </cell>
          <cell r="E394">
            <v>8.4567000000000003E-2</v>
          </cell>
          <cell r="F394">
            <v>4.9938000000000003E-2</v>
          </cell>
          <cell r="G394">
            <v>1.0949E-2</v>
          </cell>
          <cell r="H394">
            <v>3.2729999999999999E-3</v>
          </cell>
          <cell r="I394">
            <v>8.9770000000000006E-3</v>
          </cell>
          <cell r="J394">
            <v>1.9862999999999999E-2</v>
          </cell>
          <cell r="K394">
            <v>8.0003000000000005E-2</v>
          </cell>
          <cell r="L394">
            <v>0.102977</v>
          </cell>
          <cell r="M394">
            <v>0.134936</v>
          </cell>
          <cell r="N394">
            <v>0.86470200000000008</v>
          </cell>
          <cell r="O394">
            <v>2.9825882612033905E-3</v>
          </cell>
        </row>
        <row r="395">
          <cell r="B395">
            <v>100.00261600000002</v>
          </cell>
          <cell r="C395">
            <v>87.338540000000023</v>
          </cell>
          <cell r="D395">
            <v>84.105227000000014</v>
          </cell>
          <cell r="E395">
            <v>66.886248000000023</v>
          </cell>
          <cell r="F395">
            <v>48.776432999999997</v>
          </cell>
          <cell r="G395">
            <v>30.645153999999998</v>
          </cell>
          <cell r="H395">
            <v>29.032641999999999</v>
          </cell>
          <cell r="I395">
            <v>30.716899000000005</v>
          </cell>
          <cell r="J395">
            <v>42.300937000000005</v>
          </cell>
          <cell r="K395">
            <v>52.750164999999996</v>
          </cell>
          <cell r="L395">
            <v>77.418813999999998</v>
          </cell>
          <cell r="M395">
            <v>90.298479</v>
          </cell>
          <cell r="N395">
            <v>740.27215400000023</v>
          </cell>
          <cell r="O395">
            <v>2.9086915627570417E-2</v>
          </cell>
        </row>
        <row r="396">
          <cell r="B396">
            <v>238.60243599999993</v>
          </cell>
          <cell r="C396">
            <v>209.80607200000006</v>
          </cell>
          <cell r="D396">
            <v>194.729017</v>
          </cell>
          <cell r="E396">
            <v>153.319366</v>
          </cell>
          <cell r="F396">
            <v>99.281847999999997</v>
          </cell>
          <cell r="G396">
            <v>46.044270999999995</v>
          </cell>
          <cell r="H396">
            <v>39.124220000000001</v>
          </cell>
          <cell r="I396">
            <v>40.135647000000006</v>
          </cell>
          <cell r="J396">
            <v>59.577658999999997</v>
          </cell>
          <cell r="K396">
            <v>119.138932</v>
          </cell>
          <cell r="L396">
            <v>175.66026899999997</v>
          </cell>
          <cell r="M396">
            <v>222.46643599999996</v>
          </cell>
          <cell r="N396">
            <v>1597.8861730000001</v>
          </cell>
          <cell r="O396">
            <v>1.8983734927403899E-2</v>
          </cell>
        </row>
        <row r="397">
          <cell r="B397">
            <v>23.238699</v>
          </cell>
          <cell r="C397">
            <v>21.653009999999998</v>
          </cell>
          <cell r="D397">
            <v>20.689727999999999</v>
          </cell>
          <cell r="E397">
            <v>16.926226</v>
          </cell>
          <cell r="F397">
            <v>10.635414000000001</v>
          </cell>
          <cell r="G397">
            <v>9.6246750000000016</v>
          </cell>
          <cell r="H397">
            <v>9.1618250000000003</v>
          </cell>
          <cell r="I397">
            <v>8.8165949999999995</v>
          </cell>
          <cell r="J397">
            <v>9.3409449999999996</v>
          </cell>
          <cell r="K397">
            <v>10.374571</v>
          </cell>
          <cell r="L397">
            <v>13.799515999999999</v>
          </cell>
          <cell r="M397">
            <v>19.191587999999999</v>
          </cell>
          <cell r="N397">
            <v>173.45279200000002</v>
          </cell>
          <cell r="O397">
            <v>7.8753355773913802E-3</v>
          </cell>
        </row>
        <row r="398">
          <cell r="B398">
            <v>6.1529399999999992</v>
          </cell>
          <cell r="C398">
            <v>5.4262299999999994</v>
          </cell>
          <cell r="D398">
            <v>5.0037099999999999</v>
          </cell>
          <cell r="E398">
            <v>3.7126100000000002</v>
          </cell>
          <cell r="F398">
            <v>1.9205699999999999</v>
          </cell>
          <cell r="G398">
            <v>1.40876</v>
          </cell>
          <cell r="H398">
            <v>1.4065799999999999</v>
          </cell>
          <cell r="I398">
            <v>1.4053399999999998</v>
          </cell>
          <cell r="J398">
            <v>1.66021</v>
          </cell>
          <cell r="K398">
            <v>3.42719</v>
          </cell>
          <cell r="L398">
            <v>4.9712700000000005</v>
          </cell>
          <cell r="M398">
            <v>5.7340200000000001</v>
          </cell>
          <cell r="N398">
            <v>42.229429999999994</v>
          </cell>
          <cell r="O398">
            <v>1.9155360619624532E-2</v>
          </cell>
        </row>
        <row r="399">
          <cell r="B399">
            <v>0.66920999999999997</v>
          </cell>
          <cell r="C399">
            <v>0.63951000000000002</v>
          </cell>
          <cell r="D399">
            <v>0.52652999999999994</v>
          </cell>
          <cell r="E399">
            <v>0.34534999999999999</v>
          </cell>
          <cell r="F399">
            <v>0.13325999999999999</v>
          </cell>
          <cell r="G399">
            <v>2.9959999999999997E-2</v>
          </cell>
          <cell r="H399">
            <v>1.9709999999999998E-2</v>
          </cell>
          <cell r="I399">
            <v>1.9969999999999998E-2</v>
          </cell>
          <cell r="J399">
            <v>5.4629999999999998E-2</v>
          </cell>
          <cell r="K399">
            <v>0.22549</v>
          </cell>
          <cell r="L399">
            <v>0.39517000000000002</v>
          </cell>
          <cell r="M399">
            <v>0.55362</v>
          </cell>
          <cell r="N399">
            <v>3.6124100000000001</v>
          </cell>
          <cell r="O399">
            <v>4.8725488981332535E-3</v>
          </cell>
        </row>
        <row r="400">
          <cell r="B400">
            <v>0.64254999999999995</v>
          </cell>
          <cell r="C400">
            <v>0.51360000000000006</v>
          </cell>
          <cell r="D400">
            <v>0.50548999999999999</v>
          </cell>
          <cell r="E400">
            <v>0.45095000000000007</v>
          </cell>
          <cell r="F400">
            <v>0.32116999999999996</v>
          </cell>
          <cell r="G400">
            <v>3.2350000000000004E-2</v>
          </cell>
          <cell r="H400">
            <v>1.2710000000000001E-2</v>
          </cell>
          <cell r="I400">
            <v>2.3600000000000003E-2</v>
          </cell>
          <cell r="J400">
            <v>7.9650000000000012E-2</v>
          </cell>
          <cell r="K400">
            <v>0.26483000000000007</v>
          </cell>
          <cell r="L400">
            <v>0.44500000000000001</v>
          </cell>
          <cell r="M400">
            <v>0.66867999999999994</v>
          </cell>
          <cell r="N400">
            <v>3.9605800000000002</v>
          </cell>
          <cell r="O400">
            <v>1.698663470284489E-2</v>
          </cell>
        </row>
        <row r="401">
          <cell r="B401">
            <v>9.3178920000000005</v>
          </cell>
          <cell r="C401">
            <v>8.6750170000000004</v>
          </cell>
          <cell r="D401">
            <v>9.0172000000000008</v>
          </cell>
          <cell r="E401">
            <v>7.5102919999999997</v>
          </cell>
          <cell r="F401">
            <v>5.8756969999999997</v>
          </cell>
          <cell r="G401">
            <v>3.0867900000000001</v>
          </cell>
          <cell r="H401">
            <v>2.6400100000000002</v>
          </cell>
          <cell r="I401">
            <v>2.56854</v>
          </cell>
          <cell r="J401">
            <v>4.4567860000000001</v>
          </cell>
          <cell r="K401">
            <v>3.2982760000000004</v>
          </cell>
          <cell r="L401">
            <v>7.7018940000000002</v>
          </cell>
          <cell r="M401">
            <v>8.9956720000000008</v>
          </cell>
          <cell r="N401">
            <v>73.144066000000009</v>
          </cell>
          <cell r="O401">
            <v>0.17267703255563144</v>
          </cell>
        </row>
        <row r="402">
          <cell r="B402">
            <v>142.56952899999996</v>
          </cell>
          <cell r="C402">
            <v>123.61623500000005</v>
          </cell>
          <cell r="D402">
            <v>116.106089</v>
          </cell>
          <cell r="E402">
            <v>91.255241999999996</v>
          </cell>
          <cell r="F402">
            <v>61.207556999999994</v>
          </cell>
          <cell r="G402">
            <v>24.968147999999992</v>
          </cell>
          <cell r="H402">
            <v>20.569039</v>
          </cell>
          <cell r="I402">
            <v>21.099833000000011</v>
          </cell>
          <cell r="J402">
            <v>33.553453000000005</v>
          </cell>
          <cell r="K402">
            <v>73.874157000000011</v>
          </cell>
          <cell r="L402">
            <v>104.24452699999996</v>
          </cell>
          <cell r="M402">
            <v>133.53677999999996</v>
          </cell>
          <cell r="N402">
            <v>946.6005889999999</v>
          </cell>
          <cell r="O402">
            <v>2.5751962553310245E-2</v>
          </cell>
        </row>
        <row r="403">
          <cell r="B403">
            <v>55.934105999999986</v>
          </cell>
          <cell r="C403">
            <v>49.22487000000001</v>
          </cell>
          <cell r="D403">
            <v>42.826830000000001</v>
          </cell>
          <cell r="E403">
            <v>33.079725999999994</v>
          </cell>
          <cell r="F403">
            <v>19.172340000000009</v>
          </cell>
          <cell r="G403">
            <v>6.8934779999999991</v>
          </cell>
          <cell r="H403">
            <v>5.3143460000000005</v>
          </cell>
          <cell r="I403">
            <v>6.2016790000000004</v>
          </cell>
          <cell r="J403">
            <v>10.426935</v>
          </cell>
          <cell r="K403">
            <v>27.626840999999992</v>
          </cell>
          <cell r="L403">
            <v>44.035006000000003</v>
          </cell>
          <cell r="M403">
            <v>53.691215999999997</v>
          </cell>
          <cell r="N403">
            <v>354.42737300000005</v>
          </cell>
          <cell r="O403">
            <v>1.7710482769822438E-2</v>
          </cell>
        </row>
        <row r="404">
          <cell r="B404">
            <v>7.7509999999999996E-2</v>
          </cell>
          <cell r="C404">
            <v>5.7599999999999991E-2</v>
          </cell>
          <cell r="D404">
            <v>5.3439999999999994E-2</v>
          </cell>
          <cell r="E404">
            <v>3.8969999999999998E-2</v>
          </cell>
          <cell r="F404">
            <v>1.584E-2</v>
          </cell>
          <cell r="G404">
            <v>1.1E-4</v>
          </cell>
          <cell r="H404">
            <v>0</v>
          </cell>
          <cell r="I404">
            <v>8.9999999999999992E-5</v>
          </cell>
          <cell r="J404">
            <v>5.0500000000000007E-3</v>
          </cell>
          <cell r="K404">
            <v>4.7577000000000001E-2</v>
          </cell>
          <cell r="L404">
            <v>6.7886000000000002E-2</v>
          </cell>
          <cell r="M404">
            <v>9.486E-2</v>
          </cell>
          <cell r="N404">
            <v>0.45893299999999998</v>
          </cell>
          <cell r="O404">
            <v>2.5882605779129343E-4</v>
          </cell>
        </row>
        <row r="412">
          <cell r="B412">
            <v>1069.0494999999999</v>
          </cell>
          <cell r="C412">
            <v>1069.0494999999999</v>
          </cell>
          <cell r="D412">
            <v>1069.3024999999998</v>
          </cell>
          <cell r="E412">
            <v>1069.3024999999998</v>
          </cell>
          <cell r="F412">
            <v>1069.2864999999999</v>
          </cell>
          <cell r="G412">
            <v>1069.3024999999998</v>
          </cell>
          <cell r="H412">
            <v>1072.5024999999996</v>
          </cell>
          <cell r="I412">
            <v>1072.5024999999996</v>
          </cell>
          <cell r="J412">
            <v>1072.5024999999996</v>
          </cell>
          <cell r="K412">
            <v>1074.1434999999997</v>
          </cell>
          <cell r="L412">
            <v>1072.3224999999995</v>
          </cell>
          <cell r="M412">
            <v>1072.3224999999995</v>
          </cell>
          <cell r="N412">
            <v>1072.3224999999995</v>
          </cell>
          <cell r="O412">
            <v>2.7465010261168939E-2</v>
          </cell>
        </row>
        <row r="413">
          <cell r="B413">
            <v>599.87272820331088</v>
          </cell>
          <cell r="C413">
            <v>503.12179368828777</v>
          </cell>
          <cell r="D413">
            <v>474.27090307483189</v>
          </cell>
          <cell r="E413">
            <v>383.69177921086532</v>
          </cell>
          <cell r="F413">
            <v>301.05490150748551</v>
          </cell>
          <cell r="G413">
            <v>200.14035000000004</v>
          </cell>
          <cell r="H413">
            <v>171.70943400000002</v>
          </cell>
          <cell r="I413">
            <v>178.03907499999994</v>
          </cell>
          <cell r="J413">
            <v>290.19089100000002</v>
          </cell>
          <cell r="K413">
            <v>459.98381200000011</v>
          </cell>
          <cell r="L413">
            <v>526.53452900000002</v>
          </cell>
          <cell r="M413">
            <v>635.9862730000001</v>
          </cell>
          <cell r="N413">
            <v>4724.5964696847814</v>
          </cell>
          <cell r="O413">
            <v>2.9225987313496658E-2</v>
          </cell>
        </row>
        <row r="414">
          <cell r="B414">
            <v>419.77620220331039</v>
          </cell>
          <cell r="C414">
            <v>391.84989268828815</v>
          </cell>
          <cell r="D414">
            <v>358.72402007483197</v>
          </cell>
          <cell r="E414">
            <v>281.69510921086544</v>
          </cell>
          <cell r="F414">
            <v>211.09311850748543</v>
          </cell>
          <cell r="G414">
            <v>123.38767</v>
          </cell>
          <cell r="H414">
            <v>99.255230000000012</v>
          </cell>
          <cell r="I414">
            <v>109.99188700000001</v>
          </cell>
          <cell r="J414">
            <v>146.60057</v>
          </cell>
          <cell r="K414">
            <v>245.77119099999999</v>
          </cell>
          <cell r="L414">
            <v>306.76397099999997</v>
          </cell>
          <cell r="M414">
            <v>391.37090799999999</v>
          </cell>
          <cell r="N414">
            <v>3086.2797696847811</v>
          </cell>
          <cell r="O414">
            <v>3.3390677635349364E-2</v>
          </cell>
        </row>
        <row r="415">
          <cell r="B415">
            <v>80.270959999999988</v>
          </cell>
          <cell r="C415">
            <v>75.507530000000003</v>
          </cell>
          <cell r="D415">
            <v>58.345690000000005</v>
          </cell>
          <cell r="E415">
            <v>69.830380000000005</v>
          </cell>
          <cell r="F415">
            <v>86.54243000000001</v>
          </cell>
          <cell r="G415">
            <v>42.814709999999998</v>
          </cell>
          <cell r="H415">
            <v>11.41112</v>
          </cell>
          <cell r="I415">
            <v>40.742089999999997</v>
          </cell>
          <cell r="J415">
            <v>62.449920000000006</v>
          </cell>
          <cell r="K415">
            <v>79.905901999999983</v>
          </cell>
          <cell r="L415">
            <v>55.213879999999996</v>
          </cell>
          <cell r="M415">
            <v>47.241222</v>
          </cell>
          <cell r="N415">
            <v>710.27583399999992</v>
          </cell>
          <cell r="O415">
            <v>8.1491409545779533E-2</v>
          </cell>
        </row>
        <row r="416">
          <cell r="B416">
            <v>5.1417960000000003</v>
          </cell>
          <cell r="C416">
            <v>4.4695110000000007</v>
          </cell>
          <cell r="D416">
            <v>4.6593070000000001</v>
          </cell>
          <cell r="E416">
            <v>3.9221689999999998</v>
          </cell>
          <cell r="F416">
            <v>3.477411</v>
          </cell>
          <cell r="G416">
            <v>1.9689070000000002</v>
          </cell>
          <cell r="H416">
            <v>1.6068239999999998</v>
          </cell>
          <cell r="I416">
            <v>1.204232</v>
          </cell>
          <cell r="J416">
            <v>2.3061120000000002</v>
          </cell>
          <cell r="K416">
            <v>3.7956999999999996</v>
          </cell>
          <cell r="L416">
            <v>4.8124979999999997</v>
          </cell>
          <cell r="M416">
            <v>5.1649419999999999</v>
          </cell>
          <cell r="N416">
            <v>42.529409000000001</v>
          </cell>
          <cell r="O416">
            <v>7.2910567200664717E-2</v>
          </cell>
        </row>
        <row r="417">
          <cell r="B417">
            <v>9.0659100000000006</v>
          </cell>
          <cell r="C417">
            <v>6.2101000000000006</v>
          </cell>
          <cell r="D417">
            <v>10.697950000000001</v>
          </cell>
          <cell r="E417">
            <v>3.8064</v>
          </cell>
          <cell r="F417">
            <v>0</v>
          </cell>
          <cell r="G417">
            <v>0</v>
          </cell>
          <cell r="H417">
            <v>0.37557999999999997</v>
          </cell>
          <cell r="I417">
            <v>2.9749400000000001</v>
          </cell>
          <cell r="J417">
            <v>0.58035000000000003</v>
          </cell>
          <cell r="K417">
            <v>2.37643</v>
          </cell>
          <cell r="L417">
            <v>10.81855</v>
          </cell>
          <cell r="M417">
            <v>7.71889</v>
          </cell>
          <cell r="N417">
            <v>54.62510000000001</v>
          </cell>
          <cell r="O417">
            <v>5.5840419660435582E-3</v>
          </cell>
        </row>
        <row r="418">
          <cell r="B418">
            <v>0</v>
          </cell>
          <cell r="C418">
            <v>0</v>
          </cell>
          <cell r="D418">
            <v>0</v>
          </cell>
          <cell r="E418">
            <v>0</v>
          </cell>
          <cell r="F418">
            <v>0</v>
          </cell>
          <cell r="G418">
            <v>0</v>
          </cell>
          <cell r="H418">
            <v>0</v>
          </cell>
          <cell r="I418">
            <v>0</v>
          </cell>
          <cell r="J418">
            <v>0</v>
          </cell>
          <cell r="K418">
            <v>0</v>
          </cell>
          <cell r="L418">
            <v>0</v>
          </cell>
          <cell r="M418">
            <v>0</v>
          </cell>
          <cell r="N418">
            <v>0</v>
          </cell>
          <cell r="O418">
            <v>0</v>
          </cell>
        </row>
        <row r="419">
          <cell r="B419">
            <v>0</v>
          </cell>
          <cell r="C419">
            <v>0</v>
          </cell>
          <cell r="D419">
            <v>0</v>
          </cell>
          <cell r="E419">
            <v>0</v>
          </cell>
          <cell r="F419">
            <v>0</v>
          </cell>
          <cell r="G419">
            <v>0</v>
          </cell>
          <cell r="H419">
            <v>0</v>
          </cell>
          <cell r="I419">
            <v>0</v>
          </cell>
          <cell r="J419">
            <v>0</v>
          </cell>
          <cell r="K419">
            <v>0</v>
          </cell>
          <cell r="L419">
            <v>0</v>
          </cell>
          <cell r="M419">
            <v>0</v>
          </cell>
          <cell r="N419">
            <v>0</v>
          </cell>
          <cell r="O419">
            <v>0</v>
          </cell>
        </row>
        <row r="420">
          <cell r="B420">
            <v>0</v>
          </cell>
          <cell r="C420">
            <v>0</v>
          </cell>
          <cell r="D420">
            <v>0</v>
          </cell>
          <cell r="E420">
            <v>0</v>
          </cell>
          <cell r="F420">
            <v>0</v>
          </cell>
          <cell r="G420">
            <v>0</v>
          </cell>
          <cell r="H420">
            <v>0</v>
          </cell>
          <cell r="I420">
            <v>0</v>
          </cell>
          <cell r="J420">
            <v>0</v>
          </cell>
          <cell r="K420">
            <v>1.361E-3</v>
          </cell>
          <cell r="L420">
            <v>0</v>
          </cell>
          <cell r="M420">
            <v>6.7999999999999999E-5</v>
          </cell>
          <cell r="N420">
            <v>1.4289999999999999E-3</v>
          </cell>
          <cell r="O420">
            <v>2.4828338707883909E-3</v>
          </cell>
        </row>
        <row r="421">
          <cell r="B421">
            <v>162.45522</v>
          </cell>
          <cell r="C421">
            <v>151.79088000000002</v>
          </cell>
          <cell r="D421">
            <v>148.87607</v>
          </cell>
          <cell r="E421">
            <v>101.67014</v>
          </cell>
          <cell r="F421">
            <v>46.181550000000001</v>
          </cell>
          <cell r="G421">
            <v>31.525729999999999</v>
          </cell>
          <cell r="H421">
            <v>49.608350000000002</v>
          </cell>
          <cell r="I421">
            <v>24.946620000000003</v>
          </cell>
          <cell r="J421">
            <v>34.282150000000001</v>
          </cell>
          <cell r="K421">
            <v>77.469979999999993</v>
          </cell>
          <cell r="L421">
            <v>126.01629000000001</v>
          </cell>
          <cell r="M421">
            <v>189.55058</v>
          </cell>
          <cell r="N421">
            <v>1144.37356</v>
          </cell>
          <cell r="O421">
            <v>2.9026242885933928E-2</v>
          </cell>
        </row>
        <row r="422">
          <cell r="B422">
            <v>0</v>
          </cell>
          <cell r="C422">
            <v>0</v>
          </cell>
          <cell r="D422">
            <v>0</v>
          </cell>
          <cell r="E422">
            <v>0</v>
          </cell>
          <cell r="F422">
            <v>0</v>
          </cell>
          <cell r="G422">
            <v>0</v>
          </cell>
          <cell r="H422">
            <v>0</v>
          </cell>
          <cell r="I422">
            <v>0</v>
          </cell>
          <cell r="J422">
            <v>0</v>
          </cell>
          <cell r="K422">
            <v>0</v>
          </cell>
          <cell r="L422">
            <v>0</v>
          </cell>
          <cell r="M422">
            <v>0</v>
          </cell>
          <cell r="N422">
            <v>0</v>
          </cell>
          <cell r="O422">
            <v>0</v>
          </cell>
        </row>
        <row r="423">
          <cell r="B423">
            <v>0</v>
          </cell>
          <cell r="C423">
            <v>0</v>
          </cell>
          <cell r="D423">
            <v>0</v>
          </cell>
          <cell r="E423">
            <v>0</v>
          </cell>
          <cell r="F423">
            <v>0</v>
          </cell>
          <cell r="G423">
            <v>0</v>
          </cell>
          <cell r="H423">
            <v>0</v>
          </cell>
          <cell r="I423">
            <v>0</v>
          </cell>
          <cell r="J423">
            <v>0</v>
          </cell>
          <cell r="K423">
            <v>0</v>
          </cell>
          <cell r="L423">
            <v>0</v>
          </cell>
          <cell r="M423">
            <v>0</v>
          </cell>
          <cell r="N423">
            <v>0</v>
          </cell>
          <cell r="O423">
            <v>0</v>
          </cell>
        </row>
        <row r="424">
          <cell r="B424">
            <v>0</v>
          </cell>
          <cell r="C424">
            <v>0</v>
          </cell>
          <cell r="D424">
            <v>0</v>
          </cell>
          <cell r="E424">
            <v>0</v>
          </cell>
          <cell r="F424">
            <v>0</v>
          </cell>
          <cell r="G424">
            <v>0</v>
          </cell>
          <cell r="H424">
            <v>0</v>
          </cell>
          <cell r="I424">
            <v>0</v>
          </cell>
          <cell r="J424">
            <v>0</v>
          </cell>
          <cell r="K424">
            <v>0</v>
          </cell>
          <cell r="L424">
            <v>0</v>
          </cell>
          <cell r="M424">
            <v>0</v>
          </cell>
          <cell r="N424">
            <v>0</v>
          </cell>
          <cell r="O424">
            <v>0</v>
          </cell>
        </row>
        <row r="425">
          <cell r="B425">
            <v>0</v>
          </cell>
          <cell r="C425">
            <v>0</v>
          </cell>
          <cell r="D425">
            <v>0</v>
          </cell>
          <cell r="E425">
            <v>0</v>
          </cell>
          <cell r="F425">
            <v>0</v>
          </cell>
          <cell r="G425">
            <v>0</v>
          </cell>
          <cell r="H425">
            <v>0</v>
          </cell>
          <cell r="I425">
            <v>0</v>
          </cell>
          <cell r="J425">
            <v>0</v>
          </cell>
          <cell r="K425">
            <v>0</v>
          </cell>
          <cell r="L425">
            <v>0</v>
          </cell>
          <cell r="M425">
            <v>0</v>
          </cell>
          <cell r="N425">
            <v>0</v>
          </cell>
          <cell r="O425">
            <v>0</v>
          </cell>
        </row>
        <row r="426">
          <cell r="B426">
            <v>0</v>
          </cell>
          <cell r="C426">
            <v>0</v>
          </cell>
          <cell r="D426">
            <v>0</v>
          </cell>
          <cell r="E426">
            <v>0</v>
          </cell>
          <cell r="F426">
            <v>0</v>
          </cell>
          <cell r="G426">
            <v>0</v>
          </cell>
          <cell r="H426">
            <v>0</v>
          </cell>
          <cell r="I426">
            <v>0</v>
          </cell>
          <cell r="J426">
            <v>0</v>
          </cell>
          <cell r="K426">
            <v>0</v>
          </cell>
          <cell r="L426">
            <v>0</v>
          </cell>
          <cell r="M426">
            <v>0</v>
          </cell>
          <cell r="N426">
            <v>0</v>
          </cell>
          <cell r="O426">
            <v>0</v>
          </cell>
        </row>
        <row r="427">
          <cell r="B427">
            <v>0</v>
          </cell>
          <cell r="C427">
            <v>0</v>
          </cell>
          <cell r="D427">
            <v>0</v>
          </cell>
          <cell r="E427">
            <v>0</v>
          </cell>
          <cell r="F427">
            <v>0</v>
          </cell>
          <cell r="G427">
            <v>0</v>
          </cell>
          <cell r="H427">
            <v>0</v>
          </cell>
          <cell r="I427">
            <v>0</v>
          </cell>
          <cell r="J427">
            <v>0</v>
          </cell>
          <cell r="K427">
            <v>0</v>
          </cell>
          <cell r="L427">
            <v>0</v>
          </cell>
          <cell r="M427">
            <v>0</v>
          </cell>
          <cell r="N427">
            <v>0</v>
          </cell>
          <cell r="O427">
            <v>0</v>
          </cell>
        </row>
        <row r="428">
          <cell r="B428">
            <v>0</v>
          </cell>
          <cell r="C428">
            <v>0</v>
          </cell>
          <cell r="D428">
            <v>0</v>
          </cell>
          <cell r="E428">
            <v>0</v>
          </cell>
          <cell r="F428">
            <v>0</v>
          </cell>
          <cell r="G428">
            <v>0</v>
          </cell>
          <cell r="H428">
            <v>0</v>
          </cell>
          <cell r="I428">
            <v>0</v>
          </cell>
          <cell r="J428">
            <v>0</v>
          </cell>
          <cell r="K428">
            <v>0</v>
          </cell>
          <cell r="L428">
            <v>0</v>
          </cell>
          <cell r="M428">
            <v>0</v>
          </cell>
          <cell r="N428">
            <v>0</v>
          </cell>
          <cell r="O428">
            <v>0</v>
          </cell>
        </row>
        <row r="429">
          <cell r="B429">
            <v>8.5400000000000004E-2</v>
          </cell>
          <cell r="C429">
            <v>0.59450000000000003</v>
          </cell>
          <cell r="D429">
            <v>0.14330000000000001</v>
          </cell>
          <cell r="E429">
            <v>0</v>
          </cell>
          <cell r="F429">
            <v>0</v>
          </cell>
          <cell r="G429">
            <v>1.5710000000000002E-2</v>
          </cell>
          <cell r="H429">
            <v>4.4039999999999996E-2</v>
          </cell>
          <cell r="I429">
            <v>0</v>
          </cell>
          <cell r="J429">
            <v>0</v>
          </cell>
          <cell r="K429">
            <v>0</v>
          </cell>
          <cell r="L429">
            <v>0</v>
          </cell>
          <cell r="M429">
            <v>1.2759</v>
          </cell>
          <cell r="N429">
            <v>2.1588500000000002</v>
          </cell>
          <cell r="O429">
            <v>7.446450531742658E-3</v>
          </cell>
        </row>
        <row r="430">
          <cell r="B430">
            <v>162.75691620331042</v>
          </cell>
          <cell r="C430">
            <v>153.2773716882881</v>
          </cell>
          <cell r="D430">
            <v>136.00170307483197</v>
          </cell>
          <cell r="E430">
            <v>102.46602021086548</v>
          </cell>
          <cell r="F430">
            <v>74.891727507485413</v>
          </cell>
          <cell r="G430">
            <v>47.062612999999999</v>
          </cell>
          <cell r="H430">
            <v>36.209316000000001</v>
          </cell>
          <cell r="I430">
            <v>40.124004999999997</v>
          </cell>
          <cell r="J430">
            <v>46.982038000000003</v>
          </cell>
          <cell r="K430">
            <v>82.221818000000013</v>
          </cell>
          <cell r="L430">
            <v>109.90275299999999</v>
          </cell>
          <cell r="M430">
            <v>140.41930599999998</v>
          </cell>
          <cell r="N430">
            <v>1132.3155876847811</v>
          </cell>
          <cell r="O430">
            <v>4.4491161507028712E-2</v>
          </cell>
        </row>
        <row r="431">
          <cell r="B431">
            <v>188.90600000000001</v>
          </cell>
          <cell r="C431">
            <v>174.2174</v>
          </cell>
          <cell r="D431">
            <v>153.44120000000001</v>
          </cell>
          <cell r="E431">
            <v>117.0834</v>
          </cell>
          <cell r="F431">
            <v>74.80810000000001</v>
          </cell>
          <cell r="G431">
            <v>23.192</v>
          </cell>
          <cell r="H431">
            <v>21.025300000000001</v>
          </cell>
          <cell r="I431">
            <v>23.437200000000001</v>
          </cell>
          <cell r="J431">
            <v>35.445</v>
          </cell>
          <cell r="K431">
            <v>98.498599999999996</v>
          </cell>
          <cell r="L431">
            <v>134.9282</v>
          </cell>
          <cell r="M431">
            <v>181.2911</v>
          </cell>
          <cell r="N431">
            <v>1226.2735</v>
          </cell>
        </row>
        <row r="432">
          <cell r="B432">
            <v>522.04761020331046</v>
          </cell>
          <cell r="C432">
            <v>487.16317168828817</v>
          </cell>
          <cell r="D432">
            <v>434.33134207483192</v>
          </cell>
          <cell r="E432">
            <v>346.35414621086545</v>
          </cell>
          <cell r="F432">
            <v>225.83055950748542</v>
          </cell>
          <cell r="G432">
            <v>110.38037600000001</v>
          </cell>
          <cell r="H432">
            <v>104.909161</v>
          </cell>
          <cell r="I432">
            <v>94.043835999999999</v>
          </cell>
          <cell r="J432">
            <v>135.29705099999998</v>
          </cell>
          <cell r="K432">
            <v>285.10584699999998</v>
          </cell>
          <cell r="L432">
            <v>373.81983300000002</v>
          </cell>
          <cell r="M432">
            <v>504.128308</v>
          </cell>
          <cell r="N432">
            <v>3623.4112416847811</v>
          </cell>
          <cell r="O432">
            <v>4.3048046667789337E-2</v>
          </cell>
        </row>
        <row r="433">
          <cell r="B433">
            <v>90.347900203310417</v>
          </cell>
          <cell r="C433">
            <v>90.24651868828812</v>
          </cell>
          <cell r="D433">
            <v>87.165079074831937</v>
          </cell>
          <cell r="E433">
            <v>68.507134210865473</v>
          </cell>
          <cell r="F433">
            <v>57.629543507485408</v>
          </cell>
          <cell r="G433">
            <v>46.443453999999996</v>
          </cell>
          <cell r="H433">
            <v>31.455515999999999</v>
          </cell>
          <cell r="I433">
            <v>29.324630000000003</v>
          </cell>
          <cell r="J433">
            <v>41.160976999999988</v>
          </cell>
          <cell r="K433">
            <v>57.233630000000005</v>
          </cell>
          <cell r="L433">
            <v>62.156557000000006</v>
          </cell>
          <cell r="M433">
            <v>73.143699999999995</v>
          </cell>
          <cell r="N433">
            <v>734.81463968478135</v>
          </cell>
          <cell r="O433">
            <v>3.3363036754678395E-2</v>
          </cell>
        </row>
        <row r="434">
          <cell r="B434">
            <v>1.1713500000000001</v>
          </cell>
          <cell r="C434">
            <v>1.1487999999999998</v>
          </cell>
          <cell r="D434">
            <v>0.99364999999999992</v>
          </cell>
          <cell r="E434">
            <v>0.69641000000000008</v>
          </cell>
          <cell r="F434">
            <v>0.50409999999999999</v>
          </cell>
          <cell r="G434">
            <v>0.2717</v>
          </cell>
          <cell r="H434">
            <v>0.22826000000000002</v>
          </cell>
          <cell r="I434">
            <v>0.28388000000000002</v>
          </cell>
          <cell r="J434">
            <v>0.35735999999999996</v>
          </cell>
          <cell r="K434">
            <v>0.62235000000000007</v>
          </cell>
          <cell r="L434">
            <v>0.82579999999999998</v>
          </cell>
          <cell r="M434">
            <v>1.1533</v>
          </cell>
          <cell r="N434">
            <v>8.2569599999999994</v>
          </cell>
          <cell r="O434">
            <v>3.7453748824413449E-3</v>
          </cell>
        </row>
        <row r="435">
          <cell r="B435">
            <v>2.8159999999999998</v>
          </cell>
          <cell r="C435">
            <v>2.6960000000000002</v>
          </cell>
          <cell r="D435">
            <v>2.3155999999999999</v>
          </cell>
          <cell r="E435">
            <v>1.8325</v>
          </cell>
          <cell r="F435">
            <v>1.0615000000000001</v>
          </cell>
          <cell r="G435">
            <v>0.30019999999999997</v>
          </cell>
          <cell r="H435">
            <v>0.1794</v>
          </cell>
          <cell r="I435">
            <v>0.22169999999999998</v>
          </cell>
          <cell r="J435">
            <v>0.48899999999999999</v>
          </cell>
          <cell r="K435">
            <v>1.2495000000000001</v>
          </cell>
          <cell r="L435">
            <v>2.0103</v>
          </cell>
          <cell r="M435">
            <v>4.8538999999999994</v>
          </cell>
          <cell r="N435">
            <v>20.025600000000001</v>
          </cell>
          <cell r="O435">
            <v>2.7011251550753453E-2</v>
          </cell>
        </row>
        <row r="436">
          <cell r="B436">
            <v>1.2950999999999999</v>
          </cell>
          <cell r="C436">
            <v>1.1289</v>
          </cell>
          <cell r="D436">
            <v>0.96179999999999999</v>
          </cell>
          <cell r="E436">
            <v>0.67200000000000004</v>
          </cell>
          <cell r="F436">
            <v>0.34699999999999998</v>
          </cell>
          <cell r="G436">
            <v>4.3999999999999997E-2</v>
          </cell>
          <cell r="H436">
            <v>2.7E-2</v>
          </cell>
          <cell r="I436">
            <v>3.9E-2</v>
          </cell>
          <cell r="J436">
            <v>0.13900000000000001</v>
          </cell>
          <cell r="K436">
            <v>0.45200000000000001</v>
          </cell>
          <cell r="L436">
            <v>0.71699999999999997</v>
          </cell>
          <cell r="M436">
            <v>0.95299999999999996</v>
          </cell>
          <cell r="N436">
            <v>6.7757999999999994</v>
          </cell>
          <cell r="O436">
            <v>2.906090507439223E-2</v>
          </cell>
        </row>
        <row r="437">
          <cell r="B437">
            <v>0.26150000000000001</v>
          </cell>
          <cell r="C437">
            <v>0.183196</v>
          </cell>
          <cell r="D437">
            <v>0.121</v>
          </cell>
          <cell r="E437">
            <v>8.7999999999999995E-2</v>
          </cell>
          <cell r="F437">
            <v>3.7999999999999999E-2</v>
          </cell>
          <cell r="G437">
            <v>1.4E-2</v>
          </cell>
          <cell r="H437">
            <v>1.0999999999999999E-2</v>
          </cell>
          <cell r="I437">
            <v>1.4E-2</v>
          </cell>
          <cell r="J437">
            <v>0.02</v>
          </cell>
          <cell r="K437">
            <v>7.1999999999999995E-2</v>
          </cell>
          <cell r="L437">
            <v>0.11799999999999999</v>
          </cell>
          <cell r="M437">
            <v>0.53300000000000003</v>
          </cell>
          <cell r="N437">
            <v>1.4736959999999999</v>
          </cell>
          <cell r="O437">
            <v>3.4790717290600686E-3</v>
          </cell>
        </row>
        <row r="438">
          <cell r="B438">
            <v>254.65518999999998</v>
          </cell>
          <cell r="C438">
            <v>230.88844000000003</v>
          </cell>
          <cell r="D438">
            <v>203.74288999999999</v>
          </cell>
          <cell r="E438">
            <v>169.49467999999999</v>
          </cell>
          <cell r="F438">
            <v>99.723320000000001</v>
          </cell>
          <cell r="G438">
            <v>38.711370000000009</v>
          </cell>
          <cell r="H438">
            <v>52.268049999999995</v>
          </cell>
          <cell r="I438">
            <v>39.159140000000001</v>
          </cell>
          <cell r="J438">
            <v>56.500520000000002</v>
          </cell>
          <cell r="K438">
            <v>133.04276999999999</v>
          </cell>
          <cell r="L438">
            <v>183.51102000000003</v>
          </cell>
          <cell r="M438">
            <v>211.13470999999998</v>
          </cell>
          <cell r="N438">
            <v>1672.8320999999999</v>
          </cell>
          <cell r="O438">
            <v>4.5508855686096916E-2</v>
          </cell>
        </row>
        <row r="439">
          <cell r="B439">
            <v>164.45446299999998</v>
          </cell>
          <cell r="C439">
            <v>154.23728500000001</v>
          </cell>
          <cell r="D439">
            <v>132.51637499999998</v>
          </cell>
          <cell r="E439">
            <v>100.05703800000001</v>
          </cell>
          <cell r="F439">
            <v>62.437291000000002</v>
          </cell>
          <cell r="G439">
            <v>21.607144000000002</v>
          </cell>
          <cell r="H439">
            <v>17.851367</v>
          </cell>
          <cell r="I439">
            <v>21.987362000000005</v>
          </cell>
          <cell r="J439">
            <v>33.709232</v>
          </cell>
          <cell r="K439">
            <v>87.809483999999955</v>
          </cell>
          <cell r="L439">
            <v>119.00473</v>
          </cell>
          <cell r="M439">
            <v>204.97563700000001</v>
          </cell>
          <cell r="N439">
            <v>1120.6474079999998</v>
          </cell>
          <cell r="O439">
            <v>5.5997950842330023E-2</v>
          </cell>
        </row>
        <row r="440">
          <cell r="B440">
            <v>7.0461069999999983</v>
          </cell>
          <cell r="C440">
            <v>6.6340320000000004</v>
          </cell>
          <cell r="D440">
            <v>6.5149480000000004</v>
          </cell>
          <cell r="E440">
            <v>5.0063839999999988</v>
          </cell>
          <cell r="F440">
            <v>4.0898050000000001</v>
          </cell>
          <cell r="G440">
            <v>2.9885080000000004</v>
          </cell>
          <cell r="H440">
            <v>2.8885679999999998</v>
          </cell>
          <cell r="I440">
            <v>3.0141240000000007</v>
          </cell>
          <cell r="J440">
            <v>2.9209620000000003</v>
          </cell>
          <cell r="K440">
            <v>4.6241130000000004</v>
          </cell>
          <cell r="L440">
            <v>5.4764260000000009</v>
          </cell>
          <cell r="M440">
            <v>7.381060999999999</v>
          </cell>
          <cell r="N440">
            <v>58.585038000000011</v>
          </cell>
          <cell r="O440">
            <v>3.304040988792073E-2</v>
          </cell>
        </row>
        <row r="448">
          <cell r="B448">
            <v>487.32899999999995</v>
          </cell>
          <cell r="C448">
            <v>487.32899999999995</v>
          </cell>
          <cell r="D448">
            <v>487.32899999999995</v>
          </cell>
          <cell r="E448">
            <v>487.18699999999995</v>
          </cell>
          <cell r="F448">
            <v>487.18899999999991</v>
          </cell>
          <cell r="G448">
            <v>487.18899999999991</v>
          </cell>
          <cell r="H448">
            <v>488.14099999999996</v>
          </cell>
          <cell r="I448">
            <v>488.14099999999996</v>
          </cell>
          <cell r="J448">
            <v>488.14099999999996</v>
          </cell>
          <cell r="K448">
            <v>488.14099999999996</v>
          </cell>
          <cell r="L448">
            <v>488.14099999999996</v>
          </cell>
          <cell r="M448">
            <v>488.14099999999996</v>
          </cell>
          <cell r="N448">
            <v>488.14099999999996</v>
          </cell>
          <cell r="O448">
            <v>1.250257974993276E-2</v>
          </cell>
        </row>
        <row r="449">
          <cell r="B449">
            <v>356.93551300000001</v>
          </cell>
          <cell r="C449">
            <v>316.17043999999999</v>
          </cell>
          <cell r="D449">
            <v>287.63759800000003</v>
          </cell>
          <cell r="E449">
            <v>244.32764400000002</v>
          </cell>
          <cell r="F449">
            <v>172.76322000000002</v>
          </cell>
          <cell r="G449">
            <v>109.927809</v>
          </cell>
          <cell r="H449">
            <v>101.88515999999998</v>
          </cell>
          <cell r="I449">
            <v>103.24729100000003</v>
          </cell>
          <cell r="J449">
            <v>133.31397399999994</v>
          </cell>
          <cell r="K449">
            <v>209.1552859999999</v>
          </cell>
          <cell r="L449">
            <v>267.08468099999999</v>
          </cell>
          <cell r="M449">
            <v>335.11638199999993</v>
          </cell>
          <cell r="N449">
            <v>2637.5649979999998</v>
          </cell>
          <cell r="O449">
            <v>1.6315772503469248E-2</v>
          </cell>
        </row>
        <row r="450">
          <cell r="B450">
            <v>322.840372</v>
          </cell>
          <cell r="C450">
            <v>284.96762899999999</v>
          </cell>
          <cell r="D450">
            <v>256.03935500000006</v>
          </cell>
          <cell r="E450">
            <v>212.07286000000005</v>
          </cell>
          <cell r="F450">
            <v>148.45476600000001</v>
          </cell>
          <cell r="G450">
            <v>66.902096</v>
          </cell>
          <cell r="H450">
            <v>63.355654999999999</v>
          </cell>
          <cell r="I450">
            <v>66.565197000000012</v>
          </cell>
          <cell r="J450">
            <v>94.431664000000012</v>
          </cell>
          <cell r="K450">
            <v>177.6502097845154</v>
          </cell>
          <cell r="L450">
            <v>237.52475964372752</v>
          </cell>
          <cell r="M450">
            <v>302.37864410677582</v>
          </cell>
          <cell r="N450">
            <v>2233.1832075350189</v>
          </cell>
          <cell r="O450">
            <v>2.4160966000529919E-2</v>
          </cell>
        </row>
        <row r="451">
          <cell r="B451">
            <v>8.132041000000001</v>
          </cell>
          <cell r="C451">
            <v>5.9816760000000002</v>
          </cell>
          <cell r="D451">
            <v>4.0631599999999999</v>
          </cell>
          <cell r="E451">
            <v>0.154999</v>
          </cell>
          <cell r="F451">
            <v>0.20295199999999999</v>
          </cell>
          <cell r="G451">
            <v>9.9879999999999997E-2</v>
          </cell>
          <cell r="H451">
            <v>8.9219999999999994E-2</v>
          </cell>
          <cell r="I451">
            <v>8.565600000000001E-2</v>
          </cell>
          <cell r="J451">
            <v>3.2210000000000003E-2</v>
          </cell>
          <cell r="K451">
            <v>0.52804399999999996</v>
          </cell>
          <cell r="L451">
            <v>0.67537999999999998</v>
          </cell>
          <cell r="M451">
            <v>7.7839000000000005E-2</v>
          </cell>
          <cell r="N451">
            <v>20.123057000000003</v>
          </cell>
          <cell r="O451">
            <v>2.3087597814852108E-3</v>
          </cell>
        </row>
        <row r="452">
          <cell r="B452">
            <v>1.10284</v>
          </cell>
          <cell r="C452">
            <v>1.0071699999999999</v>
          </cell>
          <cell r="D452">
            <v>1.00068</v>
          </cell>
          <cell r="E452">
            <v>0.99558000000000002</v>
          </cell>
          <cell r="F452">
            <v>0.9302999999999999</v>
          </cell>
          <cell r="G452">
            <v>0.63332999999999995</v>
          </cell>
          <cell r="H452">
            <v>0.72096000000000005</v>
          </cell>
          <cell r="I452">
            <v>0.73092000000000001</v>
          </cell>
          <cell r="J452">
            <v>0.69316999999999995</v>
          </cell>
          <cell r="K452">
            <v>0.9164500000000001</v>
          </cell>
          <cell r="L452">
            <v>0.93103999999999998</v>
          </cell>
          <cell r="M452">
            <v>1.0087699999999999</v>
          </cell>
          <cell r="N452">
            <v>10.67121</v>
          </cell>
          <cell r="O452">
            <v>1.8294257835029058E-2</v>
          </cell>
        </row>
        <row r="453">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B454">
            <v>0</v>
          </cell>
          <cell r="C454">
            <v>0</v>
          </cell>
          <cell r="D454">
            <v>0</v>
          </cell>
          <cell r="E454">
            <v>0</v>
          </cell>
          <cell r="F454">
            <v>0</v>
          </cell>
          <cell r="G454">
            <v>0</v>
          </cell>
          <cell r="H454">
            <v>0</v>
          </cell>
          <cell r="I454">
            <v>0</v>
          </cell>
          <cell r="J454">
            <v>0</v>
          </cell>
          <cell r="K454">
            <v>0</v>
          </cell>
          <cell r="L454">
            <v>0</v>
          </cell>
          <cell r="M454">
            <v>0</v>
          </cell>
          <cell r="N454">
            <v>0</v>
          </cell>
          <cell r="O454">
            <v>0</v>
          </cell>
        </row>
        <row r="455">
          <cell r="B455">
            <v>0</v>
          </cell>
          <cell r="C455">
            <v>0</v>
          </cell>
          <cell r="D455">
            <v>0</v>
          </cell>
          <cell r="E455">
            <v>0</v>
          </cell>
          <cell r="F455">
            <v>0</v>
          </cell>
          <cell r="G455">
            <v>0</v>
          </cell>
          <cell r="H455">
            <v>0</v>
          </cell>
          <cell r="I455">
            <v>0</v>
          </cell>
          <cell r="J455">
            <v>0</v>
          </cell>
          <cell r="K455">
            <v>0</v>
          </cell>
          <cell r="L455">
            <v>0</v>
          </cell>
          <cell r="M455">
            <v>0</v>
          </cell>
          <cell r="N455">
            <v>0</v>
          </cell>
          <cell r="O455">
            <v>0</v>
          </cell>
        </row>
        <row r="456">
          <cell r="B456">
            <v>0</v>
          </cell>
          <cell r="C456">
            <v>0</v>
          </cell>
          <cell r="D456">
            <v>0</v>
          </cell>
          <cell r="E456">
            <v>0</v>
          </cell>
          <cell r="F456">
            <v>0</v>
          </cell>
          <cell r="G456">
            <v>0</v>
          </cell>
          <cell r="H456">
            <v>0</v>
          </cell>
          <cell r="I456">
            <v>0</v>
          </cell>
          <cell r="J456">
            <v>0</v>
          </cell>
          <cell r="K456">
            <v>0</v>
          </cell>
          <cell r="L456">
            <v>0</v>
          </cell>
          <cell r="M456">
            <v>0</v>
          </cell>
          <cell r="N456">
            <v>0</v>
          </cell>
          <cell r="O456">
            <v>0</v>
          </cell>
        </row>
        <row r="457">
          <cell r="B457">
            <v>12.351222999999999</v>
          </cell>
          <cell r="C457">
            <v>9.0490600000000008</v>
          </cell>
          <cell r="D457">
            <v>9.6539009999999994</v>
          </cell>
          <cell r="E457">
            <v>8.0241400000000009</v>
          </cell>
          <cell r="F457">
            <v>6.2114200000000004</v>
          </cell>
          <cell r="G457">
            <v>2.56412</v>
          </cell>
          <cell r="H457">
            <v>2.5578469999999998</v>
          </cell>
          <cell r="I457">
            <v>2.4076130000000004</v>
          </cell>
          <cell r="J457">
            <v>4.0249800000000002</v>
          </cell>
          <cell r="K457">
            <v>7.721258999999999</v>
          </cell>
          <cell r="L457">
            <v>9.5596599999999992</v>
          </cell>
          <cell r="M457">
            <v>12.67897</v>
          </cell>
          <cell r="N457">
            <v>86.804192999999998</v>
          </cell>
          <cell r="O457">
            <v>2.2017282446961514E-3</v>
          </cell>
        </row>
        <row r="458">
          <cell r="B458">
            <v>0</v>
          </cell>
          <cell r="C458">
            <v>0</v>
          </cell>
          <cell r="D458">
            <v>0</v>
          </cell>
          <cell r="E458">
            <v>0</v>
          </cell>
          <cell r="F458">
            <v>0</v>
          </cell>
          <cell r="G458">
            <v>0</v>
          </cell>
          <cell r="H458">
            <v>0</v>
          </cell>
          <cell r="I458">
            <v>0</v>
          </cell>
          <cell r="J458">
            <v>0</v>
          </cell>
          <cell r="K458">
            <v>0</v>
          </cell>
          <cell r="L458">
            <v>0</v>
          </cell>
          <cell r="M458">
            <v>0</v>
          </cell>
          <cell r="N458">
            <v>0</v>
          </cell>
          <cell r="O458">
            <v>0</v>
          </cell>
        </row>
        <row r="459">
          <cell r="B459">
            <v>0</v>
          </cell>
          <cell r="C459">
            <v>0</v>
          </cell>
          <cell r="D459">
            <v>0</v>
          </cell>
          <cell r="E459">
            <v>0</v>
          </cell>
          <cell r="F459">
            <v>0</v>
          </cell>
          <cell r="G459">
            <v>0</v>
          </cell>
          <cell r="H459">
            <v>0</v>
          </cell>
          <cell r="I459">
            <v>0</v>
          </cell>
          <cell r="J459">
            <v>0</v>
          </cell>
          <cell r="K459">
            <v>0</v>
          </cell>
          <cell r="L459">
            <v>0</v>
          </cell>
          <cell r="M459">
            <v>0</v>
          </cell>
          <cell r="N459">
            <v>0</v>
          </cell>
          <cell r="O459">
            <v>0</v>
          </cell>
        </row>
        <row r="460">
          <cell r="B460">
            <v>0.34179999999999999</v>
          </cell>
          <cell r="C460">
            <v>0.32319999999999999</v>
          </cell>
          <cell r="D460">
            <v>0.36380000000000001</v>
          </cell>
          <cell r="E460">
            <v>0.316</v>
          </cell>
          <cell r="F460">
            <v>0.1067</v>
          </cell>
          <cell r="G460">
            <v>0.1411</v>
          </cell>
          <cell r="H460">
            <v>0.15090000000000001</v>
          </cell>
          <cell r="I460">
            <v>0.18709999999999999</v>
          </cell>
          <cell r="J460">
            <v>0.20599999999999999</v>
          </cell>
          <cell r="K460">
            <v>0.3054</v>
          </cell>
          <cell r="L460">
            <v>0.31460000000000005</v>
          </cell>
          <cell r="M460">
            <v>0.38400000000000001</v>
          </cell>
          <cell r="N460">
            <v>3.1406000000000001</v>
          </cell>
          <cell r="O460">
            <v>3.5931220692117958E-3</v>
          </cell>
        </row>
        <row r="461">
          <cell r="B461">
            <v>0</v>
          </cell>
          <cell r="C461">
            <v>0</v>
          </cell>
          <cell r="D461">
            <v>0</v>
          </cell>
          <cell r="E461">
            <v>0</v>
          </cell>
          <cell r="F461">
            <v>0</v>
          </cell>
          <cell r="G461">
            <v>0</v>
          </cell>
          <cell r="H461">
            <v>0</v>
          </cell>
          <cell r="I461">
            <v>0</v>
          </cell>
          <cell r="J461">
            <v>0</v>
          </cell>
          <cell r="K461">
            <v>0</v>
          </cell>
          <cell r="L461">
            <v>0</v>
          </cell>
          <cell r="M461">
            <v>0</v>
          </cell>
          <cell r="N461">
            <v>0</v>
          </cell>
          <cell r="O461">
            <v>0</v>
          </cell>
        </row>
        <row r="462">
          <cell r="B462">
            <v>62.658000000000001</v>
          </cell>
          <cell r="C462">
            <v>61.243000000000002</v>
          </cell>
          <cell r="D462">
            <v>65.811000000000007</v>
          </cell>
          <cell r="E462">
            <v>65.524000000000001</v>
          </cell>
          <cell r="F462">
            <v>30.716000000000001</v>
          </cell>
          <cell r="G462">
            <v>33.683</v>
          </cell>
          <cell r="H462">
            <v>30.937999999999999</v>
          </cell>
          <cell r="I462">
            <v>31.161999999999999</v>
          </cell>
          <cell r="J462">
            <v>44.173000000000002</v>
          </cell>
          <cell r="K462">
            <v>60.567999999999998</v>
          </cell>
          <cell r="L462">
            <v>60.290999999999997</v>
          </cell>
          <cell r="M462">
            <v>65.453000000000003</v>
          </cell>
          <cell r="N462">
            <v>612.21999999999991</v>
          </cell>
          <cell r="O462">
            <v>0.21167978008776431</v>
          </cell>
        </row>
        <row r="463">
          <cell r="B463">
            <v>0</v>
          </cell>
          <cell r="C463">
            <v>0</v>
          </cell>
          <cell r="D463">
            <v>0</v>
          </cell>
          <cell r="E463">
            <v>0</v>
          </cell>
          <cell r="F463">
            <v>0</v>
          </cell>
          <cell r="G463">
            <v>0</v>
          </cell>
          <cell r="H463">
            <v>0</v>
          </cell>
          <cell r="I463">
            <v>0</v>
          </cell>
          <cell r="J463">
            <v>0</v>
          </cell>
          <cell r="K463">
            <v>0</v>
          </cell>
          <cell r="L463">
            <v>0</v>
          </cell>
          <cell r="M463">
            <v>0</v>
          </cell>
          <cell r="N463">
            <v>0</v>
          </cell>
          <cell r="O463">
            <v>0</v>
          </cell>
        </row>
        <row r="464">
          <cell r="B464">
            <v>0</v>
          </cell>
          <cell r="C464">
            <v>0</v>
          </cell>
          <cell r="D464">
            <v>0</v>
          </cell>
          <cell r="E464">
            <v>0</v>
          </cell>
          <cell r="F464">
            <v>0</v>
          </cell>
          <cell r="G464">
            <v>0</v>
          </cell>
          <cell r="H464">
            <v>0</v>
          </cell>
          <cell r="I464">
            <v>0</v>
          </cell>
          <cell r="J464">
            <v>0</v>
          </cell>
          <cell r="K464">
            <v>0</v>
          </cell>
          <cell r="L464">
            <v>0</v>
          </cell>
          <cell r="M464">
            <v>0</v>
          </cell>
          <cell r="N464">
            <v>0</v>
          </cell>
          <cell r="O464">
            <v>0</v>
          </cell>
        </row>
        <row r="465">
          <cell r="B465">
            <v>9.8785660000000011</v>
          </cell>
          <cell r="C465">
            <v>8.1662879999999998</v>
          </cell>
          <cell r="D465">
            <v>0</v>
          </cell>
          <cell r="E465">
            <v>0</v>
          </cell>
          <cell r="F465">
            <v>0</v>
          </cell>
          <cell r="G465">
            <v>0</v>
          </cell>
          <cell r="H465">
            <v>0</v>
          </cell>
          <cell r="I465">
            <v>0</v>
          </cell>
          <cell r="J465">
            <v>0</v>
          </cell>
          <cell r="K465">
            <v>0</v>
          </cell>
          <cell r="L465">
            <v>1.717136</v>
          </cell>
          <cell r="M465">
            <v>7.7211850000000002</v>
          </cell>
          <cell r="N465">
            <v>27.483175000000003</v>
          </cell>
          <cell r="O465">
            <v>9.4796814550675831E-2</v>
          </cell>
        </row>
        <row r="466">
          <cell r="B466">
            <v>228.37590199999997</v>
          </cell>
          <cell r="C466">
            <v>199.19723500000001</v>
          </cell>
          <cell r="D466">
            <v>175.14681400000003</v>
          </cell>
          <cell r="E466">
            <v>137.05814100000003</v>
          </cell>
          <cell r="F466">
            <v>110.28739399999999</v>
          </cell>
          <cell r="G466">
            <v>29.780666000000004</v>
          </cell>
          <cell r="H466">
            <v>28.898728000000002</v>
          </cell>
          <cell r="I466">
            <v>31.991908000000002</v>
          </cell>
          <cell r="J466">
            <v>45.302303999999999</v>
          </cell>
          <cell r="K466">
            <v>107.6110567845154</v>
          </cell>
          <cell r="L466">
            <v>164.03594364372751</v>
          </cell>
          <cell r="M466">
            <v>215.05488010677578</v>
          </cell>
          <cell r="N466">
            <v>1472.7409725350185</v>
          </cell>
          <cell r="O466">
            <v>5.7867221099595856E-2</v>
          </cell>
        </row>
        <row r="467">
          <cell r="B467">
            <v>294.23744599999998</v>
          </cell>
          <cell r="C467">
            <v>260.62194900000003</v>
          </cell>
          <cell r="D467">
            <v>230.68884000000003</v>
          </cell>
          <cell r="E467">
            <v>189.29202099999998</v>
          </cell>
          <cell r="F467">
            <v>129.38453899999999</v>
          </cell>
          <cell r="G467">
            <v>49.135591999999995</v>
          </cell>
          <cell r="H467">
            <v>44.356790999999994</v>
          </cell>
          <cell r="I467">
            <v>46.067552999999997</v>
          </cell>
          <cell r="J467">
            <v>73.969752999999997</v>
          </cell>
          <cell r="K467">
            <v>154.60210900000001</v>
          </cell>
          <cell r="L467">
            <v>216.97188</v>
          </cell>
          <cell r="M467">
            <v>283.36145000000005</v>
          </cell>
          <cell r="N467">
            <v>1972.6899230000001</v>
          </cell>
          <cell r="O467">
            <v>2.3436602196690273E-2</v>
          </cell>
        </row>
        <row r="468">
          <cell r="B468">
            <v>27.855187999999998</v>
          </cell>
          <cell r="C468">
            <v>24.905738999999997</v>
          </cell>
          <cell r="D468">
            <v>22.823460000000004</v>
          </cell>
          <cell r="E468">
            <v>21.262821000000006</v>
          </cell>
          <cell r="F468">
            <v>16.373929</v>
          </cell>
          <cell r="G468">
            <v>7.6237120000000003</v>
          </cell>
          <cell r="H468">
            <v>5.8733040000000001</v>
          </cell>
          <cell r="I468">
            <v>4.7852060000000005</v>
          </cell>
          <cell r="J468">
            <v>7.9809660000000004</v>
          </cell>
          <cell r="K468">
            <v>15.229851</v>
          </cell>
          <cell r="L468">
            <v>26.040557</v>
          </cell>
          <cell r="M468">
            <v>30.814260999999998</v>
          </cell>
          <cell r="N468">
            <v>211.56899399999998</v>
          </cell>
          <cell r="O468">
            <v>9.6059383438526786E-3</v>
          </cell>
        </row>
        <row r="469">
          <cell r="B469">
            <v>1.069</v>
          </cell>
          <cell r="C469">
            <v>1.012</v>
          </cell>
          <cell r="D469">
            <v>0.84799999999999998</v>
          </cell>
          <cell r="E469">
            <v>0.64200000000000002</v>
          </cell>
          <cell r="F469">
            <v>0.34399999999999997</v>
          </cell>
          <cell r="G469">
            <v>3.6999999999999998E-2</v>
          </cell>
          <cell r="H469">
            <v>2.5000000000000001E-2</v>
          </cell>
          <cell r="I469">
            <v>0.03</v>
          </cell>
          <cell r="J469">
            <v>0.13</v>
          </cell>
          <cell r="K469">
            <v>0.51600000000000001</v>
          </cell>
          <cell r="L469">
            <v>1.3514000000000002</v>
          </cell>
          <cell r="M469">
            <v>2.19</v>
          </cell>
          <cell r="N469">
            <v>8.1943999999999999</v>
          </cell>
          <cell r="O469">
            <v>3.7169975313768454E-3</v>
          </cell>
        </row>
        <row r="470">
          <cell r="B470">
            <v>1.208</v>
          </cell>
          <cell r="C470">
            <v>1.032</v>
          </cell>
          <cell r="D470">
            <v>0.84199999999999997</v>
          </cell>
          <cell r="E470">
            <v>0.61299999999999999</v>
          </cell>
          <cell r="F470">
            <v>0.318</v>
          </cell>
          <cell r="G470">
            <v>2.7E-2</v>
          </cell>
          <cell r="H470">
            <v>0</v>
          </cell>
          <cell r="I470">
            <v>3.0000000000000001E-3</v>
          </cell>
          <cell r="J470">
            <v>1.0999999999999999E-2</v>
          </cell>
          <cell r="K470">
            <v>0.45889999999999997</v>
          </cell>
          <cell r="L470">
            <v>0.88300000000000001</v>
          </cell>
          <cell r="M470">
            <v>1.3029999999999999</v>
          </cell>
          <cell r="N470">
            <v>6.6989000000000001</v>
          </cell>
          <cell r="O470">
            <v>9.0357179317145202E-3</v>
          </cell>
        </row>
        <row r="471">
          <cell r="B471">
            <v>0.34760000000000002</v>
          </cell>
          <cell r="C471">
            <v>0.35560000000000003</v>
          </cell>
          <cell r="D471">
            <v>0.31719999999999998</v>
          </cell>
          <cell r="E471">
            <v>0.23300000000000001</v>
          </cell>
          <cell r="F471">
            <v>8.7999999999999995E-2</v>
          </cell>
          <cell r="G471">
            <v>7.0000000000000001E-3</v>
          </cell>
          <cell r="H471">
            <v>5.0000000000000001E-3</v>
          </cell>
          <cell r="I471">
            <v>5.0000000000000001E-3</v>
          </cell>
          <cell r="J471">
            <v>1.2999999999999999E-2</v>
          </cell>
          <cell r="K471">
            <v>0.13290000000000002</v>
          </cell>
          <cell r="L471">
            <v>0.21980000000000002</v>
          </cell>
          <cell r="M471">
            <v>0.32200000000000001</v>
          </cell>
          <cell r="N471">
            <v>2.0460999999999996</v>
          </cell>
          <cell r="O471">
            <v>8.7755715742368328E-3</v>
          </cell>
        </row>
        <row r="472">
          <cell r="B472">
            <v>1.10284</v>
          </cell>
          <cell r="C472">
            <v>1.0071699999999999</v>
          </cell>
          <cell r="D472">
            <v>1.00068</v>
          </cell>
          <cell r="E472">
            <v>0.99558000000000002</v>
          </cell>
          <cell r="F472">
            <v>0.9302999999999999</v>
          </cell>
          <cell r="G472">
            <v>0.63332999999999995</v>
          </cell>
          <cell r="H472">
            <v>0.72096000000000005</v>
          </cell>
          <cell r="I472">
            <v>0.73092000000000001</v>
          </cell>
          <cell r="J472">
            <v>0.69316999999999995</v>
          </cell>
          <cell r="K472">
            <v>0.9164500000000001</v>
          </cell>
          <cell r="L472">
            <v>0.93103999999999998</v>
          </cell>
          <cell r="M472">
            <v>1.0087699999999999</v>
          </cell>
          <cell r="N472">
            <v>10.67121</v>
          </cell>
          <cell r="O472">
            <v>2.5192376871392131E-2</v>
          </cell>
        </row>
        <row r="473">
          <cell r="B473">
            <v>171.25078699999997</v>
          </cell>
          <cell r="C473">
            <v>150.122668</v>
          </cell>
          <cell r="D473">
            <v>133.24407500000001</v>
          </cell>
          <cell r="E473">
            <v>107.642426</v>
          </cell>
          <cell r="F473">
            <v>72.643762999999979</v>
          </cell>
          <cell r="G473">
            <v>28.248446999999999</v>
          </cell>
          <cell r="H473">
            <v>26.098742999999999</v>
          </cell>
          <cell r="I473">
            <v>27.176680999999999</v>
          </cell>
          <cell r="J473">
            <v>42.867161000000003</v>
          </cell>
          <cell r="K473">
            <v>88.341472000000024</v>
          </cell>
          <cell r="L473">
            <v>116.256337</v>
          </cell>
          <cell r="M473">
            <v>154.738719</v>
          </cell>
          <cell r="N473">
            <v>1118.6312789999999</v>
          </cell>
          <cell r="O473">
            <v>3.0432001778280687E-2</v>
          </cell>
        </row>
        <row r="474">
          <cell r="B474">
            <v>89.067358999999996</v>
          </cell>
          <cell r="C474">
            <v>80.037998999999999</v>
          </cell>
          <cell r="D474">
            <v>69.650576000000001</v>
          </cell>
          <cell r="E474">
            <v>56.375265999999989</v>
          </cell>
          <cell r="F474">
            <v>37.675326000000005</v>
          </cell>
          <cell r="G474">
            <v>12.374512000000001</v>
          </cell>
          <cell r="H474">
            <v>11.491705999999999</v>
          </cell>
          <cell r="I474">
            <v>13.176049000000001</v>
          </cell>
          <cell r="J474">
            <v>21.827482999999997</v>
          </cell>
          <cell r="K474">
            <v>47.752221000000006</v>
          </cell>
          <cell r="L474">
            <v>69.592416000000014</v>
          </cell>
          <cell r="M474">
            <v>90.778358999999995</v>
          </cell>
          <cell r="N474">
            <v>599.79927199999997</v>
          </cell>
          <cell r="O474">
            <v>2.9971541368809682E-2</v>
          </cell>
        </row>
        <row r="475">
          <cell r="B475">
            <v>2.3366720000000005</v>
          </cell>
          <cell r="C475">
            <v>2.1487730000000003</v>
          </cell>
          <cell r="D475">
            <v>1.9628490000000001</v>
          </cell>
          <cell r="E475">
            <v>1.527928</v>
          </cell>
          <cell r="F475">
            <v>1.0112209999999999</v>
          </cell>
          <cell r="G475">
            <v>0.18459100000000001</v>
          </cell>
          <cell r="H475">
            <v>0.14207800000000001</v>
          </cell>
          <cell r="I475">
            <v>0.16069700000000001</v>
          </cell>
          <cell r="J475">
            <v>0.44697299999999995</v>
          </cell>
          <cell r="K475">
            <v>1.2543150000000001</v>
          </cell>
          <cell r="L475">
            <v>1.69733</v>
          </cell>
          <cell r="M475">
            <v>2.2063410000000001</v>
          </cell>
          <cell r="N475">
            <v>15.079768</v>
          </cell>
          <cell r="O475">
            <v>8.5045897851043547E-3</v>
          </cell>
        </row>
        <row r="483">
          <cell r="B483">
            <v>6594.6120999999966</v>
          </cell>
          <cell r="C483">
            <v>6594.6120999999966</v>
          </cell>
          <cell r="D483">
            <v>6585.5120999999972</v>
          </cell>
          <cell r="E483">
            <v>6585.5120999999972</v>
          </cell>
          <cell r="F483">
            <v>6595.002099999997</v>
          </cell>
          <cell r="G483">
            <v>6593.7920999999969</v>
          </cell>
          <cell r="H483">
            <v>6595.0120999999981</v>
          </cell>
          <cell r="I483">
            <v>6110.8720999999978</v>
          </cell>
          <cell r="J483">
            <v>6111.1120999999976</v>
          </cell>
          <cell r="K483">
            <v>6118.5660999999973</v>
          </cell>
          <cell r="L483">
            <v>6118.5660999999973</v>
          </cell>
          <cell r="M483">
            <v>6118.5230999999976</v>
          </cell>
          <cell r="N483">
            <v>6118.5230999999976</v>
          </cell>
          <cell r="O483">
            <v>0.156711530089781</v>
          </cell>
        </row>
        <row r="484">
          <cell r="B484">
            <v>3998.4928090000012</v>
          </cell>
          <cell r="C484">
            <v>3524.3970259999987</v>
          </cell>
          <cell r="D484">
            <v>3294.4080279999989</v>
          </cell>
          <cell r="E484">
            <v>2833.0502730000012</v>
          </cell>
          <cell r="F484">
            <v>2313.5635369999986</v>
          </cell>
          <cell r="G484">
            <v>1758.3490219999996</v>
          </cell>
          <cell r="H484">
            <v>1764.2610030000001</v>
          </cell>
          <cell r="I484">
            <v>1781.5739990000004</v>
          </cell>
          <cell r="J484">
            <v>1861.8024470000007</v>
          </cell>
          <cell r="K484">
            <v>2442.3263079999988</v>
          </cell>
          <cell r="L484">
            <v>3015.7593340000012</v>
          </cell>
          <cell r="M484">
            <v>3682.65346</v>
          </cell>
          <cell r="N484">
            <v>32270.637246000002</v>
          </cell>
          <cell r="O484">
            <v>0.19962365903663595</v>
          </cell>
        </row>
        <row r="485">
          <cell r="B485">
            <v>2312.940709</v>
          </cell>
          <cell r="C485">
            <v>2157.9585890000003</v>
          </cell>
          <cell r="D485">
            <v>1883.1474049999997</v>
          </cell>
          <cell r="E485">
            <v>1500.7321269999998</v>
          </cell>
          <cell r="F485">
            <v>942.88344900000004</v>
          </cell>
          <cell r="G485">
            <v>510.22131399999995</v>
          </cell>
          <cell r="H485">
            <v>465.30602899999997</v>
          </cell>
          <cell r="I485">
            <v>551.15672099999995</v>
          </cell>
          <cell r="J485">
            <v>687.64321499999994</v>
          </cell>
          <cell r="K485">
            <v>1256.894376</v>
          </cell>
          <cell r="L485">
            <v>1607.80331</v>
          </cell>
          <cell r="M485">
            <v>2199.6595130000001</v>
          </cell>
          <cell r="N485">
            <v>16076.346756999999</v>
          </cell>
          <cell r="O485">
            <v>0.17393112490638121</v>
          </cell>
        </row>
        <row r="486">
          <cell r="B486">
            <v>133.20376900000002</v>
          </cell>
          <cell r="C486">
            <v>93.464475000000007</v>
          </cell>
          <cell r="D486">
            <v>138.74129300000001</v>
          </cell>
          <cell r="E486">
            <v>121.45756799999999</v>
          </cell>
          <cell r="F486">
            <v>84.002718000000002</v>
          </cell>
          <cell r="G486">
            <v>50.089913000000003</v>
          </cell>
          <cell r="H486">
            <v>46.832867999999998</v>
          </cell>
          <cell r="I486">
            <v>45.534267000000007</v>
          </cell>
          <cell r="J486">
            <v>63.377555999999998</v>
          </cell>
          <cell r="K486">
            <v>101.561291</v>
          </cell>
          <cell r="L486">
            <v>129.17468400000001</v>
          </cell>
          <cell r="M486">
            <v>115.54769100000001</v>
          </cell>
          <cell r="N486">
            <v>1122.9880929999999</v>
          </cell>
          <cell r="O486">
            <v>0.12884273717483249</v>
          </cell>
        </row>
        <row r="487">
          <cell r="B487">
            <v>0.12831899999999999</v>
          </cell>
          <cell r="C487">
            <v>0.22048500000000001</v>
          </cell>
          <cell r="D487">
            <v>0.143988</v>
          </cell>
          <cell r="E487">
            <v>3.6056999999999999E-2</v>
          </cell>
          <cell r="F487">
            <v>6.5034999999999996E-2</v>
          </cell>
          <cell r="G487">
            <v>3.2140000000000002E-2</v>
          </cell>
          <cell r="H487">
            <v>3.5000000000000003E-2</v>
          </cell>
          <cell r="I487">
            <v>2.5000000000000001E-2</v>
          </cell>
          <cell r="J487">
            <v>2.6844E-2</v>
          </cell>
          <cell r="K487">
            <v>4.2392000000000006E-2</v>
          </cell>
          <cell r="L487">
            <v>3.6200999999999997E-2</v>
          </cell>
          <cell r="M487">
            <v>0.191329</v>
          </cell>
          <cell r="N487">
            <v>0.98278999999999994</v>
          </cell>
          <cell r="O487">
            <v>1.6848523885940026E-3</v>
          </cell>
        </row>
        <row r="488">
          <cell r="B488">
            <v>1421.7609150000001</v>
          </cell>
          <cell r="C488">
            <v>1322.396281</v>
          </cell>
          <cell r="D488">
            <v>1091.75983</v>
          </cell>
          <cell r="E488">
            <v>840.08111299999996</v>
          </cell>
          <cell r="F488">
            <v>451.60353700000002</v>
          </cell>
          <cell r="G488">
            <v>202.19436200000001</v>
          </cell>
          <cell r="H488">
            <v>189.21773599999997</v>
          </cell>
          <cell r="I488">
            <v>211.45058900000001</v>
          </cell>
          <cell r="J488">
            <v>310.00114000000002</v>
          </cell>
          <cell r="K488">
            <v>716.64274699999999</v>
          </cell>
          <cell r="L488">
            <v>945.27841000000001</v>
          </cell>
          <cell r="M488">
            <v>1359.9987660000002</v>
          </cell>
          <cell r="N488">
            <v>9062.3854260000007</v>
          </cell>
          <cell r="O488">
            <v>0.92640087672600191</v>
          </cell>
        </row>
        <row r="489">
          <cell r="B489">
            <v>0.186</v>
          </cell>
          <cell r="C489">
            <v>0.16</v>
          </cell>
          <cell r="D489">
            <v>0.16400000000000001</v>
          </cell>
          <cell r="E489">
            <v>0.14000000000000001</v>
          </cell>
          <cell r="F489">
            <v>9.1757000000000005E-2</v>
          </cell>
          <cell r="G489">
            <v>2.7841000000000001E-2</v>
          </cell>
          <cell r="H489">
            <v>1.6077999999999999E-2</v>
          </cell>
          <cell r="I489">
            <v>1.6218E-2</v>
          </cell>
          <cell r="J489">
            <v>3.2451999999999995E-2</v>
          </cell>
          <cell r="K489">
            <v>0.11600000000000001</v>
          </cell>
          <cell r="L489">
            <v>0.124</v>
          </cell>
          <cell r="M489">
            <v>0.193</v>
          </cell>
          <cell r="N489">
            <v>1.2673460000000001</v>
          </cell>
          <cell r="O489">
            <v>3.7785397524894362E-2</v>
          </cell>
        </row>
        <row r="490">
          <cell r="B490">
            <v>0</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B492">
            <v>49.592993</v>
          </cell>
          <cell r="C492">
            <v>64.485377999999997</v>
          </cell>
          <cell r="D492">
            <v>33.238900000000001</v>
          </cell>
          <cell r="E492">
            <v>23.848347</v>
          </cell>
          <cell r="F492">
            <v>12.825321000000001</v>
          </cell>
          <cell r="G492">
            <v>5.0799200000000004</v>
          </cell>
          <cell r="H492">
            <v>1.3598300000000001</v>
          </cell>
          <cell r="I492">
            <v>3.6094690000000003</v>
          </cell>
          <cell r="J492">
            <v>8.8893889999999995</v>
          </cell>
          <cell r="K492">
            <v>21.15146</v>
          </cell>
          <cell r="L492">
            <v>30.775976000000004</v>
          </cell>
          <cell r="M492">
            <v>51.572657</v>
          </cell>
          <cell r="N492">
            <v>306.42963999999995</v>
          </cell>
          <cell r="O492">
            <v>7.7723756201509E-3</v>
          </cell>
        </row>
        <row r="493">
          <cell r="B493">
            <v>0</v>
          </cell>
          <cell r="C493">
            <v>0</v>
          </cell>
          <cell r="D493">
            <v>0</v>
          </cell>
          <cell r="E493">
            <v>0</v>
          </cell>
          <cell r="F493">
            <v>0</v>
          </cell>
          <cell r="G493">
            <v>0</v>
          </cell>
          <cell r="H493">
            <v>0</v>
          </cell>
          <cell r="I493">
            <v>0</v>
          </cell>
          <cell r="J493">
            <v>0</v>
          </cell>
          <cell r="K493">
            <v>0</v>
          </cell>
          <cell r="L493">
            <v>0</v>
          </cell>
          <cell r="M493">
            <v>0</v>
          </cell>
          <cell r="N493">
            <v>0</v>
          </cell>
          <cell r="O493">
            <v>0</v>
          </cell>
        </row>
        <row r="494">
          <cell r="B494">
            <v>0</v>
          </cell>
          <cell r="C494">
            <v>0</v>
          </cell>
          <cell r="D494">
            <v>0</v>
          </cell>
          <cell r="E494">
            <v>0</v>
          </cell>
          <cell r="F494">
            <v>0</v>
          </cell>
          <cell r="G494">
            <v>0</v>
          </cell>
          <cell r="H494">
            <v>0</v>
          </cell>
          <cell r="I494">
            <v>0</v>
          </cell>
          <cell r="J494">
            <v>0</v>
          </cell>
          <cell r="K494">
            <v>0</v>
          </cell>
          <cell r="L494">
            <v>0</v>
          </cell>
          <cell r="M494">
            <v>0</v>
          </cell>
          <cell r="N494">
            <v>0</v>
          </cell>
          <cell r="O494">
            <v>0</v>
          </cell>
        </row>
        <row r="495">
          <cell r="B495">
            <v>68.739649999999997</v>
          </cell>
          <cell r="C495">
            <v>59.199559999999998</v>
          </cell>
          <cell r="D495">
            <v>64.734679999999997</v>
          </cell>
          <cell r="E495">
            <v>59.857550000000003</v>
          </cell>
          <cell r="F495">
            <v>59.828099999999999</v>
          </cell>
          <cell r="G495">
            <v>52.75967</v>
          </cell>
          <cell r="H495">
            <v>51.596550000000001</v>
          </cell>
          <cell r="I495">
            <v>36.558309999999999</v>
          </cell>
          <cell r="J495">
            <v>24.838830000000002</v>
          </cell>
          <cell r="K495">
            <v>43.519910000000003</v>
          </cell>
          <cell r="L495">
            <v>57.219180000000001</v>
          </cell>
          <cell r="M495">
            <v>45.780770000000004</v>
          </cell>
          <cell r="N495">
            <v>624.63275999999996</v>
          </cell>
          <cell r="O495">
            <v>0.71463470518648509</v>
          </cell>
        </row>
        <row r="496">
          <cell r="B496">
            <v>0</v>
          </cell>
          <cell r="C496">
            <v>0</v>
          </cell>
          <cell r="D496">
            <v>0</v>
          </cell>
          <cell r="E496">
            <v>0</v>
          </cell>
          <cell r="F496">
            <v>0</v>
          </cell>
          <cell r="G496">
            <v>0</v>
          </cell>
          <cell r="H496">
            <v>0</v>
          </cell>
          <cell r="I496">
            <v>0</v>
          </cell>
          <cell r="J496">
            <v>0</v>
          </cell>
          <cell r="K496">
            <v>0</v>
          </cell>
          <cell r="L496">
            <v>0</v>
          </cell>
          <cell r="M496">
            <v>0</v>
          </cell>
          <cell r="N496">
            <v>0</v>
          </cell>
          <cell r="O496">
            <v>0</v>
          </cell>
        </row>
        <row r="497">
          <cell r="B497">
            <v>1.704</v>
          </cell>
          <cell r="C497">
            <v>1.847</v>
          </cell>
          <cell r="D497">
            <v>0.39900000000000002</v>
          </cell>
          <cell r="E497">
            <v>0.41899999999999998</v>
          </cell>
          <cell r="F497">
            <v>0.107</v>
          </cell>
          <cell r="G497">
            <v>0.16200000000000001</v>
          </cell>
          <cell r="H497">
            <v>0.86099999999999999</v>
          </cell>
          <cell r="I497">
            <v>0</v>
          </cell>
          <cell r="J497">
            <v>2.391</v>
          </cell>
          <cell r="K497">
            <v>0.76100000000000001</v>
          </cell>
          <cell r="L497">
            <v>1.446</v>
          </cell>
          <cell r="M497">
            <v>1.9830000000000001</v>
          </cell>
          <cell r="N497">
            <v>12.08</v>
          </cell>
          <cell r="O497">
            <v>4.1767530356084303E-3</v>
          </cell>
        </row>
        <row r="498">
          <cell r="B498">
            <v>334.79912999999993</v>
          </cell>
          <cell r="C498">
            <v>323.923069</v>
          </cell>
          <cell r="D498">
            <v>317.91228899999993</v>
          </cell>
          <cell r="E498">
            <v>259.25155999999998</v>
          </cell>
          <cell r="F498">
            <v>212.91330100000002</v>
          </cell>
          <cell r="G498">
            <v>146.13940099999999</v>
          </cell>
          <cell r="H498">
            <v>135.61068799999998</v>
          </cell>
          <cell r="I498">
            <v>201.392222</v>
          </cell>
          <cell r="J498">
            <v>209.68741299999999</v>
          </cell>
          <cell r="K498">
            <v>224.76768499999997</v>
          </cell>
          <cell r="L498">
            <v>268.76729700000004</v>
          </cell>
          <cell r="M498">
            <v>326.35781900000006</v>
          </cell>
          <cell r="N498">
            <v>2961.5218739999991</v>
          </cell>
          <cell r="O498">
            <v>0.74507643960990499</v>
          </cell>
        </row>
        <row r="499">
          <cell r="B499">
            <v>0</v>
          </cell>
          <cell r="C499">
            <v>0</v>
          </cell>
          <cell r="D499">
            <v>0</v>
          </cell>
          <cell r="E499">
            <v>0</v>
          </cell>
          <cell r="F499">
            <v>0</v>
          </cell>
          <cell r="G499">
            <v>0</v>
          </cell>
          <cell r="H499">
            <v>0</v>
          </cell>
          <cell r="I499">
            <v>0</v>
          </cell>
          <cell r="J499">
            <v>0</v>
          </cell>
          <cell r="K499">
            <v>0</v>
          </cell>
          <cell r="L499">
            <v>0</v>
          </cell>
          <cell r="M499">
            <v>0</v>
          </cell>
          <cell r="N499">
            <v>0</v>
          </cell>
          <cell r="O499">
            <v>0</v>
          </cell>
        </row>
        <row r="500">
          <cell r="B500">
            <v>0.300151</v>
          </cell>
          <cell r="C500">
            <v>0.68218900000000005</v>
          </cell>
          <cell r="D500">
            <v>0.53120199999999995</v>
          </cell>
          <cell r="E500">
            <v>0.69703099999999996</v>
          </cell>
          <cell r="F500">
            <v>0.296047</v>
          </cell>
          <cell r="G500">
            <v>0.24975999999999998</v>
          </cell>
          <cell r="H500">
            <v>0.10265600000000001</v>
          </cell>
          <cell r="I500">
            <v>0.257911</v>
          </cell>
          <cell r="J500">
            <v>9.7420000000000007E-2</v>
          </cell>
          <cell r="K500">
            <v>0.18935400000000002</v>
          </cell>
          <cell r="L500">
            <v>0.45833800000000002</v>
          </cell>
          <cell r="M500">
            <v>0.15557300000000002</v>
          </cell>
          <cell r="N500">
            <v>4.0176319999999999</v>
          </cell>
          <cell r="O500">
            <v>1.3857886348169774E-2</v>
          </cell>
        </row>
        <row r="501">
          <cell r="B501">
            <v>302.52578200000005</v>
          </cell>
          <cell r="C501">
            <v>291.580152</v>
          </cell>
          <cell r="D501">
            <v>235.52222299999997</v>
          </cell>
          <cell r="E501">
            <v>194.94390099999998</v>
          </cell>
          <cell r="F501">
            <v>121.15063299999998</v>
          </cell>
          <cell r="G501">
            <v>53.486307000000011</v>
          </cell>
          <cell r="H501">
            <v>39.673622999999992</v>
          </cell>
          <cell r="I501">
            <v>52.312735000000011</v>
          </cell>
          <cell r="J501">
            <v>68.301170999999982</v>
          </cell>
          <cell r="K501">
            <v>148.142537</v>
          </cell>
          <cell r="L501">
            <v>174.52322400000003</v>
          </cell>
          <cell r="M501">
            <v>297.87890800000008</v>
          </cell>
          <cell r="N501">
            <v>1980.0411960000001</v>
          </cell>
          <cell r="O501">
            <v>7.7800158895569654E-2</v>
          </cell>
        </row>
        <row r="502">
          <cell r="B502">
            <v>2311.474901</v>
          </cell>
          <cell r="C502">
            <v>2172.5155829999994</v>
          </cell>
          <cell r="D502">
            <v>1892.2887359999997</v>
          </cell>
          <cell r="E502">
            <v>1465.9108080000001</v>
          </cell>
          <cell r="F502">
            <v>914.49801299999979</v>
          </cell>
          <cell r="G502">
            <v>500.75892299999998</v>
          </cell>
          <cell r="H502">
            <v>454.37874999999997</v>
          </cell>
          <cell r="I502">
            <v>527.51827200000002</v>
          </cell>
          <cell r="J502">
            <v>652.29922400000009</v>
          </cell>
          <cell r="K502">
            <v>1205.932773</v>
          </cell>
          <cell r="L502">
            <v>1543.9309369999999</v>
          </cell>
          <cell r="M502">
            <v>2134.176089</v>
          </cell>
          <cell r="N502">
            <v>15775.683008999998</v>
          </cell>
          <cell r="O502">
            <v>0.187423478344102</v>
          </cell>
        </row>
        <row r="503">
          <cell r="B503">
            <v>710.60134100000005</v>
          </cell>
          <cell r="C503">
            <v>669.9424469999999</v>
          </cell>
          <cell r="D503">
            <v>597.68103599999995</v>
          </cell>
          <cell r="E503">
            <v>455.25800700000002</v>
          </cell>
          <cell r="F503">
            <v>313.54400099999998</v>
          </cell>
          <cell r="G503">
            <v>226.92028699999997</v>
          </cell>
          <cell r="H503">
            <v>252.37342599999999</v>
          </cell>
          <cell r="I503">
            <v>313.76581099999999</v>
          </cell>
          <cell r="J503">
            <v>316.699364</v>
          </cell>
          <cell r="K503">
            <v>457.76288700000003</v>
          </cell>
          <cell r="L503">
            <v>521.27915199999995</v>
          </cell>
          <cell r="M503">
            <v>692.18648900000017</v>
          </cell>
          <cell r="N503">
            <v>5528.0142479999995</v>
          </cell>
          <cell r="O503">
            <v>0.25099029411761126</v>
          </cell>
        </row>
        <row r="504">
          <cell r="B504">
            <v>96.490738000000007</v>
          </cell>
          <cell r="C504">
            <v>93.452455999999998</v>
          </cell>
          <cell r="D504">
            <v>74.907414000000003</v>
          </cell>
          <cell r="E504">
            <v>42.857162000000002</v>
          </cell>
          <cell r="F504">
            <v>14.981331000000001</v>
          </cell>
          <cell r="G504">
            <v>6.6459719999999995</v>
          </cell>
          <cell r="H504">
            <v>28.892917999999998</v>
          </cell>
          <cell r="I504">
            <v>30.674204</v>
          </cell>
          <cell r="J504">
            <v>31.738301</v>
          </cell>
          <cell r="K504">
            <v>50.543769000000005</v>
          </cell>
          <cell r="L504">
            <v>67.129576</v>
          </cell>
          <cell r="M504">
            <v>92.609126000000018</v>
          </cell>
          <cell r="N504">
            <v>630.92296700000009</v>
          </cell>
          <cell r="O504">
            <v>0.28618801996826554</v>
          </cell>
        </row>
        <row r="505">
          <cell r="B505">
            <v>9.5879539999999999</v>
          </cell>
          <cell r="C505">
            <v>8.9669860000000003</v>
          </cell>
          <cell r="D505">
            <v>7.1055380000000001</v>
          </cell>
          <cell r="E505">
            <v>5.4157230000000007</v>
          </cell>
          <cell r="F505">
            <v>1.9481559999999996</v>
          </cell>
          <cell r="G505">
            <v>0.40378199999999997</v>
          </cell>
          <cell r="H505">
            <v>0.35414000000000007</v>
          </cell>
          <cell r="I505">
            <v>0.41786299999999993</v>
          </cell>
          <cell r="J505">
            <v>0.94246999999999992</v>
          </cell>
          <cell r="K505">
            <v>3.5173589999999999</v>
          </cell>
          <cell r="L505">
            <v>6.249301</v>
          </cell>
          <cell r="M505">
            <v>9.3801899999999989</v>
          </cell>
          <cell r="N505">
            <v>54.289462</v>
          </cell>
          <cell r="O505">
            <v>7.3227584423791084E-2</v>
          </cell>
        </row>
        <row r="506">
          <cell r="B506">
            <v>9.7108120000000007</v>
          </cell>
          <cell r="C506">
            <v>8.8378499999999995</v>
          </cell>
          <cell r="D506">
            <v>7.0356730000000001</v>
          </cell>
          <cell r="E506">
            <v>6.9890780000000001</v>
          </cell>
          <cell r="F506">
            <v>2.8205680000000002</v>
          </cell>
          <cell r="G506">
            <v>0.78857299999999997</v>
          </cell>
          <cell r="H506">
            <v>2.5752649999999999</v>
          </cell>
          <cell r="I506">
            <v>3.0116689999999999</v>
          </cell>
          <cell r="J506">
            <v>2.550214</v>
          </cell>
          <cell r="K506">
            <v>5.8553559999999996</v>
          </cell>
          <cell r="L506">
            <v>8.9524669999999986</v>
          </cell>
          <cell r="M506">
            <v>11.904451999999999</v>
          </cell>
          <cell r="N506">
            <v>71.031976999999998</v>
          </cell>
          <cell r="O506">
            <v>0.30465089595965233</v>
          </cell>
        </row>
        <row r="507">
          <cell r="B507">
            <v>0</v>
          </cell>
          <cell r="C507">
            <v>0</v>
          </cell>
          <cell r="D507">
            <v>0</v>
          </cell>
          <cell r="E507">
            <v>0</v>
          </cell>
          <cell r="F507">
            <v>0</v>
          </cell>
          <cell r="G507">
            <v>0</v>
          </cell>
          <cell r="H507">
            <v>0</v>
          </cell>
          <cell r="I507">
            <v>0</v>
          </cell>
          <cell r="J507">
            <v>0</v>
          </cell>
          <cell r="K507">
            <v>0</v>
          </cell>
          <cell r="L507">
            <v>0</v>
          </cell>
          <cell r="M507">
            <v>0</v>
          </cell>
          <cell r="N507">
            <v>0</v>
          </cell>
          <cell r="O507">
            <v>0</v>
          </cell>
        </row>
        <row r="508">
          <cell r="B508">
            <v>665.56555399999991</v>
          </cell>
          <cell r="C508">
            <v>606.4031500000001</v>
          </cell>
          <cell r="D508">
            <v>514.71545099999992</v>
          </cell>
          <cell r="E508">
            <v>639.04914199999996</v>
          </cell>
          <cell r="F508">
            <v>400.85758399999992</v>
          </cell>
          <cell r="G508">
            <v>201.97680500000001</v>
          </cell>
          <cell r="H508">
            <v>116.43371600000002</v>
          </cell>
          <cell r="I508">
            <v>125.77910100000001</v>
          </cell>
          <cell r="J508">
            <v>210.55084600000012</v>
          </cell>
          <cell r="K508">
            <v>462.27958999999998</v>
          </cell>
          <cell r="L508">
            <v>616.47112899999979</v>
          </cell>
          <cell r="M508">
            <v>870.14219200000002</v>
          </cell>
          <cell r="N508">
            <v>5430.22426</v>
          </cell>
          <cell r="O508">
            <v>0.14772749290946918</v>
          </cell>
        </row>
        <row r="509">
          <cell r="B509">
            <v>810.08747900000003</v>
          </cell>
          <cell r="C509">
            <v>776.38450999999986</v>
          </cell>
          <cell r="D509">
            <v>683.52051699999981</v>
          </cell>
          <cell r="E509">
            <v>310.77929500000005</v>
          </cell>
          <cell r="F509">
            <v>176.98658499999996</v>
          </cell>
          <cell r="G509">
            <v>62.621033000000004</v>
          </cell>
          <cell r="H509">
            <v>52.667630999999979</v>
          </cell>
          <cell r="I509">
            <v>52.462344000000002</v>
          </cell>
          <cell r="J509">
            <v>87.690920000000006</v>
          </cell>
          <cell r="K509">
            <v>221.71441700000003</v>
          </cell>
          <cell r="L509">
            <v>317.53688099999999</v>
          </cell>
          <cell r="M509">
            <v>448.49900300000002</v>
          </cell>
          <cell r="N509">
            <v>4000.9506149999997</v>
          </cell>
          <cell r="O509">
            <v>0.19992464557715742</v>
          </cell>
        </row>
        <row r="510">
          <cell r="B510">
            <v>9.4310229999999997</v>
          </cell>
          <cell r="C510">
            <v>8.5281839999999995</v>
          </cell>
          <cell r="D510">
            <v>7.3231070000000003</v>
          </cell>
          <cell r="E510">
            <v>5.5624009999999995</v>
          </cell>
          <cell r="F510">
            <v>3.3597879999999996</v>
          </cell>
          <cell r="G510">
            <v>1.4024709999999998</v>
          </cell>
          <cell r="H510">
            <v>1.0816539999999999</v>
          </cell>
          <cell r="I510">
            <v>1.4072799999999999</v>
          </cell>
          <cell r="J510">
            <v>2.1271089999999999</v>
          </cell>
          <cell r="K510">
            <v>4.2593949999999996</v>
          </cell>
          <cell r="L510">
            <v>6.3124310000000001</v>
          </cell>
          <cell r="M510">
            <v>9.454637</v>
          </cell>
          <cell r="N510">
            <v>60.249479999999998</v>
          </cell>
          <cell r="O510">
            <v>3.3979111095465739E-2</v>
          </cell>
        </row>
        <row r="518">
          <cell r="B518">
            <v>1292.3062</v>
          </cell>
          <cell r="C518">
            <v>1292.3062</v>
          </cell>
          <cell r="D518">
            <v>1292.7051999999999</v>
          </cell>
          <cell r="E518">
            <v>1292.7051999999999</v>
          </cell>
          <cell r="F518">
            <v>1292.7051999999999</v>
          </cell>
          <cell r="G518">
            <v>1292.7051999999999</v>
          </cell>
          <cell r="H518">
            <v>1294.0841999999998</v>
          </cell>
          <cell r="I518">
            <v>1294.0841999999998</v>
          </cell>
          <cell r="J518">
            <v>1294.3211999999999</v>
          </cell>
          <cell r="K518">
            <v>1286.7112</v>
          </cell>
          <cell r="L518">
            <v>1286.7112</v>
          </cell>
          <cell r="M518">
            <v>1286.7112</v>
          </cell>
          <cell r="N518">
            <v>1286.7112</v>
          </cell>
          <cell r="O518">
            <v>3.2956070875283329E-2</v>
          </cell>
        </row>
        <row r="519">
          <cell r="B519">
            <v>893.12545100000011</v>
          </cell>
          <cell r="C519">
            <v>753.3963729999997</v>
          </cell>
          <cell r="D519">
            <v>691.6780689999996</v>
          </cell>
          <cell r="E519">
            <v>554.50109400000053</v>
          </cell>
          <cell r="F519">
            <v>421.81959000000001</v>
          </cell>
          <cell r="G519">
            <v>306.88942299999991</v>
          </cell>
          <cell r="H519">
            <v>290.18938700000001</v>
          </cell>
          <cell r="I519">
            <v>297.76410100000004</v>
          </cell>
          <cell r="J519">
            <v>380.7324280000002</v>
          </cell>
          <cell r="K519">
            <v>615.95868800000005</v>
          </cell>
          <cell r="L519">
            <v>744.9436039999996</v>
          </cell>
          <cell r="M519">
            <v>890.24710500000003</v>
          </cell>
          <cell r="N519">
            <v>6841.2453129999994</v>
          </cell>
          <cell r="O519">
            <v>4.2319412887254756E-2</v>
          </cell>
        </row>
        <row r="520">
          <cell r="B520">
            <v>519.83400300000005</v>
          </cell>
          <cell r="C520">
            <v>496.53308900000002</v>
          </cell>
          <cell r="D520">
            <v>430.659198</v>
          </cell>
          <cell r="E520">
            <v>317.282442</v>
          </cell>
          <cell r="F520">
            <v>196.17333300000001</v>
          </cell>
          <cell r="G520">
            <v>106.510246</v>
          </cell>
          <cell r="H520">
            <v>99.633548000000019</v>
          </cell>
          <cell r="I520">
            <v>105.431974</v>
          </cell>
          <cell r="J520">
            <v>133.50368599999999</v>
          </cell>
          <cell r="K520">
            <v>278.44012099999998</v>
          </cell>
          <cell r="L520">
            <v>372.60254400000002</v>
          </cell>
          <cell r="M520">
            <v>497.45273100000003</v>
          </cell>
          <cell r="N520">
            <v>3554.0569149999997</v>
          </cell>
          <cell r="O520">
            <v>3.8451591431249252E-2</v>
          </cell>
        </row>
        <row r="521">
          <cell r="B521">
            <v>21.234891999999999</v>
          </cell>
          <cell r="C521">
            <v>21.799612</v>
          </cell>
          <cell r="D521">
            <v>20.070921999999999</v>
          </cell>
          <cell r="E521">
            <v>21.629404999999998</v>
          </cell>
          <cell r="F521">
            <v>18.771749</v>
          </cell>
          <cell r="G521">
            <v>7.888262000000001</v>
          </cell>
          <cell r="H521">
            <v>7.6460179999999998</v>
          </cell>
          <cell r="I521">
            <v>8.2179040000000008</v>
          </cell>
          <cell r="J521">
            <v>13.137585000000001</v>
          </cell>
          <cell r="K521">
            <v>20.887309000000002</v>
          </cell>
          <cell r="L521">
            <v>16.996436000000003</v>
          </cell>
          <cell r="M521">
            <v>14.241036999999999</v>
          </cell>
          <cell r="N521">
            <v>192.52113100000003</v>
          </cell>
          <cell r="O521">
            <v>2.2088345937639874E-2</v>
          </cell>
        </row>
        <row r="522">
          <cell r="B522">
            <v>6.1257489999999999</v>
          </cell>
          <cell r="C522">
            <v>5.6963019999999993</v>
          </cell>
          <cell r="D522">
            <v>5.7350959999999995</v>
          </cell>
          <cell r="E522">
            <v>6.0582249999999993</v>
          </cell>
          <cell r="F522">
            <v>4.8961300000000003</v>
          </cell>
          <cell r="G522">
            <v>3.4142480000000002</v>
          </cell>
          <cell r="H522">
            <v>2.171357</v>
          </cell>
          <cell r="I522">
            <v>2.39663</v>
          </cell>
          <cell r="J522">
            <v>2.1181239999999999</v>
          </cell>
          <cell r="K522">
            <v>3.2729690000000002</v>
          </cell>
          <cell r="L522">
            <v>3.5791670000000004</v>
          </cell>
          <cell r="M522">
            <v>3.9178320000000002</v>
          </cell>
          <cell r="N522">
            <v>49.381828999999996</v>
          </cell>
          <cell r="O522">
            <v>8.4658057717101914E-2</v>
          </cell>
        </row>
        <row r="523">
          <cell r="B523">
            <v>64.432592</v>
          </cell>
          <cell r="C523">
            <v>69.970905000000002</v>
          </cell>
          <cell r="D523">
            <v>76.028868000000003</v>
          </cell>
          <cell r="E523">
            <v>54.322330999999998</v>
          </cell>
          <cell r="F523">
            <v>0</v>
          </cell>
          <cell r="G523">
            <v>0</v>
          </cell>
          <cell r="H523">
            <v>0</v>
          </cell>
          <cell r="I523">
            <v>0</v>
          </cell>
          <cell r="J523">
            <v>0</v>
          </cell>
          <cell r="K523">
            <v>53.475642999999998</v>
          </cell>
          <cell r="L523">
            <v>59.282983999999999</v>
          </cell>
          <cell r="M523">
            <v>71.606220000000008</v>
          </cell>
          <cell r="N523">
            <v>449.11954300000002</v>
          </cell>
          <cell r="O523">
            <v>4.5911172261145591E-2</v>
          </cell>
        </row>
        <row r="524">
          <cell r="B524">
            <v>0</v>
          </cell>
          <cell r="C524">
            <v>0</v>
          </cell>
          <cell r="D524">
            <v>0</v>
          </cell>
          <cell r="E524">
            <v>0</v>
          </cell>
          <cell r="F524">
            <v>7.4840000000000002E-3</v>
          </cell>
          <cell r="G524">
            <v>0.16161099999999998</v>
          </cell>
          <cell r="H524">
            <v>0.21821000000000002</v>
          </cell>
          <cell r="I524">
            <v>0.25517200000000001</v>
          </cell>
          <cell r="J524">
            <v>0.11937</v>
          </cell>
          <cell r="K524">
            <v>0</v>
          </cell>
          <cell r="L524">
            <v>0</v>
          </cell>
          <cell r="M524">
            <v>0</v>
          </cell>
          <cell r="N524">
            <v>0.76184699999999994</v>
          </cell>
          <cell r="O524">
            <v>2.2714153631406254E-2</v>
          </cell>
        </row>
        <row r="525">
          <cell r="B525">
            <v>0</v>
          </cell>
          <cell r="C525">
            <v>0</v>
          </cell>
          <cell r="D525">
            <v>0</v>
          </cell>
          <cell r="E525">
            <v>0</v>
          </cell>
          <cell r="F525">
            <v>0</v>
          </cell>
          <cell r="G525">
            <v>0</v>
          </cell>
          <cell r="H525">
            <v>0</v>
          </cell>
          <cell r="I525">
            <v>0</v>
          </cell>
          <cell r="J525">
            <v>0</v>
          </cell>
          <cell r="K525">
            <v>0</v>
          </cell>
          <cell r="L525">
            <v>0</v>
          </cell>
          <cell r="M525">
            <v>0</v>
          </cell>
          <cell r="N525">
            <v>0</v>
          </cell>
          <cell r="O525">
            <v>0</v>
          </cell>
        </row>
        <row r="526">
          <cell r="B526">
            <v>0</v>
          </cell>
          <cell r="C526">
            <v>0</v>
          </cell>
          <cell r="D526">
            <v>0</v>
          </cell>
          <cell r="E526">
            <v>0</v>
          </cell>
          <cell r="F526">
            <v>0</v>
          </cell>
          <cell r="G526">
            <v>0</v>
          </cell>
          <cell r="H526">
            <v>0</v>
          </cell>
          <cell r="I526">
            <v>0</v>
          </cell>
          <cell r="J526">
            <v>0</v>
          </cell>
          <cell r="K526">
            <v>0</v>
          </cell>
          <cell r="L526">
            <v>0</v>
          </cell>
          <cell r="M526">
            <v>0</v>
          </cell>
          <cell r="N526">
            <v>0</v>
          </cell>
          <cell r="O526">
            <v>0</v>
          </cell>
        </row>
        <row r="527">
          <cell r="B527">
            <v>206.95895100000004</v>
          </cell>
          <cell r="C527">
            <v>186.54459800000001</v>
          </cell>
          <cell r="D527">
            <v>183.50003899999999</v>
          </cell>
          <cell r="E527">
            <v>142.927392</v>
          </cell>
          <cell r="F527">
            <v>84.19348100000002</v>
          </cell>
          <cell r="G527">
            <v>29.631670999999997</v>
          </cell>
          <cell r="H527">
            <v>40.972978000000005</v>
          </cell>
          <cell r="I527">
            <v>57.481083000000005</v>
          </cell>
          <cell r="J527">
            <v>67.829364999999996</v>
          </cell>
          <cell r="K527">
            <v>117.498136</v>
          </cell>
          <cell r="L527">
            <v>152.03122500000001</v>
          </cell>
          <cell r="M527">
            <v>189.69843599999999</v>
          </cell>
          <cell r="N527">
            <v>1459.267355</v>
          </cell>
          <cell r="O527">
            <v>3.7013305936345095E-2</v>
          </cell>
        </row>
        <row r="528">
          <cell r="B528">
            <v>0</v>
          </cell>
          <cell r="C528">
            <v>0</v>
          </cell>
          <cell r="D528">
            <v>0</v>
          </cell>
          <cell r="E528">
            <v>0</v>
          </cell>
          <cell r="F528">
            <v>0</v>
          </cell>
          <cell r="G528">
            <v>0</v>
          </cell>
          <cell r="H528">
            <v>0</v>
          </cell>
          <cell r="I528">
            <v>0</v>
          </cell>
          <cell r="J528">
            <v>0</v>
          </cell>
          <cell r="K528">
            <v>0</v>
          </cell>
          <cell r="L528">
            <v>0</v>
          </cell>
          <cell r="M528">
            <v>0</v>
          </cell>
          <cell r="N528">
            <v>0</v>
          </cell>
          <cell r="O528">
            <v>0</v>
          </cell>
        </row>
        <row r="529">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B530">
            <v>0</v>
          </cell>
          <cell r="C530">
            <v>0</v>
          </cell>
          <cell r="D530">
            <v>0</v>
          </cell>
          <cell r="E530">
            <v>0</v>
          </cell>
          <cell r="F530">
            <v>0</v>
          </cell>
          <cell r="G530">
            <v>0</v>
          </cell>
          <cell r="H530">
            <v>0</v>
          </cell>
          <cell r="I530">
            <v>0</v>
          </cell>
          <cell r="J530">
            <v>0</v>
          </cell>
          <cell r="K530">
            <v>0</v>
          </cell>
          <cell r="L530">
            <v>0</v>
          </cell>
          <cell r="M530">
            <v>0</v>
          </cell>
          <cell r="N530">
            <v>0</v>
          </cell>
          <cell r="O530">
            <v>0</v>
          </cell>
        </row>
        <row r="531">
          <cell r="B531">
            <v>0</v>
          </cell>
          <cell r="C531">
            <v>0</v>
          </cell>
          <cell r="D531">
            <v>0</v>
          </cell>
          <cell r="E531">
            <v>0</v>
          </cell>
          <cell r="F531">
            <v>0</v>
          </cell>
          <cell r="G531">
            <v>0</v>
          </cell>
          <cell r="H531">
            <v>0</v>
          </cell>
          <cell r="I531">
            <v>0</v>
          </cell>
          <cell r="J531">
            <v>0</v>
          </cell>
          <cell r="K531">
            <v>0</v>
          </cell>
          <cell r="L531">
            <v>0</v>
          </cell>
          <cell r="M531">
            <v>0</v>
          </cell>
          <cell r="N531">
            <v>0</v>
          </cell>
          <cell r="O531">
            <v>0</v>
          </cell>
        </row>
        <row r="532">
          <cell r="B532">
            <v>0</v>
          </cell>
          <cell r="C532">
            <v>0</v>
          </cell>
          <cell r="D532">
            <v>0</v>
          </cell>
          <cell r="E532">
            <v>0</v>
          </cell>
          <cell r="F532">
            <v>0</v>
          </cell>
          <cell r="G532">
            <v>0</v>
          </cell>
          <cell r="H532">
            <v>0</v>
          </cell>
          <cell r="I532">
            <v>0</v>
          </cell>
          <cell r="J532">
            <v>0</v>
          </cell>
          <cell r="K532">
            <v>0</v>
          </cell>
          <cell r="L532">
            <v>0</v>
          </cell>
          <cell r="M532">
            <v>0</v>
          </cell>
          <cell r="N532">
            <v>0</v>
          </cell>
          <cell r="O532">
            <v>0</v>
          </cell>
        </row>
        <row r="533">
          <cell r="B533">
            <v>0</v>
          </cell>
          <cell r="C533">
            <v>0</v>
          </cell>
          <cell r="D533">
            <v>0</v>
          </cell>
          <cell r="E533">
            <v>0</v>
          </cell>
          <cell r="F533">
            <v>0</v>
          </cell>
          <cell r="G533">
            <v>0</v>
          </cell>
          <cell r="H533">
            <v>0</v>
          </cell>
          <cell r="I533">
            <v>0</v>
          </cell>
          <cell r="J533">
            <v>0</v>
          </cell>
          <cell r="K533">
            <v>0</v>
          </cell>
          <cell r="L533">
            <v>0</v>
          </cell>
          <cell r="M533">
            <v>0</v>
          </cell>
          <cell r="N533">
            <v>0</v>
          </cell>
          <cell r="O533">
            <v>0</v>
          </cell>
        </row>
        <row r="534">
          <cell r="B534">
            <v>0</v>
          </cell>
          <cell r="C534">
            <v>0</v>
          </cell>
          <cell r="D534">
            <v>0</v>
          </cell>
          <cell r="E534">
            <v>0</v>
          </cell>
          <cell r="F534">
            <v>0</v>
          </cell>
          <cell r="G534">
            <v>0</v>
          </cell>
          <cell r="H534">
            <v>0</v>
          </cell>
          <cell r="I534">
            <v>0</v>
          </cell>
          <cell r="J534">
            <v>0</v>
          </cell>
          <cell r="K534">
            <v>0</v>
          </cell>
          <cell r="L534">
            <v>0</v>
          </cell>
          <cell r="M534">
            <v>0</v>
          </cell>
          <cell r="N534">
            <v>0</v>
          </cell>
          <cell r="O534">
            <v>0</v>
          </cell>
        </row>
        <row r="535">
          <cell r="B535">
            <v>37.779743000000003</v>
          </cell>
          <cell r="C535">
            <v>33.795096000000008</v>
          </cell>
          <cell r="D535">
            <v>15.286612</v>
          </cell>
          <cell r="E535">
            <v>1.4214610000000001</v>
          </cell>
          <cell r="F535">
            <v>0.77600000000000002</v>
          </cell>
          <cell r="G535">
            <v>26.936268999999999</v>
          </cell>
          <cell r="H535">
            <v>14.724170999999998</v>
          </cell>
          <cell r="I535">
            <v>1.8488789999999999</v>
          </cell>
          <cell r="J535">
            <v>0.69562000000000002</v>
          </cell>
          <cell r="K535">
            <v>3.929249</v>
          </cell>
          <cell r="L535">
            <v>16.356148999999998</v>
          </cell>
          <cell r="M535">
            <v>44.129922000000001</v>
          </cell>
          <cell r="N535">
            <v>197.679171</v>
          </cell>
          <cell r="O535">
            <v>0.68184828404354059</v>
          </cell>
        </row>
        <row r="536">
          <cell r="B536">
            <v>183.30207600000003</v>
          </cell>
          <cell r="C536">
            <v>178.72657600000002</v>
          </cell>
          <cell r="D536">
            <v>130.03766100000001</v>
          </cell>
          <cell r="E536">
            <v>90.923628000000008</v>
          </cell>
          <cell r="F536">
            <v>87.528489000000008</v>
          </cell>
          <cell r="G536">
            <v>38.478184999999996</v>
          </cell>
          <cell r="H536">
            <v>33.900814000000004</v>
          </cell>
          <cell r="I536">
            <v>35.232305999999994</v>
          </cell>
          <cell r="J536">
            <v>49.603621999999994</v>
          </cell>
          <cell r="K536">
            <v>79.376814999999993</v>
          </cell>
          <cell r="L536">
            <v>124.35658300000001</v>
          </cell>
          <cell r="M536">
            <v>173.859284</v>
          </cell>
          <cell r="N536">
            <v>1205.326039</v>
          </cell>
          <cell r="O536">
            <v>4.7359902180119887E-2</v>
          </cell>
        </row>
        <row r="537">
          <cell r="B537">
            <v>432.44744699999995</v>
          </cell>
          <cell r="C537">
            <v>416.71788399999991</v>
          </cell>
          <cell r="D537">
            <v>411.15779300000003</v>
          </cell>
          <cell r="E537">
            <v>275.80313800000005</v>
          </cell>
          <cell r="F537">
            <v>164.60738800000001</v>
          </cell>
          <cell r="G537">
            <v>81.803606000000016</v>
          </cell>
          <cell r="H537">
            <v>95.010388999999989</v>
          </cell>
          <cell r="I537">
            <v>101.92817300000002</v>
          </cell>
          <cell r="J537">
            <v>128.22049100000001</v>
          </cell>
          <cell r="K537">
            <v>265.22246799999999</v>
          </cell>
          <cell r="L537">
            <v>358.54180599999995</v>
          </cell>
          <cell r="M537">
            <v>482.4755199999999</v>
          </cell>
          <cell r="N537">
            <v>3213.936103</v>
          </cell>
          <cell r="O537">
            <v>3.818326491831122E-2</v>
          </cell>
        </row>
        <row r="538">
          <cell r="B538">
            <v>76.885963000000004</v>
          </cell>
          <cell r="C538">
            <v>73.646434999999997</v>
          </cell>
          <cell r="D538">
            <v>82.552265000000006</v>
          </cell>
          <cell r="E538">
            <v>42.288227000000006</v>
          </cell>
          <cell r="F538">
            <v>24.720100000000009</v>
          </cell>
          <cell r="G538">
            <v>16.683049</v>
          </cell>
          <cell r="H538">
            <v>22.112694000000001</v>
          </cell>
          <cell r="I538">
            <v>24.260346999999996</v>
          </cell>
          <cell r="J538">
            <v>26.718612999999998</v>
          </cell>
          <cell r="K538">
            <v>52.114698000000004</v>
          </cell>
          <cell r="L538">
            <v>65.156754000000006</v>
          </cell>
          <cell r="M538">
            <v>78.928388999999996</v>
          </cell>
          <cell r="N538">
            <v>586.06753399999991</v>
          </cell>
          <cell r="O538">
            <v>2.6609421780101592E-2</v>
          </cell>
        </row>
        <row r="539">
          <cell r="B539">
            <v>10.242735000000001</v>
          </cell>
          <cell r="C539">
            <v>9.2323599999999999</v>
          </cell>
          <cell r="D539">
            <v>9.8171140000000019</v>
          </cell>
          <cell r="E539">
            <v>7.2666979999999999</v>
          </cell>
          <cell r="F539">
            <v>4.1361599999999994</v>
          </cell>
          <cell r="G539">
            <v>3.6176489999999997</v>
          </cell>
          <cell r="H539">
            <v>2.9314850000000003</v>
          </cell>
          <cell r="I539">
            <v>2.9343490000000001</v>
          </cell>
          <cell r="J539">
            <v>3.2181840000000004</v>
          </cell>
          <cell r="K539">
            <v>4.6916270000000004</v>
          </cell>
          <cell r="L539">
            <v>7.9682490000000001</v>
          </cell>
          <cell r="M539">
            <v>12.518406000000001</v>
          </cell>
          <cell r="N539">
            <v>78.575016000000005</v>
          </cell>
          <cell r="O539">
            <v>3.564179689786881E-2</v>
          </cell>
        </row>
        <row r="540">
          <cell r="B540">
            <v>0.28813</v>
          </cell>
          <cell r="C540">
            <v>0.27168000000000003</v>
          </cell>
          <cell r="D540">
            <v>0.20755000000000001</v>
          </cell>
          <cell r="E540">
            <v>0.126</v>
          </cell>
          <cell r="F540">
            <v>2.87E-2</v>
          </cell>
          <cell r="G540">
            <v>8.0000000000000002E-3</v>
          </cell>
          <cell r="H540">
            <v>5.0000000000000001E-3</v>
          </cell>
          <cell r="I540">
            <v>4.4999999999999997E-3</v>
          </cell>
          <cell r="J540">
            <v>5.5999999999999999E-3</v>
          </cell>
          <cell r="K540">
            <v>4.2999999999999997E-2</v>
          </cell>
          <cell r="L540">
            <v>0.21356999999999998</v>
          </cell>
          <cell r="M540">
            <v>0.27512999999999999</v>
          </cell>
          <cell r="N540">
            <v>1.4768599999999998</v>
          </cell>
          <cell r="O540">
            <v>1.9920420344581805E-3</v>
          </cell>
        </row>
        <row r="541">
          <cell r="B541">
            <v>3.080613</v>
          </cell>
          <cell r="C541">
            <v>3.2963870000000002</v>
          </cell>
          <cell r="D541">
            <v>3.6262880000000002</v>
          </cell>
          <cell r="E541">
            <v>1.966701</v>
          </cell>
          <cell r="F541">
            <v>1.042451</v>
          </cell>
          <cell r="G541">
            <v>0.19400999999999999</v>
          </cell>
          <cell r="H541">
            <v>3.8613000000000001E-2</v>
          </cell>
          <cell r="I541">
            <v>5.2037E-2</v>
          </cell>
          <cell r="J541">
            <v>0.10530400000000001</v>
          </cell>
          <cell r="K541">
            <v>0.98789699999999991</v>
          </cell>
          <cell r="L541">
            <v>2.664221</v>
          </cell>
          <cell r="M541">
            <v>4.6075860000000004</v>
          </cell>
          <cell r="N541">
            <v>21.662108000000003</v>
          </cell>
          <cell r="O541">
            <v>9.2907179122647177E-2</v>
          </cell>
        </row>
        <row r="542">
          <cell r="B542">
            <v>0.849082</v>
          </cell>
          <cell r="C542">
            <v>0.93833299999999997</v>
          </cell>
          <cell r="D542">
            <v>1.0358910000000001</v>
          </cell>
          <cell r="E542">
            <v>1.7100280000000001</v>
          </cell>
          <cell r="F542">
            <v>0.90083599999999997</v>
          </cell>
          <cell r="G542">
            <v>0.435525</v>
          </cell>
          <cell r="H542">
            <v>0.37623399999999996</v>
          </cell>
          <cell r="I542">
            <v>0.41219600000000001</v>
          </cell>
          <cell r="J542">
            <v>0.53510599999999997</v>
          </cell>
          <cell r="K542">
            <v>0.94998299999999991</v>
          </cell>
          <cell r="L542">
            <v>1.0299229999999999</v>
          </cell>
          <cell r="M542">
            <v>1.188609</v>
          </cell>
          <cell r="N542">
            <v>10.361746</v>
          </cell>
          <cell r="O542">
            <v>2.4461800515371727E-2</v>
          </cell>
        </row>
        <row r="543">
          <cell r="B543">
            <v>242.552705</v>
          </cell>
          <cell r="C543">
            <v>231.91691</v>
          </cell>
          <cell r="D543">
            <v>198.82032100000001</v>
          </cell>
          <cell r="E543">
            <v>156.41534600000003</v>
          </cell>
          <cell r="F543">
            <v>95.537576999999985</v>
          </cell>
          <cell r="G543">
            <v>43.368467000000003</v>
          </cell>
          <cell r="H543">
            <v>38.812608999999981</v>
          </cell>
          <cell r="I543">
            <v>40.217117000000009</v>
          </cell>
          <cell r="J543">
            <v>54.866353999999994</v>
          </cell>
          <cell r="K543">
            <v>129.33081999999999</v>
          </cell>
          <cell r="L543">
            <v>175.16602799999995</v>
          </cell>
          <cell r="M543">
            <v>243.42254099999994</v>
          </cell>
          <cell r="N543">
            <v>1650.4267949999996</v>
          </cell>
          <cell r="O543">
            <v>4.4899326617490451E-2</v>
          </cell>
        </row>
        <row r="544">
          <cell r="B544">
            <v>96.001899000000009</v>
          </cell>
          <cell r="C544">
            <v>95.042028999999985</v>
          </cell>
          <cell r="D544">
            <v>112.97023400000003</v>
          </cell>
          <cell r="E544">
            <v>64.446677999999991</v>
          </cell>
          <cell r="F544">
            <v>37.301833999999999</v>
          </cell>
          <cell r="G544">
            <v>17.226605999999997</v>
          </cell>
          <cell r="H544">
            <v>30.540774000000003</v>
          </cell>
          <cell r="I544">
            <v>33.793257000000004</v>
          </cell>
          <cell r="J544">
            <v>41.987310000000008</v>
          </cell>
          <cell r="K544">
            <v>75.540203000000005</v>
          </cell>
          <cell r="L544">
            <v>104.31195099999997</v>
          </cell>
          <cell r="M544">
            <v>139.08006899999998</v>
          </cell>
          <cell r="N544">
            <v>848.24284399999999</v>
          </cell>
          <cell r="O544">
            <v>4.2386089274451096E-2</v>
          </cell>
        </row>
        <row r="545">
          <cell r="B545">
            <v>2.5463199999999997</v>
          </cell>
          <cell r="C545">
            <v>2.3737499999999998</v>
          </cell>
          <cell r="D545">
            <v>2.1281300000000001</v>
          </cell>
          <cell r="E545">
            <v>1.5834599999999999</v>
          </cell>
          <cell r="F545">
            <v>0.93973000000000007</v>
          </cell>
          <cell r="G545">
            <v>0.27029999999999998</v>
          </cell>
          <cell r="H545">
            <v>0.19297999999999998</v>
          </cell>
          <cell r="I545">
            <v>0.25436999999999999</v>
          </cell>
          <cell r="J545">
            <v>0.78401999999999994</v>
          </cell>
          <cell r="K545">
            <v>1.5642400000000001</v>
          </cell>
          <cell r="L545">
            <v>2.03111</v>
          </cell>
          <cell r="M545">
            <v>2.45479</v>
          </cell>
          <cell r="N545">
            <v>17.123200000000001</v>
          </cell>
          <cell r="O545">
            <v>9.6570313156209633E-3</v>
          </cell>
        </row>
        <row r="553">
          <cell r="B553">
            <v>3722.0685999999992</v>
          </cell>
          <cell r="C553">
            <v>3722.0685999999992</v>
          </cell>
          <cell r="D553">
            <v>3723.038599999999</v>
          </cell>
          <cell r="E553">
            <v>3723.0375999999992</v>
          </cell>
          <cell r="F553">
            <v>3723.123599999999</v>
          </cell>
          <cell r="G553">
            <v>3723.8255999999992</v>
          </cell>
          <cell r="H553">
            <v>3724.239599999999</v>
          </cell>
          <cell r="I553">
            <v>3724.239599999999</v>
          </cell>
          <cell r="J553">
            <v>3724.239599999999</v>
          </cell>
          <cell r="K553">
            <v>3724.2965999999988</v>
          </cell>
          <cell r="L553">
            <v>3724.4575999999988</v>
          </cell>
          <cell r="M553">
            <v>3724.3075999999992</v>
          </cell>
          <cell r="N553">
            <v>3724.3075999999992</v>
          </cell>
          <cell r="O553">
            <v>9.5389350171939391E-2</v>
          </cell>
        </row>
        <row r="554">
          <cell r="B554">
            <v>962.85070964424597</v>
          </cell>
          <cell r="C554">
            <v>883.96687511293555</v>
          </cell>
          <cell r="D554">
            <v>825.65755536563336</v>
          </cell>
          <cell r="E554">
            <v>662.33561137412869</v>
          </cell>
          <cell r="F554">
            <v>471.04341518055367</v>
          </cell>
          <cell r="G554">
            <v>264.40779733028489</v>
          </cell>
          <cell r="H554">
            <v>246.2897094590854</v>
          </cell>
          <cell r="I554">
            <v>223.18402392649369</v>
          </cell>
          <cell r="J554">
            <v>295.49422675759939</v>
          </cell>
          <cell r="K554">
            <v>560.10518000000013</v>
          </cell>
          <cell r="L554">
            <v>722.70014100000003</v>
          </cell>
          <cell r="M554">
            <v>921.66654599999993</v>
          </cell>
          <cell r="N554">
            <v>7039.7017911509611</v>
          </cell>
          <cell r="O554">
            <v>4.3547049268464727E-2</v>
          </cell>
        </row>
        <row r="555">
          <cell r="B555">
            <v>682.64583847300787</v>
          </cell>
          <cell r="C555">
            <v>632.68698340226365</v>
          </cell>
          <cell r="D555">
            <v>563.60432038535328</v>
          </cell>
          <cell r="E555">
            <v>418.25814128394506</v>
          </cell>
          <cell r="F555">
            <v>251.23234435272545</v>
          </cell>
          <cell r="G555">
            <v>89.339180675524403</v>
          </cell>
          <cell r="H555">
            <v>78.403474518917733</v>
          </cell>
          <cell r="I555">
            <v>82.515576733094193</v>
          </cell>
          <cell r="J555">
            <v>130.79571373336219</v>
          </cell>
          <cell r="K555">
            <v>339.160932</v>
          </cell>
          <cell r="L555">
            <v>484.36810400000002</v>
          </cell>
          <cell r="M555">
            <v>652.86817500000006</v>
          </cell>
          <cell r="N555">
            <v>4405.8787845581937</v>
          </cell>
          <cell r="O555">
            <v>4.7667512077375025E-2</v>
          </cell>
        </row>
        <row r="556">
          <cell r="B556">
            <v>6.7345769999999998</v>
          </cell>
          <cell r="C556">
            <v>5.4100959999999993</v>
          </cell>
          <cell r="D556">
            <v>5.0045079999999995</v>
          </cell>
          <cell r="E556">
            <v>4.0352629999999996</v>
          </cell>
          <cell r="F556">
            <v>2.5689540000000002</v>
          </cell>
          <cell r="G556">
            <v>0.73472500000000007</v>
          </cell>
          <cell r="H556">
            <v>0.69793700000000003</v>
          </cell>
          <cell r="I556">
            <v>0.68047800000000003</v>
          </cell>
          <cell r="J556">
            <v>2.006847</v>
          </cell>
          <cell r="K556">
            <v>3.6459360000000003</v>
          </cell>
          <cell r="L556">
            <v>5.0009129999999997</v>
          </cell>
          <cell r="M556">
            <v>6.7606700000000002</v>
          </cell>
          <cell r="N556">
            <v>43.280904</v>
          </cell>
          <cell r="O556">
            <v>4.9657072710931728E-3</v>
          </cell>
        </row>
        <row r="557">
          <cell r="B557">
            <v>6.4565930000000016</v>
          </cell>
          <cell r="C557">
            <v>4.8116220000000007</v>
          </cell>
          <cell r="D557">
            <v>5.2445600000000008</v>
          </cell>
          <cell r="E557">
            <v>4.5626259999999998</v>
          </cell>
          <cell r="F557">
            <v>3.3681599999999996</v>
          </cell>
          <cell r="G557">
            <v>2.5518549999999998</v>
          </cell>
          <cell r="H557">
            <v>2.3703970000000001</v>
          </cell>
          <cell r="I557">
            <v>2.0500119999999997</v>
          </cell>
          <cell r="J557">
            <v>4.8639310000000009</v>
          </cell>
          <cell r="K557">
            <v>6.0180370000000005</v>
          </cell>
          <cell r="L557">
            <v>3.4509240000000001</v>
          </cell>
          <cell r="M557">
            <v>5.2492770000000011</v>
          </cell>
          <cell r="N557">
            <v>50.997993999999998</v>
          </cell>
          <cell r="O557">
            <v>8.7428740630656213E-2</v>
          </cell>
        </row>
        <row r="558">
          <cell r="B558">
            <v>1.5980000000000001</v>
          </cell>
          <cell r="C558">
            <v>3.641</v>
          </cell>
          <cell r="D558">
            <v>3.649</v>
          </cell>
          <cell r="E558">
            <v>2.298</v>
          </cell>
          <cell r="F558">
            <v>1.4450000000000001</v>
          </cell>
          <cell r="G558">
            <v>1.026</v>
          </cell>
          <cell r="H558">
            <v>0.60099999999999998</v>
          </cell>
          <cell r="I558">
            <v>2.4E-2</v>
          </cell>
          <cell r="J558">
            <v>0.51500000000000001</v>
          </cell>
          <cell r="K558">
            <v>0.154</v>
          </cell>
          <cell r="L558">
            <v>0.84799999999999998</v>
          </cell>
          <cell r="M558">
            <v>0</v>
          </cell>
          <cell r="N558">
            <v>15.798999999999999</v>
          </cell>
          <cell r="O558">
            <v>1.6150502062517445E-3</v>
          </cell>
        </row>
        <row r="559">
          <cell r="B559">
            <v>1.4990000000000001</v>
          </cell>
          <cell r="C559">
            <v>1.9019999999999999</v>
          </cell>
          <cell r="D559">
            <v>1.9530000000000001</v>
          </cell>
          <cell r="E559">
            <v>2.375</v>
          </cell>
          <cell r="F559">
            <v>1.97</v>
          </cell>
          <cell r="G559">
            <v>1.371</v>
          </cell>
          <cell r="H559">
            <v>1.6679999999999999</v>
          </cell>
          <cell r="I559">
            <v>1.5269999999999999</v>
          </cell>
          <cell r="J559">
            <v>2.1680000000000001</v>
          </cell>
          <cell r="K559">
            <v>2.5379999999999998</v>
          </cell>
          <cell r="L559">
            <v>1.595</v>
          </cell>
          <cell r="M559">
            <v>1.716</v>
          </cell>
          <cell r="N559">
            <v>22.282</v>
          </cell>
          <cell r="O559">
            <v>0.66432862663368653</v>
          </cell>
        </row>
        <row r="560">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B561">
            <v>0</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B562">
            <v>582.91566100000011</v>
          </cell>
          <cell r="C562">
            <v>544.04081000000008</v>
          </cell>
          <cell r="D562">
            <v>483.05996999999996</v>
          </cell>
          <cell r="E562">
            <v>355.12530499999997</v>
          </cell>
          <cell r="F562">
            <v>207.76807499999998</v>
          </cell>
          <cell r="G562">
            <v>67.357234000000005</v>
          </cell>
          <cell r="H562">
            <v>58.114290999999994</v>
          </cell>
          <cell r="I562">
            <v>63.819026000000001</v>
          </cell>
          <cell r="J562">
            <v>102.421403</v>
          </cell>
          <cell r="K562">
            <v>289.24294699999996</v>
          </cell>
          <cell r="L562">
            <v>422.30935800000003</v>
          </cell>
          <cell r="M562">
            <v>577.33187899999996</v>
          </cell>
          <cell r="N562">
            <v>3753.5059590000001</v>
          </cell>
          <cell r="O562">
            <v>9.5205079397093342E-2</v>
          </cell>
        </row>
        <row r="563">
          <cell r="B563">
            <v>0</v>
          </cell>
          <cell r="C563">
            <v>0</v>
          </cell>
          <cell r="D563">
            <v>0</v>
          </cell>
          <cell r="E563">
            <v>0</v>
          </cell>
          <cell r="F563">
            <v>0</v>
          </cell>
          <cell r="G563">
            <v>0</v>
          </cell>
          <cell r="H563">
            <v>0</v>
          </cell>
          <cell r="I563">
            <v>0</v>
          </cell>
          <cell r="J563">
            <v>0</v>
          </cell>
          <cell r="K563">
            <v>0</v>
          </cell>
          <cell r="L563">
            <v>0</v>
          </cell>
          <cell r="M563">
            <v>0</v>
          </cell>
          <cell r="N563">
            <v>0</v>
          </cell>
          <cell r="O563">
            <v>0</v>
          </cell>
        </row>
        <row r="564">
          <cell r="B564">
            <v>0</v>
          </cell>
          <cell r="C564">
            <v>0</v>
          </cell>
          <cell r="D564">
            <v>0</v>
          </cell>
          <cell r="E564">
            <v>0</v>
          </cell>
          <cell r="F564">
            <v>0</v>
          </cell>
          <cell r="G564">
            <v>0</v>
          </cell>
          <cell r="H564">
            <v>0</v>
          </cell>
          <cell r="I564">
            <v>0</v>
          </cell>
          <cell r="J564">
            <v>0</v>
          </cell>
          <cell r="K564">
            <v>0</v>
          </cell>
          <cell r="L564">
            <v>0</v>
          </cell>
          <cell r="M564">
            <v>0</v>
          </cell>
          <cell r="N564">
            <v>0</v>
          </cell>
          <cell r="O564">
            <v>0</v>
          </cell>
        </row>
        <row r="565">
          <cell r="B565">
            <v>4.1379999999999999</v>
          </cell>
          <cell r="C565">
            <v>5.1040000000000001</v>
          </cell>
          <cell r="D565">
            <v>4.008</v>
          </cell>
          <cell r="E565">
            <v>3.9950000000000001</v>
          </cell>
          <cell r="F565">
            <v>2.3559999999999999</v>
          </cell>
          <cell r="G565">
            <v>1.706</v>
          </cell>
          <cell r="H565">
            <v>1.4590000000000001</v>
          </cell>
          <cell r="I565">
            <v>1.0009999999999999</v>
          </cell>
          <cell r="J565">
            <v>1.234</v>
          </cell>
          <cell r="K565">
            <v>2.2519999999999998</v>
          </cell>
          <cell r="L565">
            <v>2.42</v>
          </cell>
          <cell r="M565">
            <v>3.4929999999999999</v>
          </cell>
          <cell r="N565">
            <v>33.165999999999997</v>
          </cell>
          <cell r="O565">
            <v>3.7944815177825386E-2</v>
          </cell>
        </row>
        <row r="566">
          <cell r="B566">
            <v>0</v>
          </cell>
          <cell r="C566">
            <v>0</v>
          </cell>
          <cell r="D566">
            <v>0</v>
          </cell>
          <cell r="E566">
            <v>0</v>
          </cell>
          <cell r="F566">
            <v>0</v>
          </cell>
          <cell r="G566">
            <v>0</v>
          </cell>
          <cell r="H566">
            <v>0</v>
          </cell>
          <cell r="I566">
            <v>0</v>
          </cell>
          <cell r="J566">
            <v>0</v>
          </cell>
          <cell r="K566">
            <v>0</v>
          </cell>
          <cell r="L566">
            <v>0</v>
          </cell>
          <cell r="M566">
            <v>0</v>
          </cell>
          <cell r="N566">
            <v>0</v>
          </cell>
          <cell r="O566">
            <v>0</v>
          </cell>
        </row>
        <row r="567">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B568">
            <v>0</v>
          </cell>
          <cell r="C568">
            <v>0</v>
          </cell>
          <cell r="D568">
            <v>0</v>
          </cell>
          <cell r="E568">
            <v>0</v>
          </cell>
          <cell r="F568">
            <v>0</v>
          </cell>
          <cell r="G568">
            <v>0</v>
          </cell>
          <cell r="H568">
            <v>0</v>
          </cell>
          <cell r="I568">
            <v>0</v>
          </cell>
          <cell r="J568">
            <v>0</v>
          </cell>
          <cell r="K568">
            <v>0</v>
          </cell>
          <cell r="L568">
            <v>0</v>
          </cell>
          <cell r="M568">
            <v>0</v>
          </cell>
          <cell r="N568">
            <v>0</v>
          </cell>
          <cell r="O568">
            <v>0</v>
          </cell>
        </row>
        <row r="569">
          <cell r="B569">
            <v>0</v>
          </cell>
          <cell r="C569">
            <v>0</v>
          </cell>
          <cell r="D569">
            <v>0</v>
          </cell>
          <cell r="E569">
            <v>0</v>
          </cell>
          <cell r="F569">
            <v>0</v>
          </cell>
          <cell r="G569">
            <v>0</v>
          </cell>
          <cell r="H569">
            <v>0</v>
          </cell>
          <cell r="I569">
            <v>0</v>
          </cell>
          <cell r="J569">
            <v>0</v>
          </cell>
          <cell r="K569">
            <v>0</v>
          </cell>
          <cell r="L569">
            <v>0</v>
          </cell>
          <cell r="M569">
            <v>0</v>
          </cell>
          <cell r="N569">
            <v>0</v>
          </cell>
          <cell r="O569">
            <v>0</v>
          </cell>
        </row>
        <row r="570">
          <cell r="B570">
            <v>0</v>
          </cell>
          <cell r="C570">
            <v>0</v>
          </cell>
          <cell r="D570">
            <v>0</v>
          </cell>
          <cell r="E570">
            <v>0</v>
          </cell>
          <cell r="F570">
            <v>0</v>
          </cell>
          <cell r="G570">
            <v>0</v>
          </cell>
          <cell r="H570">
            <v>0</v>
          </cell>
          <cell r="I570">
            <v>0</v>
          </cell>
          <cell r="J570">
            <v>0</v>
          </cell>
          <cell r="K570">
            <v>0</v>
          </cell>
          <cell r="L570">
            <v>0</v>
          </cell>
          <cell r="M570">
            <v>0</v>
          </cell>
          <cell r="N570">
            <v>0</v>
          </cell>
          <cell r="O570">
            <v>0</v>
          </cell>
        </row>
        <row r="571">
          <cell r="B571">
            <v>79.304007473007729</v>
          </cell>
          <cell r="C571">
            <v>67.777455402263527</v>
          </cell>
          <cell r="D571">
            <v>60.685282385353354</v>
          </cell>
          <cell r="E571">
            <v>45.866947283945109</v>
          </cell>
          <cell r="F571">
            <v>31.756155352725461</v>
          </cell>
          <cell r="G571">
            <v>14.592366675524389</v>
          </cell>
          <cell r="H571">
            <v>13.492849518917733</v>
          </cell>
          <cell r="I571">
            <v>13.414060733094189</v>
          </cell>
          <cell r="J571">
            <v>17.586532733362198</v>
          </cell>
          <cell r="K571">
            <v>35.310012000000008</v>
          </cell>
          <cell r="L571">
            <v>48.743909000000002</v>
          </cell>
          <cell r="M571">
            <v>58.317349000000007</v>
          </cell>
          <cell r="N571">
            <v>486.84692755819378</v>
          </cell>
          <cell r="O571">
            <v>1.912928296560925E-2</v>
          </cell>
        </row>
        <row r="572">
          <cell r="B572">
            <v>-188.90600000000001</v>
          </cell>
          <cell r="C572">
            <v>-174.2174</v>
          </cell>
          <cell r="D572">
            <v>-153.44120000000001</v>
          </cell>
          <cell r="E572">
            <v>-117.0834</v>
          </cell>
          <cell r="F572">
            <v>-74.80810000000001</v>
          </cell>
          <cell r="G572">
            <v>-23.192</v>
          </cell>
          <cell r="H572">
            <v>-21.025300000000001</v>
          </cell>
          <cell r="I572">
            <v>-23.437200000000001</v>
          </cell>
          <cell r="J572">
            <v>-35.445</v>
          </cell>
          <cell r="K572">
            <v>-98.498599999999996</v>
          </cell>
          <cell r="L572">
            <v>-134.9282</v>
          </cell>
          <cell r="M572">
            <v>-181.2911</v>
          </cell>
          <cell r="N572">
            <v>-1226.2735</v>
          </cell>
        </row>
        <row r="573">
          <cell r="B573">
            <v>484.85918047300777</v>
          </cell>
          <cell r="C573">
            <v>450.41049340226351</v>
          </cell>
          <cell r="D573">
            <v>402.03772038535334</v>
          </cell>
          <cell r="E573">
            <v>295.31969128394513</v>
          </cell>
          <cell r="F573">
            <v>170.55949435272544</v>
          </cell>
          <cell r="G573">
            <v>63.118449675524396</v>
          </cell>
          <cell r="H573">
            <v>54.116034518917736</v>
          </cell>
          <cell r="I573">
            <v>55.854076733094189</v>
          </cell>
          <cell r="J573">
            <v>91.753526733362193</v>
          </cell>
          <cell r="K573">
            <v>236.11469199999999</v>
          </cell>
          <cell r="L573">
            <v>343.41079400000001</v>
          </cell>
          <cell r="M573">
            <v>463.40029799999991</v>
          </cell>
          <cell r="N573">
            <v>3110.9544515581938</v>
          </cell>
          <cell r="O573">
            <v>3.6959788298767587E-2</v>
          </cell>
        </row>
        <row r="574">
          <cell r="B574">
            <v>69.832535000000007</v>
          </cell>
          <cell r="C574">
            <v>72.938219999999987</v>
          </cell>
          <cell r="D574">
            <v>67.460049999999995</v>
          </cell>
          <cell r="E574">
            <v>46.800436000000005</v>
          </cell>
          <cell r="F574">
            <v>24.334204999999997</v>
          </cell>
          <cell r="G574">
            <v>10.143571</v>
          </cell>
          <cell r="H574">
            <v>8.0375180000000004</v>
          </cell>
          <cell r="I574">
            <v>7.5843960000000008</v>
          </cell>
          <cell r="J574">
            <v>13.605884000000001</v>
          </cell>
          <cell r="K574">
            <v>33.224350000000008</v>
          </cell>
          <cell r="L574">
            <v>52.586379999999998</v>
          </cell>
          <cell r="M574">
            <v>70.816434999999998</v>
          </cell>
          <cell r="N574">
            <v>477.36398000000008</v>
          </cell>
          <cell r="O574">
            <v>2.1673917679336911E-2</v>
          </cell>
        </row>
        <row r="575">
          <cell r="B575">
            <v>2.3656999999999999</v>
          </cell>
          <cell r="C575">
            <v>2.5332999999999997</v>
          </cell>
          <cell r="D575">
            <v>2.3033000000000001</v>
          </cell>
          <cell r="E575">
            <v>2.1585000000000001</v>
          </cell>
          <cell r="F575">
            <v>1.9306000000000001</v>
          </cell>
          <cell r="G575">
            <v>1.1849000000000001</v>
          </cell>
          <cell r="H575">
            <v>0.92019999999999991</v>
          </cell>
          <cell r="I575">
            <v>0.51090000000000002</v>
          </cell>
          <cell r="J575">
            <v>1.3929</v>
          </cell>
          <cell r="K575">
            <v>1.6404000000000001</v>
          </cell>
          <cell r="L575">
            <v>2.2861000000000002</v>
          </cell>
          <cell r="M575">
            <v>2.5043670000000002</v>
          </cell>
          <cell r="N575">
            <v>21.731166999999999</v>
          </cell>
          <cell r="O575">
            <v>9.8573042679071035E-3</v>
          </cell>
        </row>
        <row r="576">
          <cell r="B576">
            <v>11.4282</v>
          </cell>
          <cell r="C576">
            <v>10.7637</v>
          </cell>
          <cell r="D576">
            <v>9.2286999999999999</v>
          </cell>
          <cell r="E576">
            <v>6.5443999999999996</v>
          </cell>
          <cell r="F576">
            <v>3.5276999999999998</v>
          </cell>
          <cell r="G576">
            <v>0.57429999999999992</v>
          </cell>
          <cell r="H576">
            <v>0.45369999999999999</v>
          </cell>
          <cell r="I576">
            <v>0.48749999999999999</v>
          </cell>
          <cell r="J576">
            <v>1.1377999999999999</v>
          </cell>
          <cell r="K576">
            <v>4.944</v>
          </cell>
          <cell r="L576">
            <v>7.5758000000000001</v>
          </cell>
          <cell r="M576">
            <v>11.077384</v>
          </cell>
          <cell r="N576">
            <v>67.743183999999999</v>
          </cell>
          <cell r="O576">
            <v>9.1374449897779667E-2</v>
          </cell>
        </row>
        <row r="577">
          <cell r="B577">
            <v>5.0910389999999994</v>
          </cell>
          <cell r="C577">
            <v>4.7755100000000006</v>
          </cell>
          <cell r="D577">
            <v>4.4070400000000003</v>
          </cell>
          <cell r="E577">
            <v>2.593486</v>
          </cell>
          <cell r="F577">
            <v>1.273261</v>
          </cell>
          <cell r="G577">
            <v>0.39413299999999996</v>
          </cell>
          <cell r="H577">
            <v>0.27343200000000001</v>
          </cell>
          <cell r="I577">
            <v>0.30863200000000002</v>
          </cell>
          <cell r="J577">
            <v>0.58648299999999998</v>
          </cell>
          <cell r="K577">
            <v>2.0388359999999999</v>
          </cell>
          <cell r="L577">
            <v>2.8955880000000001</v>
          </cell>
          <cell r="M577">
            <v>4.7513429999999994</v>
          </cell>
          <cell r="N577">
            <v>29.388783</v>
          </cell>
          <cell r="O577">
            <v>0.12604631674708702</v>
          </cell>
        </row>
        <row r="578">
          <cell r="B578">
            <v>5.9451200000000011</v>
          </cell>
          <cell r="C578">
            <v>4.442330000000001</v>
          </cell>
          <cell r="D578">
            <v>4.8973599999999999</v>
          </cell>
          <cell r="E578">
            <v>4.1121799999999995</v>
          </cell>
          <cell r="F578">
            <v>3.0902099999999999</v>
          </cell>
          <cell r="G578">
            <v>2.4029900000000004</v>
          </cell>
          <cell r="H578">
            <v>2.2355999999999998</v>
          </cell>
          <cell r="I578">
            <v>1.7920199999999999</v>
          </cell>
          <cell r="J578">
            <v>4.6866900000000005</v>
          </cell>
          <cell r="K578">
            <v>5.75082</v>
          </cell>
          <cell r="L578">
            <v>3.1261600000000005</v>
          </cell>
          <cell r="M578">
            <v>4.8026899999999992</v>
          </cell>
          <cell r="N578">
            <v>47.284169999999989</v>
          </cell>
          <cell r="O578">
            <v>0.11162751278355251</v>
          </cell>
        </row>
        <row r="579">
          <cell r="B579">
            <v>218.06803647300777</v>
          </cell>
          <cell r="C579">
            <v>196.71989740226351</v>
          </cell>
          <cell r="D579">
            <v>176.59816138535334</v>
          </cell>
          <cell r="E579">
            <v>133.90887228394513</v>
          </cell>
          <cell r="F579">
            <v>83.436564352725469</v>
          </cell>
          <cell r="G579">
            <v>31.908069675524395</v>
          </cell>
          <cell r="H579">
            <v>28.53759551891774</v>
          </cell>
          <cell r="I579">
            <v>30.122182733094192</v>
          </cell>
          <cell r="J579">
            <v>44.345193733362194</v>
          </cell>
          <cell r="K579">
            <v>106.38155400000001</v>
          </cell>
          <cell r="L579">
            <v>150.93339999999998</v>
          </cell>
          <cell r="M579">
            <v>198.276894</v>
          </cell>
          <cell r="N579">
            <v>1399.2364215581938</v>
          </cell>
          <cell r="O579">
            <v>3.8065773833143517E-2</v>
          </cell>
        </row>
        <row r="580">
          <cell r="B580">
            <v>135.65027700000002</v>
          </cell>
          <cell r="C580">
            <v>124.66878600000001</v>
          </cell>
          <cell r="D580">
            <v>107.48859899999999</v>
          </cell>
          <cell r="E580">
            <v>78.944479999999999</v>
          </cell>
          <cell r="F580">
            <v>43.336229999999986</v>
          </cell>
          <cell r="G580">
            <v>13.763035999999998</v>
          </cell>
          <cell r="H580">
            <v>11.553917999999999</v>
          </cell>
          <cell r="I580">
            <v>12.564830000000001</v>
          </cell>
          <cell r="J580">
            <v>21.516546999999999</v>
          </cell>
          <cell r="K580">
            <v>66.111541999999986</v>
          </cell>
          <cell r="L580">
            <v>100.936947</v>
          </cell>
          <cell r="M580">
            <v>135.01281299999997</v>
          </cell>
          <cell r="N580">
            <v>851.54800499999999</v>
          </cell>
          <cell r="O580">
            <v>4.2551245809756257E-2</v>
          </cell>
        </row>
        <row r="581">
          <cell r="B581">
            <v>36.478273000000002</v>
          </cell>
          <cell r="C581">
            <v>33.568750000000001</v>
          </cell>
          <cell r="D581">
            <v>29.654509999999998</v>
          </cell>
          <cell r="E581">
            <v>20.257337</v>
          </cell>
          <cell r="F581">
            <v>9.6307240000000007</v>
          </cell>
          <cell r="G581">
            <v>2.7474499999999997</v>
          </cell>
          <cell r="H581">
            <v>2.1040709999999998</v>
          </cell>
          <cell r="I581">
            <v>2.483616</v>
          </cell>
          <cell r="J581">
            <v>4.4820290000000007</v>
          </cell>
          <cell r="K581">
            <v>16.02319</v>
          </cell>
          <cell r="L581">
            <v>23.070419000000001</v>
          </cell>
          <cell r="M581">
            <v>36.158371999999993</v>
          </cell>
          <cell r="N581">
            <v>216.65874099999996</v>
          </cell>
          <cell r="O581">
            <v>0.12218979201551178</v>
          </cell>
        </row>
        <row r="589">
          <cell r="B589">
            <v>1144.8549999999996</v>
          </cell>
          <cell r="C589">
            <v>1144.5319999999995</v>
          </cell>
          <cell r="D589">
            <v>1144.5299999999995</v>
          </cell>
          <cell r="E589">
            <v>1144.5299999999995</v>
          </cell>
          <cell r="F589">
            <v>1144.5299999999995</v>
          </cell>
          <cell r="G589">
            <v>1144.5299999999995</v>
          </cell>
          <cell r="H589">
            <v>1141.8549999999996</v>
          </cell>
          <cell r="I589">
            <v>1141.8549999999996</v>
          </cell>
          <cell r="J589">
            <v>1141.8559999999995</v>
          </cell>
          <cell r="K589">
            <v>1140.9309999999996</v>
          </cell>
          <cell r="L589">
            <v>1070.9309999999998</v>
          </cell>
          <cell r="M589">
            <v>1070.9319999999998</v>
          </cell>
          <cell r="N589">
            <v>1070.9319999999998</v>
          </cell>
          <cell r="O589">
            <v>2.7429395885113089E-2</v>
          </cell>
        </row>
        <row r="590">
          <cell r="B590">
            <v>816.95773293614513</v>
          </cell>
          <cell r="C590">
            <v>729.01029746994209</v>
          </cell>
          <cell r="D590">
            <v>685.86020613401149</v>
          </cell>
          <cell r="E590">
            <v>547.59832613930348</v>
          </cell>
          <cell r="F590">
            <v>405.22423295011851</v>
          </cell>
          <cell r="G590">
            <v>233.97404258742498</v>
          </cell>
          <cell r="H590">
            <v>212.98055501259765</v>
          </cell>
          <cell r="I590">
            <v>212.70815570378886</v>
          </cell>
          <cell r="J590">
            <v>273.31414795279596</v>
          </cell>
          <cell r="K590">
            <v>495.85829400000006</v>
          </cell>
          <cell r="L590">
            <v>669.90192500000001</v>
          </cell>
          <cell r="M590">
            <v>786.01488199999972</v>
          </cell>
          <cell r="N590">
            <v>6069.4027978861277</v>
          </cell>
          <cell r="O590">
            <v>3.7544854954217055E-2</v>
          </cell>
        </row>
        <row r="591">
          <cell r="B591">
            <v>630.42633000000001</v>
          </cell>
          <cell r="C591">
            <v>582.57873400000005</v>
          </cell>
          <cell r="D591">
            <v>521.14148</v>
          </cell>
          <cell r="E591">
            <v>416.33208599999995</v>
          </cell>
          <cell r="F591">
            <v>279.57895399999995</v>
          </cell>
          <cell r="G591">
            <v>130.21138099999999</v>
          </cell>
          <cell r="H591">
            <v>109.91131799999999</v>
          </cell>
          <cell r="I591">
            <v>101.693257</v>
          </cell>
          <cell r="J591">
            <v>149.52986500000003</v>
          </cell>
          <cell r="K591">
            <v>326.89942799999994</v>
          </cell>
          <cell r="L591">
            <v>509.06866799999995</v>
          </cell>
          <cell r="M591">
            <v>609.00489000000005</v>
          </cell>
          <cell r="N591">
            <v>4366.3763909999998</v>
          </cell>
          <cell r="O591">
            <v>4.7240132906477279E-2</v>
          </cell>
        </row>
        <row r="592">
          <cell r="B592">
            <v>74.400452999999999</v>
          </cell>
          <cell r="C592">
            <v>75.124943999999985</v>
          </cell>
          <cell r="D592">
            <v>73.143873000000013</v>
          </cell>
          <cell r="E592">
            <v>65.844048000000001</v>
          </cell>
          <cell r="F592">
            <v>39.020458000000005</v>
          </cell>
          <cell r="G592">
            <v>6.4000980000000007</v>
          </cell>
          <cell r="H592">
            <v>28.583033999999994</v>
          </cell>
          <cell r="I592">
            <v>31.937104999999999</v>
          </cell>
          <cell r="J592">
            <v>49.640628999999997</v>
          </cell>
          <cell r="K592">
            <v>67.541563999999994</v>
          </cell>
          <cell r="L592">
            <v>91.677855999999991</v>
          </cell>
          <cell r="M592">
            <v>111.446522</v>
          </cell>
          <cell r="N592">
            <v>714.76058399999999</v>
          </cell>
          <cell r="O592">
            <v>8.2005954151502997E-2</v>
          </cell>
        </row>
        <row r="593">
          <cell r="B593">
            <v>8.5704999999999991</v>
          </cell>
          <cell r="C593">
            <v>7.5083039999999999</v>
          </cell>
          <cell r="D593">
            <v>7.6550859999999998</v>
          </cell>
          <cell r="E593">
            <v>6.4892799999999999</v>
          </cell>
          <cell r="F593">
            <v>5.6058999999999983</v>
          </cell>
          <cell r="G593">
            <v>2.7815200000000004</v>
          </cell>
          <cell r="H593">
            <v>2.6448700000000001</v>
          </cell>
          <cell r="I593">
            <v>2.6226799999999999</v>
          </cell>
          <cell r="J593">
            <v>3.3984000000000001</v>
          </cell>
          <cell r="K593">
            <v>6.0364100000000001</v>
          </cell>
          <cell r="L593">
            <v>7.5524199999999997</v>
          </cell>
          <cell r="M593">
            <v>8.0797000000000008</v>
          </cell>
          <cell r="N593">
            <v>68.945070000000001</v>
          </cell>
          <cell r="O593">
            <v>0.11819642636909282</v>
          </cell>
        </row>
        <row r="594">
          <cell r="B594">
            <v>0</v>
          </cell>
          <cell r="C594">
            <v>0</v>
          </cell>
          <cell r="D594">
            <v>0</v>
          </cell>
          <cell r="E594">
            <v>0</v>
          </cell>
          <cell r="F594">
            <v>0</v>
          </cell>
          <cell r="G594">
            <v>0</v>
          </cell>
          <cell r="H594">
            <v>0</v>
          </cell>
          <cell r="I594">
            <v>0</v>
          </cell>
          <cell r="J594">
            <v>0</v>
          </cell>
          <cell r="K594">
            <v>0</v>
          </cell>
          <cell r="L594">
            <v>0</v>
          </cell>
          <cell r="M594">
            <v>0</v>
          </cell>
          <cell r="N594">
            <v>0</v>
          </cell>
          <cell r="O594">
            <v>0</v>
          </cell>
        </row>
        <row r="595">
          <cell r="B595">
            <v>0.17544999999999999</v>
          </cell>
          <cell r="C595">
            <v>0.16664999999999999</v>
          </cell>
          <cell r="D595">
            <v>0.17380999999999999</v>
          </cell>
          <cell r="E595">
            <v>0.21054</v>
          </cell>
          <cell r="F595">
            <v>0.19631999999999999</v>
          </cell>
          <cell r="G595">
            <v>0.29980000000000001</v>
          </cell>
          <cell r="H595">
            <v>0.35111999999999999</v>
          </cell>
          <cell r="I595">
            <v>0.30325000000000002</v>
          </cell>
          <cell r="J595">
            <v>0.26052999999999998</v>
          </cell>
          <cell r="K595">
            <v>0.17294999999999999</v>
          </cell>
          <cell r="L595">
            <v>0.20166999999999999</v>
          </cell>
          <cell r="M595">
            <v>0.22497</v>
          </cell>
          <cell r="N595">
            <v>2.73706</v>
          </cell>
          <cell r="O595">
            <v>8.1604313383627947E-2</v>
          </cell>
        </row>
        <row r="596">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B597">
            <v>0</v>
          </cell>
          <cell r="C597">
            <v>0</v>
          </cell>
          <cell r="D597">
            <v>0</v>
          </cell>
          <cell r="E597">
            <v>0</v>
          </cell>
          <cell r="F597">
            <v>0</v>
          </cell>
          <cell r="G597">
            <v>0</v>
          </cell>
          <cell r="H597">
            <v>0</v>
          </cell>
          <cell r="I597">
            <v>0</v>
          </cell>
          <cell r="J597">
            <v>0</v>
          </cell>
          <cell r="K597">
            <v>0</v>
          </cell>
          <cell r="L597">
            <v>0</v>
          </cell>
          <cell r="M597">
            <v>0</v>
          </cell>
          <cell r="N597">
            <v>0</v>
          </cell>
          <cell r="O597">
            <v>0</v>
          </cell>
        </row>
        <row r="598">
          <cell r="B598">
            <v>414.15319800000003</v>
          </cell>
          <cell r="C598">
            <v>381.77392100000003</v>
          </cell>
          <cell r="D598">
            <v>326.322204</v>
          </cell>
          <cell r="E598">
            <v>245.14434899999998</v>
          </cell>
          <cell r="F598">
            <v>148.74057399999998</v>
          </cell>
          <cell r="G598">
            <v>73.886032999999998</v>
          </cell>
          <cell r="H598">
            <v>58.271696000000006</v>
          </cell>
          <cell r="I598">
            <v>44.308973999999999</v>
          </cell>
          <cell r="J598">
            <v>66.45983600000001</v>
          </cell>
          <cell r="K598">
            <v>189.17243299999998</v>
          </cell>
          <cell r="L598">
            <v>298.19272999999998</v>
          </cell>
          <cell r="M598">
            <v>365.20125800000005</v>
          </cell>
          <cell r="N598">
            <v>2611.6272060000001</v>
          </cell>
          <cell r="O598">
            <v>6.6242115563093756E-2</v>
          </cell>
        </row>
        <row r="599">
          <cell r="B599">
            <v>0</v>
          </cell>
          <cell r="C599">
            <v>0</v>
          </cell>
          <cell r="D599">
            <v>0</v>
          </cell>
          <cell r="E599">
            <v>0</v>
          </cell>
          <cell r="F599">
            <v>0</v>
          </cell>
          <cell r="G599">
            <v>0</v>
          </cell>
          <cell r="H599">
            <v>0</v>
          </cell>
          <cell r="I599">
            <v>0</v>
          </cell>
          <cell r="J599">
            <v>0</v>
          </cell>
          <cell r="K599">
            <v>0</v>
          </cell>
          <cell r="L599">
            <v>0</v>
          </cell>
          <cell r="M599">
            <v>0</v>
          </cell>
          <cell r="N599">
            <v>0</v>
          </cell>
          <cell r="O599">
            <v>0</v>
          </cell>
        </row>
        <row r="600">
          <cell r="B600">
            <v>0</v>
          </cell>
          <cell r="C600">
            <v>0</v>
          </cell>
          <cell r="D600">
            <v>0</v>
          </cell>
          <cell r="E600">
            <v>0</v>
          </cell>
          <cell r="F600">
            <v>0</v>
          </cell>
          <cell r="G600">
            <v>0</v>
          </cell>
          <cell r="H600">
            <v>0</v>
          </cell>
          <cell r="I600">
            <v>0</v>
          </cell>
          <cell r="J600">
            <v>0</v>
          </cell>
          <cell r="K600">
            <v>0</v>
          </cell>
          <cell r="L600">
            <v>0</v>
          </cell>
          <cell r="M600">
            <v>0</v>
          </cell>
          <cell r="N600">
            <v>0</v>
          </cell>
          <cell r="O600">
            <v>0</v>
          </cell>
        </row>
        <row r="601">
          <cell r="B601">
            <v>0</v>
          </cell>
          <cell r="C601">
            <v>0</v>
          </cell>
          <cell r="D601">
            <v>0</v>
          </cell>
          <cell r="E601">
            <v>0</v>
          </cell>
          <cell r="F601">
            <v>0</v>
          </cell>
          <cell r="G601">
            <v>0</v>
          </cell>
          <cell r="H601">
            <v>0</v>
          </cell>
          <cell r="I601">
            <v>0</v>
          </cell>
          <cell r="J601">
            <v>0</v>
          </cell>
          <cell r="K601">
            <v>0</v>
          </cell>
          <cell r="L601">
            <v>0</v>
          </cell>
          <cell r="M601">
            <v>0</v>
          </cell>
          <cell r="N601">
            <v>0</v>
          </cell>
          <cell r="O601">
            <v>0</v>
          </cell>
        </row>
        <row r="602">
          <cell r="B602">
            <v>0</v>
          </cell>
          <cell r="C602">
            <v>0</v>
          </cell>
          <cell r="D602">
            <v>0</v>
          </cell>
          <cell r="E602">
            <v>0</v>
          </cell>
          <cell r="F602">
            <v>0</v>
          </cell>
          <cell r="G602">
            <v>0</v>
          </cell>
          <cell r="H602">
            <v>0</v>
          </cell>
          <cell r="I602">
            <v>0</v>
          </cell>
          <cell r="J602">
            <v>0</v>
          </cell>
          <cell r="K602">
            <v>0</v>
          </cell>
          <cell r="L602">
            <v>0</v>
          </cell>
          <cell r="M602">
            <v>0</v>
          </cell>
          <cell r="N602">
            <v>0</v>
          </cell>
          <cell r="O602">
            <v>0</v>
          </cell>
        </row>
        <row r="603">
          <cell r="B603">
            <v>25.181653999999998</v>
          </cell>
          <cell r="C603">
            <v>22.296488</v>
          </cell>
          <cell r="D603">
            <v>26.653342000000002</v>
          </cell>
          <cell r="E603">
            <v>28.436709999999998</v>
          </cell>
          <cell r="F603">
            <v>32.190376999999998</v>
          </cell>
          <cell r="G603">
            <v>23.827029</v>
          </cell>
          <cell r="H603">
            <v>1.39</v>
          </cell>
          <cell r="I603">
            <v>1.5760000000000001</v>
          </cell>
          <cell r="J603">
            <v>0.92700000000000005</v>
          </cell>
          <cell r="K603">
            <v>1.409</v>
          </cell>
          <cell r="L603">
            <v>26.866199000000002</v>
          </cell>
          <cell r="M603">
            <v>26.579487</v>
          </cell>
          <cell r="N603">
            <v>217.33328599999999</v>
          </cell>
          <cell r="O603">
            <v>7.5144657453580718E-2</v>
          </cell>
        </row>
        <row r="604">
          <cell r="B604">
            <v>5.2999999999999999E-2</v>
          </cell>
          <cell r="C604">
            <v>4.2999999999999997E-2</v>
          </cell>
          <cell r="D604">
            <v>3.0000000000000001E-3</v>
          </cell>
          <cell r="E604">
            <v>0</v>
          </cell>
          <cell r="F604">
            <v>8.3000000000000004E-2</v>
          </cell>
          <cell r="G604">
            <v>8.2000000000000003E-2</v>
          </cell>
          <cell r="H604">
            <v>5.0000000000000001E-3</v>
          </cell>
          <cell r="I604">
            <v>5.0000000000000001E-3</v>
          </cell>
          <cell r="J604">
            <v>0.11700000000000001</v>
          </cell>
          <cell r="K604">
            <v>0.03</v>
          </cell>
          <cell r="L604">
            <v>0.06</v>
          </cell>
          <cell r="M604">
            <v>0.08</v>
          </cell>
          <cell r="N604">
            <v>0.56100000000000005</v>
          </cell>
          <cell r="O604">
            <v>1.4113955608121125E-4</v>
          </cell>
        </row>
        <row r="605">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B606">
            <v>3.9845999999999999E-2</v>
          </cell>
          <cell r="C606">
            <v>4.9208000000000002E-2</v>
          </cell>
          <cell r="D606">
            <v>0.17465799999999998</v>
          </cell>
          <cell r="E606">
            <v>0.11429</v>
          </cell>
          <cell r="F606">
            <v>0.101623</v>
          </cell>
          <cell r="G606">
            <v>3.4970999999999995E-2</v>
          </cell>
          <cell r="H606">
            <v>0</v>
          </cell>
          <cell r="I606">
            <v>1.6399999999999998E-2</v>
          </cell>
          <cell r="J606">
            <v>0.30610000000000004</v>
          </cell>
          <cell r="K606">
            <v>1.6539999999999999</v>
          </cell>
          <cell r="L606">
            <v>1.271801</v>
          </cell>
          <cell r="M606">
            <v>1.6513000000000003E-2</v>
          </cell>
          <cell r="N606">
            <v>3.7794099999999999</v>
          </cell>
          <cell r="O606">
            <v>1.3036195013166045E-2</v>
          </cell>
        </row>
        <row r="607">
          <cell r="B607">
            <v>107.85222899999999</v>
          </cell>
          <cell r="C607">
            <v>95.616218999999987</v>
          </cell>
          <cell r="D607">
            <v>87.015507000000014</v>
          </cell>
          <cell r="E607">
            <v>70.092868999999993</v>
          </cell>
          <cell r="F607">
            <v>53.640701999999997</v>
          </cell>
          <cell r="G607">
            <v>22.899929999999998</v>
          </cell>
          <cell r="H607">
            <v>18.665597999999999</v>
          </cell>
          <cell r="I607">
            <v>20.923848000000003</v>
          </cell>
          <cell r="J607">
            <v>28.420369999999998</v>
          </cell>
          <cell r="K607">
            <v>60.883070999999994</v>
          </cell>
          <cell r="L607">
            <v>83.245992000000001</v>
          </cell>
          <cell r="M607">
            <v>97.376440000000002</v>
          </cell>
          <cell r="N607">
            <v>746.63277499999992</v>
          </cell>
          <cell r="O607">
            <v>2.9336838369316481E-2</v>
          </cell>
        </row>
        <row r="608">
          <cell r="B608">
            <v>628.629729</v>
          </cell>
          <cell r="C608">
            <v>580.79432099999985</v>
          </cell>
          <cell r="D608">
            <v>518.93490499999996</v>
          </cell>
          <cell r="E608">
            <v>415.03972999999996</v>
          </cell>
          <cell r="F608">
            <v>278.29691800000001</v>
          </cell>
          <cell r="G608">
            <v>129.392246</v>
          </cell>
          <cell r="H608">
            <v>109.180087</v>
          </cell>
          <cell r="I608">
            <v>101.74346599999997</v>
          </cell>
          <cell r="J608">
            <v>149.18463500000001</v>
          </cell>
          <cell r="K608">
            <v>327.13316800000001</v>
          </cell>
          <cell r="L608">
            <v>508.79107199999999</v>
          </cell>
          <cell r="M608">
            <v>607.2164409999998</v>
          </cell>
          <cell r="N608">
            <v>4354.3367179999996</v>
          </cell>
          <cell r="O608">
            <v>5.1731828859860753E-2</v>
          </cell>
        </row>
        <row r="609">
          <cell r="B609">
            <v>119.41201000000001</v>
          </cell>
          <cell r="C609">
            <v>107.604608</v>
          </cell>
          <cell r="D609">
            <v>106.172999</v>
          </cell>
          <cell r="E609">
            <v>85.627859999999998</v>
          </cell>
          <cell r="F609">
            <v>66.283810000000003</v>
          </cell>
          <cell r="G609">
            <v>46.217179999999999</v>
          </cell>
          <cell r="H609">
            <v>44.665819999999997</v>
          </cell>
          <cell r="I609">
            <v>34.294449999999998</v>
          </cell>
          <cell r="J609">
            <v>40.035458999999996</v>
          </cell>
          <cell r="K609">
            <v>70.691191000000003</v>
          </cell>
          <cell r="L609">
            <v>94.458215999999993</v>
          </cell>
          <cell r="M609">
            <v>101.377888</v>
          </cell>
          <cell r="N609">
            <v>916.84149099999991</v>
          </cell>
          <cell r="O609">
            <v>4.162766323704295E-2</v>
          </cell>
        </row>
        <row r="610">
          <cell r="B610">
            <v>0.25952999999999998</v>
          </cell>
          <cell r="C610">
            <v>0.22625000000000001</v>
          </cell>
          <cell r="D610">
            <v>0.27900999999999998</v>
          </cell>
          <cell r="E610">
            <v>0.25739000000000001</v>
          </cell>
          <cell r="F610">
            <v>0.26491999999999999</v>
          </cell>
          <cell r="G610">
            <v>0.29463</v>
          </cell>
          <cell r="H610">
            <v>0.28417000000000003</v>
          </cell>
          <cell r="I610">
            <v>0.26313999999999999</v>
          </cell>
          <cell r="J610">
            <v>0.21874000000000002</v>
          </cell>
          <cell r="K610">
            <v>0.26082</v>
          </cell>
          <cell r="L610">
            <v>0.24464</v>
          </cell>
          <cell r="M610">
            <v>0.24953</v>
          </cell>
          <cell r="N610">
            <v>3.10277</v>
          </cell>
          <cell r="O610">
            <v>1.4074231707544341E-3</v>
          </cell>
        </row>
        <row r="611">
          <cell r="B611">
            <v>5.8220700000000001</v>
          </cell>
          <cell r="C611">
            <v>5.2907599999999997</v>
          </cell>
          <cell r="D611">
            <v>4.9795600000000002</v>
          </cell>
          <cell r="E611">
            <v>3.3952900000000001</v>
          </cell>
          <cell r="F611">
            <v>0.49665000000000004</v>
          </cell>
          <cell r="G611">
            <v>6.4549999999999996E-2</v>
          </cell>
          <cell r="H611">
            <v>4.582E-2</v>
          </cell>
          <cell r="I611">
            <v>5.3689999999999995E-2</v>
          </cell>
          <cell r="J611">
            <v>7.3770000000000002E-2</v>
          </cell>
          <cell r="K611">
            <v>2.4637099999999998</v>
          </cell>
          <cell r="L611">
            <v>4.6331800000000003</v>
          </cell>
          <cell r="M611">
            <v>5.6009799999999998</v>
          </cell>
          <cell r="N611">
            <v>32.920029999999997</v>
          </cell>
          <cell r="O611">
            <v>4.4403723802949734E-2</v>
          </cell>
        </row>
        <row r="612">
          <cell r="B612">
            <v>0.72371000000000008</v>
          </cell>
          <cell r="C612">
            <v>0.97302099999999991</v>
          </cell>
          <cell r="D612">
            <v>0.62109000000000003</v>
          </cell>
          <cell r="E612">
            <v>0.38039000000000001</v>
          </cell>
          <cell r="F612">
            <v>0.165079</v>
          </cell>
          <cell r="G612">
            <v>2.2658000000000001E-2</v>
          </cell>
          <cell r="H612">
            <v>2.103E-2</v>
          </cell>
          <cell r="I612">
            <v>2.7594999999999998E-2</v>
          </cell>
          <cell r="J612">
            <v>3.4017000000000006E-2</v>
          </cell>
          <cell r="K612">
            <v>0.22652900000000001</v>
          </cell>
          <cell r="L612">
            <v>0.44700899999999999</v>
          </cell>
          <cell r="M612">
            <v>1.831566</v>
          </cell>
          <cell r="N612">
            <v>5.4736940000000001</v>
          </cell>
          <cell r="O612">
            <v>2.3476268741738294E-2</v>
          </cell>
        </row>
        <row r="613">
          <cell r="B613">
            <v>5.6019600000000001</v>
          </cell>
          <cell r="C613">
            <v>6.8921800000000006</v>
          </cell>
          <cell r="D613">
            <v>7.3407799999999996</v>
          </cell>
          <cell r="E613">
            <v>5.3836799999999991</v>
          </cell>
          <cell r="F613">
            <v>2.4336000000000002</v>
          </cell>
          <cell r="G613">
            <v>1.2222999999999999</v>
          </cell>
          <cell r="H613">
            <v>1.055796</v>
          </cell>
          <cell r="I613">
            <v>0.98089000000000004</v>
          </cell>
          <cell r="J613">
            <v>1.3796680000000001</v>
          </cell>
          <cell r="K613">
            <v>3.2530799999999993</v>
          </cell>
          <cell r="L613">
            <v>4.3959700000000002</v>
          </cell>
          <cell r="M613">
            <v>5.0519799999999995</v>
          </cell>
          <cell r="N613">
            <v>44.991883999999999</v>
          </cell>
          <cell r="O613">
            <v>0.10621593032860918</v>
          </cell>
        </row>
        <row r="614">
          <cell r="B614">
            <v>308.02920900000009</v>
          </cell>
          <cell r="C614">
            <v>282.33819700000004</v>
          </cell>
          <cell r="D614">
            <v>244.786283</v>
          </cell>
          <cell r="E614">
            <v>207.05946499999999</v>
          </cell>
          <cell r="F614">
            <v>139.36911999999995</v>
          </cell>
          <cell r="G614">
            <v>54.729496000000005</v>
          </cell>
          <cell r="H614">
            <v>41.982821999999999</v>
          </cell>
          <cell r="I614">
            <v>44.945109999999978</v>
          </cell>
          <cell r="J614">
            <v>72.973493000000019</v>
          </cell>
          <cell r="K614">
            <v>158.389523</v>
          </cell>
          <cell r="L614">
            <v>248.04535500000006</v>
          </cell>
          <cell r="M614">
            <v>308.81443799999988</v>
          </cell>
          <cell r="N614">
            <v>2111.4625109999997</v>
          </cell>
          <cell r="O614">
            <v>5.7441654006820421E-2</v>
          </cell>
        </row>
        <row r="615">
          <cell r="B615">
            <v>180.16523999999998</v>
          </cell>
          <cell r="C615">
            <v>170.17470499999996</v>
          </cell>
          <cell r="D615">
            <v>147.88968300000002</v>
          </cell>
          <cell r="E615">
            <v>107.81785499999998</v>
          </cell>
          <cell r="F615">
            <v>65.614339000000001</v>
          </cell>
          <cell r="G615">
            <v>25.385632000000001</v>
          </cell>
          <cell r="H615">
            <v>19.726928999999998</v>
          </cell>
          <cell r="I615">
            <v>19.353591000000002</v>
          </cell>
          <cell r="J615">
            <v>31.619388000000008</v>
          </cell>
          <cell r="K615">
            <v>86.842014999999989</v>
          </cell>
          <cell r="L615">
            <v>149.63482200000001</v>
          </cell>
          <cell r="M615">
            <v>176.19354899999996</v>
          </cell>
          <cell r="N615">
            <v>1180.4177479999998</v>
          </cell>
          <cell r="O615">
            <v>5.8984632056470983E-2</v>
          </cell>
        </row>
        <row r="616">
          <cell r="B616">
            <v>8.6159999999999997</v>
          </cell>
          <cell r="C616">
            <v>7.2946</v>
          </cell>
          <cell r="D616">
            <v>6.8654999999999999</v>
          </cell>
          <cell r="E616">
            <v>5.1177999999999999</v>
          </cell>
          <cell r="F616">
            <v>3.6694</v>
          </cell>
          <cell r="G616">
            <v>1.4558</v>
          </cell>
          <cell r="H616">
            <v>1.3976999999999999</v>
          </cell>
          <cell r="I616">
            <v>1.825</v>
          </cell>
          <cell r="J616">
            <v>2.8500999999999999</v>
          </cell>
          <cell r="K616">
            <v>5.0062999999999995</v>
          </cell>
          <cell r="L616">
            <v>6.9318800000000005</v>
          </cell>
          <cell r="M616">
            <v>8.0965100000000003</v>
          </cell>
          <cell r="N616">
            <v>59.126589999999993</v>
          </cell>
          <cell r="O616">
            <v>3.3345830873661539E-2</v>
          </cell>
        </row>
        <row r="624">
          <cell r="B624">
            <v>4377.8586000000014</v>
          </cell>
          <cell r="C624">
            <v>4379.4606000000013</v>
          </cell>
          <cell r="D624">
            <v>4379.4606000000013</v>
          </cell>
          <cell r="E624">
            <v>4377.7126000000007</v>
          </cell>
          <cell r="F624">
            <v>4378.8146000000006</v>
          </cell>
          <cell r="G624">
            <v>4378.9435999999996</v>
          </cell>
          <cell r="H624">
            <v>4378.9436000000005</v>
          </cell>
          <cell r="I624">
            <v>4377.6725999999999</v>
          </cell>
          <cell r="J624">
            <v>4377.6725999999999</v>
          </cell>
          <cell r="K624">
            <v>4359.7285999999986</v>
          </cell>
          <cell r="L624">
            <v>4359.8115999999982</v>
          </cell>
          <cell r="M624">
            <v>4360.0635999999986</v>
          </cell>
          <cell r="N624">
            <v>4360.0635999999986</v>
          </cell>
          <cell r="O624">
            <v>0.11167273978989455</v>
          </cell>
        </row>
        <row r="625">
          <cell r="B625">
            <v>3588.0629716000021</v>
          </cell>
          <cell r="C625">
            <v>3116.9787078000008</v>
          </cell>
          <cell r="D625">
            <v>2999.8340483999996</v>
          </cell>
          <cell r="E625">
            <v>2489.667736674337</v>
          </cell>
          <cell r="F625">
            <v>1981.7353068000007</v>
          </cell>
          <cell r="G625">
            <v>1247.7159149999995</v>
          </cell>
          <cell r="H625">
            <v>1028.3976271999998</v>
          </cell>
          <cell r="I625">
            <v>1249.7135454000004</v>
          </cell>
          <cell r="J625">
            <v>1579.7227424000007</v>
          </cell>
          <cell r="K625">
            <v>2435.4323287999991</v>
          </cell>
          <cell r="L625">
            <v>2936.4003223999994</v>
          </cell>
          <cell r="M625">
            <v>3465.3955853999992</v>
          </cell>
          <cell r="N625">
            <v>28119.056837874337</v>
          </cell>
          <cell r="O625">
            <v>0.17394230463581509</v>
          </cell>
        </row>
        <row r="626">
          <cell r="B626">
            <v>2928.8096029999992</v>
          </cell>
          <cell r="C626">
            <v>2593.1466740000001</v>
          </cell>
          <cell r="D626">
            <v>2482.7117929999995</v>
          </cell>
          <cell r="E626">
            <v>2017.5817320000001</v>
          </cell>
          <cell r="F626">
            <v>1463.9050440000001</v>
          </cell>
          <cell r="G626">
            <v>771.97990400000003</v>
          </cell>
          <cell r="H626">
            <v>573.27006300000005</v>
          </cell>
          <cell r="I626">
            <v>706.88496699999996</v>
          </cell>
          <cell r="J626">
            <v>989.04237300000023</v>
          </cell>
          <cell r="K626">
            <v>1688.0369099999998</v>
          </cell>
          <cell r="L626">
            <v>2240.2538029999996</v>
          </cell>
          <cell r="M626">
            <v>2744.7890109999998</v>
          </cell>
          <cell r="N626">
            <v>21200.411876999999</v>
          </cell>
          <cell r="O626">
            <v>0.22936874539855479</v>
          </cell>
        </row>
        <row r="627">
          <cell r="B627">
            <v>190.66776000000002</v>
          </cell>
          <cell r="C627">
            <v>171.01498700000002</v>
          </cell>
          <cell r="D627">
            <v>169.40604700000003</v>
          </cell>
          <cell r="E627">
            <v>132.42033900000001</v>
          </cell>
          <cell r="F627">
            <v>94.456429</v>
          </cell>
          <cell r="G627">
            <v>24.152176000000001</v>
          </cell>
          <cell r="H627">
            <v>20.729595999999997</v>
          </cell>
          <cell r="I627">
            <v>10.479740000000001</v>
          </cell>
          <cell r="J627">
            <v>39.339071000000004</v>
          </cell>
          <cell r="K627">
            <v>101.18076300000001</v>
          </cell>
          <cell r="L627">
            <v>141.088099</v>
          </cell>
          <cell r="M627">
            <v>144.82607099999998</v>
          </cell>
          <cell r="N627">
            <v>1239.7610780000002</v>
          </cell>
          <cell r="O627">
            <v>0.14224034228681803</v>
          </cell>
        </row>
        <row r="628">
          <cell r="B628">
            <v>4.4049339999999999</v>
          </cell>
          <cell r="C628">
            <v>3.9270140000000002</v>
          </cell>
          <cell r="D628">
            <v>3.8704420000000002</v>
          </cell>
          <cell r="E628">
            <v>3.7016269999999998</v>
          </cell>
          <cell r="F628">
            <v>3.3453750000000002</v>
          </cell>
          <cell r="G628">
            <v>2.2456559999999999</v>
          </cell>
          <cell r="H628">
            <v>2.469624</v>
          </cell>
          <cell r="I628">
            <v>2.6861579999999994</v>
          </cell>
          <cell r="J628">
            <v>3.1091330000000004</v>
          </cell>
          <cell r="K628">
            <v>4.4398119999999999</v>
          </cell>
          <cell r="L628">
            <v>4.7341119999999997</v>
          </cell>
          <cell r="M628">
            <v>4.8090079999999995</v>
          </cell>
          <cell r="N628">
            <v>43.742894999999997</v>
          </cell>
          <cell r="O628">
            <v>7.4990914767922606E-2</v>
          </cell>
        </row>
        <row r="629">
          <cell r="B629">
            <v>0</v>
          </cell>
          <cell r="C629">
            <v>0</v>
          </cell>
          <cell r="D629">
            <v>0</v>
          </cell>
          <cell r="E629">
            <v>2.1000000000000001E-2</v>
          </cell>
          <cell r="F629">
            <v>0</v>
          </cell>
          <cell r="G629">
            <v>0</v>
          </cell>
          <cell r="H629">
            <v>0</v>
          </cell>
          <cell r="I629">
            <v>0</v>
          </cell>
          <cell r="J629">
            <v>0</v>
          </cell>
          <cell r="K629">
            <v>4.5999999999999999E-2</v>
          </cell>
          <cell r="L629">
            <v>5.5E-2</v>
          </cell>
          <cell r="M629">
            <v>3.4000000000000002E-2</v>
          </cell>
          <cell r="N629">
            <v>0.156</v>
          </cell>
          <cell r="O629">
            <v>1.5947074636070139E-5</v>
          </cell>
        </row>
        <row r="630">
          <cell r="B630">
            <v>0</v>
          </cell>
          <cell r="C630">
            <v>0</v>
          </cell>
          <cell r="D630">
            <v>0</v>
          </cell>
          <cell r="E630">
            <v>0</v>
          </cell>
          <cell r="F630">
            <v>0</v>
          </cell>
          <cell r="G630">
            <v>0</v>
          </cell>
          <cell r="H630">
            <v>0</v>
          </cell>
          <cell r="I630">
            <v>0</v>
          </cell>
          <cell r="J630">
            <v>0</v>
          </cell>
          <cell r="K630">
            <v>0</v>
          </cell>
          <cell r="L630">
            <v>0</v>
          </cell>
          <cell r="M630">
            <v>0</v>
          </cell>
          <cell r="N630">
            <v>0</v>
          </cell>
          <cell r="O630">
            <v>0</v>
          </cell>
        </row>
        <row r="631">
          <cell r="B631">
            <v>0</v>
          </cell>
          <cell r="C631">
            <v>0</v>
          </cell>
          <cell r="D631">
            <v>0</v>
          </cell>
          <cell r="E631">
            <v>0</v>
          </cell>
          <cell r="F631">
            <v>0</v>
          </cell>
          <cell r="G631">
            <v>0</v>
          </cell>
          <cell r="H631">
            <v>0</v>
          </cell>
          <cell r="I631">
            <v>0</v>
          </cell>
          <cell r="J631">
            <v>0</v>
          </cell>
          <cell r="K631">
            <v>0</v>
          </cell>
          <cell r="L631">
            <v>0</v>
          </cell>
          <cell r="M631">
            <v>0</v>
          </cell>
          <cell r="N631">
            <v>0</v>
          </cell>
          <cell r="O631">
            <v>0</v>
          </cell>
        </row>
        <row r="632">
          <cell r="B632">
            <v>0</v>
          </cell>
          <cell r="C632">
            <v>0</v>
          </cell>
          <cell r="D632">
            <v>0</v>
          </cell>
          <cell r="E632">
            <v>0</v>
          </cell>
          <cell r="F632">
            <v>0</v>
          </cell>
          <cell r="G632">
            <v>0</v>
          </cell>
          <cell r="H632">
            <v>0</v>
          </cell>
          <cell r="I632">
            <v>0</v>
          </cell>
          <cell r="J632">
            <v>0</v>
          </cell>
          <cell r="K632">
            <v>0</v>
          </cell>
          <cell r="L632">
            <v>0</v>
          </cell>
          <cell r="M632">
            <v>0</v>
          </cell>
          <cell r="N632">
            <v>0</v>
          </cell>
          <cell r="O632">
            <v>0</v>
          </cell>
        </row>
        <row r="633">
          <cell r="B633">
            <v>1991.2616090000001</v>
          </cell>
          <cell r="C633">
            <v>1760.186318</v>
          </cell>
          <cell r="D633">
            <v>1667.2281269999999</v>
          </cell>
          <cell r="E633">
            <v>1278.102157</v>
          </cell>
          <cell r="F633">
            <v>843.11029000000008</v>
          </cell>
          <cell r="G633">
            <v>332.47868800000003</v>
          </cell>
          <cell r="H633">
            <v>184.167</v>
          </cell>
          <cell r="I633">
            <v>274.00327799999997</v>
          </cell>
          <cell r="J633">
            <v>453.40947700000004</v>
          </cell>
          <cell r="K633">
            <v>1015.0190359999999</v>
          </cell>
          <cell r="L633">
            <v>1473.4882389999998</v>
          </cell>
          <cell r="M633">
            <v>1882.2828200000001</v>
          </cell>
          <cell r="N633">
            <v>13154.737039</v>
          </cell>
          <cell r="O633">
            <v>0.33366079551384015</v>
          </cell>
        </row>
        <row r="634">
          <cell r="B634">
            <v>0</v>
          </cell>
          <cell r="C634">
            <v>0</v>
          </cell>
          <cell r="D634">
            <v>0</v>
          </cell>
          <cell r="E634">
            <v>0</v>
          </cell>
          <cell r="F634">
            <v>0</v>
          </cell>
          <cell r="G634">
            <v>0</v>
          </cell>
          <cell r="H634">
            <v>0</v>
          </cell>
          <cell r="I634">
            <v>0</v>
          </cell>
          <cell r="J634">
            <v>0</v>
          </cell>
          <cell r="K634">
            <v>0</v>
          </cell>
          <cell r="L634">
            <v>0</v>
          </cell>
          <cell r="M634">
            <v>0</v>
          </cell>
          <cell r="N634">
            <v>0</v>
          </cell>
          <cell r="O634">
            <v>0</v>
          </cell>
        </row>
        <row r="635">
          <cell r="B635">
            <v>9.0999999999999998E-2</v>
          </cell>
          <cell r="C635">
            <v>0</v>
          </cell>
          <cell r="D635">
            <v>0</v>
          </cell>
          <cell r="E635">
            <v>0</v>
          </cell>
          <cell r="F635">
            <v>0</v>
          </cell>
          <cell r="G635">
            <v>0</v>
          </cell>
          <cell r="H635">
            <v>0</v>
          </cell>
          <cell r="I635">
            <v>0</v>
          </cell>
          <cell r="J635">
            <v>0</v>
          </cell>
          <cell r="K635">
            <v>0</v>
          </cell>
          <cell r="L635">
            <v>0</v>
          </cell>
          <cell r="M635">
            <v>0</v>
          </cell>
          <cell r="N635">
            <v>9.0999999999999998E-2</v>
          </cell>
          <cell r="O635">
            <v>1</v>
          </cell>
        </row>
        <row r="636">
          <cell r="B636">
            <v>6.3782510000000006</v>
          </cell>
          <cell r="C636">
            <v>6.2091000000000003</v>
          </cell>
          <cell r="D636">
            <v>4.414345</v>
          </cell>
          <cell r="E636">
            <v>9.6908609999999999</v>
          </cell>
          <cell r="F636">
            <v>13.448669000000001</v>
          </cell>
          <cell r="G636">
            <v>9.9417919999999995</v>
          </cell>
          <cell r="H636">
            <v>7.3761139999999994</v>
          </cell>
          <cell r="I636">
            <v>12.413182000000001</v>
          </cell>
          <cell r="J636">
            <v>10.957462</v>
          </cell>
          <cell r="K636">
            <v>9.2027919999999988</v>
          </cell>
          <cell r="L636">
            <v>2.571707</v>
          </cell>
          <cell r="M636">
            <v>5.5372190000000003</v>
          </cell>
          <cell r="N636">
            <v>98.141494000000023</v>
          </cell>
          <cell r="O636">
            <v>0.11228248360084606</v>
          </cell>
        </row>
        <row r="637">
          <cell r="B637">
            <v>3.0067910000000002</v>
          </cell>
          <cell r="C637">
            <v>3.8720479999999999</v>
          </cell>
          <cell r="D637">
            <v>1.791871</v>
          </cell>
          <cell r="E637">
            <v>2.2651080000000001</v>
          </cell>
          <cell r="F637">
            <v>1.2277930000000001</v>
          </cell>
          <cell r="G637">
            <v>0.6732229999999999</v>
          </cell>
          <cell r="H637">
            <v>0</v>
          </cell>
          <cell r="I637">
            <v>0.56177300000000008</v>
          </cell>
          <cell r="J637">
            <v>1.5045630000000001</v>
          </cell>
          <cell r="K637">
            <v>1.5437069999999999</v>
          </cell>
          <cell r="L637">
            <v>2.5627560000000003</v>
          </cell>
          <cell r="M637">
            <v>2.5616560000000002</v>
          </cell>
          <cell r="N637">
            <v>21.571289</v>
          </cell>
          <cell r="O637">
            <v>0.21813770877069505</v>
          </cell>
        </row>
        <row r="638">
          <cell r="B638">
            <v>5.9641999999999999</v>
          </cell>
          <cell r="C638">
            <v>7.0703999999999994</v>
          </cell>
          <cell r="D638">
            <v>7.5907999999999998</v>
          </cell>
          <cell r="E638">
            <v>7.0932030791366998</v>
          </cell>
          <cell r="F638">
            <v>6.6041822399292434</v>
          </cell>
          <cell r="G638">
            <v>7.5860168988516419</v>
          </cell>
          <cell r="H638">
            <v>5.0530339347979094</v>
          </cell>
          <cell r="I638">
            <v>7.6158528954313507</v>
          </cell>
          <cell r="J638">
            <v>0.10018441393006761</v>
          </cell>
          <cell r="K638">
            <v>5.6652552015141993</v>
          </cell>
          <cell r="L638">
            <v>6.5465436790746514</v>
          </cell>
          <cell r="M638">
            <v>6.7817335294894621</v>
          </cell>
          <cell r="N638">
            <v>73.671405872155219</v>
          </cell>
          <cell r="O638">
            <v>2.5472455969707371E-2</v>
          </cell>
        </row>
        <row r="639">
          <cell r="B639">
            <v>67.003965000000008</v>
          </cell>
          <cell r="C639">
            <v>45.333966000000004</v>
          </cell>
          <cell r="D639">
            <v>60.856838999999994</v>
          </cell>
          <cell r="E639">
            <v>52.281682999999994</v>
          </cell>
          <cell r="F639">
            <v>79.173197999999999</v>
          </cell>
          <cell r="G639">
            <v>67.40986700000002</v>
          </cell>
          <cell r="H639">
            <v>63.044066000000001</v>
          </cell>
          <cell r="I639">
            <v>66.551577000000009</v>
          </cell>
          <cell r="J639">
            <v>66.302648999999988</v>
          </cell>
          <cell r="K639">
            <v>83.274535</v>
          </cell>
          <cell r="L639">
            <v>82.368111999999996</v>
          </cell>
          <cell r="M639">
            <v>80.799689000000015</v>
          </cell>
          <cell r="N639">
            <v>814.40014600000006</v>
          </cell>
          <cell r="O639">
            <v>0.20489139942765353</v>
          </cell>
        </row>
        <row r="640">
          <cell r="B640">
            <v>0</v>
          </cell>
          <cell r="C640">
            <v>0</v>
          </cell>
          <cell r="D640">
            <v>0</v>
          </cell>
          <cell r="E640">
            <v>0</v>
          </cell>
          <cell r="F640">
            <v>0</v>
          </cell>
          <cell r="G640">
            <v>0</v>
          </cell>
          <cell r="H640">
            <v>0</v>
          </cell>
          <cell r="I640">
            <v>0</v>
          </cell>
          <cell r="J640">
            <v>0</v>
          </cell>
          <cell r="K640">
            <v>0</v>
          </cell>
          <cell r="L640">
            <v>0</v>
          </cell>
          <cell r="M640">
            <v>0</v>
          </cell>
          <cell r="N640">
            <v>0</v>
          </cell>
          <cell r="O640">
            <v>0</v>
          </cell>
        </row>
        <row r="641">
          <cell r="B641">
            <v>1.1872630000000002</v>
          </cell>
          <cell r="C641">
            <v>8.7758219999999998</v>
          </cell>
          <cell r="D641">
            <v>1.8990989999999999</v>
          </cell>
          <cell r="E641">
            <v>0.31289999999999996</v>
          </cell>
          <cell r="F641">
            <v>0.21921000000000002</v>
          </cell>
          <cell r="G641">
            <v>3.1199999999999999E-2</v>
          </cell>
          <cell r="H641">
            <v>2.6524200000000002</v>
          </cell>
          <cell r="I641">
            <v>0.53949999999999998</v>
          </cell>
          <cell r="J641">
            <v>0.25610000000000005</v>
          </cell>
          <cell r="K641">
            <v>0.34870000000000001</v>
          </cell>
          <cell r="L641">
            <v>0.48102100000000003</v>
          </cell>
          <cell r="M641">
            <v>0.90989999999999993</v>
          </cell>
          <cell r="N641">
            <v>17.613135</v>
          </cell>
          <cell r="O641">
            <v>6.0752409146724043E-2</v>
          </cell>
        </row>
        <row r="642">
          <cell r="B642">
            <v>658.8438299999998</v>
          </cell>
          <cell r="C642">
            <v>586.75701900000001</v>
          </cell>
          <cell r="D642">
            <v>565.65422299999977</v>
          </cell>
          <cell r="E642">
            <v>531.69285392086329</v>
          </cell>
          <cell r="F642">
            <v>422.31989776007066</v>
          </cell>
          <cell r="G642">
            <v>327.46128510114829</v>
          </cell>
          <cell r="H642">
            <v>287.77820906520213</v>
          </cell>
          <cell r="I642">
            <v>332.03390610456859</v>
          </cell>
          <cell r="J642">
            <v>414.06373358606999</v>
          </cell>
          <cell r="K642">
            <v>467.3163097984858</v>
          </cell>
          <cell r="L642">
            <v>526.3582133209253</v>
          </cell>
          <cell r="M642">
            <v>616.24691447051032</v>
          </cell>
          <cell r="N642">
            <v>5736.5263951278448</v>
          </cell>
          <cell r="O642">
            <v>0.22540069668811866</v>
          </cell>
        </row>
        <row r="643">
          <cell r="B643">
            <v>-1486.521</v>
          </cell>
          <cell r="C643">
            <v>-1275.367</v>
          </cell>
          <cell r="D643">
            <v>-1225.421</v>
          </cell>
          <cell r="E643">
            <v>-969.15800000000002</v>
          </cell>
          <cell r="F643">
            <v>-667.65200000000004</v>
          </cell>
          <cell r="G643">
            <v>-264.77800000000002</v>
          </cell>
          <cell r="H643">
            <v>-123.447</v>
          </cell>
          <cell r="I643">
            <v>-208.71899999999999</v>
          </cell>
          <cell r="J643">
            <v>-346.00299999999999</v>
          </cell>
          <cell r="K643">
            <v>-767.37199999999996</v>
          </cell>
          <cell r="L643">
            <v>-1103.45</v>
          </cell>
          <cell r="M643">
            <v>-1371.21</v>
          </cell>
          <cell r="N643">
            <v>-9809.0980000000018</v>
          </cell>
        </row>
        <row r="644">
          <cell r="B644">
            <v>1327.6269099999997</v>
          </cell>
          <cell r="C644">
            <v>1207.583361</v>
          </cell>
          <cell r="D644">
            <v>1136.3968960000002</v>
          </cell>
          <cell r="E644">
            <v>962.4324049999999</v>
          </cell>
          <cell r="F644">
            <v>730.19283100000007</v>
          </cell>
          <cell r="G644">
            <v>427.076911</v>
          </cell>
          <cell r="H644">
            <v>364.28229999999991</v>
          </cell>
          <cell r="I644">
            <v>395.14724100000007</v>
          </cell>
          <cell r="J644">
            <v>550.35607199999993</v>
          </cell>
          <cell r="K644">
            <v>801.08158400000002</v>
          </cell>
          <cell r="L644">
            <v>1019.7859119999999</v>
          </cell>
          <cell r="M644">
            <v>1230.6664640000001</v>
          </cell>
          <cell r="N644">
            <v>10152.628886999999</v>
          </cell>
          <cell r="O644">
            <v>0.12061861405637914</v>
          </cell>
        </row>
        <row r="645">
          <cell r="B645">
            <v>623.08040899999992</v>
          </cell>
          <cell r="C645">
            <v>581.44308700000011</v>
          </cell>
          <cell r="D645">
            <v>579.70070100000009</v>
          </cell>
          <cell r="E645">
            <v>510.16650699999991</v>
          </cell>
          <cell r="F645">
            <v>432.52217100000001</v>
          </cell>
          <cell r="G645">
            <v>295.88840700000003</v>
          </cell>
          <cell r="H645">
            <v>256.767449</v>
          </cell>
          <cell r="I645">
            <v>289.09561399999996</v>
          </cell>
          <cell r="J645">
            <v>370.67246799999998</v>
          </cell>
          <cell r="K645">
            <v>454.077631</v>
          </cell>
          <cell r="L645">
            <v>523.97309700000005</v>
          </cell>
          <cell r="M645">
            <v>575.50031899999999</v>
          </cell>
          <cell r="N645">
            <v>5492.8878599999998</v>
          </cell>
          <cell r="O645">
            <v>0.24939543888390797</v>
          </cell>
        </row>
        <row r="646">
          <cell r="B646">
            <v>78.022126</v>
          </cell>
          <cell r="C646">
            <v>68.779814999999999</v>
          </cell>
          <cell r="D646">
            <v>66.162498999999997</v>
          </cell>
          <cell r="E646">
            <v>68.920844000000002</v>
          </cell>
          <cell r="F646">
            <v>44.143555999999997</v>
          </cell>
          <cell r="G646">
            <v>31.516850999999999</v>
          </cell>
          <cell r="H646">
            <v>18.307964999999999</v>
          </cell>
          <cell r="I646">
            <v>13.024398</v>
          </cell>
          <cell r="J646">
            <v>40.720388999999997</v>
          </cell>
          <cell r="K646">
            <v>21.948683999999997</v>
          </cell>
          <cell r="L646">
            <v>49.347336999999996</v>
          </cell>
          <cell r="M646">
            <v>81.443680999999998</v>
          </cell>
          <cell r="N646">
            <v>582.33814500000005</v>
          </cell>
          <cell r="O646">
            <v>0.26414983981640777</v>
          </cell>
        </row>
        <row r="647">
          <cell r="B647">
            <v>4.7622999999999989</v>
          </cell>
          <cell r="C647">
            <v>4.5466999999999995</v>
          </cell>
          <cell r="D647">
            <v>3.8889999999999998</v>
          </cell>
          <cell r="E647">
            <v>2.5452999999999997</v>
          </cell>
          <cell r="F647">
            <v>1.5899000000000001</v>
          </cell>
          <cell r="G647">
            <v>0.22839999999999999</v>
          </cell>
          <cell r="H647">
            <v>0.27268200000000004</v>
          </cell>
          <cell r="I647">
            <v>0.24578799999999998</v>
          </cell>
          <cell r="J647">
            <v>0.54345600000000005</v>
          </cell>
          <cell r="K647">
            <v>1.9349799999999999</v>
          </cell>
          <cell r="L647">
            <v>3.0109599999999999</v>
          </cell>
          <cell r="M647">
            <v>3.7823200000000003</v>
          </cell>
          <cell r="N647">
            <v>27.351785999999997</v>
          </cell>
          <cell r="O647">
            <v>3.6893075463825128E-2</v>
          </cell>
        </row>
        <row r="648">
          <cell r="B648">
            <v>0.24809199999999998</v>
          </cell>
          <cell r="C648">
            <v>0.20790999999999998</v>
          </cell>
          <cell r="D648">
            <v>0.17818999999999999</v>
          </cell>
          <cell r="E648">
            <v>0.12822999999999998</v>
          </cell>
          <cell r="F648">
            <v>8.7180000000000007E-2</v>
          </cell>
          <cell r="G648">
            <v>0.01</v>
          </cell>
          <cell r="H648">
            <v>5.0000000000000001E-3</v>
          </cell>
          <cell r="I648">
            <v>7.0000000000000001E-3</v>
          </cell>
          <cell r="J648">
            <v>1.9E-2</v>
          </cell>
          <cell r="K648">
            <v>0.12556999999999999</v>
          </cell>
          <cell r="L648">
            <v>0.18421999999999999</v>
          </cell>
          <cell r="M648">
            <v>0.22757999999999998</v>
          </cell>
          <cell r="N648">
            <v>1.427972</v>
          </cell>
          <cell r="O648">
            <v>6.1244662978378979E-3</v>
          </cell>
        </row>
        <row r="649">
          <cell r="B649">
            <v>1.557966</v>
          </cell>
          <cell r="C649">
            <v>1.3610009999999999</v>
          </cell>
          <cell r="D649">
            <v>1.298699</v>
          </cell>
          <cell r="E649">
            <v>1.302451</v>
          </cell>
          <cell r="F649">
            <v>1.44997</v>
          </cell>
          <cell r="G649">
            <v>1.0864769999999999</v>
          </cell>
          <cell r="H649">
            <v>1.3768799999999999</v>
          </cell>
          <cell r="I649">
            <v>1.5568869999999999</v>
          </cell>
          <cell r="J649">
            <v>1.8029229999999998</v>
          </cell>
          <cell r="K649">
            <v>2.501252</v>
          </cell>
          <cell r="L649">
            <v>2.2986060000000004</v>
          </cell>
          <cell r="M649">
            <v>2.172955</v>
          </cell>
          <cell r="N649">
            <v>19.766067</v>
          </cell>
          <cell r="O649">
            <v>4.6663331443124748E-2</v>
          </cell>
        </row>
        <row r="650">
          <cell r="B650">
            <v>422.99853599999989</v>
          </cell>
          <cell r="C650">
            <v>372.94563299999993</v>
          </cell>
          <cell r="D650">
            <v>333.22740900000002</v>
          </cell>
          <cell r="E650">
            <v>258.75018399999999</v>
          </cell>
          <cell r="F650">
            <v>176.05024300000002</v>
          </cell>
          <cell r="G650">
            <v>71.433876999999981</v>
          </cell>
          <cell r="H650">
            <v>64.916672999999975</v>
          </cell>
          <cell r="I650">
            <v>67.538012000000023</v>
          </cell>
          <cell r="J650">
            <v>98.968223999999992</v>
          </cell>
          <cell r="K650">
            <v>219.081694</v>
          </cell>
          <cell r="L650">
            <v>297.210894</v>
          </cell>
          <cell r="M650">
            <v>382.17572499999994</v>
          </cell>
          <cell r="N650">
            <v>2765.2971039999998</v>
          </cell>
          <cell r="O650">
            <v>7.5229012424568933E-2</v>
          </cell>
        </row>
        <row r="651">
          <cell r="B651">
            <v>193.77248700000001</v>
          </cell>
          <cell r="C651">
            <v>175.38465399999998</v>
          </cell>
          <cell r="D651">
            <v>149.25726499999996</v>
          </cell>
          <cell r="E651">
            <v>118.31467600000002</v>
          </cell>
          <cell r="F651">
            <v>73.317113000000006</v>
          </cell>
          <cell r="G651">
            <v>26.688898999999999</v>
          </cell>
          <cell r="H651">
            <v>22.410650999999998</v>
          </cell>
          <cell r="I651">
            <v>23.470541999999995</v>
          </cell>
          <cell r="J651">
            <v>37.101192999999995</v>
          </cell>
          <cell r="K651">
            <v>100.02483000000002</v>
          </cell>
          <cell r="L651">
            <v>141.58932699999997</v>
          </cell>
          <cell r="M651">
            <v>182.50022600000005</v>
          </cell>
          <cell r="N651">
            <v>1243.8318630000003</v>
          </cell>
          <cell r="O651">
            <v>6.2153390105728783E-2</v>
          </cell>
        </row>
        <row r="652">
          <cell r="B652">
            <v>3.1849940000000001</v>
          </cell>
          <cell r="C652">
            <v>2.914561</v>
          </cell>
          <cell r="D652">
            <v>2.6831330000000002</v>
          </cell>
          <cell r="E652">
            <v>2.3042129999999998</v>
          </cell>
          <cell r="F652">
            <v>1.0326979999999999</v>
          </cell>
          <cell r="G652">
            <v>0.224</v>
          </cell>
          <cell r="H652">
            <v>0.22500000000000001</v>
          </cell>
          <cell r="I652">
            <v>0.20899999999999999</v>
          </cell>
          <cell r="J652">
            <v>0.52841899999999997</v>
          </cell>
          <cell r="K652">
            <v>1.386943</v>
          </cell>
          <cell r="L652">
            <v>2.1714709999999999</v>
          </cell>
          <cell r="M652">
            <v>2.863658</v>
          </cell>
          <cell r="N652">
            <v>19.728090000000002</v>
          </cell>
          <cell r="O652">
            <v>1.1126120288695383E-2</v>
          </cell>
        </row>
        <row r="660">
          <cell r="B660">
            <v>10191.442859999999</v>
          </cell>
          <cell r="C660">
            <v>10191.442859999999</v>
          </cell>
          <cell r="D660">
            <v>10191.442859999999</v>
          </cell>
          <cell r="E660">
            <v>10098.942859999999</v>
          </cell>
          <cell r="F660">
            <v>10098.942859999999</v>
          </cell>
          <cell r="G660">
            <v>9934.6228599999995</v>
          </cell>
          <cell r="H660">
            <v>9932.33986</v>
          </cell>
          <cell r="I660">
            <v>9932.335860000001</v>
          </cell>
          <cell r="J660">
            <v>9932.33986</v>
          </cell>
          <cell r="K660">
            <v>9932.3828599999997</v>
          </cell>
          <cell r="L660">
            <v>9932.3828599999997</v>
          </cell>
          <cell r="M660">
            <v>9932.3828599999997</v>
          </cell>
          <cell r="N660">
            <v>9932.3828599999997</v>
          </cell>
          <cell r="O660">
            <v>0.25439454750577234</v>
          </cell>
        </row>
        <row r="661">
          <cell r="B661">
            <v>3645.4019340000004</v>
          </cell>
          <cell r="C661">
            <v>3438.9866919999981</v>
          </cell>
          <cell r="D661">
            <v>3392.5046909999992</v>
          </cell>
          <cell r="E661">
            <v>2912.8513269999994</v>
          </cell>
          <cell r="F661">
            <v>2648.6663930000004</v>
          </cell>
          <cell r="G661">
            <v>1972.630893</v>
          </cell>
          <cell r="H661">
            <v>1901.1496510000009</v>
          </cell>
          <cell r="I661">
            <v>2007.1951630000005</v>
          </cell>
          <cell r="J661">
            <v>2040.6544710000003</v>
          </cell>
          <cell r="K661">
            <v>2326.909274000001</v>
          </cell>
          <cell r="L661">
            <v>2929.050575000002</v>
          </cell>
          <cell r="M661">
            <v>3273.2335999999987</v>
          </cell>
          <cell r="N661">
            <v>32489.234664000003</v>
          </cell>
          <cell r="O661">
            <v>0.20097588570958552</v>
          </cell>
        </row>
        <row r="662">
          <cell r="B662">
            <v>1680.8358579999999</v>
          </cell>
          <cell r="C662">
            <v>1580.3558799999998</v>
          </cell>
          <cell r="D662">
            <v>1454.647557</v>
          </cell>
          <cell r="E662">
            <v>1196.833484</v>
          </cell>
          <cell r="F662">
            <v>947.8938290000001</v>
          </cell>
          <cell r="G662">
            <v>538.10385099999996</v>
          </cell>
          <cell r="H662">
            <v>448.39538600000009</v>
          </cell>
          <cell r="I662">
            <v>486.42567200000002</v>
          </cell>
          <cell r="J662">
            <v>608.54633100000012</v>
          </cell>
          <cell r="K662">
            <v>1012.712434</v>
          </cell>
          <cell r="L662">
            <v>1280.6427600000002</v>
          </cell>
          <cell r="M662">
            <v>1514.163401</v>
          </cell>
          <cell r="N662">
            <v>12749.556442999998</v>
          </cell>
          <cell r="O662">
            <v>0.13793834679653333</v>
          </cell>
        </row>
        <row r="663">
          <cell r="B663">
            <v>146.57115999999999</v>
          </cell>
          <cell r="C663">
            <v>129.09003000000001</v>
          </cell>
          <cell r="D663">
            <v>137.98249999999999</v>
          </cell>
          <cell r="E663">
            <v>107.15264000000001</v>
          </cell>
          <cell r="F663">
            <v>119.95654999999999</v>
          </cell>
          <cell r="G663">
            <v>85.247376000000003</v>
          </cell>
          <cell r="H663">
            <v>95.228873000000007</v>
          </cell>
          <cell r="I663">
            <v>97.911450000000002</v>
          </cell>
          <cell r="J663">
            <v>95.506869999999992</v>
          </cell>
          <cell r="K663">
            <v>105.399709</v>
          </cell>
          <cell r="L663">
            <v>136.453847</v>
          </cell>
          <cell r="M663">
            <v>136.995484</v>
          </cell>
          <cell r="N663">
            <v>1393.4964890000001</v>
          </cell>
          <cell r="O663">
            <v>0.15987872267340139</v>
          </cell>
        </row>
        <row r="664">
          <cell r="B664">
            <v>3.2797430000000003</v>
          </cell>
          <cell r="C664">
            <v>2.9540889999999997</v>
          </cell>
          <cell r="D664">
            <v>3.116269</v>
          </cell>
          <cell r="E664">
            <v>3.0233600000000003</v>
          </cell>
          <cell r="F664">
            <v>1.874787</v>
          </cell>
          <cell r="G664">
            <v>1.4027639999999999</v>
          </cell>
          <cell r="H664">
            <v>1.1205019999999999</v>
          </cell>
          <cell r="I664">
            <v>1.636161</v>
          </cell>
          <cell r="J664">
            <v>1.668248</v>
          </cell>
          <cell r="K664">
            <v>2.6159590000000001</v>
          </cell>
          <cell r="L664">
            <v>3.0906210000000001</v>
          </cell>
          <cell r="M664">
            <v>3.1985950000000001</v>
          </cell>
          <cell r="N664">
            <v>28.981097999999996</v>
          </cell>
          <cell r="O664">
            <v>4.9683932670638559E-2</v>
          </cell>
        </row>
        <row r="665">
          <cell r="B665">
            <v>0</v>
          </cell>
          <cell r="C665">
            <v>0</v>
          </cell>
          <cell r="D665">
            <v>0</v>
          </cell>
          <cell r="E665">
            <v>0</v>
          </cell>
          <cell r="F665">
            <v>0</v>
          </cell>
          <cell r="G665">
            <v>0</v>
          </cell>
          <cell r="H665">
            <v>0</v>
          </cell>
          <cell r="I665">
            <v>0.19027000000000002</v>
          </cell>
          <cell r="J665">
            <v>0.41285000000000005</v>
          </cell>
          <cell r="K665">
            <v>0.63333000000000006</v>
          </cell>
          <cell r="L665">
            <v>1.47061</v>
          </cell>
          <cell r="M665">
            <v>1.02311</v>
          </cell>
          <cell r="N665">
            <v>3.7301700000000002</v>
          </cell>
          <cell r="O665">
            <v>3.8131602176429331E-4</v>
          </cell>
        </row>
        <row r="666">
          <cell r="B666">
            <v>0</v>
          </cell>
          <cell r="C666">
            <v>0</v>
          </cell>
          <cell r="D666">
            <v>0</v>
          </cell>
          <cell r="E666">
            <v>0</v>
          </cell>
          <cell r="F666">
            <v>0</v>
          </cell>
          <cell r="G666">
            <v>0</v>
          </cell>
          <cell r="H666">
            <v>0</v>
          </cell>
          <cell r="I666">
            <v>0</v>
          </cell>
          <cell r="J666">
            <v>0</v>
          </cell>
          <cell r="K666">
            <v>0</v>
          </cell>
          <cell r="L666">
            <v>0</v>
          </cell>
          <cell r="M666">
            <v>0</v>
          </cell>
          <cell r="N666">
            <v>0</v>
          </cell>
          <cell r="O666">
            <v>0</v>
          </cell>
        </row>
        <row r="667">
          <cell r="B667">
            <v>13.068267303656199</v>
          </cell>
          <cell r="C667">
            <v>11.982037786244412</v>
          </cell>
          <cell r="D667">
            <v>10.216617737050102</v>
          </cell>
          <cell r="E667">
            <v>8.2106136134619838</v>
          </cell>
          <cell r="F667">
            <v>5.4949434721097159</v>
          </cell>
          <cell r="G667">
            <v>2.152060640236019</v>
          </cell>
          <cell r="H667">
            <v>1.9486031166255331</v>
          </cell>
          <cell r="I667">
            <v>2.1057246669147882</v>
          </cell>
          <cell r="J667">
            <v>2.9046576936663362</v>
          </cell>
          <cell r="K667">
            <v>6.8509050935691773</v>
          </cell>
          <cell r="L667">
            <v>9.0240760304680432</v>
          </cell>
          <cell r="M667">
            <v>11.359492845997682</v>
          </cell>
          <cell r="N667">
            <v>85.317999999999984</v>
          </cell>
          <cell r="O667">
            <v>0.88050633810171919</v>
          </cell>
        </row>
        <row r="668">
          <cell r="B668">
            <v>1E-3</v>
          </cell>
          <cell r="C668">
            <v>3.0000000000000001E-3</v>
          </cell>
          <cell r="D668">
            <v>6.0000000000000001E-3</v>
          </cell>
          <cell r="E668">
            <v>8.9999999999999993E-3</v>
          </cell>
          <cell r="F668">
            <v>0.01</v>
          </cell>
          <cell r="G668">
            <v>1.4E-2</v>
          </cell>
          <cell r="H668">
            <v>1.2999999999999999E-2</v>
          </cell>
          <cell r="I668">
            <v>0.01</v>
          </cell>
          <cell r="J668">
            <v>8.9999999999999993E-3</v>
          </cell>
          <cell r="K668">
            <v>7.0000000000000001E-3</v>
          </cell>
          <cell r="L668">
            <v>1E-3</v>
          </cell>
          <cell r="M668">
            <v>2E-3</v>
          </cell>
          <cell r="N668">
            <v>8.4999999999999992E-2</v>
          </cell>
          <cell r="O668">
            <v>0.14768431001890359</v>
          </cell>
        </row>
        <row r="669">
          <cell r="B669">
            <v>1358.0480889999999</v>
          </cell>
          <cell r="C669">
            <v>1273.4982849999999</v>
          </cell>
          <cell r="D669">
            <v>1171.398185</v>
          </cell>
          <cell r="E669">
            <v>906.17887699999994</v>
          </cell>
          <cell r="F669">
            <v>679.36976800000002</v>
          </cell>
          <cell r="G669">
            <v>390.96704</v>
          </cell>
          <cell r="H669">
            <v>294.31274700000006</v>
          </cell>
          <cell r="I669">
            <v>334.14808299999999</v>
          </cell>
          <cell r="J669">
            <v>418.60024700000008</v>
          </cell>
          <cell r="K669">
            <v>763.03583700000001</v>
          </cell>
          <cell r="L669">
            <v>1003.988838</v>
          </cell>
          <cell r="M669">
            <v>1216.9949570000001</v>
          </cell>
          <cell r="N669">
            <v>9810.5409530000015</v>
          </cell>
          <cell r="O669">
            <v>0.24883757760375008</v>
          </cell>
        </row>
        <row r="670">
          <cell r="B670">
            <v>0</v>
          </cell>
          <cell r="C670">
            <v>0</v>
          </cell>
          <cell r="D670">
            <v>0</v>
          </cell>
          <cell r="E670">
            <v>0</v>
          </cell>
          <cell r="F670">
            <v>0</v>
          </cell>
          <cell r="G670">
            <v>0</v>
          </cell>
          <cell r="H670">
            <v>0</v>
          </cell>
          <cell r="I670">
            <v>0</v>
          </cell>
          <cell r="J670">
            <v>0</v>
          </cell>
          <cell r="K670">
            <v>0</v>
          </cell>
          <cell r="L670">
            <v>0</v>
          </cell>
          <cell r="M670">
            <v>0</v>
          </cell>
          <cell r="N670">
            <v>0</v>
          </cell>
          <cell r="O670">
            <v>0</v>
          </cell>
        </row>
        <row r="671">
          <cell r="B671">
            <v>0</v>
          </cell>
          <cell r="C671">
            <v>0</v>
          </cell>
          <cell r="D671">
            <v>0</v>
          </cell>
          <cell r="E671">
            <v>0</v>
          </cell>
          <cell r="F671">
            <v>0</v>
          </cell>
          <cell r="G671">
            <v>0</v>
          </cell>
          <cell r="H671">
            <v>0</v>
          </cell>
          <cell r="I671">
            <v>0</v>
          </cell>
          <cell r="J671">
            <v>0</v>
          </cell>
          <cell r="K671">
            <v>0</v>
          </cell>
          <cell r="L671">
            <v>0</v>
          </cell>
          <cell r="M671">
            <v>0</v>
          </cell>
          <cell r="N671">
            <v>0</v>
          </cell>
          <cell r="O671">
            <v>0</v>
          </cell>
        </row>
        <row r="672">
          <cell r="B672">
            <v>0.995</v>
          </cell>
          <cell r="C672">
            <v>0.621</v>
          </cell>
          <cell r="D672">
            <v>0.68799999999999994</v>
          </cell>
          <cell r="E672">
            <v>0.77400000000000002</v>
          </cell>
          <cell r="F672">
            <v>0.19800000000000001</v>
          </cell>
          <cell r="G672">
            <v>1.2999999999999999E-2</v>
          </cell>
          <cell r="H672">
            <v>2.9000000000000001E-2</v>
          </cell>
          <cell r="I672">
            <v>5.0000000000000001E-3</v>
          </cell>
          <cell r="J672">
            <v>0</v>
          </cell>
          <cell r="K672">
            <v>0.51100000000000001</v>
          </cell>
          <cell r="L672">
            <v>0.63500000000000001</v>
          </cell>
          <cell r="M672">
            <v>0.84199999999999997</v>
          </cell>
          <cell r="N672">
            <v>5.3109999999999999</v>
          </cell>
          <cell r="O672">
            <v>6.0762501781773696E-3</v>
          </cell>
        </row>
        <row r="673">
          <cell r="B673">
            <v>0</v>
          </cell>
          <cell r="C673">
            <v>0</v>
          </cell>
          <cell r="D673">
            <v>0</v>
          </cell>
          <cell r="E673">
            <v>0</v>
          </cell>
          <cell r="F673">
            <v>0</v>
          </cell>
          <cell r="G673">
            <v>0</v>
          </cell>
          <cell r="H673">
            <v>0</v>
          </cell>
          <cell r="I673">
            <v>0</v>
          </cell>
          <cell r="J673">
            <v>0</v>
          </cell>
          <cell r="K673">
            <v>0</v>
          </cell>
          <cell r="L673">
            <v>0</v>
          </cell>
          <cell r="M673">
            <v>0</v>
          </cell>
          <cell r="N673">
            <v>0</v>
          </cell>
          <cell r="O673">
            <v>0</v>
          </cell>
        </row>
        <row r="674">
          <cell r="B674">
            <v>1.38086</v>
          </cell>
          <cell r="C674">
            <v>0.41208</v>
          </cell>
          <cell r="D674">
            <v>0.84233000000000002</v>
          </cell>
          <cell r="E674">
            <v>1.49332</v>
          </cell>
          <cell r="F674">
            <v>3.2123499999999998</v>
          </cell>
          <cell r="G674">
            <v>2.5486900000000001</v>
          </cell>
          <cell r="H674">
            <v>1.4871700000000001</v>
          </cell>
          <cell r="I674">
            <v>3.8892199999999999</v>
          </cell>
          <cell r="J674">
            <v>2.98238</v>
          </cell>
          <cell r="K674">
            <v>1.86778</v>
          </cell>
          <cell r="L674">
            <v>0.98575999999999997</v>
          </cell>
          <cell r="M674">
            <v>1.1944699999999999</v>
          </cell>
          <cell r="N674">
            <v>22.296409999999998</v>
          </cell>
          <cell r="O674">
            <v>7.7091554760488536E-3</v>
          </cell>
        </row>
        <row r="675">
          <cell r="B675">
            <v>0</v>
          </cell>
          <cell r="C675">
            <v>0</v>
          </cell>
          <cell r="D675">
            <v>2.5659999999999998</v>
          </cell>
          <cell r="E675">
            <v>5</v>
          </cell>
          <cell r="F675">
            <v>17</v>
          </cell>
          <cell r="G675">
            <v>7.52</v>
          </cell>
          <cell r="H675">
            <v>9.5</v>
          </cell>
          <cell r="I675">
            <v>3.5630000000000002</v>
          </cell>
          <cell r="J675">
            <v>17.568999999999999</v>
          </cell>
          <cell r="K675">
            <v>9.8559999999999999</v>
          </cell>
          <cell r="L675">
            <v>0</v>
          </cell>
          <cell r="M675">
            <v>0</v>
          </cell>
          <cell r="N675">
            <v>72.573999999999998</v>
          </cell>
          <cell r="O675">
            <v>1.8258577795076336E-2</v>
          </cell>
        </row>
        <row r="676">
          <cell r="B676">
            <v>0</v>
          </cell>
          <cell r="C676">
            <v>0</v>
          </cell>
          <cell r="D676">
            <v>0</v>
          </cell>
          <cell r="E676">
            <v>0</v>
          </cell>
          <cell r="F676">
            <v>0</v>
          </cell>
          <cell r="G676">
            <v>0</v>
          </cell>
          <cell r="H676">
            <v>0</v>
          </cell>
          <cell r="I676">
            <v>0</v>
          </cell>
          <cell r="J676">
            <v>0</v>
          </cell>
          <cell r="K676">
            <v>0</v>
          </cell>
          <cell r="L676">
            <v>0</v>
          </cell>
          <cell r="M676">
            <v>0</v>
          </cell>
          <cell r="N676">
            <v>0</v>
          </cell>
          <cell r="O676">
            <v>0</v>
          </cell>
        </row>
        <row r="677">
          <cell r="B677">
            <v>0.15272199999999997</v>
          </cell>
          <cell r="C677">
            <v>2.2239490000000002</v>
          </cell>
          <cell r="D677">
            <v>1.9273480000000003</v>
          </cell>
          <cell r="E677">
            <v>0.60879699999999992</v>
          </cell>
          <cell r="F677">
            <v>0.10283099999999999</v>
          </cell>
          <cell r="G677">
            <v>6.1903000000000007E-2</v>
          </cell>
          <cell r="H677">
            <v>3.2191000000000004E-2</v>
          </cell>
          <cell r="I677">
            <v>5.5334999999999995E-2</v>
          </cell>
          <cell r="J677">
            <v>1.259512</v>
          </cell>
          <cell r="K677">
            <v>1.4557899999999997</v>
          </cell>
          <cell r="L677">
            <v>0.7731380000000001</v>
          </cell>
          <cell r="M677">
            <v>1.1924599999999999</v>
          </cell>
          <cell r="N677">
            <v>9.8459760000000003</v>
          </cell>
          <cell r="O677">
            <v>3.39614022376383E-2</v>
          </cell>
        </row>
        <row r="678">
          <cell r="B678">
            <v>157.3390166963438</v>
          </cell>
          <cell r="C678">
            <v>159.57140921375557</v>
          </cell>
          <cell r="D678">
            <v>125.90430726294991</v>
          </cell>
          <cell r="E678">
            <v>164.38287638653804</v>
          </cell>
          <cell r="F678">
            <v>120.67459952789029</v>
          </cell>
          <cell r="G678">
            <v>48.17701735976398</v>
          </cell>
          <cell r="H678">
            <v>44.723299883374466</v>
          </cell>
          <cell r="I678">
            <v>42.911428333085205</v>
          </cell>
          <cell r="J678">
            <v>67.633566306333663</v>
          </cell>
          <cell r="K678">
            <v>120.47912390643081</v>
          </cell>
          <cell r="L678">
            <v>124.21986996953197</v>
          </cell>
          <cell r="M678">
            <v>141.36083215400231</v>
          </cell>
          <cell r="N678">
            <v>1317.3773470000003</v>
          </cell>
          <cell r="O678">
            <v>5.1762643690987133E-2</v>
          </cell>
        </row>
        <row r="679">
          <cell r="B679">
            <v>1481.134045</v>
          </cell>
          <cell r="C679">
            <v>1422.506715</v>
          </cell>
          <cell r="D679">
            <v>1309.4996689999998</v>
          </cell>
          <cell r="E679">
            <v>1031.9830980000002</v>
          </cell>
          <cell r="F679">
            <v>794.56912200000011</v>
          </cell>
          <cell r="G679">
            <v>453.3654830000001</v>
          </cell>
          <cell r="H679">
            <v>379.83798100000001</v>
          </cell>
          <cell r="I679">
            <v>421.117412</v>
          </cell>
          <cell r="J679">
            <v>519.27136100000007</v>
          </cell>
          <cell r="K679">
            <v>864.9189409999999</v>
          </cell>
          <cell r="L679">
            <v>1160.0977679999999</v>
          </cell>
          <cell r="M679">
            <v>1372.8919299999998</v>
          </cell>
          <cell r="N679">
            <v>11211.193524999999</v>
          </cell>
          <cell r="O679">
            <v>0.13319492320209653</v>
          </cell>
        </row>
        <row r="680">
          <cell r="B680">
            <v>414.80273700000004</v>
          </cell>
          <cell r="C680">
            <v>403.63100200000008</v>
          </cell>
          <cell r="D680">
            <v>423.87563399999993</v>
          </cell>
          <cell r="E680">
            <v>347.39986900000008</v>
          </cell>
          <cell r="F680">
            <v>340.73365900000005</v>
          </cell>
          <cell r="G680">
            <v>277.53229100000004</v>
          </cell>
          <cell r="H680">
            <v>222.39521999999997</v>
          </cell>
          <cell r="I680">
            <v>251.03162399999997</v>
          </cell>
          <cell r="J680">
            <v>267.73264900000004</v>
          </cell>
          <cell r="K680">
            <v>277.84260299999994</v>
          </cell>
          <cell r="L680">
            <v>346.37237699999991</v>
          </cell>
          <cell r="M680">
            <v>368.439547</v>
          </cell>
          <cell r="N680">
            <v>3941.7892120000006</v>
          </cell>
          <cell r="O680">
            <v>0.17897038417139538</v>
          </cell>
        </row>
        <row r="681">
          <cell r="B681">
            <v>84.82173499999999</v>
          </cell>
          <cell r="C681">
            <v>78.882137999999998</v>
          </cell>
          <cell r="D681">
            <v>80.420197000000002</v>
          </cell>
          <cell r="E681">
            <v>58.589394999999996</v>
          </cell>
          <cell r="F681">
            <v>41.215980000000002</v>
          </cell>
          <cell r="G681">
            <v>20.590616000000001</v>
          </cell>
          <cell r="H681">
            <v>16.125675999999999</v>
          </cell>
          <cell r="I681">
            <v>18.016516000000003</v>
          </cell>
          <cell r="J681">
            <v>27.527009</v>
          </cell>
          <cell r="K681">
            <v>55.765901999999997</v>
          </cell>
          <cell r="L681">
            <v>69.576927999999995</v>
          </cell>
          <cell r="M681">
            <v>80.34639</v>
          </cell>
          <cell r="N681">
            <v>631.87848200000008</v>
          </cell>
          <cell r="O681">
            <v>0.28662144363518366</v>
          </cell>
        </row>
        <row r="682">
          <cell r="B682">
            <v>25.49099</v>
          </cell>
          <cell r="C682">
            <v>25.596</v>
          </cell>
          <cell r="D682">
            <v>21.237860000000001</v>
          </cell>
          <cell r="E682">
            <v>15.556289999999999</v>
          </cell>
          <cell r="F682">
            <v>7.3127699999999995</v>
          </cell>
          <cell r="G682">
            <v>2.0440500000000004</v>
          </cell>
          <cell r="H682">
            <v>1.42578</v>
          </cell>
          <cell r="I682">
            <v>1.38985</v>
          </cell>
          <cell r="J682">
            <v>2.2474000000000003</v>
          </cell>
          <cell r="K682">
            <v>12.964969999999999</v>
          </cell>
          <cell r="L682">
            <v>19.12921</v>
          </cell>
          <cell r="M682">
            <v>23.433310000000002</v>
          </cell>
          <cell r="N682">
            <v>157.82848000000001</v>
          </cell>
          <cell r="O682">
            <v>0.21288474628241155</v>
          </cell>
        </row>
        <row r="683">
          <cell r="B683">
            <v>1.683797</v>
          </cell>
          <cell r="C683">
            <v>1.8339670000000001</v>
          </cell>
          <cell r="D683">
            <v>1.5752870000000001</v>
          </cell>
          <cell r="E683">
            <v>1.2661579999999999</v>
          </cell>
          <cell r="F683">
            <v>0.70808199999999999</v>
          </cell>
          <cell r="G683">
            <v>3.0890999999999998E-2</v>
          </cell>
          <cell r="H683">
            <v>1.0279E-2</v>
          </cell>
          <cell r="I683">
            <v>1.3479E-2</v>
          </cell>
          <cell r="J683">
            <v>0.21526300000000001</v>
          </cell>
          <cell r="K683">
            <v>0.6055839999999999</v>
          </cell>
          <cell r="L683">
            <v>1.1904680000000001</v>
          </cell>
          <cell r="M683">
            <v>1.6254849999999998</v>
          </cell>
          <cell r="N683">
            <v>10.758739999999998</v>
          </cell>
          <cell r="O683">
            <v>4.6143440163532959E-2</v>
          </cell>
        </row>
        <row r="684">
          <cell r="B684">
            <v>14.655119999999998</v>
          </cell>
          <cell r="C684">
            <v>16.546520000000001</v>
          </cell>
          <cell r="D684">
            <v>16.4771</v>
          </cell>
          <cell r="E684">
            <v>13.46471</v>
          </cell>
          <cell r="F684">
            <v>6.2312199999999995</v>
          </cell>
          <cell r="G684">
            <v>1.9576600000000002</v>
          </cell>
          <cell r="H684">
            <v>1.6202200000000002</v>
          </cell>
          <cell r="I684">
            <v>2.56419</v>
          </cell>
          <cell r="J684">
            <v>3.8855099999999996</v>
          </cell>
          <cell r="K684">
            <v>10.571920000000002</v>
          </cell>
          <cell r="L684">
            <v>14.315880000000002</v>
          </cell>
          <cell r="M684">
            <v>11.931789999999999</v>
          </cell>
          <cell r="N684">
            <v>114.22184000000001</v>
          </cell>
          <cell r="O684">
            <v>0.26965261111194072</v>
          </cell>
        </row>
        <row r="685">
          <cell r="B685">
            <v>634.6196930000001</v>
          </cell>
          <cell r="C685">
            <v>597.75575800000001</v>
          </cell>
          <cell r="D685">
            <v>516.58181300000001</v>
          </cell>
          <cell r="E685">
            <v>402.18658000000005</v>
          </cell>
          <cell r="F685">
            <v>276.51333299999999</v>
          </cell>
          <cell r="G685">
            <v>107.78236700000001</v>
          </cell>
          <cell r="H685">
            <v>101.53566800000002</v>
          </cell>
          <cell r="I685">
            <v>107.63200500000001</v>
          </cell>
          <cell r="J685">
            <v>153.51155600000001</v>
          </cell>
          <cell r="K685">
            <v>346.05427500000002</v>
          </cell>
          <cell r="L685">
            <v>471.01222100000001</v>
          </cell>
          <cell r="M685">
            <v>589.51109099999996</v>
          </cell>
          <cell r="N685">
            <v>4304.6963599999999</v>
          </cell>
          <cell r="O685">
            <v>0.11710787078972643</v>
          </cell>
        </row>
        <row r="686">
          <cell r="B686">
            <v>279.44318399999992</v>
          </cell>
          <cell r="C686">
            <v>273.61402499999991</v>
          </cell>
          <cell r="D686">
            <v>229.17447200000001</v>
          </cell>
          <cell r="E686">
            <v>175.80895699999999</v>
          </cell>
          <cell r="F686">
            <v>110.45563200000001</v>
          </cell>
          <cell r="G686">
            <v>39.296468999999995</v>
          </cell>
          <cell r="H686">
            <v>33.667572</v>
          </cell>
          <cell r="I686">
            <v>36.556352999999994</v>
          </cell>
          <cell r="J686">
            <v>58.52315100000002</v>
          </cell>
          <cell r="K686">
            <v>145.76097900000002</v>
          </cell>
          <cell r="L686">
            <v>206.72873899999999</v>
          </cell>
          <cell r="M686">
            <v>270.98959600000001</v>
          </cell>
          <cell r="N686">
            <v>1860.0191289999998</v>
          </cell>
          <cell r="O686">
            <v>9.2943827833790446E-2</v>
          </cell>
        </row>
        <row r="687">
          <cell r="B687">
            <v>25.616788999999997</v>
          </cell>
          <cell r="C687">
            <v>24.647304999999999</v>
          </cell>
          <cell r="D687">
            <v>20.157306000000002</v>
          </cell>
          <cell r="E687">
            <v>17.711138999999999</v>
          </cell>
          <cell r="F687">
            <v>11.398446</v>
          </cell>
          <cell r="G687">
            <v>4.1311390000000001</v>
          </cell>
          <cell r="H687">
            <v>3.0575660000000005</v>
          </cell>
          <cell r="I687">
            <v>3.913395</v>
          </cell>
          <cell r="J687">
            <v>5.6288230000000006</v>
          </cell>
          <cell r="K687">
            <v>15.352708</v>
          </cell>
          <cell r="L687">
            <v>31.771944999999999</v>
          </cell>
          <cell r="M687">
            <v>26.614720999999999</v>
          </cell>
          <cell r="N687">
            <v>190.001282</v>
          </cell>
          <cell r="O687">
            <v>0.10715569112561493</v>
          </cell>
        </row>
        <row r="695">
          <cell r="B695">
            <v>1338.2302999999995</v>
          </cell>
          <cell r="C695">
            <v>1338.2352999999996</v>
          </cell>
          <cell r="D695">
            <v>1338.2352999999996</v>
          </cell>
          <cell r="E695">
            <v>1338.2302999999995</v>
          </cell>
          <cell r="F695">
            <v>1338.3402999999994</v>
          </cell>
          <cell r="G695">
            <v>1338.3392999999994</v>
          </cell>
          <cell r="H695">
            <v>1338.3392999999994</v>
          </cell>
          <cell r="I695">
            <v>1338.3352999999995</v>
          </cell>
          <cell r="J695">
            <v>1333.3952999999997</v>
          </cell>
          <cell r="K695">
            <v>1333.3942999999995</v>
          </cell>
          <cell r="L695">
            <v>1333.6472999999996</v>
          </cell>
          <cell r="M695">
            <v>1333.9002999999998</v>
          </cell>
          <cell r="N695">
            <v>1333.9002999999998</v>
          </cell>
          <cell r="O695">
            <v>3.4164708310117836E-2</v>
          </cell>
        </row>
        <row r="696">
          <cell r="B696">
            <v>937.042956</v>
          </cell>
          <cell r="C696">
            <v>876.55022300000041</v>
          </cell>
          <cell r="D696">
            <v>855.39409000000001</v>
          </cell>
          <cell r="E696">
            <v>681.19147100000009</v>
          </cell>
          <cell r="F696">
            <v>520.1200540000001</v>
          </cell>
          <cell r="G696">
            <v>402.58182800000014</v>
          </cell>
          <cell r="H696">
            <v>346.13118100000003</v>
          </cell>
          <cell r="I696">
            <v>376.92107900000002</v>
          </cell>
          <cell r="J696">
            <v>453.07842799999986</v>
          </cell>
          <cell r="K696">
            <v>568.87981199999979</v>
          </cell>
          <cell r="L696">
            <v>718.00608499999998</v>
          </cell>
          <cell r="M696">
            <v>856.17852999999957</v>
          </cell>
          <cell r="N696">
            <v>7592.0757369999992</v>
          </cell>
          <cell r="O696">
            <v>4.696399165439661E-2</v>
          </cell>
        </row>
        <row r="697">
          <cell r="B697">
            <v>563.12331199999994</v>
          </cell>
          <cell r="C697">
            <v>547.06720600000006</v>
          </cell>
          <cell r="D697">
            <v>493.07378999999992</v>
          </cell>
          <cell r="E697">
            <v>367.0017292438277</v>
          </cell>
          <cell r="F697">
            <v>244.53363885555277</v>
          </cell>
          <cell r="G697">
            <v>165.14163055084515</v>
          </cell>
          <cell r="H697">
            <v>131.72030063963291</v>
          </cell>
          <cell r="I697">
            <v>155.59292481325454</v>
          </cell>
          <cell r="J697">
            <v>185.27007835256845</v>
          </cell>
          <cell r="K697">
            <v>303.09521486910876</v>
          </cell>
          <cell r="L697">
            <v>420.26756517962968</v>
          </cell>
          <cell r="M697">
            <v>516.50381168926742</v>
          </cell>
          <cell r="N697">
            <v>4092.3912021936876</v>
          </cell>
          <cell r="O697">
            <v>4.4275867901679519E-2</v>
          </cell>
        </row>
        <row r="698">
          <cell r="B698">
            <v>44.565539999999999</v>
          </cell>
          <cell r="C698">
            <v>42.505858999999994</v>
          </cell>
          <cell r="D698">
            <v>47.370820000000002</v>
          </cell>
          <cell r="E698">
            <v>43.985330000000005</v>
          </cell>
          <cell r="F698">
            <v>30.993561999999997</v>
          </cell>
          <cell r="G698">
            <v>16.992292999999997</v>
          </cell>
          <cell r="H698">
            <v>11.920375</v>
          </cell>
          <cell r="I698">
            <v>12.634746999999999</v>
          </cell>
          <cell r="J698">
            <v>18.012078999999996</v>
          </cell>
          <cell r="K698">
            <v>33.547807999999996</v>
          </cell>
          <cell r="L698">
            <v>44.871889000000003</v>
          </cell>
          <cell r="M698">
            <v>52.158275000000003</v>
          </cell>
          <cell r="N698">
            <v>399.55857699999996</v>
          </cell>
          <cell r="O698">
            <v>4.5842178597668419E-2</v>
          </cell>
        </row>
        <row r="699">
          <cell r="B699">
            <v>1.20224</v>
          </cell>
          <cell r="C699">
            <v>1.3301500000000002</v>
          </cell>
          <cell r="D699">
            <v>1.0273299999999999</v>
          </cell>
          <cell r="E699">
            <v>1.2055100000000001</v>
          </cell>
          <cell r="F699">
            <v>1.52373</v>
          </cell>
          <cell r="G699">
            <v>0.55479000000000001</v>
          </cell>
          <cell r="H699">
            <v>0.31118000000000001</v>
          </cell>
          <cell r="I699">
            <v>0.41388000000000003</v>
          </cell>
          <cell r="J699">
            <v>0.76352999999999993</v>
          </cell>
          <cell r="K699">
            <v>1.2621199999999999</v>
          </cell>
          <cell r="L699">
            <v>0.89872000000000007</v>
          </cell>
          <cell r="M699">
            <v>0.70149000000000006</v>
          </cell>
          <cell r="N699">
            <v>11.19467</v>
          </cell>
          <cell r="O699">
            <v>1.9191654869322668E-2</v>
          </cell>
        </row>
        <row r="700">
          <cell r="B700">
            <v>13.402469999999999</v>
          </cell>
          <cell r="C700">
            <v>40.707800000000006</v>
          </cell>
          <cell r="D700">
            <v>20.982980000000001</v>
          </cell>
          <cell r="E700">
            <v>5.68</v>
          </cell>
          <cell r="F700">
            <v>11.239271</v>
          </cell>
          <cell r="G700">
            <v>18.60819</v>
          </cell>
          <cell r="H700">
            <v>13.202459999999999</v>
          </cell>
          <cell r="I700">
            <v>6.0868100000000007</v>
          </cell>
          <cell r="J700">
            <v>12.55613</v>
          </cell>
          <cell r="K700">
            <v>12.174370000000001</v>
          </cell>
          <cell r="L700">
            <v>8.07</v>
          </cell>
          <cell r="M700">
            <v>19.879000000000001</v>
          </cell>
          <cell r="N700">
            <v>182.58948100000003</v>
          </cell>
          <cell r="O700">
            <v>1.8665180008130201E-2</v>
          </cell>
        </row>
        <row r="701">
          <cell r="B701">
            <v>0</v>
          </cell>
          <cell r="C701">
            <v>0</v>
          </cell>
          <cell r="D701">
            <v>0</v>
          </cell>
          <cell r="E701">
            <v>4.0000000000000002E-4</v>
          </cell>
          <cell r="F701">
            <v>8.199999999999999E-3</v>
          </cell>
          <cell r="G701">
            <v>5.8799999999999998E-2</v>
          </cell>
          <cell r="H701">
            <v>0.1105</v>
          </cell>
          <cell r="I701">
            <v>4.24E-2</v>
          </cell>
          <cell r="J701">
            <v>4.8299999999999996E-2</v>
          </cell>
          <cell r="K701">
            <v>5.4000000000000003E-3</v>
          </cell>
          <cell r="L701">
            <v>0</v>
          </cell>
          <cell r="M701">
            <v>0</v>
          </cell>
          <cell r="N701">
            <v>0.27400000000000002</v>
          </cell>
          <cell r="O701">
            <v>8.1691968269289161E-3</v>
          </cell>
        </row>
        <row r="702">
          <cell r="B702">
            <v>0</v>
          </cell>
          <cell r="C702">
            <v>0</v>
          </cell>
          <cell r="D702">
            <v>0</v>
          </cell>
          <cell r="E702">
            <v>0</v>
          </cell>
          <cell r="F702">
            <v>0</v>
          </cell>
          <cell r="G702">
            <v>0</v>
          </cell>
          <cell r="H702">
            <v>0</v>
          </cell>
          <cell r="I702">
            <v>0</v>
          </cell>
          <cell r="J702">
            <v>0</v>
          </cell>
          <cell r="K702">
            <v>0</v>
          </cell>
          <cell r="L702">
            <v>0</v>
          </cell>
          <cell r="M702">
            <v>0</v>
          </cell>
          <cell r="N702">
            <v>0</v>
          </cell>
          <cell r="O702">
            <v>0</v>
          </cell>
        </row>
        <row r="703">
          <cell r="B703">
            <v>0</v>
          </cell>
          <cell r="C703">
            <v>0</v>
          </cell>
          <cell r="D703">
            <v>0</v>
          </cell>
          <cell r="E703">
            <v>0</v>
          </cell>
          <cell r="F703">
            <v>0</v>
          </cell>
          <cell r="G703">
            <v>0</v>
          </cell>
          <cell r="H703">
            <v>0</v>
          </cell>
          <cell r="I703">
            <v>0</v>
          </cell>
          <cell r="J703">
            <v>0</v>
          </cell>
          <cell r="K703">
            <v>0</v>
          </cell>
          <cell r="L703">
            <v>0</v>
          </cell>
          <cell r="M703">
            <v>0</v>
          </cell>
          <cell r="N703">
            <v>0</v>
          </cell>
          <cell r="O703">
            <v>0</v>
          </cell>
        </row>
        <row r="704">
          <cell r="B704">
            <v>335.20072100000004</v>
          </cell>
          <cell r="C704">
            <v>299.64934700000003</v>
          </cell>
          <cell r="D704">
            <v>245.23945499999999</v>
          </cell>
          <cell r="E704">
            <v>192.929124</v>
          </cell>
          <cell r="F704">
            <v>111.67549000000001</v>
          </cell>
          <cell r="G704">
            <v>69.939173000000011</v>
          </cell>
          <cell r="H704">
            <v>53.606292000000003</v>
          </cell>
          <cell r="I704">
            <v>90.134258000000003</v>
          </cell>
          <cell r="J704">
            <v>105.60095299999999</v>
          </cell>
          <cell r="K704">
            <v>174.19530900000001</v>
          </cell>
          <cell r="L704">
            <v>249.843874</v>
          </cell>
          <cell r="M704">
            <v>289.83456700000005</v>
          </cell>
          <cell r="N704">
            <v>2217.848563</v>
          </cell>
          <cell r="O704">
            <v>5.625419296987038E-2</v>
          </cell>
        </row>
        <row r="705">
          <cell r="B705">
            <v>0</v>
          </cell>
          <cell r="C705">
            <v>0</v>
          </cell>
          <cell r="D705">
            <v>0</v>
          </cell>
          <cell r="E705">
            <v>0</v>
          </cell>
          <cell r="F705">
            <v>0</v>
          </cell>
          <cell r="G705">
            <v>0</v>
          </cell>
          <cell r="H705">
            <v>0</v>
          </cell>
          <cell r="I705">
            <v>0</v>
          </cell>
          <cell r="J705">
            <v>0</v>
          </cell>
          <cell r="K705">
            <v>0</v>
          </cell>
          <cell r="L705">
            <v>0</v>
          </cell>
          <cell r="M705">
            <v>0</v>
          </cell>
          <cell r="N705">
            <v>0</v>
          </cell>
          <cell r="O705">
            <v>0</v>
          </cell>
        </row>
        <row r="706">
          <cell r="B706">
            <v>0</v>
          </cell>
          <cell r="C706">
            <v>0</v>
          </cell>
          <cell r="D706">
            <v>0</v>
          </cell>
          <cell r="E706">
            <v>0</v>
          </cell>
          <cell r="F706">
            <v>0</v>
          </cell>
          <cell r="G706">
            <v>0</v>
          </cell>
          <cell r="H706">
            <v>0</v>
          </cell>
          <cell r="I706">
            <v>0</v>
          </cell>
          <cell r="J706">
            <v>0</v>
          </cell>
          <cell r="K706">
            <v>0</v>
          </cell>
          <cell r="L706">
            <v>0</v>
          </cell>
          <cell r="M706">
            <v>0</v>
          </cell>
          <cell r="N706">
            <v>0</v>
          </cell>
          <cell r="O706">
            <v>0</v>
          </cell>
        </row>
        <row r="707">
          <cell r="B707">
            <v>1.57</v>
          </cell>
          <cell r="C707">
            <v>1.238</v>
          </cell>
          <cell r="D707">
            <v>1.627</v>
          </cell>
          <cell r="E707">
            <v>1.482</v>
          </cell>
          <cell r="F707">
            <v>1.768</v>
          </cell>
          <cell r="G707">
            <v>0.82</v>
          </cell>
          <cell r="H707">
            <v>0.95199999999999996</v>
          </cell>
          <cell r="I707">
            <v>0.14299999999999999</v>
          </cell>
          <cell r="J707">
            <v>1.3859999999999999</v>
          </cell>
          <cell r="K707">
            <v>0.49399999999999999</v>
          </cell>
          <cell r="L707">
            <v>0.63300000000000001</v>
          </cell>
          <cell r="M707">
            <v>0</v>
          </cell>
          <cell r="N707">
            <v>12.113</v>
          </cell>
          <cell r="O707">
            <v>1.3858335230326205E-2</v>
          </cell>
        </row>
        <row r="708">
          <cell r="B708">
            <v>10.914</v>
          </cell>
          <cell r="C708">
            <v>9.3789999999999996</v>
          </cell>
          <cell r="D708">
            <v>3.665</v>
          </cell>
          <cell r="E708">
            <v>0.91200000000000003</v>
          </cell>
          <cell r="F708">
            <v>5.3999999999999999E-2</v>
          </cell>
          <cell r="G708">
            <v>0.61599999999999999</v>
          </cell>
          <cell r="H708">
            <v>0</v>
          </cell>
          <cell r="I708">
            <v>0</v>
          </cell>
          <cell r="J708">
            <v>0.43</v>
          </cell>
          <cell r="K708">
            <v>1.337</v>
          </cell>
          <cell r="L708">
            <v>3.371</v>
          </cell>
          <cell r="M708">
            <v>3.4950000000000001</v>
          </cell>
          <cell r="N708">
            <v>34.172999999999995</v>
          </cell>
          <cell r="O708">
            <v>0.34557137136408306</v>
          </cell>
        </row>
        <row r="709">
          <cell r="B709">
            <v>2.4540000000000002</v>
          </cell>
          <cell r="C709">
            <v>2.2440000000000002</v>
          </cell>
          <cell r="D709">
            <v>1.948</v>
          </cell>
          <cell r="E709">
            <v>2.3254000000000001</v>
          </cell>
          <cell r="F709">
            <v>2.6629999999999998</v>
          </cell>
          <cell r="G709">
            <v>1.9805999999999999</v>
          </cell>
          <cell r="H709">
            <v>2.1718999999999999</v>
          </cell>
          <cell r="I709">
            <v>1.6878</v>
          </cell>
          <cell r="J709">
            <v>1.4965999999999999</v>
          </cell>
          <cell r="K709">
            <v>2.0508000000000002</v>
          </cell>
          <cell r="L709">
            <v>2.6886000000000001</v>
          </cell>
          <cell r="M709">
            <v>2.6518000000000002</v>
          </cell>
          <cell r="N709">
            <v>26.362500000000004</v>
          </cell>
          <cell r="O709">
            <v>9.1150374090419924E-3</v>
          </cell>
        </row>
        <row r="710">
          <cell r="B710">
            <v>12.824999999999999</v>
          </cell>
          <cell r="C710">
            <v>12.304</v>
          </cell>
          <cell r="D710">
            <v>11.513999999999999</v>
          </cell>
          <cell r="E710">
            <v>11.967000000000001</v>
          </cell>
          <cell r="F710">
            <v>8.5039999999999996</v>
          </cell>
          <cell r="G710">
            <v>4.7850000000000001</v>
          </cell>
          <cell r="H710">
            <v>5.92</v>
          </cell>
          <cell r="I710">
            <v>5.3529999999999998</v>
          </cell>
          <cell r="J710">
            <v>7.6619999999999999</v>
          </cell>
          <cell r="K710">
            <v>12.726000000000001</v>
          </cell>
          <cell r="L710">
            <v>16.231000000000002</v>
          </cell>
          <cell r="M710">
            <v>15.086</v>
          </cell>
          <cell r="N710">
            <v>124.877</v>
          </cell>
          <cell r="O710">
            <v>3.141726264661928E-2</v>
          </cell>
        </row>
        <row r="711">
          <cell r="B711">
            <v>0</v>
          </cell>
          <cell r="C711">
            <v>0</v>
          </cell>
          <cell r="D711">
            <v>0</v>
          </cell>
          <cell r="E711">
            <v>0</v>
          </cell>
          <cell r="F711">
            <v>0</v>
          </cell>
          <cell r="G711">
            <v>0</v>
          </cell>
          <cell r="H711">
            <v>0</v>
          </cell>
          <cell r="I711">
            <v>0</v>
          </cell>
          <cell r="J711">
            <v>0</v>
          </cell>
          <cell r="K711">
            <v>0</v>
          </cell>
          <cell r="L711">
            <v>0</v>
          </cell>
          <cell r="M711">
            <v>0</v>
          </cell>
          <cell r="N711">
            <v>0</v>
          </cell>
          <cell r="O711">
            <v>0</v>
          </cell>
        </row>
        <row r="712">
          <cell r="B712">
            <v>0.21309999999999998</v>
          </cell>
          <cell r="C712">
            <v>0.55929999999999991</v>
          </cell>
          <cell r="D712">
            <v>0.15312999999999999</v>
          </cell>
          <cell r="E712">
            <v>8.5989999999999997E-2</v>
          </cell>
          <cell r="F712">
            <v>5.7349999999999998E-2</v>
          </cell>
          <cell r="G712">
            <v>3.5840000000000004E-2</v>
          </cell>
          <cell r="H712">
            <v>5.5E-2</v>
          </cell>
          <cell r="I712">
            <v>0.30648000000000003</v>
          </cell>
          <cell r="J712">
            <v>0.12522</v>
          </cell>
          <cell r="K712">
            <v>2.538E-2</v>
          </cell>
          <cell r="L712">
            <v>8.1400000000000014E-3</v>
          </cell>
          <cell r="M712">
            <v>8.1470000000000001E-2</v>
          </cell>
          <cell r="N712">
            <v>1.7063999999999997</v>
          </cell>
          <cell r="O712">
            <v>5.8858295793434781E-3</v>
          </cell>
        </row>
        <row r="713">
          <cell r="B713">
            <v>140.77624099999997</v>
          </cell>
          <cell r="C713">
            <v>137.14975000000001</v>
          </cell>
          <cell r="D713">
            <v>159.54607499999995</v>
          </cell>
          <cell r="E713">
            <v>106.42897524382772</v>
          </cell>
          <cell r="F713">
            <v>76.047035855552735</v>
          </cell>
          <cell r="G713">
            <v>50.750944550845169</v>
          </cell>
          <cell r="H713">
            <v>43.470593639632924</v>
          </cell>
          <cell r="I713">
            <v>38.790549813254565</v>
          </cell>
          <cell r="J713">
            <v>37.189266352568431</v>
          </cell>
          <cell r="K713">
            <v>65.277027869108736</v>
          </cell>
          <cell r="L713">
            <v>93.65134217962968</v>
          </cell>
          <cell r="M713">
            <v>132.61620968926729</v>
          </cell>
          <cell r="N713">
            <v>1081.6940111936869</v>
          </cell>
          <cell r="O713">
            <v>4.2502128802806453E-2</v>
          </cell>
        </row>
        <row r="714">
          <cell r="B714">
            <v>558.94647899999995</v>
          </cell>
          <cell r="C714">
            <v>543.74955799999998</v>
          </cell>
          <cell r="D714">
            <v>489.351719</v>
          </cell>
          <cell r="E714">
            <v>362.95320199999998</v>
          </cell>
          <cell r="F714">
            <v>237.37554199999994</v>
          </cell>
          <cell r="G714">
            <v>160.577091</v>
          </cell>
          <cell r="H714">
            <v>127.48542499999999</v>
          </cell>
          <cell r="I714">
            <v>151.550299</v>
          </cell>
          <cell r="J714">
            <v>180.98440099999999</v>
          </cell>
          <cell r="K714">
            <v>298.88785000000001</v>
          </cell>
          <cell r="L714">
            <v>416.03123800000003</v>
          </cell>
          <cell r="M714">
            <v>511.68386600000002</v>
          </cell>
          <cell r="N714">
            <v>4039.5766699999999</v>
          </cell>
          <cell r="O714">
            <v>4.7992312605238958E-2</v>
          </cell>
        </row>
        <row r="715">
          <cell r="B715">
            <v>240.35269700000001</v>
          </cell>
          <cell r="C715">
            <v>240.15898300000001</v>
          </cell>
          <cell r="D715">
            <v>223.93287799999999</v>
          </cell>
          <cell r="E715">
            <v>174.00335099999998</v>
          </cell>
          <cell r="F715">
            <v>136.53732399999998</v>
          </cell>
          <cell r="G715">
            <v>112.75704899999999</v>
          </cell>
          <cell r="H715">
            <v>87.720641999999998</v>
          </cell>
          <cell r="I715">
            <v>111.901825</v>
          </cell>
          <cell r="J715">
            <v>116.63446500000001</v>
          </cell>
          <cell r="K715">
            <v>151.093895</v>
          </cell>
          <cell r="L715">
            <v>196.16842000000003</v>
          </cell>
          <cell r="M715">
            <v>199.160427</v>
          </cell>
          <cell r="N715">
            <v>1990.4219559999999</v>
          </cell>
          <cell r="O715">
            <v>9.0371798939435574E-2</v>
          </cell>
        </row>
        <row r="716">
          <cell r="B716">
            <v>0.20986399999999999</v>
          </cell>
          <cell r="C716">
            <v>0.19931399999999999</v>
          </cell>
          <cell r="D716">
            <v>0.212924</v>
          </cell>
          <cell r="E716">
            <v>0.16447100000000001</v>
          </cell>
          <cell r="F716">
            <v>0.129327</v>
          </cell>
          <cell r="G716">
            <v>0.42501699999999998</v>
          </cell>
          <cell r="H716">
            <v>0.76755399999999996</v>
          </cell>
          <cell r="I716">
            <v>0.77414699999999992</v>
          </cell>
          <cell r="J716">
            <v>0.70585399999999998</v>
          </cell>
          <cell r="K716">
            <v>0.54713400000000001</v>
          </cell>
          <cell r="L716">
            <v>0.50053899999999996</v>
          </cell>
          <cell r="M716">
            <v>0.5873529999999999</v>
          </cell>
          <cell r="N716">
            <v>5.2234980000000002</v>
          </cell>
          <cell r="O716">
            <v>2.3693899701200689E-3</v>
          </cell>
        </row>
        <row r="717">
          <cell r="B717">
            <v>3.6118199999999998</v>
          </cell>
          <cell r="C717">
            <v>3.67591</v>
          </cell>
          <cell r="D717">
            <v>3.1856999999999998</v>
          </cell>
          <cell r="E717">
            <v>1.86948</v>
          </cell>
          <cell r="F717">
            <v>0.62312000000000001</v>
          </cell>
          <cell r="G717">
            <v>0.32039000000000001</v>
          </cell>
          <cell r="H717">
            <v>0.13149</v>
          </cell>
          <cell r="I717">
            <v>0.125</v>
          </cell>
          <cell r="J717">
            <v>0.24940999999999999</v>
          </cell>
          <cell r="K717">
            <v>0.88156999999999996</v>
          </cell>
          <cell r="L717">
            <v>1.5382499999999999</v>
          </cell>
          <cell r="M717">
            <v>3.0688400000000002</v>
          </cell>
          <cell r="N717">
            <v>19.28098</v>
          </cell>
          <cell r="O717">
            <v>2.6006881238267332E-2</v>
          </cell>
        </row>
        <row r="718">
          <cell r="B718">
            <v>2.9685230000000002</v>
          </cell>
          <cell r="C718">
            <v>2.9738880000000001</v>
          </cell>
          <cell r="D718">
            <v>2.6029299999999997</v>
          </cell>
          <cell r="E718">
            <v>2.0805649999999996</v>
          </cell>
          <cell r="F718">
            <v>0.52442200000000005</v>
          </cell>
          <cell r="G718">
            <v>0.30329400000000001</v>
          </cell>
          <cell r="H718">
            <v>0.10038</v>
          </cell>
          <cell r="I718">
            <v>0.14740999999999999</v>
          </cell>
          <cell r="J718">
            <v>0.22153</v>
          </cell>
          <cell r="K718">
            <v>0.89005899999999993</v>
          </cell>
          <cell r="L718">
            <v>1.783326</v>
          </cell>
          <cell r="M718">
            <v>2.7350089999999998</v>
          </cell>
          <cell r="N718">
            <v>17.331336</v>
          </cell>
          <cell r="O718">
            <v>7.4332818310516371E-2</v>
          </cell>
        </row>
        <row r="719">
          <cell r="B719">
            <v>1.24624</v>
          </cell>
          <cell r="C719">
            <v>1.4720700000000002</v>
          </cell>
          <cell r="D719">
            <v>1.46733</v>
          </cell>
          <cell r="E719">
            <v>1.2749699999999999</v>
          </cell>
          <cell r="F719">
            <v>1.03945</v>
          </cell>
          <cell r="G719">
            <v>0.69170000000000009</v>
          </cell>
          <cell r="H719">
            <v>0.74660000000000004</v>
          </cell>
          <cell r="I719">
            <v>0.80171999999999999</v>
          </cell>
          <cell r="J719">
            <v>0.77273999999999998</v>
          </cell>
          <cell r="K719">
            <v>0.89724000000000004</v>
          </cell>
          <cell r="L719">
            <v>0.61620000000000008</v>
          </cell>
          <cell r="M719">
            <v>1.052</v>
          </cell>
          <cell r="N719">
            <v>12.07826</v>
          </cell>
          <cell r="O719">
            <v>2.8514112070764302E-2</v>
          </cell>
        </row>
        <row r="720">
          <cell r="B720">
            <v>206.14462999999998</v>
          </cell>
          <cell r="C720">
            <v>196.32486800000001</v>
          </cell>
          <cell r="D720">
            <v>172.35349500000001</v>
          </cell>
          <cell r="E720">
            <v>126.75270199999997</v>
          </cell>
          <cell r="F720">
            <v>73.143141</v>
          </cell>
          <cell r="G720">
            <v>32.816803</v>
          </cell>
          <cell r="H720">
            <v>28.973851999999997</v>
          </cell>
          <cell r="I720">
            <v>29.093353999999998</v>
          </cell>
          <cell r="J720">
            <v>47.033658000000003</v>
          </cell>
          <cell r="K720">
            <v>95.793857000000017</v>
          </cell>
          <cell r="L720">
            <v>147.29632800000002</v>
          </cell>
          <cell r="M720">
            <v>201.81261599999999</v>
          </cell>
          <cell r="N720">
            <v>1357.5393039999999</v>
          </cell>
          <cell r="O720">
            <v>3.6931417249788816E-2</v>
          </cell>
        </row>
        <row r="721">
          <cell r="B721">
            <v>103.65793399999998</v>
          </cell>
          <cell r="C721">
            <v>98.24105299999998</v>
          </cell>
          <cell r="D721">
            <v>85.004275000000007</v>
          </cell>
          <cell r="E721">
            <v>56.399569</v>
          </cell>
          <cell r="F721">
            <v>25.244655999999999</v>
          </cell>
          <cell r="G721">
            <v>13.262738000000001</v>
          </cell>
          <cell r="H721">
            <v>9.0449069999999985</v>
          </cell>
          <cell r="I721">
            <v>8.7068429999999992</v>
          </cell>
          <cell r="J721">
            <v>15.348404</v>
          </cell>
          <cell r="K721">
            <v>48.543700999999999</v>
          </cell>
          <cell r="L721">
            <v>67.658028999999999</v>
          </cell>
          <cell r="M721">
            <v>102.619913</v>
          </cell>
          <cell r="N721">
            <v>633.73202200000003</v>
          </cell>
          <cell r="O721">
            <v>3.1667136658532671E-2</v>
          </cell>
        </row>
        <row r="722">
          <cell r="B722">
            <v>0.75477100000000008</v>
          </cell>
          <cell r="C722">
            <v>0.7034720000000001</v>
          </cell>
          <cell r="D722">
            <v>0.59218699999999991</v>
          </cell>
          <cell r="E722">
            <v>0.40809400000000007</v>
          </cell>
          <cell r="F722">
            <v>0.134102</v>
          </cell>
          <cell r="G722">
            <v>1E-4</v>
          </cell>
          <cell r="H722">
            <v>0</v>
          </cell>
          <cell r="I722">
            <v>0</v>
          </cell>
          <cell r="J722">
            <v>1.8339999999999999E-2</v>
          </cell>
          <cell r="K722">
            <v>0.240394</v>
          </cell>
          <cell r="L722">
            <v>0.47014600000000001</v>
          </cell>
          <cell r="M722">
            <v>0.64770800000000006</v>
          </cell>
          <cell r="N722">
            <v>3.9693140000000007</v>
          </cell>
          <cell r="O722">
            <v>2.2385879741831385E-3</v>
          </cell>
        </row>
        <row r="730">
          <cell r="B730">
            <v>52796.281645728224</v>
          </cell>
          <cell r="C730">
            <v>35182.827925600002</v>
          </cell>
          <cell r="D730">
            <v>0.66638836730364071</v>
          </cell>
          <cell r="E730">
            <v>31351.662837309999</v>
          </cell>
          <cell r="F730">
            <v>20046.866157200002</v>
          </cell>
          <cell r="G730">
            <v>0.63941955044704224</v>
          </cell>
          <cell r="H730">
            <v>22111.941017047437</v>
          </cell>
          <cell r="I730">
            <v>13085.0842856</v>
          </cell>
          <cell r="J730">
            <v>0.59176552051725873</v>
          </cell>
          <cell r="K730">
            <v>45421.930155199982</v>
          </cell>
          <cell r="L730">
            <v>30700.1681436</v>
          </cell>
          <cell r="M730">
            <v>0.67588867401059549</v>
          </cell>
          <cell r="N730">
            <v>151681.81565528564</v>
          </cell>
          <cell r="O730">
            <v>99014.94651200001</v>
          </cell>
          <cell r="P730">
            <v>0.65278059920526565</v>
          </cell>
        </row>
        <row r="731">
          <cell r="B731">
            <v>6535.2124879999992</v>
          </cell>
          <cell r="C731">
            <v>4516.5478010000006</v>
          </cell>
          <cell r="D731">
            <v>0.69110955600805879</v>
          </cell>
          <cell r="E731">
            <v>5339.8575410000012</v>
          </cell>
          <cell r="F731">
            <v>4064.7677940000003</v>
          </cell>
          <cell r="G731">
            <v>0.76121277820433886</v>
          </cell>
          <cell r="H731">
            <v>4492.1497179999997</v>
          </cell>
          <cell r="I731">
            <v>3370.5322800000004</v>
          </cell>
          <cell r="J731">
            <v>0.75031610511428648</v>
          </cell>
          <cell r="K731">
            <v>5853.7406299999975</v>
          </cell>
          <cell r="L731">
            <v>4086.3502530000001</v>
          </cell>
          <cell r="M731">
            <v>0.6980750448794657</v>
          </cell>
          <cell r="N731">
            <v>22220.960376999996</v>
          </cell>
          <cell r="O731">
            <v>16038.198128</v>
          </cell>
          <cell r="P731">
            <v>0.72175989947763375</v>
          </cell>
        </row>
        <row r="732">
          <cell r="B732">
            <v>649.91652799999997</v>
          </cell>
          <cell r="C732">
            <v>615.54070100000001</v>
          </cell>
          <cell r="D732">
            <v>0.94710731991108865</v>
          </cell>
          <cell r="E732">
            <v>490.36110199999933</v>
          </cell>
          <cell r="F732">
            <v>467.24692800000008</v>
          </cell>
          <cell r="G732">
            <v>0.9528629536361567</v>
          </cell>
          <cell r="H732">
            <v>408.35177300000015</v>
          </cell>
          <cell r="I732">
            <v>383.76031899999998</v>
          </cell>
          <cell r="J732">
            <v>0.93977875051371418</v>
          </cell>
          <cell r="K732">
            <v>628.00451199999998</v>
          </cell>
          <cell r="L732">
            <v>595.31330500000013</v>
          </cell>
          <cell r="M732">
            <v>0.94794431190328798</v>
          </cell>
          <cell r="N732">
            <v>2176.6339149999994</v>
          </cell>
          <cell r="O732">
            <v>2061.861253</v>
          </cell>
          <cell r="P732">
            <v>0.94727057167994211</v>
          </cell>
        </row>
        <row r="733">
          <cell r="B733">
            <v>5409.0848909999986</v>
          </cell>
          <cell r="C733">
            <v>4466.6846420000002</v>
          </cell>
          <cell r="D733">
            <v>0.82577455004116729</v>
          </cell>
          <cell r="E733">
            <v>2419.3762520000005</v>
          </cell>
          <cell r="F733">
            <v>1844.4018339999998</v>
          </cell>
          <cell r="G733">
            <v>0.76234601066093266</v>
          </cell>
          <cell r="H733">
            <v>1473.8819220000003</v>
          </cell>
          <cell r="I733">
            <v>971.28398100000004</v>
          </cell>
          <cell r="J733">
            <v>0.65899714658417519</v>
          </cell>
          <cell r="K733">
            <v>4435.9391680000008</v>
          </cell>
          <cell r="L733">
            <v>3899.4439390000007</v>
          </cell>
          <cell r="M733">
            <v>0.87905712664633184</v>
          </cell>
          <cell r="N733">
            <v>13738.282233</v>
          </cell>
          <cell r="O733">
            <v>11181.814396000002</v>
          </cell>
          <cell r="P733">
            <v>0.81391648579913123</v>
          </cell>
        </row>
        <row r="734">
          <cell r="B734">
            <v>7.3989500000000001</v>
          </cell>
          <cell r="C734"/>
          <cell r="D734">
            <v>0</v>
          </cell>
          <cell r="E734">
            <v>9.3800829999999991</v>
          </cell>
          <cell r="F734"/>
          <cell r="G734">
            <v>0</v>
          </cell>
          <cell r="H734">
            <v>12.153070000000001</v>
          </cell>
          <cell r="I734"/>
          <cell r="J734">
            <v>0</v>
          </cell>
          <cell r="K734">
            <v>9.1164500000000004</v>
          </cell>
          <cell r="L734"/>
          <cell r="M734">
            <v>0</v>
          </cell>
          <cell r="N734">
            <v>38.048552999999998</v>
          </cell>
          <cell r="O734">
            <v>0</v>
          </cell>
          <cell r="P734">
            <v>0</v>
          </cell>
        </row>
        <row r="735">
          <cell r="B735">
            <v>38.213232826950716</v>
          </cell>
          <cell r="C735"/>
          <cell r="D735">
            <v>0</v>
          </cell>
          <cell r="E735">
            <v>20.132817725807719</v>
          </cell>
          <cell r="F735"/>
          <cell r="G735">
            <v>0</v>
          </cell>
          <cell r="H735">
            <v>10.747495477206657</v>
          </cell>
          <cell r="I735"/>
          <cell r="J735">
            <v>0</v>
          </cell>
          <cell r="K735">
            <v>31.5689739700349</v>
          </cell>
          <cell r="L735"/>
          <cell r="M735">
            <v>0</v>
          </cell>
          <cell r="N735">
            <v>100.66252</v>
          </cell>
          <cell r="O735">
            <v>0</v>
          </cell>
          <cell r="P735">
            <v>0</v>
          </cell>
        </row>
        <row r="736">
          <cell r="B736">
            <v>6.8825999999999998E-2</v>
          </cell>
          <cell r="C736"/>
          <cell r="D736">
            <v>0</v>
          </cell>
          <cell r="E736">
            <v>0.215473</v>
          </cell>
          <cell r="F736"/>
          <cell r="G736">
            <v>0</v>
          </cell>
          <cell r="H736">
            <v>0.211974</v>
          </cell>
          <cell r="I736"/>
          <cell r="J736">
            <v>0</v>
          </cell>
          <cell r="K736">
            <v>7.9279000000000002E-2</v>
          </cell>
          <cell r="L736"/>
          <cell r="M736">
            <v>0</v>
          </cell>
          <cell r="N736">
            <v>0.57555199999999995</v>
          </cell>
          <cell r="O736">
            <v>0</v>
          </cell>
          <cell r="P736">
            <v>0</v>
          </cell>
        </row>
        <row r="737">
          <cell r="B737">
            <v>22012.707337999993</v>
          </cell>
          <cell r="C737">
            <v>18549.135887</v>
          </cell>
          <cell r="D737">
            <v>0.84265581703251402</v>
          </cell>
          <cell r="E737">
            <v>11516.625654000007</v>
          </cell>
          <cell r="F737">
            <v>9391.6074200000003</v>
          </cell>
          <cell r="G737">
            <v>0.81548256426465204</v>
          </cell>
          <cell r="H737">
            <v>6823.4683209999994</v>
          </cell>
          <cell r="I737">
            <v>5067.9319009999999</v>
          </cell>
          <cell r="J737">
            <v>0.74272080745254776</v>
          </cell>
          <cell r="K737">
            <v>18207.217335999998</v>
          </cell>
          <cell r="L737">
            <v>15441.491141</v>
          </cell>
          <cell r="M737">
            <v>0.84809726033579558</v>
          </cell>
          <cell r="N737">
            <v>58560.018648999991</v>
          </cell>
          <cell r="O737">
            <v>48450.166348999999</v>
          </cell>
          <cell r="P737">
            <v>0.82735913455566101</v>
          </cell>
        </row>
        <row r="738">
          <cell r="B738">
            <v>378.16800000000001</v>
          </cell>
          <cell r="C738">
            <v>0</v>
          </cell>
          <cell r="D738">
            <v>0</v>
          </cell>
          <cell r="E738">
            <v>96.504000000000005</v>
          </cell>
          <cell r="F738">
            <v>0</v>
          </cell>
          <cell r="G738">
            <v>0</v>
          </cell>
          <cell r="H738">
            <v>73.415000000000006</v>
          </cell>
          <cell r="I738">
            <v>0</v>
          </cell>
          <cell r="J738">
            <v>0</v>
          </cell>
          <cell r="K738">
            <v>315.40499999999997</v>
          </cell>
          <cell r="L738">
            <v>0</v>
          </cell>
          <cell r="M738">
            <v>0</v>
          </cell>
          <cell r="N738">
            <v>863.49199999999996</v>
          </cell>
          <cell r="O738">
            <v>0</v>
          </cell>
          <cell r="P738">
            <v>0</v>
          </cell>
        </row>
        <row r="739">
          <cell r="B739">
            <v>9.0999999999999998E-2</v>
          </cell>
          <cell r="C739"/>
          <cell r="D739">
            <v>0</v>
          </cell>
          <cell r="E739">
            <v>0</v>
          </cell>
          <cell r="F739"/>
          <cell r="H739">
            <v>0</v>
          </cell>
          <cell r="I739"/>
          <cell r="K739">
            <v>0</v>
          </cell>
          <cell r="L739"/>
          <cell r="N739">
            <v>9.0999999999999998E-2</v>
          </cell>
          <cell r="O739">
            <v>0</v>
          </cell>
          <cell r="P739">
            <v>0</v>
          </cell>
        </row>
        <row r="740">
          <cell r="B740">
            <v>1953.2303950000003</v>
          </cell>
          <cell r="C740">
            <v>234.09604000000002</v>
          </cell>
          <cell r="D740">
            <v>0.11985070506748897</v>
          </cell>
          <cell r="E740">
            <v>2022.7120970000001</v>
          </cell>
          <cell r="F740">
            <v>212.79409000000001</v>
          </cell>
          <cell r="G740">
            <v>0.10520236187621911</v>
          </cell>
          <cell r="H740">
            <v>1873.2219730000002</v>
          </cell>
          <cell r="I740">
            <v>181.27359000000001</v>
          </cell>
          <cell r="J740">
            <v>9.6771014120492591E-2</v>
          </cell>
          <cell r="K740">
            <v>1944.3151000000003</v>
          </cell>
          <cell r="L740">
            <v>147.90947</v>
          </cell>
          <cell r="M740">
            <v>7.6072787790415236E-2</v>
          </cell>
          <cell r="N740">
            <v>7793.4795649999996</v>
          </cell>
          <cell r="O740">
            <v>776.07319000000007</v>
          </cell>
          <cell r="P740">
            <v>9.9579806879239577E-2</v>
          </cell>
        </row>
        <row r="741">
          <cell r="B741">
            <v>155.08477400000001</v>
          </cell>
          <cell r="C741">
            <v>132.918442</v>
          </cell>
          <cell r="D741">
            <v>0.85706957924831484</v>
          </cell>
          <cell r="E741">
            <v>35.537211999999997</v>
          </cell>
          <cell r="F741">
            <v>16.845274</v>
          </cell>
          <cell r="G741">
            <v>0.47401788300106384</v>
          </cell>
          <cell r="H741">
            <v>32.100926000000001</v>
          </cell>
          <cell r="I741">
            <v>4.8926860000000003</v>
          </cell>
          <cell r="J741">
            <v>0.15241572782043733</v>
          </cell>
          <cell r="K741">
            <v>66.320793999999992</v>
          </cell>
          <cell r="L741">
            <v>44.451968000000001</v>
          </cell>
          <cell r="M741">
            <v>0.67025687298013958</v>
          </cell>
          <cell r="N741">
            <v>289.04370599999999</v>
          </cell>
          <cell r="O741">
            <v>199.10836999999998</v>
          </cell>
          <cell r="P741">
            <v>0.68885212120827144</v>
          </cell>
        </row>
        <row r="742">
          <cell r="B742">
            <v>914.65196299999991</v>
          </cell>
          <cell r="C742">
            <v>695.83050200000002</v>
          </cell>
          <cell r="D742">
            <v>0.76075986292941467</v>
          </cell>
          <cell r="E742">
            <v>893.71881723894887</v>
          </cell>
          <cell r="F742">
            <v>569.90580999999997</v>
          </cell>
          <cell r="G742">
            <v>0.63767909884751517</v>
          </cell>
          <cell r="H742">
            <v>672.15020522133079</v>
          </cell>
          <cell r="I742">
            <v>516.67966999999999</v>
          </cell>
          <cell r="J742">
            <v>0.768696737702942</v>
          </cell>
          <cell r="K742">
            <v>812.84809208115826</v>
          </cell>
          <cell r="L742">
            <v>484.21022399999998</v>
          </cell>
          <cell r="M742">
            <v>0.5956958363035123</v>
          </cell>
          <cell r="N742">
            <v>3293.3690775414379</v>
          </cell>
          <cell r="O742">
            <v>2266.6262059999999</v>
          </cell>
          <cell r="P742">
            <v>0.68823935387529633</v>
          </cell>
        </row>
        <row r="743">
          <cell r="B743">
            <v>2309.8385019999996</v>
          </cell>
          <cell r="C743">
            <v>1478.9096499999998</v>
          </cell>
          <cell r="D743">
            <v>0.64026539029437313</v>
          </cell>
          <cell r="E743">
            <v>2076.489791</v>
          </cell>
          <cell r="F743">
            <v>1155.8986730000001</v>
          </cell>
          <cell r="G743">
            <v>0.55665993544005832</v>
          </cell>
          <cell r="H743">
            <v>2076.5371570000002</v>
          </cell>
          <cell r="I743">
            <v>864.54048499999999</v>
          </cell>
          <cell r="J743">
            <v>0.41633759457933933</v>
          </cell>
          <cell r="K743">
            <v>2139.648666999999</v>
          </cell>
          <cell r="L743">
            <v>1362.1172689999999</v>
          </cell>
          <cell r="M743">
            <v>0.63660791138660355</v>
          </cell>
          <cell r="N743">
            <v>8602.5141169999988</v>
          </cell>
          <cell r="O743">
            <v>4861.466077</v>
          </cell>
          <cell r="P743">
            <v>0.56512154596676967</v>
          </cell>
        </row>
        <row r="744">
          <cell r="B744">
            <v>0</v>
          </cell>
          <cell r="C744"/>
          <cell r="D744">
            <v>0</v>
          </cell>
          <cell r="E744">
            <v>0</v>
          </cell>
          <cell r="F744"/>
          <cell r="G744">
            <v>0</v>
          </cell>
          <cell r="H744">
            <v>0</v>
          </cell>
          <cell r="I744"/>
          <cell r="J744">
            <v>0</v>
          </cell>
          <cell r="K744">
            <v>0</v>
          </cell>
          <cell r="L744"/>
          <cell r="M744">
            <v>0</v>
          </cell>
          <cell r="N744">
            <v>0</v>
          </cell>
          <cell r="O744">
            <v>0</v>
          </cell>
          <cell r="P744">
            <v>0</v>
          </cell>
        </row>
        <row r="745">
          <cell r="B745">
            <v>147.04139899999998</v>
          </cell>
          <cell r="C745">
            <v>4.3112550000000009</v>
          </cell>
          <cell r="D745">
            <v>2.9320008033927925E-2</v>
          </cell>
          <cell r="E745">
            <v>52.24143999999999</v>
          </cell>
          <cell r="F745">
            <v>3.4317980000000001</v>
          </cell>
          <cell r="G745">
            <v>6.5691106523863063E-2</v>
          </cell>
          <cell r="H745">
            <v>39.795474999999996</v>
          </cell>
          <cell r="I745">
            <v>2.5471999999999997</v>
          </cell>
          <cell r="J745">
            <v>6.4007277209280705E-2</v>
          </cell>
          <cell r="K745">
            <v>111.90005599999996</v>
          </cell>
          <cell r="L745">
            <v>5.5315919999999998</v>
          </cell>
          <cell r="M745">
            <v>4.9433326467682927E-2</v>
          </cell>
          <cell r="N745">
            <v>350.97836999999993</v>
          </cell>
          <cell r="O745">
            <v>15.821845000000001</v>
          </cell>
          <cell r="P745">
            <v>4.5079259442683046E-2</v>
          </cell>
        </row>
        <row r="746">
          <cell r="B746">
            <v>12285.573358901283</v>
          </cell>
          <cell r="C746">
            <v>4488.8530056</v>
          </cell>
          <cell r="D746">
            <v>0.36537594741947349</v>
          </cell>
          <cell r="E746">
            <v>6378.510557345232</v>
          </cell>
          <cell r="F746">
            <v>2319.9665362000005</v>
          </cell>
          <cell r="G746">
            <v>0.36371602983841139</v>
          </cell>
          <cell r="H746">
            <v>4123.7560073489021</v>
          </cell>
          <cell r="I746">
            <v>1721.6421735999998</v>
          </cell>
          <cell r="J746">
            <v>0.4174937048971567</v>
          </cell>
          <cell r="K746">
            <v>10865.826097148794</v>
          </cell>
          <cell r="L746">
            <v>4633.3489825999986</v>
          </cell>
          <cell r="M746">
            <v>0.42641479268804006</v>
          </cell>
          <cell r="N746">
            <v>33653.666020744218</v>
          </cell>
          <cell r="O746">
            <v>13163.810697999999</v>
          </cell>
          <cell r="P746">
            <v>0.39115532583837337</v>
          </cell>
        </row>
      </sheetData>
      <sheetData sheetId="4"/>
      <sheetData sheetId="5"/>
    </sheetDataSet>
  </externalBook>
</externalLink>
</file>

<file path=xl/theme/theme1.xml><?xml version="1.0" encoding="utf-8"?>
<a:theme xmlns:a="http://schemas.openxmlformats.org/drawingml/2006/main" name="Motiv_ERU_2206">
  <a:themeElements>
    <a:clrScheme name="ERU">
      <a:dk1>
        <a:srgbClr val="262626"/>
      </a:dk1>
      <a:lt1>
        <a:sysClr val="window" lastClr="FFFFFF"/>
      </a:lt1>
      <a:dk2>
        <a:srgbClr val="233060"/>
      </a:dk2>
      <a:lt2>
        <a:srgbClr val="D0D0D0"/>
      </a:lt2>
      <a:accent1>
        <a:srgbClr val="233060"/>
      </a:accent1>
      <a:accent2>
        <a:srgbClr val="5A6588"/>
      </a:accent2>
      <a:accent3>
        <a:srgbClr val="9198B0"/>
      </a:accent3>
      <a:accent4>
        <a:srgbClr val="C8CBD7"/>
      </a:accent4>
      <a:accent5>
        <a:srgbClr val="DF2B20"/>
      </a:accent5>
      <a:accent6>
        <a:srgbClr val="E86158"/>
      </a:accent6>
      <a:hlink>
        <a:srgbClr val="0563C1"/>
      </a:hlink>
      <a:folHlink>
        <a:srgbClr val="DF2B20"/>
      </a:folHlink>
    </a:clrScheme>
    <a:fontScheme name="Výchozí">
      <a:majorFont>
        <a:latin typeface="Arial"/>
        <a:ea typeface=""/>
        <a:cs typeface=""/>
      </a:majorFont>
      <a:minorFont>
        <a:latin typeface="Arial"/>
        <a:ea typeface=""/>
        <a:cs typeface=""/>
      </a:minorFont>
    </a:fontScheme>
    <a:fmtScheme name="Motiv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otiv_ERU" id="{9FFB561D-4E9C-47DD-93C1-073C5FD388E9}" vid="{664F4A23-A473-446F-B730-8F377D84977F}"/>
    </a:ext>
  </a:ext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printerSettings" Target="../printerSettings/printerSettings53.bin"/><Relationship Id="rId1" Type="http://schemas.openxmlformats.org/officeDocument/2006/relationships/hyperlink" Target="mailto:teplo.statistika@eru.cz" TargetMode="External"/></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2C69A-B170-4D1D-B463-105E4FC93B65}">
  <dimension ref="A1:K50"/>
  <sheetViews>
    <sheetView showGridLines="0" showWhiteSpace="0" view="pageBreakPreview" zoomScale="70" zoomScaleNormal="58" zoomScaleSheetLayoutView="70" zoomScalePageLayoutView="70" workbookViewId="0">
      <selection activeCell="E1" sqref="E1"/>
    </sheetView>
  </sheetViews>
  <sheetFormatPr defaultColWidth="9.140625" defaultRowHeight="12.75" x14ac:dyDescent="0.2"/>
  <cols>
    <col min="1" max="1" width="41.5703125" style="272" customWidth="1"/>
    <col min="2" max="2" width="50.42578125" style="272" customWidth="1"/>
    <col min="3" max="9" width="9.85546875" style="272" customWidth="1"/>
    <col min="10" max="10" width="10.28515625" style="272" customWidth="1"/>
    <col min="11" max="16384" width="9.140625" style="272"/>
  </cols>
  <sheetData>
    <row r="1" spans="1:11" ht="399.75" customHeight="1" x14ac:dyDescent="0.2">
      <c r="A1" s="315" t="s">
        <v>311</v>
      </c>
      <c r="B1" s="316"/>
    </row>
    <row r="2" spans="1:11" ht="400.15" customHeight="1" x14ac:dyDescent="0.2">
      <c r="A2" s="287"/>
      <c r="B2" s="286"/>
      <c r="C2" s="285"/>
      <c r="D2" s="285"/>
      <c r="E2" s="285"/>
      <c r="F2" s="285"/>
      <c r="G2" s="285"/>
      <c r="H2" s="285"/>
      <c r="I2" s="285"/>
      <c r="J2" s="285"/>
      <c r="K2" s="272" t="s">
        <v>219</v>
      </c>
    </row>
    <row r="3" spans="1:11" x14ac:dyDescent="0.2">
      <c r="B3" s="284"/>
      <c r="D3" s="283"/>
      <c r="E3" s="282"/>
      <c r="F3" s="282"/>
      <c r="G3" s="282"/>
      <c r="J3" s="276"/>
    </row>
    <row r="9" spans="1:11" x14ac:dyDescent="0.2">
      <c r="B9" s="281"/>
      <c r="I9" s="280"/>
    </row>
    <row r="10" spans="1:11" x14ac:dyDescent="0.2">
      <c r="B10" s="275"/>
      <c r="C10" s="274"/>
    </row>
    <row r="11" spans="1:11" x14ac:dyDescent="0.2">
      <c r="B11" s="275"/>
      <c r="C11" s="274"/>
    </row>
    <row r="12" spans="1:11" x14ac:dyDescent="0.2">
      <c r="B12" s="275"/>
      <c r="C12" s="274"/>
    </row>
    <row r="13" spans="1:11" x14ac:dyDescent="0.2">
      <c r="A13" s="277"/>
      <c r="B13" s="279"/>
      <c r="C13" s="278"/>
      <c r="D13" s="277"/>
      <c r="E13" s="277"/>
      <c r="F13" s="277"/>
      <c r="G13" s="277"/>
      <c r="H13" s="277"/>
      <c r="I13" s="277"/>
      <c r="J13" s="277"/>
    </row>
    <row r="14" spans="1:11" x14ac:dyDescent="0.2">
      <c r="A14" s="277"/>
      <c r="B14" s="279"/>
      <c r="C14" s="278"/>
      <c r="D14" s="277"/>
      <c r="E14" s="277"/>
      <c r="F14" s="277"/>
      <c r="G14" s="277"/>
      <c r="H14" s="277"/>
      <c r="I14" s="277"/>
      <c r="J14" s="277"/>
    </row>
    <row r="15" spans="1:11" x14ac:dyDescent="0.2">
      <c r="A15" s="277"/>
      <c r="B15" s="279"/>
      <c r="C15" s="278"/>
      <c r="D15" s="277"/>
      <c r="E15" s="277"/>
      <c r="F15" s="277"/>
      <c r="G15" s="277"/>
      <c r="H15" s="277"/>
      <c r="I15" s="277"/>
      <c r="J15" s="277"/>
    </row>
    <row r="16" spans="1:11" x14ac:dyDescent="0.2">
      <c r="A16" s="277"/>
      <c r="B16" s="279"/>
      <c r="C16" s="278"/>
      <c r="D16" s="277"/>
      <c r="E16" s="277"/>
      <c r="F16" s="277"/>
      <c r="G16" s="277"/>
      <c r="H16" s="277"/>
      <c r="I16" s="277"/>
      <c r="J16" s="277"/>
    </row>
    <row r="17" spans="1:10" x14ac:dyDescent="0.2">
      <c r="A17" s="277"/>
      <c r="B17" s="279"/>
      <c r="C17" s="278"/>
      <c r="D17" s="277"/>
      <c r="E17" s="277"/>
      <c r="F17" s="277"/>
      <c r="G17" s="277"/>
      <c r="H17" s="277"/>
      <c r="I17" s="277"/>
      <c r="J17" s="277"/>
    </row>
    <row r="18" spans="1:10" x14ac:dyDescent="0.2">
      <c r="A18" s="277"/>
      <c r="B18" s="279"/>
      <c r="C18" s="278"/>
      <c r="D18" s="277"/>
      <c r="E18" s="277"/>
      <c r="F18" s="277"/>
      <c r="G18" s="277"/>
      <c r="H18" s="277"/>
      <c r="I18" s="277"/>
      <c r="J18" s="277"/>
    </row>
    <row r="19" spans="1:10" x14ac:dyDescent="0.2">
      <c r="A19" s="277"/>
      <c r="B19" s="279"/>
      <c r="C19" s="278"/>
      <c r="D19" s="277"/>
      <c r="E19" s="277"/>
      <c r="F19" s="277"/>
      <c r="G19" s="277"/>
      <c r="H19" s="277"/>
      <c r="I19" s="277"/>
      <c r="J19" s="277"/>
    </row>
    <row r="21" spans="1:10" x14ac:dyDescent="0.2">
      <c r="A21" s="277"/>
      <c r="B21" s="279"/>
      <c r="C21" s="278"/>
      <c r="D21" s="277"/>
      <c r="E21" s="277"/>
      <c r="F21" s="277"/>
      <c r="G21" s="277"/>
      <c r="H21" s="277"/>
      <c r="I21" s="277"/>
      <c r="J21" s="277"/>
    </row>
    <row r="22" spans="1:10" x14ac:dyDescent="0.2">
      <c r="A22" s="277"/>
      <c r="B22" s="279"/>
      <c r="C22" s="278"/>
      <c r="D22" s="277"/>
      <c r="E22" s="277"/>
      <c r="F22" s="277"/>
      <c r="G22" s="277"/>
      <c r="H22" s="277"/>
      <c r="I22" s="277"/>
      <c r="J22" s="277"/>
    </row>
    <row r="23" spans="1:10" x14ac:dyDescent="0.2">
      <c r="A23" s="277"/>
      <c r="B23" s="279"/>
      <c r="C23" s="278"/>
      <c r="D23" s="277"/>
      <c r="E23" s="277"/>
      <c r="F23" s="277"/>
      <c r="G23" s="277"/>
      <c r="H23" s="277"/>
      <c r="I23" s="277"/>
      <c r="J23" s="277"/>
    </row>
    <row r="25" spans="1:10" x14ac:dyDescent="0.2">
      <c r="A25" s="277"/>
      <c r="C25" s="278"/>
      <c r="D25" s="277"/>
      <c r="E25" s="277"/>
      <c r="F25" s="277"/>
      <c r="G25" s="277"/>
      <c r="H25" s="277"/>
      <c r="I25" s="277"/>
      <c r="J25" s="277"/>
    </row>
    <row r="26" spans="1:10" x14ac:dyDescent="0.2">
      <c r="A26" s="277"/>
      <c r="C26" s="278"/>
      <c r="D26" s="277"/>
      <c r="E26" s="277"/>
      <c r="F26" s="277"/>
      <c r="G26" s="277"/>
      <c r="H26" s="277"/>
      <c r="I26" s="277"/>
      <c r="J26" s="277"/>
    </row>
    <row r="27" spans="1:10" x14ac:dyDescent="0.2">
      <c r="A27" s="277"/>
      <c r="C27" s="278"/>
      <c r="D27" s="277"/>
      <c r="E27" s="277"/>
      <c r="F27" s="277"/>
      <c r="G27" s="277"/>
      <c r="H27" s="277"/>
      <c r="I27" s="277"/>
      <c r="J27" s="277"/>
    </row>
    <row r="28" spans="1:10" x14ac:dyDescent="0.2">
      <c r="A28" s="317"/>
      <c r="B28" s="317"/>
      <c r="C28" s="317"/>
      <c r="D28" s="317"/>
      <c r="E28" s="317"/>
      <c r="F28" s="317"/>
      <c r="G28" s="317"/>
      <c r="H28" s="317"/>
      <c r="I28" s="317"/>
      <c r="J28" s="317"/>
    </row>
    <row r="29" spans="1:10" x14ac:dyDescent="0.2">
      <c r="A29" s="277"/>
      <c r="B29" s="279"/>
      <c r="C29" s="278"/>
      <c r="D29" s="277"/>
      <c r="E29" s="277"/>
      <c r="F29" s="277"/>
      <c r="G29" s="277"/>
      <c r="H29" s="277"/>
      <c r="I29" s="277"/>
      <c r="J29" s="277"/>
    </row>
    <row r="31" spans="1:10" x14ac:dyDescent="0.2">
      <c r="A31" s="277"/>
      <c r="B31" s="279"/>
      <c r="C31" s="278"/>
      <c r="D31" s="277"/>
      <c r="E31" s="277"/>
      <c r="F31" s="277"/>
      <c r="G31" s="277"/>
      <c r="H31" s="277"/>
      <c r="I31" s="277"/>
      <c r="J31" s="277"/>
    </row>
    <row r="32" spans="1:10" x14ac:dyDescent="0.2">
      <c r="A32" s="277"/>
      <c r="B32" s="279"/>
      <c r="C32" s="278"/>
      <c r="D32" s="277"/>
      <c r="E32" s="277"/>
      <c r="F32" s="277"/>
      <c r="G32" s="277"/>
      <c r="H32" s="277"/>
      <c r="I32" s="277"/>
      <c r="J32" s="277"/>
    </row>
    <row r="33" spans="1:10" x14ac:dyDescent="0.2">
      <c r="A33" s="318"/>
      <c r="B33" s="318"/>
      <c r="C33" s="318"/>
      <c r="D33" s="318"/>
      <c r="E33" s="318"/>
      <c r="F33" s="318"/>
      <c r="G33" s="318"/>
      <c r="H33" s="318"/>
      <c r="I33" s="318"/>
      <c r="J33" s="318"/>
    </row>
    <row r="34" spans="1:10" x14ac:dyDescent="0.2">
      <c r="B34" s="276"/>
      <c r="C34" s="276"/>
      <c r="D34" s="276"/>
      <c r="E34" s="276"/>
      <c r="F34" s="276"/>
      <c r="G34" s="276"/>
      <c r="H34" s="276"/>
      <c r="I34" s="276"/>
      <c r="J34" s="276"/>
    </row>
    <row r="37" spans="1:10" x14ac:dyDescent="0.2">
      <c r="B37" s="275"/>
      <c r="C37" s="274"/>
    </row>
    <row r="39" spans="1:10" x14ac:dyDescent="0.2">
      <c r="B39" s="273"/>
      <c r="C39" s="273"/>
      <c r="D39" s="273"/>
      <c r="E39" s="273"/>
      <c r="F39" s="273"/>
      <c r="G39" s="273"/>
      <c r="H39" s="273"/>
      <c r="I39" s="273"/>
    </row>
    <row r="50" spans="1:10" x14ac:dyDescent="0.2">
      <c r="A50" s="319"/>
      <c r="B50" s="319"/>
      <c r="C50" s="319"/>
      <c r="D50" s="319"/>
      <c r="E50" s="319"/>
      <c r="F50" s="319"/>
      <c r="G50" s="319"/>
      <c r="H50" s="319"/>
      <c r="I50" s="319"/>
      <c r="J50" s="319"/>
    </row>
  </sheetData>
  <mergeCells count="4">
    <mergeCell ref="A1:B1"/>
    <mergeCell ref="A28:J28"/>
    <mergeCell ref="A33:J33"/>
    <mergeCell ref="A50:J50"/>
  </mergeCells>
  <printOptions verticalCentered="1"/>
  <pageMargins left="0.59055118110236227" right="0.59055118110236227" top="0.39370078740157483" bottom="0.59055118110236227" header="0" footer="0"/>
  <pageSetup paperSize="9" scale="9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dimension ref="A1:V49"/>
  <sheetViews>
    <sheetView showGridLines="0" view="pageBreakPreview" zoomScaleNormal="70" zoomScaleSheetLayoutView="100" workbookViewId="0">
      <selection activeCell="R30" sqref="R30"/>
    </sheetView>
  </sheetViews>
  <sheetFormatPr defaultColWidth="9.140625" defaultRowHeight="12.75" x14ac:dyDescent="0.2"/>
  <cols>
    <col min="1" max="1" width="30.85546875" style="2" customWidth="1"/>
    <col min="2" max="13" width="8.5703125" style="2" customWidth="1"/>
    <col min="14" max="14" width="10.42578125" style="2" customWidth="1"/>
    <col min="15" max="15" width="8.42578125" style="2" customWidth="1"/>
    <col min="16" max="16" width="11.42578125" style="2" bestFit="1" customWidth="1"/>
    <col min="17" max="16384" width="9.140625" style="2"/>
  </cols>
  <sheetData>
    <row r="1" spans="1:22" ht="20.25" x14ac:dyDescent="0.3">
      <c r="A1" s="188" t="s">
        <v>263</v>
      </c>
      <c r="N1" s="259" t="str">
        <f>'3'!N1</f>
        <v>2021</v>
      </c>
    </row>
    <row r="2" spans="1:22" s="67" customFormat="1" ht="18" x14ac:dyDescent="0.25">
      <c r="A2" s="255" t="s">
        <v>264</v>
      </c>
      <c r="B2" s="24"/>
      <c r="C2" s="24"/>
      <c r="D2" s="24"/>
      <c r="E2" s="24"/>
      <c r="F2" s="24"/>
      <c r="G2" s="24"/>
      <c r="H2" s="24"/>
      <c r="I2" s="24"/>
      <c r="J2" s="24"/>
      <c r="K2" s="24"/>
      <c r="L2" s="24"/>
      <c r="M2" s="24"/>
    </row>
    <row r="3" spans="1:22" s="7" customFormat="1" ht="6" customHeight="1" x14ac:dyDescent="0.2"/>
    <row r="4" spans="1:22" s="7" customFormat="1" ht="12" x14ac:dyDescent="0.2">
      <c r="A4" s="328"/>
      <c r="B4" s="329" t="s">
        <v>42</v>
      </c>
      <c r="C4" s="330"/>
      <c r="D4" s="331"/>
      <c r="E4" s="330" t="s">
        <v>43</v>
      </c>
      <c r="F4" s="330"/>
      <c r="G4" s="330"/>
      <c r="H4" s="329" t="s">
        <v>44</v>
      </c>
      <c r="I4" s="330"/>
      <c r="J4" s="331"/>
      <c r="K4" s="329" t="s">
        <v>45</v>
      </c>
      <c r="L4" s="330"/>
      <c r="M4" s="331"/>
      <c r="N4" s="224" t="s">
        <v>7</v>
      </c>
    </row>
    <row r="5" spans="1:22" s="7" customFormat="1" ht="12" customHeight="1" x14ac:dyDescent="0.2">
      <c r="A5" s="328"/>
      <c r="B5" s="300" t="s">
        <v>8</v>
      </c>
      <c r="C5" s="290" t="s">
        <v>9</v>
      </c>
      <c r="D5" s="301" t="s">
        <v>10</v>
      </c>
      <c r="E5" s="206" t="s">
        <v>11</v>
      </c>
      <c r="F5" s="206" t="s">
        <v>12</v>
      </c>
      <c r="G5" s="206" t="s">
        <v>13</v>
      </c>
      <c r="H5" s="300" t="s">
        <v>14</v>
      </c>
      <c r="I5" s="290" t="s">
        <v>15</v>
      </c>
      <c r="J5" s="301" t="s">
        <v>16</v>
      </c>
      <c r="K5" s="300" t="s">
        <v>17</v>
      </c>
      <c r="L5" s="290" t="s">
        <v>18</v>
      </c>
      <c r="M5" s="301" t="s">
        <v>19</v>
      </c>
      <c r="N5" s="207"/>
    </row>
    <row r="6" spans="1:22" s="7" customFormat="1" ht="12" customHeight="1" x14ac:dyDescent="0.2">
      <c r="A6" s="333" t="s">
        <v>117</v>
      </c>
      <c r="B6" s="334">
        <f>SUM(B7:D7)</f>
        <v>35864.885266227051</v>
      </c>
      <c r="C6" s="323"/>
      <c r="D6" s="335"/>
      <c r="E6" s="323">
        <f>SUM(E7:G7)</f>
        <v>17756.23579868277</v>
      </c>
      <c r="F6" s="323"/>
      <c r="G6" s="323"/>
      <c r="H6" s="334">
        <f>SUM(H7:J7)</f>
        <v>9766.3766637908302</v>
      </c>
      <c r="I6" s="323"/>
      <c r="J6" s="335"/>
      <c r="K6" s="334">
        <f>SUM(K7:M7)</f>
        <v>29041.886406273028</v>
      </c>
      <c r="L6" s="323"/>
      <c r="M6" s="335"/>
      <c r="N6" s="323">
        <f>SUM(B7:M7)</f>
        <v>92429.38413497369</v>
      </c>
    </row>
    <row r="7" spans="1:22" s="65" customFormat="1" ht="12" customHeight="1" x14ac:dyDescent="0.2">
      <c r="A7" s="333"/>
      <c r="B7" s="304">
        <f>SUM(B8:B23)</f>
        <v>13031.248077676319</v>
      </c>
      <c r="C7" s="288">
        <f t="shared" ref="C7:M7" si="0">SUM(C8:C23)</f>
        <v>11995.289081090546</v>
      </c>
      <c r="D7" s="305">
        <f t="shared" si="0"/>
        <v>10838.348107460184</v>
      </c>
      <c r="E7" s="205">
        <f t="shared" si="0"/>
        <v>8596.0324977396376</v>
      </c>
      <c r="F7" s="205">
        <f t="shared" si="0"/>
        <v>5988.6269607167633</v>
      </c>
      <c r="G7" s="205">
        <f t="shared" si="0"/>
        <v>3171.5763402263701</v>
      </c>
      <c r="H7" s="304">
        <f t="shared" si="0"/>
        <v>2784.1930241585501</v>
      </c>
      <c r="I7" s="288">
        <f t="shared" si="0"/>
        <v>3046.8894615463496</v>
      </c>
      <c r="J7" s="305">
        <f t="shared" si="0"/>
        <v>3935.2941780859301</v>
      </c>
      <c r="K7" s="304">
        <f t="shared" si="0"/>
        <v>7223.6160516536247</v>
      </c>
      <c r="L7" s="288">
        <f t="shared" si="0"/>
        <v>9685.8104448233571</v>
      </c>
      <c r="M7" s="305">
        <f t="shared" si="0"/>
        <v>12132.459909796044</v>
      </c>
      <c r="N7" s="323"/>
      <c r="P7" s="137"/>
      <c r="Q7" s="137"/>
      <c r="R7" s="137"/>
      <c r="S7" s="137"/>
      <c r="T7" s="137"/>
    </row>
    <row r="8" spans="1:22" s="7" customFormat="1" ht="12" customHeight="1" x14ac:dyDescent="0.2">
      <c r="A8" s="174" t="s">
        <v>40</v>
      </c>
      <c r="B8" s="302">
        <f>'[1]Podklady RZ'!B89</f>
        <v>1098.1380259999999</v>
      </c>
      <c r="C8" s="289">
        <f>'[1]Podklady RZ'!C89</f>
        <v>930.31717900000012</v>
      </c>
      <c r="D8" s="303">
        <f>'[1]Podklady RZ'!D89</f>
        <v>994.17692199999976</v>
      </c>
      <c r="E8" s="202">
        <f>'[1]Podklady RZ'!E89</f>
        <v>857.79219999999998</v>
      </c>
      <c r="F8" s="202">
        <f>'[1]Podklady RZ'!F89</f>
        <v>687.65530100000001</v>
      </c>
      <c r="G8" s="202">
        <f>'[1]Podklady RZ'!G89</f>
        <v>341.13849799999997</v>
      </c>
      <c r="H8" s="302">
        <f>'[1]Podklady RZ'!H89</f>
        <v>327.96207700000002</v>
      </c>
      <c r="I8" s="289">
        <f>'[1]Podklady RZ'!I89</f>
        <v>354.34386600000011</v>
      </c>
      <c r="J8" s="303">
        <f>'[1]Podklady RZ'!J89</f>
        <v>460.27189700000008</v>
      </c>
      <c r="K8" s="302">
        <f>'[1]Podklady RZ'!K89</f>
        <v>734.31345700000008</v>
      </c>
      <c r="L8" s="289">
        <f>'[1]Podklady RZ'!L89</f>
        <v>942.54122800000016</v>
      </c>
      <c r="M8" s="303">
        <f>'[1]Podklady RZ'!M89</f>
        <v>987.30895700000019</v>
      </c>
      <c r="N8" s="202">
        <f>SUM(B8:M8)</f>
        <v>8715.959608000001</v>
      </c>
      <c r="P8" s="8"/>
      <c r="Q8" s="131"/>
      <c r="R8" s="131"/>
      <c r="S8" s="131"/>
      <c r="T8" s="131"/>
      <c r="U8" s="42"/>
    </row>
    <row r="9" spans="1:22" s="7" customFormat="1" ht="12" customHeight="1" x14ac:dyDescent="0.2">
      <c r="A9" s="174" t="s">
        <v>39</v>
      </c>
      <c r="B9" s="302">
        <f>'[1]Podklady RZ'!B90</f>
        <v>67.122093000000007</v>
      </c>
      <c r="C9" s="289">
        <f>'[1]Podklady RZ'!C90</f>
        <v>58.656354000000015</v>
      </c>
      <c r="D9" s="303">
        <f>'[1]Podklady RZ'!D90</f>
        <v>60.761566999999992</v>
      </c>
      <c r="E9" s="202">
        <f>'[1]Podklady RZ'!E90</f>
        <v>54.526399000000012</v>
      </c>
      <c r="F9" s="202">
        <f>'[1]Podklady RZ'!F90</f>
        <v>47.517994999999992</v>
      </c>
      <c r="G9" s="202">
        <f>'[1]Podklady RZ'!G90</f>
        <v>29.722528000000001</v>
      </c>
      <c r="H9" s="302">
        <f>'[1]Podklady RZ'!H90</f>
        <v>28.042158999999998</v>
      </c>
      <c r="I9" s="289">
        <f>'[1]Podklady RZ'!I90</f>
        <v>28.994156000000007</v>
      </c>
      <c r="J9" s="303">
        <f>'[1]Podklady RZ'!J90</f>
        <v>36.547138999999994</v>
      </c>
      <c r="K9" s="302">
        <f>'[1]Podklady RZ'!K90</f>
        <v>52.684787000000014</v>
      </c>
      <c r="L9" s="289">
        <f>'[1]Podklady RZ'!L90</f>
        <v>55.889420999999999</v>
      </c>
      <c r="M9" s="303">
        <f>'[1]Podklady RZ'!M90</f>
        <v>62.844661999999978</v>
      </c>
      <c r="N9" s="202">
        <f>SUM(B9:M9)</f>
        <v>583.30926000000011</v>
      </c>
      <c r="P9" s="8"/>
      <c r="Q9" s="131"/>
      <c r="R9" s="131"/>
      <c r="S9" s="131"/>
      <c r="T9" s="131"/>
      <c r="U9" s="42"/>
    </row>
    <row r="10" spans="1:22" s="7" customFormat="1" ht="12" customHeight="1" x14ac:dyDescent="0.2">
      <c r="A10" s="174" t="s">
        <v>38</v>
      </c>
      <c r="B10" s="302">
        <f>'[1]Podklady RZ'!B91</f>
        <v>1510.2598869999999</v>
      </c>
      <c r="C10" s="289">
        <f>'[1]Podklady RZ'!C91</f>
        <v>1456.8636059999999</v>
      </c>
      <c r="D10" s="303">
        <f>'[1]Podklady RZ'!D91</f>
        <v>1203.1186279999999</v>
      </c>
      <c r="E10" s="202">
        <f>'[1]Podklady RZ'!E91</f>
        <v>906.208844</v>
      </c>
      <c r="F10" s="202">
        <f>'[1]Podklady RZ'!F91</f>
        <v>464.28780800000004</v>
      </c>
      <c r="G10" s="202">
        <f>'[1]Podklady RZ'!G91</f>
        <v>221.82855200000003</v>
      </c>
      <c r="H10" s="302">
        <f>'[1]Podklady RZ'!H91</f>
        <v>203.39677599999999</v>
      </c>
      <c r="I10" s="289">
        <f>'[1]Podklady RZ'!I91</f>
        <v>220.726609</v>
      </c>
      <c r="J10" s="303">
        <f>'[1]Podklady RZ'!J91</f>
        <v>324.06547</v>
      </c>
      <c r="K10" s="302">
        <f>'[1]Podklady RZ'!K91</f>
        <v>785.50251999999989</v>
      </c>
      <c r="L10" s="289">
        <f>'[1]Podklady RZ'!L91</f>
        <v>1025.8235540000001</v>
      </c>
      <c r="M10" s="303">
        <f>'[1]Podklady RZ'!M91</f>
        <v>1460.2761759999999</v>
      </c>
      <c r="N10" s="202">
        <f>SUM(B10:M10)</f>
        <v>9782.3584300000002</v>
      </c>
      <c r="P10" s="8"/>
      <c r="Q10" s="131"/>
      <c r="R10" s="131"/>
      <c r="S10" s="131"/>
      <c r="T10" s="131"/>
      <c r="U10" s="42"/>
    </row>
    <row r="11" spans="1:22" s="7" customFormat="1" ht="12" customHeight="1" x14ac:dyDescent="0.2">
      <c r="A11" s="174" t="s">
        <v>60</v>
      </c>
      <c r="B11" s="302">
        <f>'[1]Podklady RZ'!B92</f>
        <v>1.88645</v>
      </c>
      <c r="C11" s="289">
        <f>'[1]Podklady RZ'!C92</f>
        <v>2.2386500000000003</v>
      </c>
      <c r="D11" s="303">
        <f>'[1]Podklady RZ'!D92</f>
        <v>2.3788100000000001</v>
      </c>
      <c r="E11" s="202">
        <f>'[1]Podklady RZ'!E92</f>
        <v>2.8949400000000001</v>
      </c>
      <c r="F11" s="202">
        <f>'[1]Podklady RZ'!F92</f>
        <v>2.462761</v>
      </c>
      <c r="G11" s="202">
        <f>'[1]Podklady RZ'!G92</f>
        <v>2.695052</v>
      </c>
      <c r="H11" s="302">
        <f>'[1]Podklady RZ'!H92</f>
        <v>3.8735079999999997</v>
      </c>
      <c r="I11" s="289">
        <f>'[1]Podklady RZ'!I92</f>
        <v>3.5000399999999998</v>
      </c>
      <c r="J11" s="303">
        <f>'[1]Podklady RZ'!J92</f>
        <v>3.495428</v>
      </c>
      <c r="K11" s="302">
        <f>'[1]Podklady RZ'!K92</f>
        <v>3.2243499999999998</v>
      </c>
      <c r="L11" s="289">
        <f>'[1]Podklady RZ'!L92</f>
        <v>2.3516699999999999</v>
      </c>
      <c r="M11" s="303">
        <f>'[1]Podklady RZ'!M92</f>
        <v>2.5389699999999999</v>
      </c>
      <c r="N11" s="202">
        <f t="shared" ref="N11:N21" si="1">SUM(B11:M11)</f>
        <v>33.540629000000003</v>
      </c>
      <c r="P11" s="8"/>
      <c r="Q11" s="131"/>
      <c r="R11" s="131"/>
      <c r="S11" s="131"/>
      <c r="T11" s="131"/>
      <c r="U11" s="42"/>
    </row>
    <row r="12" spans="1:22" s="7" customFormat="1" ht="12" customHeight="1" x14ac:dyDescent="0.2">
      <c r="A12" s="174" t="s">
        <v>61</v>
      </c>
      <c r="B12" s="302">
        <f>'[1]Podklady RZ'!B93</f>
        <v>14.100577303656198</v>
      </c>
      <c r="C12" s="289">
        <f>'[1]Podklady RZ'!C93</f>
        <v>12.835797786244411</v>
      </c>
      <c r="D12" s="303">
        <f>'[1]Podklady RZ'!D93</f>
        <v>10.789857737050102</v>
      </c>
      <c r="E12" s="202">
        <f>'[1]Podklady RZ'!E93</f>
        <v>9.0243836134619855</v>
      </c>
      <c r="F12" s="202">
        <f>'[1]Podklady RZ'!F93</f>
        <v>6.8929434721097156</v>
      </c>
      <c r="G12" s="202">
        <f>'[1]Podklady RZ'!G93</f>
        <v>3.4484906402360189</v>
      </c>
      <c r="H12" s="302">
        <f>'[1]Podklady RZ'!H93</f>
        <v>2.5150131166255334</v>
      </c>
      <c r="I12" s="289">
        <f>'[1]Podklady RZ'!I93</f>
        <v>2.7031046669147876</v>
      </c>
      <c r="J12" s="303">
        <f>'[1]Podklady RZ'!J93</f>
        <v>4.3243776936663361</v>
      </c>
      <c r="K12" s="302">
        <f>'[1]Podklady RZ'!K93</f>
        <v>8.2759450935691792</v>
      </c>
      <c r="L12" s="289">
        <f>'[1]Podklady RZ'!L93</f>
        <v>9.8949160304680426</v>
      </c>
      <c r="M12" s="303">
        <f>'[1]Podklady RZ'!M93</f>
        <v>12.091112845997683</v>
      </c>
      <c r="N12" s="202">
        <f t="shared" si="1"/>
        <v>96.896519999999981</v>
      </c>
      <c r="P12" s="8"/>
      <c r="Q12" s="131"/>
      <c r="R12" s="131"/>
      <c r="S12" s="131"/>
      <c r="T12" s="131"/>
      <c r="U12" s="42"/>
    </row>
    <row r="13" spans="1:22" s="7" customFormat="1" ht="12" customHeight="1" x14ac:dyDescent="0.2">
      <c r="A13" s="174" t="s">
        <v>62</v>
      </c>
      <c r="B13" s="302">
        <f>'[1]Podklady RZ'!B94</f>
        <v>1.0129000000000001E-2</v>
      </c>
      <c r="C13" s="289">
        <f>'[1]Podklady RZ'!C94</f>
        <v>2.0753999999999998E-2</v>
      </c>
      <c r="D13" s="303">
        <f>'[1]Podklady RZ'!D94</f>
        <v>3.7942999999999998E-2</v>
      </c>
      <c r="E13" s="202">
        <f>'[1]Podklady RZ'!E94</f>
        <v>5.2948000000000002E-2</v>
      </c>
      <c r="F13" s="202">
        <f>'[1]Podklady RZ'!F94</f>
        <v>6.1956999999999998E-2</v>
      </c>
      <c r="G13" s="202">
        <f>'[1]Podklady RZ'!G94</f>
        <v>0.100568</v>
      </c>
      <c r="H13" s="302">
        <f>'[1]Podklady RZ'!H94</f>
        <v>8.5294999999999996E-2</v>
      </c>
      <c r="I13" s="289">
        <f>'[1]Podklady RZ'!I94</f>
        <v>6.8782999999999997E-2</v>
      </c>
      <c r="J13" s="303">
        <f>'[1]Podklady RZ'!J94</f>
        <v>5.7896000000000003E-2</v>
      </c>
      <c r="K13" s="302">
        <f>'[1]Podklady RZ'!K94</f>
        <v>5.5410999999999995E-2</v>
      </c>
      <c r="L13" s="289">
        <f>'[1]Podklady RZ'!L94</f>
        <v>1.4919999999999999E-2</v>
      </c>
      <c r="M13" s="303">
        <f>'[1]Podklady RZ'!M94</f>
        <v>8.9479999999999994E-3</v>
      </c>
      <c r="N13" s="202">
        <f t="shared" si="1"/>
        <v>0.57555199999999995</v>
      </c>
      <c r="P13" s="8"/>
      <c r="Q13" s="131"/>
      <c r="R13" s="131"/>
      <c r="S13" s="131"/>
      <c r="T13" s="131"/>
      <c r="U13" s="42"/>
      <c r="V13" s="134"/>
    </row>
    <row r="14" spans="1:22" s="7" customFormat="1" ht="12" customHeight="1" x14ac:dyDescent="0.2">
      <c r="A14" s="174" t="s">
        <v>37</v>
      </c>
      <c r="B14" s="302">
        <f>'[1]Podklady RZ'!B95</f>
        <v>5829.6726189999963</v>
      </c>
      <c r="C14" s="289">
        <f>'[1]Podklady RZ'!C95</f>
        <v>5340.1227739999986</v>
      </c>
      <c r="D14" s="303">
        <f>'[1]Podklady RZ'!D95</f>
        <v>4878.0584770000005</v>
      </c>
      <c r="E14" s="202">
        <f>'[1]Podklady RZ'!E95</f>
        <v>3692.6919160000007</v>
      </c>
      <c r="F14" s="202">
        <f>'[1]Podklady RZ'!F95</f>
        <v>2433.7323880000004</v>
      </c>
      <c r="G14" s="202">
        <f>'[1]Podklady RZ'!G95</f>
        <v>1152.5509689999999</v>
      </c>
      <c r="H14" s="302">
        <f>'[1]Podklady RZ'!H95</f>
        <v>879.11041</v>
      </c>
      <c r="I14" s="289">
        <f>'[1]Podklady RZ'!I95</f>
        <v>1016.4611720000003</v>
      </c>
      <c r="J14" s="303">
        <f>'[1]Podklady RZ'!J95</f>
        <v>1449.2992079999995</v>
      </c>
      <c r="K14" s="302">
        <f>'[1]Podklady RZ'!K95</f>
        <v>3022.9727579999999</v>
      </c>
      <c r="L14" s="289">
        <f>'[1]Podklady RZ'!L95</f>
        <v>4284.8468750000011</v>
      </c>
      <c r="M14" s="303">
        <f>'[1]Podklady RZ'!M95</f>
        <v>5445.9604899999995</v>
      </c>
      <c r="N14" s="202">
        <f t="shared" si="1"/>
        <v>39425.480055999993</v>
      </c>
      <c r="P14" s="8"/>
      <c r="Q14" s="131"/>
      <c r="R14" s="131"/>
      <c r="S14" s="131"/>
      <c r="T14" s="131"/>
      <c r="U14" s="42"/>
      <c r="V14" s="134"/>
    </row>
    <row r="15" spans="1:22" s="7" customFormat="1" ht="12" customHeight="1" x14ac:dyDescent="0.2">
      <c r="A15" s="174" t="s">
        <v>72</v>
      </c>
      <c r="B15" s="302">
        <f>'[1]Podklady RZ'!B96</f>
        <v>39.560950000000005</v>
      </c>
      <c r="C15" s="289">
        <f>'[1]Podklady RZ'!C96</f>
        <v>30.579789999999999</v>
      </c>
      <c r="D15" s="303">
        <f>'[1]Podklady RZ'!D96</f>
        <v>24.95355</v>
      </c>
      <c r="E15" s="202">
        <f>'[1]Podklady RZ'!E96</f>
        <v>3.7126100000000002</v>
      </c>
      <c r="F15" s="202">
        <f>'[1]Podklady RZ'!F96</f>
        <v>2.9389600000000002</v>
      </c>
      <c r="G15" s="202">
        <f>'[1]Podklady RZ'!G96</f>
        <v>7.6589200000000002</v>
      </c>
      <c r="H15" s="302">
        <f>'[1]Podklady RZ'!H96</f>
        <v>6.99444</v>
      </c>
      <c r="I15" s="289">
        <f>'[1]Podklady RZ'!I96</f>
        <v>7.0701800000000006</v>
      </c>
      <c r="J15" s="303">
        <f>'[1]Podklady RZ'!J96</f>
        <v>7.15482</v>
      </c>
      <c r="K15" s="302">
        <f>'[1]Podklady RZ'!K96</f>
        <v>18.23498</v>
      </c>
      <c r="L15" s="289">
        <f>'[1]Podklady RZ'!L96</f>
        <v>29.209330000000001</v>
      </c>
      <c r="M15" s="303">
        <f>'[1]Podklady RZ'!M96</f>
        <v>32.903600000000004</v>
      </c>
      <c r="N15" s="202">
        <f t="shared" si="1"/>
        <v>210.97212999999999</v>
      </c>
      <c r="P15" s="8"/>
      <c r="Q15" s="131"/>
      <c r="R15" s="131"/>
      <c r="S15" s="131"/>
      <c r="T15" s="131"/>
      <c r="U15" s="42"/>
      <c r="V15" s="134"/>
    </row>
    <row r="16" spans="1:22" s="7" customFormat="1" ht="12" customHeight="1" x14ac:dyDescent="0.2">
      <c r="A16" s="174" t="s">
        <v>36</v>
      </c>
      <c r="B16" s="302">
        <f>'[1]Podklady RZ'!B97</f>
        <v>9.0999999999999998E-2</v>
      </c>
      <c r="C16" s="289">
        <f>'[1]Podklady RZ'!C97</f>
        <v>0</v>
      </c>
      <c r="D16" s="303">
        <f>'[1]Podklady RZ'!D97</f>
        <v>0</v>
      </c>
      <c r="E16" s="202">
        <f>'[1]Podklady RZ'!E97</f>
        <v>0</v>
      </c>
      <c r="F16" s="202">
        <f>'[1]Podklady RZ'!F97</f>
        <v>0</v>
      </c>
      <c r="G16" s="202">
        <f>'[1]Podklady RZ'!G97</f>
        <v>0</v>
      </c>
      <c r="H16" s="302">
        <f>'[1]Podklady RZ'!H97</f>
        <v>0</v>
      </c>
      <c r="I16" s="289">
        <f>'[1]Podklady RZ'!I97</f>
        <v>0</v>
      </c>
      <c r="J16" s="303">
        <f>'[1]Podklady RZ'!J97</f>
        <v>0</v>
      </c>
      <c r="K16" s="302">
        <f>'[1]Podklady RZ'!K97</f>
        <v>0</v>
      </c>
      <c r="L16" s="289">
        <f>'[1]Podklady RZ'!L97</f>
        <v>0</v>
      </c>
      <c r="M16" s="303">
        <f>'[1]Podklady RZ'!M97</f>
        <v>0</v>
      </c>
      <c r="N16" s="202">
        <f t="shared" si="1"/>
        <v>9.0999999999999998E-2</v>
      </c>
      <c r="P16" s="8"/>
      <c r="Q16" s="131"/>
      <c r="R16" s="131"/>
      <c r="S16" s="131"/>
      <c r="T16" s="131"/>
      <c r="U16" s="42"/>
      <c r="V16" s="134"/>
    </row>
    <row r="17" spans="1:22" s="7" customFormat="1" ht="12" customHeight="1" x14ac:dyDescent="0.2">
      <c r="A17" s="174" t="s">
        <v>35</v>
      </c>
      <c r="B17" s="302">
        <f>'[1]Podklady RZ'!B98</f>
        <v>93.838949999999997</v>
      </c>
      <c r="C17" s="289">
        <f>'[1]Podklady RZ'!C98</f>
        <v>83.308513000000005</v>
      </c>
      <c r="D17" s="303">
        <f>'[1]Podklady RZ'!D98</f>
        <v>86.440765999999996</v>
      </c>
      <c r="E17" s="202">
        <f>'[1]Podklady RZ'!E98</f>
        <v>85.695363</v>
      </c>
      <c r="F17" s="202">
        <f>'[1]Podklady RZ'!F98</f>
        <v>86.263877000000008</v>
      </c>
      <c r="G17" s="202">
        <f>'[1]Podklady RZ'!G98</f>
        <v>69.435276000000002</v>
      </c>
      <c r="H17" s="302">
        <f>'[1]Podklady RZ'!H98</f>
        <v>64.729728000000009</v>
      </c>
      <c r="I17" s="289">
        <f>'[1]Podklady RZ'!I98</f>
        <v>53.397657000000002</v>
      </c>
      <c r="J17" s="303">
        <f>'[1]Podklady RZ'!J98</f>
        <v>43.198357999999999</v>
      </c>
      <c r="K17" s="302">
        <f>'[1]Podklady RZ'!K98</f>
        <v>65.294409999999999</v>
      </c>
      <c r="L17" s="289">
        <f>'[1]Podklady RZ'!L98</f>
        <v>74.719100999999995</v>
      </c>
      <c r="M17" s="303">
        <f>'[1]Podklady RZ'!M98</f>
        <v>67.736811000000003</v>
      </c>
      <c r="N17" s="202">
        <f t="shared" si="1"/>
        <v>874.05880999999988</v>
      </c>
      <c r="P17" s="8"/>
      <c r="Q17" s="131"/>
      <c r="R17" s="131"/>
      <c r="S17" s="131"/>
      <c r="T17" s="131"/>
      <c r="U17" s="42"/>
      <c r="V17" s="134"/>
    </row>
    <row r="18" spans="1:22" s="7" customFormat="1" ht="12" customHeight="1" x14ac:dyDescent="0.2">
      <c r="A18" s="174" t="s">
        <v>34</v>
      </c>
      <c r="B18" s="302">
        <f>'[1]Podklady RZ'!B99</f>
        <v>18.640791</v>
      </c>
      <c r="C18" s="289">
        <f>'[1]Podklady RZ'!C99</f>
        <v>19.432047999999998</v>
      </c>
      <c r="D18" s="303">
        <f>'[1]Podklady RZ'!D99</f>
        <v>5.5088710000000001</v>
      </c>
      <c r="E18" s="202">
        <f>'[1]Podklady RZ'!E99</f>
        <v>3.2171080000000001</v>
      </c>
      <c r="F18" s="202">
        <f>'[1]Podklady RZ'!F99</f>
        <v>5.6117929999999996</v>
      </c>
      <c r="G18" s="202">
        <f>'[1]Podklady RZ'!G99</f>
        <v>5.6192229999999999</v>
      </c>
      <c r="H18" s="302">
        <f>'[1]Podklady RZ'!H99</f>
        <v>4.3509739999999999</v>
      </c>
      <c r="I18" s="289">
        <f>'[1]Podklady RZ'!I99</f>
        <v>5.6529860000000003</v>
      </c>
      <c r="J18" s="303">
        <f>'[1]Podklady RZ'!J99</f>
        <v>4.3357299999999999</v>
      </c>
      <c r="K18" s="302">
        <f>'[1]Podklady RZ'!K99</f>
        <v>7.5961360000000004</v>
      </c>
      <c r="L18" s="289">
        <f>'[1]Podklady RZ'!L99</f>
        <v>11.593363999999999</v>
      </c>
      <c r="M18" s="303">
        <f>'[1]Podklady RZ'!M99</f>
        <v>7.3293759999999999</v>
      </c>
      <c r="N18" s="202">
        <f t="shared" si="1"/>
        <v>98.88839999999999</v>
      </c>
      <c r="P18" s="8"/>
      <c r="Q18" s="131"/>
      <c r="R18" s="131"/>
      <c r="S18" s="131"/>
      <c r="T18" s="131"/>
      <c r="U18" s="42"/>
      <c r="V18" s="134"/>
    </row>
    <row r="19" spans="1:22" s="7" customFormat="1" ht="12" customHeight="1" x14ac:dyDescent="0.2">
      <c r="A19" s="174" t="s">
        <v>33</v>
      </c>
      <c r="B19" s="302">
        <f>'[1]Podklady RZ'!B100</f>
        <v>298.66571399999998</v>
      </c>
      <c r="C19" s="289">
        <f>'[1]Podklady RZ'!C100</f>
        <v>252.92496800000001</v>
      </c>
      <c r="D19" s="303">
        <f>'[1]Podklady RZ'!D100</f>
        <v>242.16855799999999</v>
      </c>
      <c r="E19" s="202">
        <f>'[1]Podklady RZ'!E100</f>
        <v>278.48478807913671</v>
      </c>
      <c r="F19" s="202">
        <f>'[1]Podklady RZ'!F100</f>
        <v>284.43396723992919</v>
      </c>
      <c r="G19" s="202">
        <f>'[1]Podklady RZ'!G100</f>
        <v>225.82782889885164</v>
      </c>
      <c r="H19" s="302">
        <f>'[1]Podklady RZ'!H100</f>
        <v>191.25091493479792</v>
      </c>
      <c r="I19" s="289">
        <f>'[1]Podklady RZ'!I100</f>
        <v>200.49891489543134</v>
      </c>
      <c r="J19" s="303">
        <f>'[1]Podklady RZ'!J100</f>
        <v>195.52096941393009</v>
      </c>
      <c r="K19" s="302">
        <f>'[1]Podklady RZ'!K100</f>
        <v>231.93058820151421</v>
      </c>
      <c r="L19" s="289">
        <f>'[1]Podklady RZ'!L100</f>
        <v>289.11245967907462</v>
      </c>
      <c r="M19" s="303">
        <f>'[1]Podklady RZ'!M100</f>
        <v>201.37910052948945</v>
      </c>
      <c r="N19" s="202">
        <f t="shared" si="1"/>
        <v>2892.1987718721552</v>
      </c>
      <c r="P19" s="8"/>
      <c r="Q19" s="131"/>
      <c r="R19" s="131"/>
      <c r="S19" s="131"/>
      <c r="T19" s="131"/>
      <c r="U19" s="42"/>
      <c r="V19" s="134"/>
    </row>
    <row r="20" spans="1:22" s="7" customFormat="1" ht="12" customHeight="1" x14ac:dyDescent="0.2">
      <c r="A20" s="174" t="s">
        <v>32</v>
      </c>
      <c r="B20" s="302">
        <f>'[1]Podklady RZ'!B101</f>
        <v>414.81414499999994</v>
      </c>
      <c r="C20" s="289">
        <f>'[1]Podklady RZ'!C101</f>
        <v>381.71306600000003</v>
      </c>
      <c r="D20" s="303">
        <f>'[1]Podklady RZ'!D101</f>
        <v>392.94813599999992</v>
      </c>
      <c r="E20" s="202">
        <f>'[1]Podklady RZ'!E101</f>
        <v>328.57783899999998</v>
      </c>
      <c r="F20" s="202">
        <f>'[1]Podklady RZ'!F101</f>
        <v>317.73175600000002</v>
      </c>
      <c r="G20" s="202">
        <f>'[1]Podklady RZ'!G101</f>
        <v>225.96368499999997</v>
      </c>
      <c r="H20" s="302">
        <f>'[1]Podklady RZ'!H101</f>
        <v>214.10194299999995</v>
      </c>
      <c r="I20" s="289">
        <f>'[1]Podklady RZ'!I101</f>
        <v>276.88951499999996</v>
      </c>
      <c r="J20" s="303">
        <f>'[1]Podklady RZ'!J101</f>
        <v>301.37925100000001</v>
      </c>
      <c r="K20" s="302">
        <f>'[1]Podklady RZ'!K101</f>
        <v>330.73571599999997</v>
      </c>
      <c r="L20" s="289">
        <f>'[1]Podklady RZ'!L101</f>
        <v>367.52930900000001</v>
      </c>
      <c r="M20" s="303">
        <f>'[1]Podklady RZ'!M101</f>
        <v>422.40495800000008</v>
      </c>
      <c r="N20" s="202">
        <f t="shared" si="1"/>
        <v>3974.789319</v>
      </c>
      <c r="P20" s="8"/>
      <c r="Q20" s="131"/>
      <c r="R20" s="131"/>
      <c r="S20" s="131"/>
      <c r="T20" s="131"/>
      <c r="U20" s="42"/>
      <c r="V20" s="134"/>
    </row>
    <row r="21" spans="1:22" s="7" customFormat="1" ht="12" customHeight="1" x14ac:dyDescent="0.2">
      <c r="A21" s="174" t="s">
        <v>3</v>
      </c>
      <c r="B21" s="302">
        <f>'[1]Podklady RZ'!B102</f>
        <v>0</v>
      </c>
      <c r="C21" s="289">
        <f>'[1]Podklady RZ'!C102</f>
        <v>0</v>
      </c>
      <c r="D21" s="303">
        <f>'[1]Podklady RZ'!D102</f>
        <v>0</v>
      </c>
      <c r="E21" s="202">
        <f>'[1]Podklady RZ'!E102</f>
        <v>0</v>
      </c>
      <c r="F21" s="202">
        <f>'[1]Podklady RZ'!F102</f>
        <v>0</v>
      </c>
      <c r="G21" s="202">
        <f>'[1]Podklady RZ'!G102</f>
        <v>0</v>
      </c>
      <c r="H21" s="302">
        <f>'[1]Podklady RZ'!H102</f>
        <v>0</v>
      </c>
      <c r="I21" s="289">
        <f>'[1]Podklady RZ'!I102</f>
        <v>0</v>
      </c>
      <c r="J21" s="303">
        <f>'[1]Podklady RZ'!J102</f>
        <v>0</v>
      </c>
      <c r="K21" s="302">
        <f>'[1]Podklady RZ'!K102</f>
        <v>0</v>
      </c>
      <c r="L21" s="289">
        <f>'[1]Podklady RZ'!L102</f>
        <v>0</v>
      </c>
      <c r="M21" s="303">
        <f>'[1]Podklady RZ'!M102</f>
        <v>0</v>
      </c>
      <c r="N21" s="202">
        <f t="shared" si="1"/>
        <v>0</v>
      </c>
      <c r="P21" s="8"/>
      <c r="Q21" s="131"/>
      <c r="R21" s="131"/>
      <c r="S21" s="131"/>
      <c r="T21" s="131"/>
      <c r="U21" s="42"/>
      <c r="V21" s="134"/>
    </row>
    <row r="22" spans="1:22" s="7" customFormat="1" ht="12" customHeight="1" x14ac:dyDescent="0.2">
      <c r="A22" s="174" t="s">
        <v>31</v>
      </c>
      <c r="B22" s="302">
        <f>'[1]Podklady RZ'!B103</f>
        <v>50.188034000000002</v>
      </c>
      <c r="C22" s="289">
        <f>'[1]Podklady RZ'!C103</f>
        <v>55.968317000000006</v>
      </c>
      <c r="D22" s="303">
        <f>'[1]Podklady RZ'!D103</f>
        <v>20.805604999999996</v>
      </c>
      <c r="E22" s="202">
        <f>'[1]Podklady RZ'!E103</f>
        <v>3.6417269999999995</v>
      </c>
      <c r="F22" s="202">
        <f>'[1]Podklady RZ'!F103</f>
        <v>1.7932980000000001</v>
      </c>
      <c r="G22" s="202">
        <f>'[1]Podklady RZ'!G103</f>
        <v>30.559021000000001</v>
      </c>
      <c r="H22" s="302">
        <f>'[1]Podklady RZ'!H103</f>
        <v>20.032538999999996</v>
      </c>
      <c r="I22" s="289">
        <f>'[1]Podklady RZ'!I103</f>
        <v>7.1020799999999991</v>
      </c>
      <c r="J22" s="303">
        <f>'[1]Podklady RZ'!J103</f>
        <v>3.6283529999999993</v>
      </c>
      <c r="K22" s="302">
        <f>'[1]Podklady RZ'!K103</f>
        <v>8.7100669999999987</v>
      </c>
      <c r="L22" s="289">
        <f>'[1]Podklady RZ'!L103</f>
        <v>23.437701999999994</v>
      </c>
      <c r="M22" s="303">
        <f>'[1]Podklady RZ'!M103</f>
        <v>64.049908000000016</v>
      </c>
      <c r="N22" s="202">
        <f>SUM(B22:M22)</f>
        <v>289.916651</v>
      </c>
      <c r="P22" s="8"/>
      <c r="Q22" s="131"/>
      <c r="R22" s="131"/>
      <c r="S22" s="131"/>
      <c r="T22" s="131"/>
      <c r="U22" s="42"/>
      <c r="V22" s="134"/>
    </row>
    <row r="23" spans="1:22" s="7" customFormat="1" ht="12" customHeight="1" x14ac:dyDescent="0.2">
      <c r="A23" s="174" t="s">
        <v>30</v>
      </c>
      <c r="B23" s="302">
        <f>'[1]Podklady RZ'!B104</f>
        <v>3594.2587123726653</v>
      </c>
      <c r="C23" s="289">
        <f>'[1]Podklady RZ'!C104</f>
        <v>3370.3072643043038</v>
      </c>
      <c r="D23" s="303">
        <f>'[1]Podklady RZ'!D104</f>
        <v>2916.2004167231344</v>
      </c>
      <c r="E23" s="202">
        <f>'[1]Podklady RZ'!E104</f>
        <v>2369.5114320470389</v>
      </c>
      <c r="F23" s="202">
        <f>'[1]Podklady RZ'!F104</f>
        <v>1647.2421560047253</v>
      </c>
      <c r="G23" s="202">
        <f>'[1]Podklady RZ'!G104</f>
        <v>855.02772868728221</v>
      </c>
      <c r="H23" s="302">
        <f>'[1]Podklady RZ'!H104</f>
        <v>837.74724710712655</v>
      </c>
      <c r="I23" s="289">
        <f>'[1]Podklady RZ'!I104</f>
        <v>869.48039798400271</v>
      </c>
      <c r="J23" s="303">
        <f>'[1]Podklady RZ'!J104</f>
        <v>1102.015280978334</v>
      </c>
      <c r="K23" s="302">
        <f>'[1]Podklady RZ'!K104</f>
        <v>1954.0849263585405</v>
      </c>
      <c r="L23" s="289">
        <f>'[1]Podklady RZ'!L104</f>
        <v>2568.8465951138146</v>
      </c>
      <c r="M23" s="303">
        <f>'[1]Podklady RZ'!M104</f>
        <v>3365.6268404205566</v>
      </c>
      <c r="N23" s="202">
        <f>SUM(B23:M23)</f>
        <v>25450.348998101523</v>
      </c>
      <c r="P23" s="8"/>
      <c r="Q23" s="131"/>
      <c r="R23" s="131"/>
      <c r="S23" s="131"/>
      <c r="T23" s="131"/>
      <c r="U23" s="42"/>
      <c r="V23" s="134"/>
    </row>
    <row r="24" spans="1:22" s="4" customFormat="1" ht="11.25" x14ac:dyDescent="0.2">
      <c r="A24" s="213"/>
      <c r="N24" s="3"/>
      <c r="P24" s="142"/>
      <c r="Q24" s="142"/>
      <c r="R24" s="142"/>
      <c r="S24" s="142"/>
      <c r="T24" s="142"/>
      <c r="U24" s="143"/>
    </row>
    <row r="25" spans="1:22" s="7" customFormat="1" x14ac:dyDescent="0.2">
      <c r="A25" s="68"/>
      <c r="B25" s="69"/>
      <c r="C25" s="69"/>
      <c r="D25" s="69"/>
      <c r="E25" s="69"/>
      <c r="F25" s="69"/>
      <c r="G25" s="69"/>
      <c r="H25" s="69"/>
      <c r="I25" s="69"/>
      <c r="J25" s="69"/>
      <c r="K25" s="69"/>
      <c r="L25" s="69"/>
      <c r="M25" s="69"/>
      <c r="N25" s="68"/>
      <c r="S25" s="134"/>
      <c r="T25" s="134"/>
      <c r="U25" s="134"/>
      <c r="V25" s="134"/>
    </row>
    <row r="26" spans="1:22" s="7" customFormat="1" x14ac:dyDescent="0.2">
      <c r="A26" s="120" t="s">
        <v>40</v>
      </c>
      <c r="B26" s="26">
        <f>SUM(INDEX(B8:M8,,MONTH('[1]Podklady RZ'!$O$1)):INDEX(B8:M8,,MONTH('[1]Podklady RZ'!$Q$1)))</f>
        <v>8715.959608000001</v>
      </c>
      <c r="C26" s="69"/>
      <c r="D26" s="69"/>
      <c r="E26" s="69"/>
      <c r="F26" s="69"/>
      <c r="G26" s="69"/>
      <c r="H26" s="69"/>
      <c r="I26" s="69"/>
      <c r="J26" s="69"/>
      <c r="K26" s="69"/>
      <c r="L26" s="69"/>
      <c r="M26" s="69"/>
      <c r="N26" s="69"/>
      <c r="S26" s="134"/>
      <c r="T26" s="134"/>
      <c r="U26" s="134"/>
      <c r="V26" s="134"/>
    </row>
    <row r="27" spans="1:22" s="7" customFormat="1" x14ac:dyDescent="0.2">
      <c r="A27" s="120" t="s">
        <v>39</v>
      </c>
      <c r="B27" s="26">
        <f>SUM(INDEX(B9:M9,,MONTH('[1]Podklady RZ'!$O$1)):INDEX(B9:M9,,MONTH('[1]Podklady RZ'!$Q$1)))</f>
        <v>583.30926000000011</v>
      </c>
      <c r="C27" s="69"/>
      <c r="D27" s="69"/>
      <c r="E27" s="69"/>
      <c r="F27" s="69"/>
      <c r="G27" s="69"/>
      <c r="H27" s="69"/>
      <c r="I27" s="69"/>
      <c r="J27" s="69"/>
      <c r="K27" s="69"/>
      <c r="L27" s="69"/>
      <c r="M27" s="69"/>
      <c r="N27" s="69"/>
      <c r="O27" s="70"/>
      <c r="S27" s="134"/>
      <c r="T27" s="134"/>
      <c r="U27" s="134"/>
      <c r="V27" s="134"/>
    </row>
    <row r="28" spans="1:22" s="7" customFormat="1" x14ac:dyDescent="0.2">
      <c r="A28" s="120" t="s">
        <v>38</v>
      </c>
      <c r="B28" s="26">
        <f>SUM(INDEX(B10:M10,,MONTH('[1]Podklady RZ'!$O$1)):INDEX(B10:M10,,MONTH('[1]Podklady RZ'!$Q$1)))</f>
        <v>9782.3584300000002</v>
      </c>
      <c r="C28" s="69"/>
      <c r="D28" s="69"/>
      <c r="E28" s="69"/>
      <c r="F28" s="69"/>
      <c r="G28" s="69"/>
      <c r="H28" s="69"/>
      <c r="I28" s="69"/>
      <c r="J28" s="69"/>
      <c r="K28" s="69"/>
      <c r="L28" s="69"/>
      <c r="M28" s="69"/>
      <c r="N28" s="69"/>
      <c r="O28" s="70"/>
      <c r="S28" s="134"/>
      <c r="T28" s="134"/>
      <c r="U28" s="134"/>
      <c r="V28" s="134"/>
    </row>
    <row r="29" spans="1:22" s="7" customFormat="1" x14ac:dyDescent="0.2">
      <c r="A29" s="120" t="s">
        <v>60</v>
      </c>
      <c r="B29" s="26">
        <f>SUM(INDEX(B11:M11,,MONTH('[1]Podklady RZ'!$O$1)):INDEX(B11:M11,,MONTH('[1]Podklady RZ'!$Q$1)))</f>
        <v>33.540629000000003</v>
      </c>
      <c r="C29" s="69"/>
      <c r="D29" s="69"/>
      <c r="E29" s="69"/>
      <c r="F29" s="69"/>
      <c r="G29" s="69"/>
      <c r="H29" s="69"/>
      <c r="I29" s="69"/>
      <c r="J29" s="69"/>
      <c r="K29" s="69"/>
      <c r="L29" s="69"/>
      <c r="M29" s="69"/>
      <c r="N29" s="69"/>
      <c r="Q29" s="8"/>
      <c r="S29" s="134"/>
      <c r="T29" s="134"/>
      <c r="U29" s="134"/>
      <c r="V29" s="134"/>
    </row>
    <row r="30" spans="1:22" s="7" customFormat="1" x14ac:dyDescent="0.2">
      <c r="A30" s="120" t="s">
        <v>61</v>
      </c>
      <c r="B30" s="26">
        <f>SUM(INDEX(B12:M12,,MONTH('[1]Podklady RZ'!$O$1)):INDEX(B12:M12,,MONTH('[1]Podklady RZ'!$Q$1)))</f>
        <v>96.896519999999981</v>
      </c>
      <c r="C30" s="69"/>
      <c r="D30" s="69"/>
      <c r="E30" s="69"/>
      <c r="F30" s="69"/>
      <c r="G30" s="69"/>
      <c r="H30" s="69"/>
      <c r="I30" s="69"/>
      <c r="J30" s="69"/>
      <c r="K30" s="69"/>
      <c r="L30" s="69"/>
      <c r="M30" s="69"/>
      <c r="N30" s="69"/>
      <c r="S30" s="134"/>
      <c r="T30" s="134"/>
      <c r="U30" s="134"/>
      <c r="V30" s="134"/>
    </row>
    <row r="31" spans="1:22" s="7" customFormat="1" x14ac:dyDescent="0.2">
      <c r="A31" s="120" t="s">
        <v>62</v>
      </c>
      <c r="B31" s="26">
        <f>SUM(INDEX(B13:M13,,MONTH('[1]Podklady RZ'!$O$1)):INDEX(B13:M13,,MONTH('[1]Podklady RZ'!$Q$1)))</f>
        <v>0.57555199999999995</v>
      </c>
      <c r="C31" s="69"/>
      <c r="D31" s="69"/>
      <c r="E31" s="69"/>
      <c r="F31" s="69"/>
      <c r="G31" s="69"/>
      <c r="H31" s="69"/>
      <c r="I31" s="69"/>
      <c r="J31" s="69"/>
      <c r="K31" s="69"/>
      <c r="L31" s="69"/>
      <c r="M31" s="69"/>
      <c r="N31" s="69"/>
      <c r="S31" s="134"/>
      <c r="T31" s="134"/>
      <c r="U31" s="134"/>
      <c r="V31" s="134"/>
    </row>
    <row r="32" spans="1:22" s="7" customFormat="1" x14ac:dyDescent="0.2">
      <c r="A32" s="120" t="s">
        <v>37</v>
      </c>
      <c r="B32" s="26">
        <f>SUM(INDEX(B14:M14,,MONTH('[1]Podklady RZ'!$O$1)):INDEX(B14:M14,,MONTH('[1]Podklady RZ'!$Q$1)))</f>
        <v>39425.480055999993</v>
      </c>
      <c r="C32" s="69"/>
      <c r="D32" s="69"/>
      <c r="E32" s="69"/>
      <c r="F32" s="69"/>
      <c r="G32" s="69"/>
      <c r="H32" s="69"/>
      <c r="I32" s="69"/>
      <c r="J32" s="69"/>
      <c r="K32" s="69"/>
      <c r="L32" s="69"/>
      <c r="M32" s="69"/>
      <c r="N32" s="69"/>
    </row>
    <row r="33" spans="1:14" s="7" customFormat="1" x14ac:dyDescent="0.2">
      <c r="A33" s="120" t="s">
        <v>72</v>
      </c>
      <c r="B33" s="26">
        <f>SUM(INDEX(B15:M15,,MONTH('[1]Podklady RZ'!$O$1)):INDEX(B15:M15,,MONTH('[1]Podklady RZ'!$Q$1)))</f>
        <v>210.97212999999999</v>
      </c>
      <c r="C33" s="69"/>
      <c r="D33" s="69"/>
      <c r="E33" s="69"/>
      <c r="F33" s="69"/>
      <c r="G33" s="69"/>
      <c r="H33" s="69"/>
      <c r="I33" s="69"/>
      <c r="J33" s="69"/>
      <c r="K33" s="69"/>
      <c r="L33" s="69"/>
      <c r="M33" s="69"/>
      <c r="N33" s="69"/>
    </row>
    <row r="34" spans="1:14" s="7" customFormat="1" x14ac:dyDescent="0.2">
      <c r="A34" s="120" t="s">
        <v>36</v>
      </c>
      <c r="B34" s="26">
        <f>SUM(INDEX(B16:M16,,MONTH('[1]Podklady RZ'!$O$1)):INDEX(B16:M16,,MONTH('[1]Podklady RZ'!$Q$1)))</f>
        <v>9.0999999999999998E-2</v>
      </c>
      <c r="C34" s="69"/>
      <c r="D34" s="69"/>
      <c r="E34" s="69"/>
      <c r="F34" s="69"/>
      <c r="G34" s="69"/>
      <c r="H34" s="69"/>
      <c r="I34" s="69"/>
      <c r="J34" s="69"/>
      <c r="K34" s="69"/>
      <c r="L34" s="69"/>
      <c r="M34" s="69"/>
      <c r="N34" s="69"/>
    </row>
    <row r="35" spans="1:14" s="7" customFormat="1" x14ac:dyDescent="0.2">
      <c r="A35" s="120" t="s">
        <v>35</v>
      </c>
      <c r="B35" s="26">
        <f>SUM(INDEX(B17:M17,,MONTH('[1]Podklady RZ'!$O$1)):INDEX(B17:M17,,MONTH('[1]Podklady RZ'!$Q$1)))</f>
        <v>874.05880999999988</v>
      </c>
      <c r="C35" s="69"/>
      <c r="D35" s="69"/>
      <c r="E35" s="69"/>
      <c r="F35" s="69"/>
      <c r="G35" s="69"/>
      <c r="H35" s="69"/>
      <c r="I35" s="69"/>
      <c r="J35" s="69"/>
      <c r="K35" s="69"/>
      <c r="L35" s="69"/>
      <c r="M35" s="69"/>
      <c r="N35" s="69"/>
    </row>
    <row r="36" spans="1:14" s="7" customFormat="1" x14ac:dyDescent="0.2">
      <c r="A36" s="120" t="s">
        <v>34</v>
      </c>
      <c r="B36" s="26">
        <f>SUM(INDEX(B18:M18,,MONTH('[1]Podklady RZ'!$O$1)):INDEX(B18:M18,,MONTH('[1]Podklady RZ'!$Q$1)))</f>
        <v>98.88839999999999</v>
      </c>
      <c r="C36" s="69"/>
      <c r="D36" s="69"/>
      <c r="E36" s="69"/>
      <c r="F36" s="69"/>
      <c r="G36" s="69"/>
      <c r="H36" s="69"/>
      <c r="I36" s="69"/>
      <c r="J36" s="69"/>
      <c r="K36" s="69"/>
      <c r="L36" s="69"/>
      <c r="M36" s="69"/>
      <c r="N36" s="69"/>
    </row>
    <row r="37" spans="1:14" s="7" customFormat="1" x14ac:dyDescent="0.2">
      <c r="A37" s="120" t="s">
        <v>33</v>
      </c>
      <c r="B37" s="26">
        <f>SUM(INDEX(B19:M19,,MONTH('[1]Podklady RZ'!$O$1)):INDEX(B19:M19,,MONTH('[1]Podklady RZ'!$Q$1)))</f>
        <v>2892.1987718721552</v>
      </c>
      <c r="C37" s="69"/>
      <c r="D37" s="69"/>
      <c r="E37" s="69"/>
      <c r="F37" s="69"/>
      <c r="G37" s="69"/>
      <c r="H37" s="69"/>
      <c r="I37" s="69"/>
      <c r="J37" s="69"/>
      <c r="K37" s="69"/>
      <c r="L37" s="69"/>
      <c r="M37" s="69"/>
      <c r="N37" s="69"/>
    </row>
    <row r="38" spans="1:14" s="7" customFormat="1" x14ac:dyDescent="0.2">
      <c r="A38" s="120" t="s">
        <v>32</v>
      </c>
      <c r="B38" s="26">
        <f>SUM(INDEX(B20:M20,,MONTH('[1]Podklady RZ'!$O$1)):INDEX(B20:M20,,MONTH('[1]Podklady RZ'!$Q$1)))</f>
        <v>3974.789319</v>
      </c>
      <c r="C38" s="69"/>
      <c r="D38" s="69"/>
      <c r="E38" s="69"/>
      <c r="F38" s="69"/>
      <c r="G38" s="69"/>
      <c r="H38" s="69"/>
      <c r="I38" s="69"/>
      <c r="J38" s="69"/>
      <c r="K38" s="69"/>
      <c r="L38" s="69"/>
      <c r="M38" s="69"/>
      <c r="N38" s="69"/>
    </row>
    <row r="39" spans="1:14" s="7" customFormat="1" x14ac:dyDescent="0.2">
      <c r="A39" s="120" t="s">
        <v>3</v>
      </c>
      <c r="B39" s="26">
        <f>SUM(INDEX(B21:M21,,MONTH('[1]Podklady RZ'!$O$1)):INDEX(B21:M21,,MONTH('[1]Podklady RZ'!$Q$1)))</f>
        <v>0</v>
      </c>
      <c r="C39" s="69"/>
      <c r="D39" s="69"/>
      <c r="E39" s="69"/>
      <c r="F39" s="69"/>
      <c r="G39" s="69"/>
      <c r="H39" s="69"/>
      <c r="I39" s="69"/>
      <c r="J39" s="69"/>
      <c r="K39" s="69"/>
      <c r="L39" s="69"/>
      <c r="M39" s="69"/>
      <c r="N39" s="69"/>
    </row>
    <row r="40" spans="1:14" s="7" customFormat="1" x14ac:dyDescent="0.2">
      <c r="A40" s="120" t="s">
        <v>31</v>
      </c>
      <c r="B40" s="26">
        <f>SUM(INDEX(B22:M22,,MONTH('[1]Podklady RZ'!$O$1)):INDEX(B22:M22,,MONTH('[1]Podklady RZ'!$Q$1)))</f>
        <v>289.916651</v>
      </c>
      <c r="C40" s="69"/>
      <c r="D40" s="69"/>
      <c r="E40" s="69"/>
      <c r="F40" s="69"/>
      <c r="G40" s="69"/>
      <c r="H40" s="69"/>
      <c r="I40" s="69"/>
      <c r="J40" s="69"/>
      <c r="K40" s="69"/>
      <c r="L40" s="69"/>
      <c r="M40" s="69"/>
      <c r="N40" s="69"/>
    </row>
    <row r="41" spans="1:14" s="7" customFormat="1" x14ac:dyDescent="0.2">
      <c r="A41" s="120" t="s">
        <v>30</v>
      </c>
      <c r="B41" s="26">
        <f>SUM(INDEX(B23:M23,,MONTH('[1]Podklady RZ'!$O$1)):INDEX(B23:M23,,MONTH('[1]Podklady RZ'!$Q$1)))</f>
        <v>25450.348998101523</v>
      </c>
      <c r="C41" s="69"/>
      <c r="D41" s="69"/>
      <c r="E41" s="69"/>
      <c r="F41" s="69"/>
      <c r="G41" s="69"/>
      <c r="H41" s="69"/>
      <c r="I41" s="69"/>
      <c r="J41" s="69"/>
      <c r="K41" s="69"/>
      <c r="L41" s="69"/>
      <c r="M41" s="69"/>
      <c r="N41" s="69"/>
    </row>
    <row r="42" spans="1:14" s="7" customFormat="1" x14ac:dyDescent="0.2">
      <c r="A42" s="68"/>
      <c r="B42" s="69"/>
      <c r="C42" s="69"/>
      <c r="D42" s="69"/>
      <c r="E42" s="69"/>
      <c r="F42" s="69"/>
      <c r="G42" s="69"/>
      <c r="H42" s="69"/>
      <c r="I42" s="69"/>
      <c r="J42" s="69"/>
      <c r="K42" s="69"/>
      <c r="L42" s="69"/>
      <c r="M42" s="69"/>
      <c r="N42" s="69"/>
    </row>
    <row r="43" spans="1:14" s="7" customFormat="1" x14ac:dyDescent="0.2">
      <c r="A43" s="68"/>
      <c r="B43" s="69"/>
      <c r="C43" s="69"/>
      <c r="D43" s="69"/>
      <c r="E43" s="69"/>
      <c r="F43" s="69"/>
      <c r="G43" s="69"/>
      <c r="H43" s="69"/>
      <c r="I43" s="69"/>
      <c r="J43" s="69"/>
      <c r="K43" s="69"/>
      <c r="L43" s="69"/>
      <c r="M43" s="69"/>
      <c r="N43" s="69"/>
    </row>
    <row r="44" spans="1:14" s="7" customFormat="1" x14ac:dyDescent="0.2">
      <c r="A44" s="68"/>
      <c r="B44" s="69"/>
      <c r="C44" s="69"/>
      <c r="D44" s="69"/>
      <c r="E44" s="69"/>
      <c r="F44" s="69"/>
      <c r="G44" s="69"/>
      <c r="H44" s="69"/>
      <c r="I44" s="69"/>
      <c r="J44" s="69"/>
      <c r="K44" s="69"/>
      <c r="L44" s="69"/>
      <c r="M44" s="69"/>
      <c r="N44" s="69"/>
    </row>
    <row r="45" spans="1:14" s="7" customFormat="1" x14ac:dyDescent="0.2">
      <c r="A45" s="2"/>
      <c r="B45" s="2"/>
      <c r="C45" s="2"/>
      <c r="D45" s="2"/>
      <c r="E45" s="2"/>
      <c r="F45" s="2"/>
      <c r="G45" s="2"/>
      <c r="H45" s="2"/>
      <c r="I45" s="2"/>
      <c r="J45" s="2"/>
      <c r="K45" s="2"/>
      <c r="L45" s="2"/>
      <c r="M45" s="2"/>
      <c r="N45" s="2"/>
    </row>
    <row r="47" spans="1:14" x14ac:dyDescent="0.2">
      <c r="B47" s="71"/>
    </row>
    <row r="48" spans="1:14" x14ac:dyDescent="0.2">
      <c r="B48" s="71"/>
    </row>
    <row r="49" spans="2:2" x14ac:dyDescent="0.2">
      <c r="B49" s="71"/>
    </row>
  </sheetData>
  <mergeCells count="11">
    <mergeCell ref="N6:N7"/>
    <mergeCell ref="K6:M6"/>
    <mergeCell ref="H6:J6"/>
    <mergeCell ref="A4:A5"/>
    <mergeCell ref="A6:A7"/>
    <mergeCell ref="B6:D6"/>
    <mergeCell ref="E6:G6"/>
    <mergeCell ref="B4:D4"/>
    <mergeCell ref="E4:G4"/>
    <mergeCell ref="H4:J4"/>
    <mergeCell ref="K4:M4"/>
  </mergeCells>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5"/>
  <dimension ref="A1:U35"/>
  <sheetViews>
    <sheetView showGridLines="0" zoomScale="70" zoomScaleNormal="70" zoomScaleSheetLayoutView="100" workbookViewId="0">
      <selection activeCell="T48" sqref="T48"/>
    </sheetView>
  </sheetViews>
  <sheetFormatPr defaultColWidth="9.140625" defaultRowHeight="12" x14ac:dyDescent="0.2"/>
  <cols>
    <col min="1" max="1" width="18.85546875" style="7" customWidth="1"/>
    <col min="2" max="13" width="9.5703125" style="7" customWidth="1"/>
    <col min="14" max="14" width="10.42578125" style="7" customWidth="1"/>
    <col min="15" max="16384" width="9.140625" style="7"/>
  </cols>
  <sheetData>
    <row r="1" spans="1:21" ht="18" x14ac:dyDescent="0.25">
      <c r="A1" s="255" t="s">
        <v>265</v>
      </c>
      <c r="N1" s="259" t="str">
        <f>'3'!N1</f>
        <v>2021</v>
      </c>
    </row>
    <row r="2" spans="1:21" ht="6" customHeight="1" x14ac:dyDescent="0.2"/>
    <row r="3" spans="1:21" x14ac:dyDescent="0.2">
      <c r="A3" s="328"/>
      <c r="B3" s="329" t="s">
        <v>42</v>
      </c>
      <c r="C3" s="330"/>
      <c r="D3" s="331"/>
      <c r="E3" s="329" t="s">
        <v>43</v>
      </c>
      <c r="F3" s="330"/>
      <c r="G3" s="331"/>
      <c r="H3" s="329" t="s">
        <v>44</v>
      </c>
      <c r="I3" s="330"/>
      <c r="J3" s="331"/>
      <c r="K3" s="329" t="s">
        <v>45</v>
      </c>
      <c r="L3" s="330"/>
      <c r="M3" s="331"/>
      <c r="N3" s="224" t="s">
        <v>7</v>
      </c>
    </row>
    <row r="4" spans="1:21" x14ac:dyDescent="0.2">
      <c r="A4" s="328"/>
      <c r="B4" s="300" t="s">
        <v>8</v>
      </c>
      <c r="C4" s="290" t="s">
        <v>9</v>
      </c>
      <c r="D4" s="301" t="s">
        <v>10</v>
      </c>
      <c r="E4" s="300" t="s">
        <v>11</v>
      </c>
      <c r="F4" s="290" t="s">
        <v>12</v>
      </c>
      <c r="G4" s="301" t="s">
        <v>13</v>
      </c>
      <c r="H4" s="300" t="s">
        <v>14</v>
      </c>
      <c r="I4" s="290" t="s">
        <v>15</v>
      </c>
      <c r="J4" s="301" t="s">
        <v>16</v>
      </c>
      <c r="K4" s="300" t="s">
        <v>17</v>
      </c>
      <c r="L4" s="290" t="s">
        <v>18</v>
      </c>
      <c r="M4" s="301" t="s">
        <v>19</v>
      </c>
      <c r="N4" s="207"/>
    </row>
    <row r="5" spans="1:21" x14ac:dyDescent="0.2">
      <c r="A5" s="333" t="s">
        <v>117</v>
      </c>
      <c r="B5" s="334">
        <f>SUM(B6:D6)</f>
        <v>35864.885266227058</v>
      </c>
      <c r="C5" s="323"/>
      <c r="D5" s="335"/>
      <c r="E5" s="334">
        <f t="shared" ref="E5" si="0">SUM(E6:G6)</f>
        <v>17756.23579868277</v>
      </c>
      <c r="F5" s="323"/>
      <c r="G5" s="335"/>
      <c r="H5" s="334">
        <f t="shared" ref="H5" si="1">SUM(H6:J6)</f>
        <v>9766.3766637908302</v>
      </c>
      <c r="I5" s="323"/>
      <c r="J5" s="335"/>
      <c r="K5" s="334">
        <f t="shared" ref="K5" si="2">SUM(K6:M6)</f>
        <v>29041.886406273021</v>
      </c>
      <c r="L5" s="323"/>
      <c r="M5" s="335"/>
      <c r="N5" s="323">
        <f>SUM(N7:N20)</f>
        <v>92429.384134973676</v>
      </c>
    </row>
    <row r="6" spans="1:21" x14ac:dyDescent="0.2">
      <c r="A6" s="333"/>
      <c r="B6" s="306">
        <f>SUM(B7:B20)</f>
        <v>13031.248077676319</v>
      </c>
      <c r="C6" s="208">
        <f t="shared" ref="C6:M6" si="3">SUM(C7:C20)</f>
        <v>11995.28908109055</v>
      </c>
      <c r="D6" s="307">
        <f t="shared" si="3"/>
        <v>10838.348107460186</v>
      </c>
      <c r="E6" s="306">
        <f t="shared" si="3"/>
        <v>8596.0324977396394</v>
      </c>
      <c r="F6" s="208">
        <f t="shared" si="3"/>
        <v>5988.6269607167624</v>
      </c>
      <c r="G6" s="307">
        <f t="shared" si="3"/>
        <v>3171.5763402263701</v>
      </c>
      <c r="H6" s="306">
        <f t="shared" si="3"/>
        <v>2784.193024158551</v>
      </c>
      <c r="I6" s="208">
        <f t="shared" si="3"/>
        <v>3046.8894615463491</v>
      </c>
      <c r="J6" s="307">
        <f t="shared" si="3"/>
        <v>3935.2941780859305</v>
      </c>
      <c r="K6" s="306">
        <f t="shared" si="3"/>
        <v>7223.6160516536247</v>
      </c>
      <c r="L6" s="208">
        <f t="shared" si="3"/>
        <v>9685.8104448233553</v>
      </c>
      <c r="M6" s="307">
        <f t="shared" si="3"/>
        <v>12132.459909796042</v>
      </c>
      <c r="N6" s="323"/>
      <c r="P6" s="137"/>
      <c r="Q6" s="137"/>
      <c r="R6" s="137"/>
      <c r="S6" s="137"/>
      <c r="T6" s="137"/>
      <c r="U6" s="42"/>
    </row>
    <row r="7" spans="1:21" x14ac:dyDescent="0.2">
      <c r="A7" s="174" t="s">
        <v>131</v>
      </c>
      <c r="B7" s="308">
        <f>'[1]Podklady RZ'!B112</f>
        <v>647.88324499999987</v>
      </c>
      <c r="C7" s="209">
        <f>'[1]Podklady RZ'!C112</f>
        <v>649.64058000000023</v>
      </c>
      <c r="D7" s="309">
        <f>'[1]Podklady RZ'!D112</f>
        <v>501.58178600000002</v>
      </c>
      <c r="E7" s="308">
        <f>'[1]Podklady RZ'!E112</f>
        <v>398.81724599999995</v>
      </c>
      <c r="F7" s="209">
        <f>'[1]Podklady RZ'!F112</f>
        <v>274.67653999999999</v>
      </c>
      <c r="G7" s="309">
        <f>'[1]Podklady RZ'!G112</f>
        <v>145.39637099999996</v>
      </c>
      <c r="H7" s="308">
        <f>'[1]Podklady RZ'!H112</f>
        <v>208.88136900000003</v>
      </c>
      <c r="I7" s="209">
        <f>'[1]Podklady RZ'!I112</f>
        <v>158.542136</v>
      </c>
      <c r="J7" s="309">
        <f>'[1]Podklady RZ'!J112</f>
        <v>156.09073699999996</v>
      </c>
      <c r="K7" s="308">
        <f>'[1]Podklady RZ'!K112</f>
        <v>351.23605300000003</v>
      </c>
      <c r="L7" s="209">
        <f>'[1]Podklady RZ'!L112</f>
        <v>476.60068899999993</v>
      </c>
      <c r="M7" s="309">
        <f>'[1]Podklady RZ'!M112</f>
        <v>544.07122800000002</v>
      </c>
      <c r="N7" s="238">
        <f t="shared" ref="N7:N20" si="4">SUM(B7:M7)</f>
        <v>4513.4179800000002</v>
      </c>
      <c r="P7" s="8"/>
      <c r="Q7" s="131"/>
      <c r="R7" s="131"/>
      <c r="S7" s="131"/>
      <c r="T7" s="131"/>
      <c r="U7" s="42"/>
    </row>
    <row r="8" spans="1:21" x14ac:dyDescent="0.2">
      <c r="A8" s="174" t="s">
        <v>99</v>
      </c>
      <c r="B8" s="308">
        <f>'[1]Podklady RZ'!B113</f>
        <v>750.71559799999989</v>
      </c>
      <c r="C8" s="209">
        <f>'[1]Podklady RZ'!C113</f>
        <v>640.43477199999995</v>
      </c>
      <c r="D8" s="309">
        <f>'[1]Podklady RZ'!D113</f>
        <v>619.23990200000003</v>
      </c>
      <c r="E8" s="308">
        <f>'[1]Podklady RZ'!E113</f>
        <v>476.65966300000008</v>
      </c>
      <c r="F8" s="209">
        <f>'[1]Podklady RZ'!F113</f>
        <v>337.02241099999992</v>
      </c>
      <c r="G8" s="309">
        <f>'[1]Podklady RZ'!G113</f>
        <v>175.06851000000003</v>
      </c>
      <c r="H8" s="308">
        <f>'[1]Podklady RZ'!H113</f>
        <v>165.96721100000008</v>
      </c>
      <c r="I8" s="209">
        <f>'[1]Podklady RZ'!I113</f>
        <v>174.62084300000004</v>
      </c>
      <c r="J8" s="309">
        <f>'[1]Podklady RZ'!J113</f>
        <v>192.71132200000002</v>
      </c>
      <c r="K8" s="308">
        <f>'[1]Podklady RZ'!K113</f>
        <v>377.93131000000005</v>
      </c>
      <c r="L8" s="209">
        <f>'[1]Podklady RZ'!L113</f>
        <v>542.77525800000001</v>
      </c>
      <c r="M8" s="309">
        <f>'[1]Podklady RZ'!M113</f>
        <v>660.11618100000021</v>
      </c>
      <c r="N8" s="238">
        <f t="shared" si="4"/>
        <v>5113.2629810000008</v>
      </c>
      <c r="P8" s="8"/>
      <c r="Q8" s="131"/>
      <c r="R8" s="131"/>
      <c r="S8" s="131"/>
      <c r="T8" s="131"/>
      <c r="U8" s="42"/>
    </row>
    <row r="9" spans="1:21" x14ac:dyDescent="0.2">
      <c r="A9" s="174" t="s">
        <v>100</v>
      </c>
      <c r="B9" s="308">
        <f>'[1]Podklady RZ'!B114</f>
        <v>850.95271700000035</v>
      </c>
      <c r="C9" s="209">
        <f>'[1]Podklady RZ'!C114</f>
        <v>776.72232899999995</v>
      </c>
      <c r="D9" s="309">
        <f>'[1]Podklady RZ'!D114</f>
        <v>675.85284499999966</v>
      </c>
      <c r="E9" s="308">
        <f>'[1]Podklady RZ'!E114</f>
        <v>509.22733700100008</v>
      </c>
      <c r="F9" s="209">
        <f>'[1]Podklady RZ'!F114</f>
        <v>339.35980000100005</v>
      </c>
      <c r="G9" s="309">
        <f>'[1]Podklady RZ'!G114</f>
        <v>187.20823599999997</v>
      </c>
      <c r="H9" s="308">
        <f>'[1]Podklady RZ'!H114</f>
        <v>170.53703900000002</v>
      </c>
      <c r="I9" s="209">
        <f>'[1]Podklady RZ'!I114</f>
        <v>178.14822199999998</v>
      </c>
      <c r="J9" s="309">
        <f>'[1]Podklady RZ'!J114</f>
        <v>225.02405200000001</v>
      </c>
      <c r="K9" s="308">
        <f>'[1]Podklady RZ'!K114</f>
        <v>438.28820000000002</v>
      </c>
      <c r="L9" s="209">
        <f>'[1]Podklady RZ'!L114</f>
        <v>628.88523999999995</v>
      </c>
      <c r="M9" s="309">
        <f>'[1]Podklady RZ'!M114</f>
        <v>807.60964300000035</v>
      </c>
      <c r="N9" s="238">
        <f t="shared" si="4"/>
        <v>5787.8156600020002</v>
      </c>
      <c r="P9" s="8"/>
      <c r="Q9" s="131"/>
      <c r="R9" s="131"/>
      <c r="S9" s="131"/>
      <c r="T9" s="131"/>
      <c r="U9" s="42"/>
    </row>
    <row r="10" spans="1:21" x14ac:dyDescent="0.2">
      <c r="A10" s="174" t="s">
        <v>101</v>
      </c>
      <c r="B10" s="308">
        <f>'[1]Podklady RZ'!B115</f>
        <v>464.25101599999988</v>
      </c>
      <c r="C10" s="209">
        <f>'[1]Podklady RZ'!C115</f>
        <v>434.97253600000005</v>
      </c>
      <c r="D10" s="309">
        <f>'[1]Podklady RZ'!D115</f>
        <v>385.29361199999994</v>
      </c>
      <c r="E10" s="308">
        <f>'[1]Podklady RZ'!E115</f>
        <v>315.67903100000001</v>
      </c>
      <c r="F10" s="209">
        <f>'[1]Podklady RZ'!F115</f>
        <v>241.26215499999995</v>
      </c>
      <c r="G10" s="309">
        <f>'[1]Podklady RZ'!G115</f>
        <v>110.45332800000001</v>
      </c>
      <c r="H10" s="308">
        <f>'[1]Podklady RZ'!H115</f>
        <v>123.05883799999999</v>
      </c>
      <c r="I10" s="209">
        <f>'[1]Podklady RZ'!I115</f>
        <v>121.34514000000001</v>
      </c>
      <c r="J10" s="309">
        <f>'[1]Podklady RZ'!J115</f>
        <v>168.26451100000003</v>
      </c>
      <c r="K10" s="308">
        <f>'[1]Podklady RZ'!K115</f>
        <v>295.47908500000005</v>
      </c>
      <c r="L10" s="209">
        <f>'[1]Podklady RZ'!L115</f>
        <v>387.0712529999999</v>
      </c>
      <c r="M10" s="309">
        <f>'[1]Podklady RZ'!M115</f>
        <v>456.49236099999985</v>
      </c>
      <c r="N10" s="238">
        <f t="shared" si="4"/>
        <v>3503.6228659999997</v>
      </c>
      <c r="P10" s="8"/>
      <c r="Q10" s="131"/>
      <c r="R10" s="131"/>
      <c r="S10" s="131"/>
      <c r="T10" s="131"/>
      <c r="U10" s="42"/>
    </row>
    <row r="11" spans="1:21" x14ac:dyDescent="0.2">
      <c r="A11" s="174" t="s">
        <v>130</v>
      </c>
      <c r="B11" s="308">
        <f>'[1]Podklady RZ'!B116</f>
        <v>256.21327400000001</v>
      </c>
      <c r="C11" s="209">
        <f>'[1]Podklady RZ'!C116</f>
        <v>226.37418699999998</v>
      </c>
      <c r="D11" s="309">
        <f>'[1]Podklady RZ'!D116</f>
        <v>212.631044</v>
      </c>
      <c r="E11" s="308">
        <f>'[1]Podklady RZ'!E116</f>
        <v>167.85951000000003</v>
      </c>
      <c r="F11" s="209">
        <f>'[1]Podklady RZ'!F116</f>
        <v>110.55757799999996</v>
      </c>
      <c r="G11" s="309">
        <f>'[1]Podklady RZ'!G116</f>
        <v>51.652622000000001</v>
      </c>
      <c r="H11" s="308">
        <f>'[1]Podklady RZ'!H116</f>
        <v>46.497563</v>
      </c>
      <c r="I11" s="209">
        <f>'[1]Podklady RZ'!I116</f>
        <v>47.974943999999994</v>
      </c>
      <c r="J11" s="309">
        <f>'[1]Podklady RZ'!J116</f>
        <v>67.840059999999994</v>
      </c>
      <c r="K11" s="308">
        <f>'[1]Podklady RZ'!K116</f>
        <v>132.02058700000003</v>
      </c>
      <c r="L11" s="209">
        <f>'[1]Podklady RZ'!L116</f>
        <v>191.18252000000001</v>
      </c>
      <c r="M11" s="309">
        <f>'[1]Podklady RZ'!M116</f>
        <v>235.97941199999997</v>
      </c>
      <c r="N11" s="238">
        <f t="shared" si="4"/>
        <v>1746.7833009999997</v>
      </c>
      <c r="P11" s="8"/>
      <c r="Q11" s="131"/>
      <c r="R11" s="131"/>
      <c r="S11" s="131"/>
      <c r="T11" s="131"/>
      <c r="U11" s="42"/>
    </row>
    <row r="12" spans="1:21" x14ac:dyDescent="0.2">
      <c r="A12" s="174" t="s">
        <v>102</v>
      </c>
      <c r="B12" s="308">
        <f>'[1]Podklady RZ'!B117</f>
        <v>419.77620220331039</v>
      </c>
      <c r="C12" s="209">
        <f>'[1]Podklady RZ'!C117</f>
        <v>391.84989268828798</v>
      </c>
      <c r="D12" s="309">
        <f>'[1]Podklady RZ'!D117</f>
        <v>358.72402007483186</v>
      </c>
      <c r="E12" s="308">
        <f>'[1]Podklady RZ'!E117</f>
        <v>281.69510921086544</v>
      </c>
      <c r="F12" s="209">
        <f>'[1]Podklady RZ'!F117</f>
        <v>211.09311850748543</v>
      </c>
      <c r="G12" s="309">
        <f>'[1]Podklady RZ'!G117</f>
        <v>123.38767</v>
      </c>
      <c r="H12" s="308">
        <f>'[1]Podklady RZ'!H117</f>
        <v>99.255229999999983</v>
      </c>
      <c r="I12" s="209">
        <f>'[1]Podklady RZ'!I117</f>
        <v>109.99188699999999</v>
      </c>
      <c r="J12" s="309">
        <f>'[1]Podklady RZ'!J117</f>
        <v>146.60057000000003</v>
      </c>
      <c r="K12" s="308">
        <f>'[1]Podklady RZ'!K117</f>
        <v>245.77119099999999</v>
      </c>
      <c r="L12" s="209">
        <f>'[1]Podklady RZ'!L117</f>
        <v>306.76397099999997</v>
      </c>
      <c r="M12" s="309">
        <f>'[1]Podklady RZ'!M117</f>
        <v>391.37090800000004</v>
      </c>
      <c r="N12" s="238">
        <f t="shared" si="4"/>
        <v>3086.2797696847806</v>
      </c>
      <c r="P12" s="8"/>
      <c r="Q12" s="131"/>
      <c r="R12" s="131"/>
      <c r="S12" s="131"/>
      <c r="T12" s="131"/>
      <c r="U12" s="42"/>
    </row>
    <row r="13" spans="1:21" x14ac:dyDescent="0.2">
      <c r="A13" s="174" t="s">
        <v>103</v>
      </c>
      <c r="B13" s="308">
        <f>'[1]Podklady RZ'!B118</f>
        <v>322.84037200000006</v>
      </c>
      <c r="C13" s="209">
        <f>'[1]Podklady RZ'!C118</f>
        <v>284.96762899999999</v>
      </c>
      <c r="D13" s="309">
        <f>'[1]Podklady RZ'!D118</f>
        <v>256.03935500000006</v>
      </c>
      <c r="E13" s="308">
        <f>'[1]Podklady RZ'!E118</f>
        <v>212.07286000000005</v>
      </c>
      <c r="F13" s="209">
        <f>'[1]Podklady RZ'!F118</f>
        <v>148.45476599999998</v>
      </c>
      <c r="G13" s="309">
        <f>'[1]Podklady RZ'!G118</f>
        <v>66.902096</v>
      </c>
      <c r="H13" s="308">
        <f>'[1]Podklady RZ'!H118</f>
        <v>63.355655000000006</v>
      </c>
      <c r="I13" s="209">
        <f>'[1]Podklady RZ'!I118</f>
        <v>66.565196999999998</v>
      </c>
      <c r="J13" s="309">
        <f>'[1]Podklady RZ'!J118</f>
        <v>94.431663999999969</v>
      </c>
      <c r="K13" s="308">
        <f>'[1]Podklady RZ'!K118</f>
        <v>177.65020978451534</v>
      </c>
      <c r="L13" s="209">
        <f>'[1]Podklady RZ'!L118</f>
        <v>237.52475964372749</v>
      </c>
      <c r="M13" s="309">
        <f>'[1]Podklady RZ'!M118</f>
        <v>302.37864410677571</v>
      </c>
      <c r="N13" s="238">
        <f t="shared" si="4"/>
        <v>2233.1832075350185</v>
      </c>
      <c r="P13" s="8"/>
      <c r="Q13" s="131"/>
      <c r="R13" s="131"/>
      <c r="S13" s="131"/>
      <c r="T13" s="131"/>
      <c r="U13" s="42"/>
    </row>
    <row r="14" spans="1:21" x14ac:dyDescent="0.2">
      <c r="A14" s="174" t="s">
        <v>104</v>
      </c>
      <c r="B14" s="308">
        <f>'[1]Podklady RZ'!B119</f>
        <v>2312.9407090000009</v>
      </c>
      <c r="C14" s="209">
        <f>'[1]Podklady RZ'!C119</f>
        <v>2157.9585889999998</v>
      </c>
      <c r="D14" s="309">
        <f>'[1]Podklady RZ'!D119</f>
        <v>1883.1474049999999</v>
      </c>
      <c r="E14" s="308">
        <f>'[1]Podklady RZ'!E119</f>
        <v>1500.7321269999998</v>
      </c>
      <c r="F14" s="209">
        <f>'[1]Podklady RZ'!F119</f>
        <v>942.88344899999959</v>
      </c>
      <c r="G14" s="309">
        <f>'[1]Podklady RZ'!G119</f>
        <v>510.22131400000001</v>
      </c>
      <c r="H14" s="308">
        <f>'[1]Podklady RZ'!H119</f>
        <v>465.30602900000008</v>
      </c>
      <c r="I14" s="209">
        <f>'[1]Podklady RZ'!I119</f>
        <v>551.15672100000006</v>
      </c>
      <c r="J14" s="309">
        <f>'[1]Podklady RZ'!J119</f>
        <v>687.64321500000005</v>
      </c>
      <c r="K14" s="308">
        <f>'[1]Podklady RZ'!K119</f>
        <v>1256.8943760000002</v>
      </c>
      <c r="L14" s="209">
        <f>'[1]Podklady RZ'!L119</f>
        <v>1607.8033100000005</v>
      </c>
      <c r="M14" s="309">
        <f>'[1]Podklady RZ'!M119</f>
        <v>2199.6595130000001</v>
      </c>
      <c r="N14" s="238">
        <f t="shared" si="4"/>
        <v>16076.346756999999</v>
      </c>
      <c r="P14" s="8"/>
      <c r="Q14" s="131"/>
      <c r="R14" s="131"/>
      <c r="S14" s="131"/>
      <c r="T14" s="131"/>
      <c r="U14" s="42"/>
    </row>
    <row r="15" spans="1:21" x14ac:dyDescent="0.2">
      <c r="A15" s="174" t="s">
        <v>105</v>
      </c>
      <c r="B15" s="308">
        <f>'[1]Podklady RZ'!B120</f>
        <v>519.83400299999994</v>
      </c>
      <c r="C15" s="209">
        <f>'[1]Podklady RZ'!C120</f>
        <v>496.53308899999985</v>
      </c>
      <c r="D15" s="309">
        <f>'[1]Podklady RZ'!D120</f>
        <v>430.65919800000006</v>
      </c>
      <c r="E15" s="308">
        <f>'[1]Podklady RZ'!E120</f>
        <v>317.28244200000006</v>
      </c>
      <c r="F15" s="209">
        <f>'[1]Podklady RZ'!F120</f>
        <v>196.17333299999999</v>
      </c>
      <c r="G15" s="309">
        <f>'[1]Podklady RZ'!G120</f>
        <v>106.51024600000001</v>
      </c>
      <c r="H15" s="308">
        <f>'[1]Podklady RZ'!H120</f>
        <v>99.633548000000033</v>
      </c>
      <c r="I15" s="209">
        <f>'[1]Podklady RZ'!I120</f>
        <v>105.43197400000001</v>
      </c>
      <c r="J15" s="309">
        <f>'[1]Podklady RZ'!J120</f>
        <v>133.50368600000002</v>
      </c>
      <c r="K15" s="308">
        <f>'[1]Podklady RZ'!K120</f>
        <v>278.44012099999998</v>
      </c>
      <c r="L15" s="209">
        <f>'[1]Podklady RZ'!L120</f>
        <v>372.60254400000025</v>
      </c>
      <c r="M15" s="309">
        <f>'[1]Podklady RZ'!M120</f>
        <v>497.45273100000003</v>
      </c>
      <c r="N15" s="238">
        <f t="shared" si="4"/>
        <v>3554.0569150000006</v>
      </c>
      <c r="P15" s="8"/>
      <c r="Q15" s="131"/>
      <c r="R15" s="131"/>
      <c r="S15" s="131"/>
      <c r="T15" s="131"/>
      <c r="U15" s="42"/>
    </row>
    <row r="16" spans="1:21" x14ac:dyDescent="0.2">
      <c r="A16" s="174" t="s">
        <v>106</v>
      </c>
      <c r="B16" s="308">
        <f>'[1]Podklady RZ'!B121</f>
        <v>682.64583847300764</v>
      </c>
      <c r="C16" s="209">
        <f>'[1]Podklady RZ'!C121</f>
        <v>632.68698340226342</v>
      </c>
      <c r="D16" s="309">
        <f>'[1]Podklady RZ'!D121</f>
        <v>563.60432038535328</v>
      </c>
      <c r="E16" s="308">
        <f>'[1]Podklady RZ'!E121</f>
        <v>418.25814128394512</v>
      </c>
      <c r="F16" s="209">
        <f>'[1]Podklady RZ'!F121</f>
        <v>251.23234435272539</v>
      </c>
      <c r="G16" s="309">
        <f>'[1]Podklady RZ'!G121</f>
        <v>89.339180675524389</v>
      </c>
      <c r="H16" s="308">
        <f>'[1]Podklady RZ'!H121</f>
        <v>78.403474518917733</v>
      </c>
      <c r="I16" s="209">
        <f>'[1]Podklady RZ'!I121</f>
        <v>82.515576733094193</v>
      </c>
      <c r="J16" s="309">
        <f>'[1]Podklady RZ'!J121</f>
        <v>130.79571373336219</v>
      </c>
      <c r="K16" s="308">
        <f>'[1]Podklady RZ'!K121</f>
        <v>339.16093199999995</v>
      </c>
      <c r="L16" s="209">
        <f>'[1]Podklady RZ'!L121</f>
        <v>484.36810400000013</v>
      </c>
      <c r="M16" s="309">
        <f>'[1]Podklady RZ'!M121</f>
        <v>652.86817500000018</v>
      </c>
      <c r="N16" s="238">
        <f t="shared" si="4"/>
        <v>4405.8787845581937</v>
      </c>
      <c r="P16" s="8"/>
      <c r="Q16" s="131"/>
      <c r="R16" s="131"/>
      <c r="S16" s="131"/>
      <c r="T16" s="131"/>
      <c r="U16" s="42"/>
    </row>
    <row r="17" spans="1:21" x14ac:dyDescent="0.2">
      <c r="A17" s="174" t="s">
        <v>107</v>
      </c>
      <c r="B17" s="308">
        <f>'[1]Podklady RZ'!B122</f>
        <v>630.42633000000001</v>
      </c>
      <c r="C17" s="209">
        <f>'[1]Podklady RZ'!C122</f>
        <v>582.57873399999983</v>
      </c>
      <c r="D17" s="309">
        <f>'[1]Podklady RZ'!D122</f>
        <v>521.14148</v>
      </c>
      <c r="E17" s="308">
        <f>'[1]Podklady RZ'!E122</f>
        <v>416.33208599999995</v>
      </c>
      <c r="F17" s="209">
        <f>'[1]Podklady RZ'!F122</f>
        <v>279.57895400000001</v>
      </c>
      <c r="G17" s="309">
        <f>'[1]Podklady RZ'!G122</f>
        <v>130.21138100000002</v>
      </c>
      <c r="H17" s="308">
        <f>'[1]Podklady RZ'!H122</f>
        <v>109.91131800000001</v>
      </c>
      <c r="I17" s="209">
        <f>'[1]Podklady RZ'!I122</f>
        <v>101.693257</v>
      </c>
      <c r="J17" s="309">
        <f>'[1]Podklady RZ'!J122</f>
        <v>149.52986500000003</v>
      </c>
      <c r="K17" s="308">
        <f>'[1]Podklady RZ'!K122</f>
        <v>326.89942799999994</v>
      </c>
      <c r="L17" s="209">
        <f>'[1]Podklady RZ'!L122</f>
        <v>509.068668</v>
      </c>
      <c r="M17" s="309">
        <f>'[1]Podklady RZ'!M122</f>
        <v>609.00489000000005</v>
      </c>
      <c r="N17" s="238">
        <f t="shared" si="4"/>
        <v>4366.3763909999998</v>
      </c>
      <c r="P17" s="8"/>
      <c r="Q17" s="131"/>
      <c r="R17" s="131"/>
      <c r="S17" s="131"/>
      <c r="T17" s="131"/>
      <c r="U17" s="42"/>
    </row>
    <row r="18" spans="1:21" x14ac:dyDescent="0.2">
      <c r="A18" s="174" t="s">
        <v>108</v>
      </c>
      <c r="B18" s="308">
        <f>'[1]Podklady RZ'!B123</f>
        <v>2928.8096030000002</v>
      </c>
      <c r="C18" s="209">
        <f>'[1]Podklady RZ'!C123</f>
        <v>2593.1466739999996</v>
      </c>
      <c r="D18" s="309">
        <f>'[1]Podklady RZ'!D123</f>
        <v>2482.7117929999999</v>
      </c>
      <c r="E18" s="308">
        <f>'[1]Podklady RZ'!E123</f>
        <v>2017.5817320000003</v>
      </c>
      <c r="F18" s="209">
        <f>'[1]Podklady RZ'!F123</f>
        <v>1463.9050439999999</v>
      </c>
      <c r="G18" s="309">
        <f>'[1]Podklady RZ'!G123</f>
        <v>771.97990400000003</v>
      </c>
      <c r="H18" s="308">
        <f>'[1]Podklady RZ'!H123</f>
        <v>573.27006299999982</v>
      </c>
      <c r="I18" s="209">
        <f>'[1]Podklady RZ'!I123</f>
        <v>706.88496700000007</v>
      </c>
      <c r="J18" s="309">
        <f>'[1]Podklady RZ'!J123</f>
        <v>989.04237299999977</v>
      </c>
      <c r="K18" s="308">
        <f>'[1]Podklady RZ'!K123</f>
        <v>1688.0369100000005</v>
      </c>
      <c r="L18" s="209">
        <f>'[1]Podklady RZ'!L123</f>
        <v>2240.2538030000001</v>
      </c>
      <c r="M18" s="309">
        <f>'[1]Podklady RZ'!M123</f>
        <v>2744.7890109999998</v>
      </c>
      <c r="N18" s="238">
        <f t="shared" si="4"/>
        <v>21200.411877000002</v>
      </c>
      <c r="P18" s="8"/>
      <c r="Q18" s="131"/>
      <c r="R18" s="131"/>
      <c r="S18" s="131"/>
      <c r="T18" s="131"/>
      <c r="U18" s="42"/>
    </row>
    <row r="19" spans="1:21" x14ac:dyDescent="0.2">
      <c r="A19" s="174" t="s">
        <v>109</v>
      </c>
      <c r="B19" s="308">
        <f>'[1]Podklady RZ'!B124</f>
        <v>1680.8358580000001</v>
      </c>
      <c r="C19" s="209">
        <f>'[1]Podklady RZ'!C124</f>
        <v>1580.3558800000005</v>
      </c>
      <c r="D19" s="309">
        <f>'[1]Podklady RZ'!D124</f>
        <v>1454.6475570000005</v>
      </c>
      <c r="E19" s="308">
        <f>'[1]Podklady RZ'!E124</f>
        <v>1196.8334839999995</v>
      </c>
      <c r="F19" s="209">
        <f>'[1]Podklady RZ'!F124</f>
        <v>947.89382899999976</v>
      </c>
      <c r="G19" s="309">
        <f>'[1]Podklady RZ'!G124</f>
        <v>538.10385100000019</v>
      </c>
      <c r="H19" s="308">
        <f>'[1]Podklady RZ'!H124</f>
        <v>448.39538599999997</v>
      </c>
      <c r="I19" s="209">
        <f>'[1]Podklady RZ'!I124</f>
        <v>486.42567199999985</v>
      </c>
      <c r="J19" s="309">
        <f>'[1]Podklady RZ'!J124</f>
        <v>608.54633099999978</v>
      </c>
      <c r="K19" s="308">
        <f>'[1]Podklady RZ'!K124</f>
        <v>1012.7124339999998</v>
      </c>
      <c r="L19" s="209">
        <f>'[1]Podklady RZ'!L124</f>
        <v>1280.6427599999997</v>
      </c>
      <c r="M19" s="309">
        <f>'[1]Podklady RZ'!M124</f>
        <v>1514.1634010000002</v>
      </c>
      <c r="N19" s="238">
        <f t="shared" si="4"/>
        <v>12749.556442999999</v>
      </c>
      <c r="P19" s="8"/>
      <c r="Q19" s="131"/>
      <c r="R19" s="131"/>
      <c r="S19" s="131"/>
      <c r="T19" s="131"/>
      <c r="U19" s="42"/>
    </row>
    <row r="20" spans="1:21" x14ac:dyDescent="0.2">
      <c r="A20" s="174" t="s">
        <v>110</v>
      </c>
      <c r="B20" s="308">
        <f>'[1]Podklady RZ'!B125</f>
        <v>563.12331199999994</v>
      </c>
      <c r="C20" s="209">
        <f>'[1]Podklady RZ'!C125</f>
        <v>547.06720600000006</v>
      </c>
      <c r="D20" s="309">
        <f>'[1]Podklady RZ'!D125</f>
        <v>493.07379000000003</v>
      </c>
      <c r="E20" s="308">
        <f>'[1]Podklady RZ'!E125</f>
        <v>367.0017292438277</v>
      </c>
      <c r="F20" s="209">
        <f>'[1]Podklady RZ'!F125</f>
        <v>244.53363885555271</v>
      </c>
      <c r="G20" s="309">
        <f>'[1]Podklady RZ'!G125</f>
        <v>165.14163055084515</v>
      </c>
      <c r="H20" s="308">
        <f>'[1]Podklady RZ'!H125</f>
        <v>131.72030063963294</v>
      </c>
      <c r="I20" s="209">
        <f>'[1]Podklady RZ'!I125</f>
        <v>155.59292481325457</v>
      </c>
      <c r="J20" s="309">
        <f>'[1]Podklady RZ'!J125</f>
        <v>185.27007835256845</v>
      </c>
      <c r="K20" s="308">
        <f>'[1]Podklady RZ'!K125</f>
        <v>303.09521486910882</v>
      </c>
      <c r="L20" s="209">
        <f>'[1]Podklady RZ'!L125</f>
        <v>420.26756517962968</v>
      </c>
      <c r="M20" s="309">
        <f>'[1]Podklady RZ'!M125</f>
        <v>516.50381168926731</v>
      </c>
      <c r="N20" s="238">
        <f t="shared" si="4"/>
        <v>4092.3912021936876</v>
      </c>
      <c r="P20" s="8"/>
      <c r="Q20" s="131"/>
      <c r="R20" s="131"/>
      <c r="S20" s="131"/>
      <c r="T20" s="131"/>
      <c r="U20" s="42"/>
    </row>
    <row r="21" spans="1:21" x14ac:dyDescent="0.2">
      <c r="A21" s="4"/>
      <c r="N21" s="3"/>
      <c r="P21" s="1"/>
      <c r="Q21" s="1"/>
      <c r="R21" s="1"/>
      <c r="S21" s="1"/>
      <c r="T21" s="1"/>
      <c r="U21" s="147"/>
    </row>
    <row r="22" spans="1:21" x14ac:dyDescent="0.2">
      <c r="A22" s="10" t="s">
        <v>131</v>
      </c>
      <c r="B22" s="26">
        <f>SUM(INDEX(B7:M7,,MONTH('[1]Podklady RZ'!$O$1)):INDEX(B7:M7,,MONTH('[1]Podklady RZ'!$Q$1)))</f>
        <v>4513.4179800000002</v>
      </c>
      <c r="P22" s="8"/>
      <c r="U22" s="143"/>
    </row>
    <row r="23" spans="1:21" x14ac:dyDescent="0.2">
      <c r="A23" s="10" t="s">
        <v>99</v>
      </c>
      <c r="B23" s="26">
        <f>SUM(INDEX(B8:M8,,MONTH('[1]Podklady RZ'!$O$1)):INDEX(B8:M8,,MONTH('[1]Podklady RZ'!$Q$1)))</f>
        <v>5113.2629810000008</v>
      </c>
    </row>
    <row r="24" spans="1:21" x14ac:dyDescent="0.2">
      <c r="A24" s="10" t="s">
        <v>100</v>
      </c>
      <c r="B24" s="26">
        <f>SUM(INDEX(B9:M9,,MONTH('[1]Podklady RZ'!$O$1)):INDEX(B9:M9,,MONTH('[1]Podklady RZ'!$Q$1)))</f>
        <v>5787.8156600020002</v>
      </c>
    </row>
    <row r="25" spans="1:21" x14ac:dyDescent="0.2">
      <c r="A25" s="10" t="s">
        <v>101</v>
      </c>
      <c r="B25" s="26">
        <f>SUM(INDEX(B10:M10,,MONTH('[1]Podklady RZ'!$O$1)):INDEX(B10:M10,,MONTH('[1]Podklady RZ'!$Q$1)))</f>
        <v>3503.6228659999997</v>
      </c>
    </row>
    <row r="26" spans="1:21" x14ac:dyDescent="0.2">
      <c r="A26" s="10" t="s">
        <v>130</v>
      </c>
      <c r="B26" s="26">
        <f>SUM(INDEX(B11:M11,,MONTH('[1]Podklady RZ'!$O$1)):INDEX(B11:M11,,MONTH('[1]Podklady RZ'!$Q$1)))</f>
        <v>1746.7833009999997</v>
      </c>
    </row>
    <row r="27" spans="1:21" x14ac:dyDescent="0.2">
      <c r="A27" s="10" t="s">
        <v>102</v>
      </c>
      <c r="B27" s="26">
        <f>SUM(INDEX(B12:M12,,MONTH('[1]Podklady RZ'!$O$1)):INDEX(B12:M12,,MONTH('[1]Podklady RZ'!$Q$1)))</f>
        <v>3086.2797696847806</v>
      </c>
    </row>
    <row r="28" spans="1:21" x14ac:dyDescent="0.2">
      <c r="A28" s="10" t="s">
        <v>103</v>
      </c>
      <c r="B28" s="26">
        <f>SUM(INDEX(B13:M13,,MONTH('[1]Podklady RZ'!$O$1)):INDEX(B13:M13,,MONTH('[1]Podklady RZ'!$Q$1)))</f>
        <v>2233.1832075350185</v>
      </c>
    </row>
    <row r="29" spans="1:21" x14ac:dyDescent="0.2">
      <c r="A29" s="10" t="s">
        <v>104</v>
      </c>
      <c r="B29" s="26">
        <f>SUM(INDEX(B14:M14,,MONTH('[1]Podklady RZ'!$O$1)):INDEX(B14:M14,,MONTH('[1]Podklady RZ'!$Q$1)))</f>
        <v>16076.346756999999</v>
      </c>
    </row>
    <row r="30" spans="1:21" x14ac:dyDescent="0.2">
      <c r="A30" s="10" t="s">
        <v>105</v>
      </c>
      <c r="B30" s="26">
        <f>SUM(INDEX(B15:M15,,MONTH('[1]Podklady RZ'!$O$1)):INDEX(B15:M15,,MONTH('[1]Podklady RZ'!$Q$1)))</f>
        <v>3554.0569150000006</v>
      </c>
    </row>
    <row r="31" spans="1:21" x14ac:dyDescent="0.2">
      <c r="A31" s="10" t="s">
        <v>106</v>
      </c>
      <c r="B31" s="26">
        <f>SUM(INDEX(B16:M16,,MONTH('[1]Podklady RZ'!$O$1)):INDEX(B16:M16,,MONTH('[1]Podklady RZ'!$Q$1)))</f>
        <v>4405.8787845581937</v>
      </c>
    </row>
    <row r="32" spans="1:21" x14ac:dyDescent="0.2">
      <c r="A32" s="10" t="s">
        <v>107</v>
      </c>
      <c r="B32" s="26">
        <f>SUM(INDEX(B17:M17,,MONTH('[1]Podklady RZ'!$O$1)):INDEX(B17:M17,,MONTH('[1]Podklady RZ'!$Q$1)))</f>
        <v>4366.3763909999998</v>
      </c>
    </row>
    <row r="33" spans="1:2" x14ac:dyDescent="0.2">
      <c r="A33" s="10" t="s">
        <v>108</v>
      </c>
      <c r="B33" s="26">
        <f>SUM(INDEX(B18:M18,,MONTH('[1]Podklady RZ'!$O$1)):INDEX(B18:M18,,MONTH('[1]Podklady RZ'!$Q$1)))</f>
        <v>21200.411877000002</v>
      </c>
    </row>
    <row r="34" spans="1:2" x14ac:dyDescent="0.2">
      <c r="A34" s="10" t="s">
        <v>109</v>
      </c>
      <c r="B34" s="26">
        <f>SUM(INDEX(B19:M19,,MONTH('[1]Podklady RZ'!$O$1)):INDEX(B19:M19,,MONTH('[1]Podklady RZ'!$Q$1)))</f>
        <v>12749.556442999999</v>
      </c>
    </row>
    <row r="35" spans="1:2" x14ac:dyDescent="0.2">
      <c r="A35" s="10" t="s">
        <v>110</v>
      </c>
      <c r="B35" s="26">
        <f>SUM(INDEX(B20:M20,,MONTH('[1]Podklady RZ'!$O$1)):INDEX(B20:M20,,MONTH('[1]Podklady RZ'!$Q$1)))</f>
        <v>4092.3912021936876</v>
      </c>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dimension ref="A1:T46"/>
  <sheetViews>
    <sheetView showGridLines="0" zoomScale="70" zoomScaleNormal="70" workbookViewId="0">
      <selection activeCell="U29" sqref="U29"/>
    </sheetView>
  </sheetViews>
  <sheetFormatPr defaultColWidth="9.140625" defaultRowHeight="12.75" x14ac:dyDescent="0.2"/>
  <cols>
    <col min="1" max="1" width="30.85546875" style="2" customWidth="1"/>
    <col min="2" max="15" width="7.42578125" style="2" customWidth="1"/>
    <col min="16" max="16" width="9.140625" style="2" customWidth="1"/>
    <col min="17" max="16384" width="9.140625" style="2"/>
  </cols>
  <sheetData>
    <row r="1" spans="1:20" s="67" customFormat="1" ht="18" x14ac:dyDescent="0.25">
      <c r="A1" s="255" t="s">
        <v>279</v>
      </c>
      <c r="B1" s="24"/>
      <c r="C1" s="24"/>
      <c r="D1" s="24"/>
      <c r="E1" s="24"/>
      <c r="G1" s="24"/>
      <c r="H1" s="24"/>
      <c r="I1" s="24"/>
      <c r="J1" s="24"/>
      <c r="K1" s="24"/>
      <c r="L1" s="24"/>
      <c r="M1" s="24"/>
      <c r="N1" s="24"/>
      <c r="P1" s="259" t="str">
        <f>'3'!N1</f>
        <v>2021</v>
      </c>
    </row>
    <row r="2" spans="1:20" s="7" customFormat="1" ht="6" customHeight="1" x14ac:dyDescent="0.2">
      <c r="B2" s="116"/>
      <c r="C2" s="116"/>
      <c r="D2" s="116"/>
      <c r="E2" s="116"/>
      <c r="F2" s="116"/>
      <c r="G2" s="116"/>
      <c r="H2" s="116"/>
      <c r="I2" s="116"/>
      <c r="J2" s="116"/>
      <c r="K2" s="116"/>
      <c r="L2" s="116"/>
      <c r="M2" s="116"/>
      <c r="N2" s="116"/>
      <c r="O2" s="116"/>
    </row>
    <row r="3" spans="1:20" s="7" customFormat="1" ht="12" customHeight="1" x14ac:dyDescent="0.2">
      <c r="A3" s="173"/>
      <c r="B3" s="210" t="s">
        <v>85</v>
      </c>
      <c r="C3" s="210" t="s">
        <v>76</v>
      </c>
      <c r="D3" s="210" t="s">
        <v>77</v>
      </c>
      <c r="E3" s="210" t="s">
        <v>78</v>
      </c>
      <c r="F3" s="210" t="s">
        <v>88</v>
      </c>
      <c r="G3" s="210" t="s">
        <v>79</v>
      </c>
      <c r="H3" s="210" t="s">
        <v>80</v>
      </c>
      <c r="I3" s="210" t="s">
        <v>81</v>
      </c>
      <c r="J3" s="210" t="s">
        <v>82</v>
      </c>
      <c r="K3" s="210" t="s">
        <v>83</v>
      </c>
      <c r="L3" s="210" t="s">
        <v>84</v>
      </c>
      <c r="M3" s="210" t="s">
        <v>86</v>
      </c>
      <c r="N3" s="210" t="s">
        <v>87</v>
      </c>
      <c r="O3" s="210" t="s">
        <v>89</v>
      </c>
      <c r="P3" s="210" t="s">
        <v>7</v>
      </c>
    </row>
    <row r="4" spans="1:20" s="111" customFormat="1" ht="12" customHeight="1" x14ac:dyDescent="0.2">
      <c r="A4" s="175" t="s">
        <v>117</v>
      </c>
      <c r="B4" s="297">
        <f>SUM(B5:B20)</f>
        <v>4513.4179800000002</v>
      </c>
      <c r="C4" s="297">
        <f>SUM(C5:C20)</f>
        <v>5113.2629809999999</v>
      </c>
      <c r="D4" s="297">
        <f t="shared" ref="D4:P4" si="0">SUM(D5:D20)</f>
        <v>5787.8156600020011</v>
      </c>
      <c r="E4" s="297">
        <f t="shared" si="0"/>
        <v>3503.6228660000002</v>
      </c>
      <c r="F4" s="297">
        <f>SUM(F5:F20)</f>
        <v>1746.783300999999</v>
      </c>
      <c r="G4" s="297">
        <f t="shared" si="0"/>
        <v>3086.2797696847815</v>
      </c>
      <c r="H4" s="297">
        <f t="shared" si="0"/>
        <v>2233.183207535018</v>
      </c>
      <c r="I4" s="297">
        <f t="shared" si="0"/>
        <v>16076.346756999999</v>
      </c>
      <c r="J4" s="297">
        <f t="shared" si="0"/>
        <v>3554.0569150000001</v>
      </c>
      <c r="K4" s="297">
        <f t="shared" si="0"/>
        <v>4405.8787845581937</v>
      </c>
      <c r="L4" s="297">
        <f t="shared" si="0"/>
        <v>4366.3763909999998</v>
      </c>
      <c r="M4" s="297">
        <f t="shared" si="0"/>
        <v>21200.411876999995</v>
      </c>
      <c r="N4" s="297">
        <f t="shared" si="0"/>
        <v>12749.556443000001</v>
      </c>
      <c r="O4" s="297">
        <f t="shared" si="0"/>
        <v>4092.3912021936876</v>
      </c>
      <c r="P4" s="205">
        <f t="shared" si="0"/>
        <v>92429.38413497369</v>
      </c>
    </row>
    <row r="5" spans="1:20" s="7" customFormat="1" ht="12" customHeight="1" x14ac:dyDescent="0.2">
      <c r="A5" s="174" t="s">
        <v>40</v>
      </c>
      <c r="B5" s="209">
        <f>'[1]Podklady RZ'!B131</f>
        <v>0</v>
      </c>
      <c r="C5" s="209">
        <f>'[1]Podklady RZ'!C131</f>
        <v>1424.0143500000001</v>
      </c>
      <c r="D5" s="209">
        <f>'[1]Podklady RZ'!D131</f>
        <v>487.58514000000002</v>
      </c>
      <c r="E5" s="209">
        <f>'[1]Podklady RZ'!E131</f>
        <v>349.042416</v>
      </c>
      <c r="F5" s="209">
        <f>'[1]Podklady RZ'!F131</f>
        <v>618.55195500000002</v>
      </c>
      <c r="G5" s="209">
        <f>'[1]Podklady RZ'!G131</f>
        <v>710.27583400000015</v>
      </c>
      <c r="H5" s="209">
        <f>'[1]Podklady RZ'!H131</f>
        <v>20.123057000000003</v>
      </c>
      <c r="I5" s="209">
        <f>'[1]Podklady RZ'!I131</f>
        <v>1122.9880930000002</v>
      </c>
      <c r="J5" s="209">
        <f>'[1]Podklady RZ'!J131</f>
        <v>192.521131</v>
      </c>
      <c r="K5" s="209">
        <f>'[1]Podklady RZ'!K131</f>
        <v>43.280904</v>
      </c>
      <c r="L5" s="209">
        <f>'[1]Podklady RZ'!L131</f>
        <v>714.76058399999977</v>
      </c>
      <c r="M5" s="209">
        <f>'[1]Podklady RZ'!M131</f>
        <v>1239.761078</v>
      </c>
      <c r="N5" s="209">
        <f>'[1]Podklady RZ'!N131</f>
        <v>1393.4964889999999</v>
      </c>
      <c r="O5" s="209">
        <f>'[1]Podklady RZ'!O131</f>
        <v>399.55857700000007</v>
      </c>
      <c r="P5" s="202">
        <f>SUM(B5:O5)</f>
        <v>8715.9596079999992</v>
      </c>
      <c r="T5" s="8"/>
    </row>
    <row r="6" spans="1:20" s="7" customFormat="1" ht="12" customHeight="1" x14ac:dyDescent="0.2">
      <c r="A6" s="174" t="s">
        <v>39</v>
      </c>
      <c r="B6" s="209">
        <f>'[1]Podklady RZ'!B132</f>
        <v>43.615000000000002</v>
      </c>
      <c r="C6" s="209">
        <f>'[1]Podklady RZ'!C132</f>
        <v>99.273470999999972</v>
      </c>
      <c r="D6" s="209">
        <f>'[1]Podklady RZ'!D132</f>
        <v>77.159591999999989</v>
      </c>
      <c r="E6" s="209">
        <f>'[1]Podklady RZ'!E132</f>
        <v>5.94</v>
      </c>
      <c r="F6" s="209">
        <f>'[1]Podklady RZ'!F132</f>
        <v>49.894231999999988</v>
      </c>
      <c r="G6" s="209">
        <f>'[1]Podklady RZ'!G132</f>
        <v>42.529409000000008</v>
      </c>
      <c r="H6" s="209">
        <f>'[1]Podklady RZ'!H132</f>
        <v>10.671209999999999</v>
      </c>
      <c r="I6" s="209">
        <f>'[1]Podklady RZ'!I132</f>
        <v>0.98278999999999994</v>
      </c>
      <c r="J6" s="209">
        <f>'[1]Podklady RZ'!J132</f>
        <v>49.381828999999996</v>
      </c>
      <c r="K6" s="209">
        <f>'[1]Podklady RZ'!K132</f>
        <v>50.99799400000002</v>
      </c>
      <c r="L6" s="209">
        <f>'[1]Podklady RZ'!L132</f>
        <v>68.945070000000001</v>
      </c>
      <c r="M6" s="209">
        <f>'[1]Podklady RZ'!M132</f>
        <v>43.742895000000004</v>
      </c>
      <c r="N6" s="209">
        <f>'[1]Podklady RZ'!N132</f>
        <v>28.981098000000003</v>
      </c>
      <c r="O6" s="209">
        <f>'[1]Podklady RZ'!O132</f>
        <v>11.19467</v>
      </c>
      <c r="P6" s="202">
        <f t="shared" ref="P6:P20" si="1">SUM(B6:O6)</f>
        <v>583.30925999999988</v>
      </c>
      <c r="T6" s="8"/>
    </row>
    <row r="7" spans="1:20" s="7" customFormat="1" ht="12" customHeight="1" x14ac:dyDescent="0.2">
      <c r="A7" s="174" t="s">
        <v>38</v>
      </c>
      <c r="B7" s="209">
        <f>'[1]Podklady RZ'!B133</f>
        <v>0</v>
      </c>
      <c r="C7" s="209">
        <f>'[1]Podklady RZ'!C133</f>
        <v>13</v>
      </c>
      <c r="D7" s="209">
        <f>'[1]Podklady RZ'!D133</f>
        <v>0.95371000000000006</v>
      </c>
      <c r="E7" s="209">
        <f>'[1]Podklady RZ'!E133</f>
        <v>0</v>
      </c>
      <c r="F7" s="209">
        <f>'[1]Podklady RZ'!F133</f>
        <v>0</v>
      </c>
      <c r="G7" s="209">
        <f>'[1]Podklady RZ'!G133</f>
        <v>54.625099999999996</v>
      </c>
      <c r="H7" s="209">
        <f>'[1]Podklady RZ'!H133</f>
        <v>0</v>
      </c>
      <c r="I7" s="209">
        <f>'[1]Podklady RZ'!I133</f>
        <v>9062.3854260000007</v>
      </c>
      <c r="J7" s="209">
        <f>'[1]Podklady RZ'!J133</f>
        <v>449.11954299999996</v>
      </c>
      <c r="K7" s="209">
        <f>'[1]Podklady RZ'!K133</f>
        <v>15.798999999999999</v>
      </c>
      <c r="L7" s="209">
        <f>'[1]Podklady RZ'!L133</f>
        <v>0</v>
      </c>
      <c r="M7" s="209">
        <f>'[1]Podklady RZ'!M133</f>
        <v>0.156</v>
      </c>
      <c r="N7" s="209">
        <f>'[1]Podklady RZ'!N133</f>
        <v>3.7301700000000002</v>
      </c>
      <c r="O7" s="209">
        <f>'[1]Podklady RZ'!O133</f>
        <v>182.58948100000001</v>
      </c>
      <c r="P7" s="202">
        <f t="shared" si="1"/>
        <v>9782.3584300000057</v>
      </c>
      <c r="T7" s="8"/>
    </row>
    <row r="8" spans="1:20" s="7" customFormat="1" ht="12" customHeight="1" x14ac:dyDescent="0.2">
      <c r="A8" s="174" t="s">
        <v>60</v>
      </c>
      <c r="B8" s="298">
        <f>'[1]Podklady RZ'!B134</f>
        <v>2.5379999999999998</v>
      </c>
      <c r="C8" s="298">
        <f>'[1]Podklady RZ'!C134</f>
        <v>6.0376000000000006E-2</v>
      </c>
      <c r="D8" s="298">
        <f>'[1]Podklady RZ'!D134</f>
        <v>3.5640000000000001</v>
      </c>
      <c r="E8" s="298">
        <f>'[1]Podklady RZ'!E134</f>
        <v>0</v>
      </c>
      <c r="F8" s="298">
        <f>'[1]Podklady RZ'!F134</f>
        <v>5.6000000000000001E-2</v>
      </c>
      <c r="G8" s="298">
        <f>'[1]Podklady RZ'!G134</f>
        <v>0</v>
      </c>
      <c r="H8" s="298">
        <f>'[1]Podklady RZ'!H134</f>
        <v>0</v>
      </c>
      <c r="I8" s="298">
        <f>'[1]Podklady RZ'!I134</f>
        <v>1.2673460000000001</v>
      </c>
      <c r="J8" s="298">
        <f>'[1]Podklady RZ'!J134</f>
        <v>0.76184699999999994</v>
      </c>
      <c r="K8" s="298">
        <f>'[1]Podklady RZ'!K134</f>
        <v>22.282</v>
      </c>
      <c r="L8" s="298">
        <f>'[1]Podklady RZ'!L134</f>
        <v>2.73706</v>
      </c>
      <c r="M8" s="298">
        <f>'[1]Podklady RZ'!M134</f>
        <v>0</v>
      </c>
      <c r="N8" s="298">
        <f>'[1]Podklady RZ'!N134</f>
        <v>0</v>
      </c>
      <c r="O8" s="209">
        <f>'[1]Podklady RZ'!O134</f>
        <v>0.27399999999999997</v>
      </c>
      <c r="P8" s="202">
        <f t="shared" si="1"/>
        <v>33.540629000000003</v>
      </c>
      <c r="T8" s="8"/>
    </row>
    <row r="9" spans="1:20" s="7" customFormat="1" ht="12" customHeight="1" x14ac:dyDescent="0.2">
      <c r="A9" s="174" t="s">
        <v>61</v>
      </c>
      <c r="B9" s="298">
        <f>'[1]Podklady RZ'!B135</f>
        <v>5.694</v>
      </c>
      <c r="C9" s="298">
        <f>'[1]Podklady RZ'!C135</f>
        <v>0</v>
      </c>
      <c r="D9" s="298">
        <f>'[1]Podklady RZ'!D135</f>
        <v>0.71199999999999997</v>
      </c>
      <c r="E9" s="298">
        <f>'[1]Podklady RZ'!E135</f>
        <v>5.1725199999999996</v>
      </c>
      <c r="F9" s="298">
        <f>'[1]Podklady RZ'!F135</f>
        <v>0</v>
      </c>
      <c r="G9" s="298">
        <f>'[1]Podklady RZ'!G135</f>
        <v>0</v>
      </c>
      <c r="H9" s="298">
        <f>'[1]Podklady RZ'!H135</f>
        <v>0</v>
      </c>
      <c r="I9" s="298">
        <f>'[1]Podklady RZ'!I135</f>
        <v>0</v>
      </c>
      <c r="J9" s="298">
        <f>'[1]Podklady RZ'!J135</f>
        <v>0</v>
      </c>
      <c r="K9" s="298">
        <f>'[1]Podklady RZ'!K135</f>
        <v>0</v>
      </c>
      <c r="L9" s="298">
        <f>'[1]Podklady RZ'!L135</f>
        <v>0</v>
      </c>
      <c r="M9" s="298">
        <f>'[1]Podklady RZ'!M135</f>
        <v>0</v>
      </c>
      <c r="N9" s="298">
        <f>'[1]Podklady RZ'!N135</f>
        <v>85.317999999999984</v>
      </c>
      <c r="O9" s="209">
        <f>'[1]Podklady RZ'!O135</f>
        <v>0</v>
      </c>
      <c r="P9" s="202">
        <f t="shared" si="1"/>
        <v>96.896519999999981</v>
      </c>
      <c r="T9" s="8"/>
    </row>
    <row r="10" spans="1:20" s="7" customFormat="1" ht="12" customHeight="1" x14ac:dyDescent="0.2">
      <c r="A10" s="174" t="s">
        <v>62</v>
      </c>
      <c r="B10" s="298">
        <f>'[1]Podklady RZ'!B136</f>
        <v>0</v>
      </c>
      <c r="C10" s="298">
        <f>'[1]Podklady RZ'!C136</f>
        <v>0</v>
      </c>
      <c r="D10" s="298">
        <f>'[1]Podklady RZ'!D136</f>
        <v>0.17899999999999999</v>
      </c>
      <c r="E10" s="298">
        <f>'[1]Podklady RZ'!E136</f>
        <v>0.14462300000000003</v>
      </c>
      <c r="F10" s="298">
        <f>'[1]Podklady RZ'!F136</f>
        <v>0.16550000000000001</v>
      </c>
      <c r="G10" s="298">
        <f>'[1]Podklady RZ'!G136</f>
        <v>1.4290000000000001E-3</v>
      </c>
      <c r="H10" s="298">
        <f>'[1]Podklady RZ'!H136</f>
        <v>0</v>
      </c>
      <c r="I10" s="298">
        <f>'[1]Podklady RZ'!I136</f>
        <v>0</v>
      </c>
      <c r="J10" s="298">
        <f>'[1]Podklady RZ'!J136</f>
        <v>0</v>
      </c>
      <c r="K10" s="298">
        <f>'[1]Podklady RZ'!K136</f>
        <v>0</v>
      </c>
      <c r="L10" s="298">
        <f>'[1]Podklady RZ'!L136</f>
        <v>0</v>
      </c>
      <c r="M10" s="298">
        <f>'[1]Podklady RZ'!M136</f>
        <v>0</v>
      </c>
      <c r="N10" s="298">
        <f>'[1]Podklady RZ'!N136</f>
        <v>8.5000000000000006E-2</v>
      </c>
      <c r="O10" s="209">
        <f>'[1]Podklady RZ'!O136</f>
        <v>0</v>
      </c>
      <c r="P10" s="202">
        <f t="shared" si="1"/>
        <v>0.57555199999999995</v>
      </c>
      <c r="T10" s="8"/>
    </row>
    <row r="11" spans="1:20" s="7" customFormat="1" ht="12" customHeight="1" x14ac:dyDescent="0.2">
      <c r="A11" s="174" t="s">
        <v>37</v>
      </c>
      <c r="B11" s="298">
        <f>'[1]Podklady RZ'!B137</f>
        <v>0</v>
      </c>
      <c r="C11" s="298">
        <f>'[1]Podklady RZ'!C137</f>
        <v>2613.058117</v>
      </c>
      <c r="D11" s="298">
        <f>'[1]Podklady RZ'!D137</f>
        <v>43.062899999999999</v>
      </c>
      <c r="E11" s="298">
        <f>'[1]Podklady RZ'!E137</f>
        <v>1960.8732730000004</v>
      </c>
      <c r="F11" s="298">
        <f>'[1]Podklady RZ'!F137</f>
        <v>263.35129799999999</v>
      </c>
      <c r="G11" s="298">
        <f>'[1]Podklady RZ'!G137</f>
        <v>1144.3735599999998</v>
      </c>
      <c r="H11" s="298">
        <f>'[1]Podklady RZ'!H137</f>
        <v>86.804192999999998</v>
      </c>
      <c r="I11" s="298">
        <f>'[1]Podklady RZ'!I137</f>
        <v>306.42963999999995</v>
      </c>
      <c r="J11" s="298">
        <f>'[1]Podklady RZ'!J137</f>
        <v>1459.267355</v>
      </c>
      <c r="K11" s="298">
        <f>'[1]Podklady RZ'!K137</f>
        <v>3753.5059590000001</v>
      </c>
      <c r="L11" s="298">
        <f>'[1]Podklady RZ'!L137</f>
        <v>2611.6272059999997</v>
      </c>
      <c r="M11" s="298">
        <f>'[1]Podklady RZ'!M137</f>
        <v>13154.737039000001</v>
      </c>
      <c r="N11" s="298">
        <f>'[1]Podklady RZ'!N137</f>
        <v>9810.5409529999979</v>
      </c>
      <c r="O11" s="209">
        <f>'[1]Podklady RZ'!O137</f>
        <v>2217.848563</v>
      </c>
      <c r="P11" s="202">
        <f t="shared" si="1"/>
        <v>39425.480056</v>
      </c>
      <c r="T11" s="8"/>
    </row>
    <row r="12" spans="1:20" s="7" customFormat="1" ht="12" customHeight="1" x14ac:dyDescent="0.2">
      <c r="A12" s="174" t="s">
        <v>72</v>
      </c>
      <c r="B12" s="298">
        <f>'[1]Podklady RZ'!B138</f>
        <v>0</v>
      </c>
      <c r="C12" s="298">
        <f>'[1]Podklady RZ'!C138</f>
        <v>168.74270000000001</v>
      </c>
      <c r="D12" s="298">
        <f>'[1]Podklady RZ'!D138</f>
        <v>0</v>
      </c>
      <c r="E12" s="298">
        <f>'[1]Podklady RZ'!E138</f>
        <v>0</v>
      </c>
      <c r="F12" s="298">
        <f>'[1]Podklady RZ'!F138</f>
        <v>42.229429999999994</v>
      </c>
      <c r="G12" s="298">
        <f>'[1]Podklady RZ'!G138</f>
        <v>0</v>
      </c>
      <c r="H12" s="298">
        <f>'[1]Podklady RZ'!H138</f>
        <v>0</v>
      </c>
      <c r="I12" s="298">
        <f>'[1]Podklady RZ'!I138</f>
        <v>0</v>
      </c>
      <c r="J12" s="298">
        <f>'[1]Podklady RZ'!J138</f>
        <v>0</v>
      </c>
      <c r="K12" s="298">
        <f>'[1]Podklady RZ'!K138</f>
        <v>0</v>
      </c>
      <c r="L12" s="298">
        <f>'[1]Podklady RZ'!L138</f>
        <v>0</v>
      </c>
      <c r="M12" s="298">
        <f>'[1]Podklady RZ'!M138</f>
        <v>0</v>
      </c>
      <c r="N12" s="298">
        <f>'[1]Podklady RZ'!N138</f>
        <v>0</v>
      </c>
      <c r="O12" s="209">
        <f>'[1]Podklady RZ'!O138</f>
        <v>0</v>
      </c>
      <c r="P12" s="202">
        <f t="shared" si="1"/>
        <v>210.97212999999999</v>
      </c>
      <c r="T12" s="8"/>
    </row>
    <row r="13" spans="1:20" s="7" customFormat="1" ht="12" customHeight="1" x14ac:dyDescent="0.2">
      <c r="A13" s="174" t="s">
        <v>36</v>
      </c>
      <c r="B13" s="298">
        <f>'[1]Podklady RZ'!B139</f>
        <v>0</v>
      </c>
      <c r="C13" s="298">
        <f>'[1]Podklady RZ'!C139</f>
        <v>0</v>
      </c>
      <c r="D13" s="298">
        <f>'[1]Podklady RZ'!D139</f>
        <v>0</v>
      </c>
      <c r="E13" s="298">
        <f>'[1]Podklady RZ'!E139</f>
        <v>0</v>
      </c>
      <c r="F13" s="298">
        <f>'[1]Podklady RZ'!F139</f>
        <v>0</v>
      </c>
      <c r="G13" s="298">
        <f>'[1]Podklady RZ'!G139</f>
        <v>0</v>
      </c>
      <c r="H13" s="298">
        <f>'[1]Podklady RZ'!H139</f>
        <v>0</v>
      </c>
      <c r="I13" s="298">
        <f>'[1]Podklady RZ'!I139</f>
        <v>0</v>
      </c>
      <c r="J13" s="298">
        <f>'[1]Podklady RZ'!J139</f>
        <v>0</v>
      </c>
      <c r="K13" s="298">
        <f>'[1]Podklady RZ'!K139</f>
        <v>0</v>
      </c>
      <c r="L13" s="298">
        <f>'[1]Podklady RZ'!L139</f>
        <v>0</v>
      </c>
      <c r="M13" s="298">
        <f>'[1]Podklady RZ'!M139</f>
        <v>9.0999999999999998E-2</v>
      </c>
      <c r="N13" s="298">
        <f>'[1]Podklady RZ'!N139</f>
        <v>0</v>
      </c>
      <c r="O13" s="209">
        <f>'[1]Podklady RZ'!O139</f>
        <v>0</v>
      </c>
      <c r="P13" s="202">
        <f t="shared" si="1"/>
        <v>9.0999999999999998E-2</v>
      </c>
      <c r="T13" s="8"/>
    </row>
    <row r="14" spans="1:20" s="7" customFormat="1" ht="12" customHeight="1" x14ac:dyDescent="0.2">
      <c r="A14" s="174" t="s">
        <v>35</v>
      </c>
      <c r="B14" s="298">
        <f>'[1]Podklady RZ'!B140</f>
        <v>0</v>
      </c>
      <c r="C14" s="298">
        <f>'[1]Podklady RZ'!C140</f>
        <v>0</v>
      </c>
      <c r="D14" s="298">
        <f>'[1]Podklady RZ'!D140</f>
        <v>74.990549999999999</v>
      </c>
      <c r="E14" s="298">
        <f>'[1]Podklady RZ'!E140</f>
        <v>3.6200000000000003E-2</v>
      </c>
      <c r="F14" s="298">
        <f>'[1]Podklady RZ'!F140</f>
        <v>22.527205999999996</v>
      </c>
      <c r="G14" s="298">
        <f>'[1]Podklady RZ'!G140</f>
        <v>0</v>
      </c>
      <c r="H14" s="298">
        <f>'[1]Podklady RZ'!H140</f>
        <v>3.1406000000000001</v>
      </c>
      <c r="I14" s="298">
        <f>'[1]Podklady RZ'!I140</f>
        <v>624.63275999999996</v>
      </c>
      <c r="J14" s="298">
        <f>'[1]Podklady RZ'!J140</f>
        <v>0</v>
      </c>
      <c r="K14" s="298">
        <f>'[1]Podklady RZ'!K140</f>
        <v>33.165999999999997</v>
      </c>
      <c r="L14" s="298">
        <f>'[1]Podklady RZ'!L140</f>
        <v>0</v>
      </c>
      <c r="M14" s="298">
        <f>'[1]Podklady RZ'!M140</f>
        <v>98.141494000000009</v>
      </c>
      <c r="N14" s="298">
        <f>'[1]Podklady RZ'!N140</f>
        <v>5.3109999999999999</v>
      </c>
      <c r="O14" s="209">
        <f>'[1]Podklady RZ'!O140</f>
        <v>12.113</v>
      </c>
      <c r="P14" s="202">
        <f t="shared" si="1"/>
        <v>874.05880999999999</v>
      </c>
      <c r="T14" s="8"/>
    </row>
    <row r="15" spans="1:20" s="7" customFormat="1" ht="12" customHeight="1" x14ac:dyDescent="0.2">
      <c r="A15" s="174" t="s">
        <v>34</v>
      </c>
      <c r="B15" s="298">
        <f>'[1]Podklady RZ'!B141</f>
        <v>0</v>
      </c>
      <c r="C15" s="298">
        <f>'[1]Podklady RZ'!C141</f>
        <v>43.144111000000002</v>
      </c>
      <c r="D15" s="298">
        <f>'[1]Podklady RZ'!D141</f>
        <v>0</v>
      </c>
      <c r="E15" s="298">
        <f>'[1]Podklady RZ'!E141</f>
        <v>0</v>
      </c>
      <c r="F15" s="298">
        <f>'[1]Podklady RZ'!F141</f>
        <v>0</v>
      </c>
      <c r="G15" s="298">
        <f>'[1]Podklady RZ'!G141</f>
        <v>0</v>
      </c>
      <c r="H15" s="298">
        <f>'[1]Podklady RZ'!H141</f>
        <v>0</v>
      </c>
      <c r="I15" s="298">
        <f>'[1]Podklady RZ'!I141</f>
        <v>0</v>
      </c>
      <c r="J15" s="298">
        <f>'[1]Podklady RZ'!J141</f>
        <v>0</v>
      </c>
      <c r="K15" s="298">
        <f>'[1]Podklady RZ'!K141</f>
        <v>0</v>
      </c>
      <c r="L15" s="298">
        <f>'[1]Podklady RZ'!L141</f>
        <v>0</v>
      </c>
      <c r="M15" s="298">
        <f>'[1]Podklady RZ'!M141</f>
        <v>21.571288999999997</v>
      </c>
      <c r="N15" s="298">
        <f>'[1]Podklady RZ'!N141</f>
        <v>0</v>
      </c>
      <c r="O15" s="209">
        <f>'[1]Podklady RZ'!O141</f>
        <v>34.173000000000002</v>
      </c>
      <c r="P15" s="202">
        <f t="shared" si="1"/>
        <v>98.888400000000004</v>
      </c>
      <c r="T15" s="8"/>
    </row>
    <row r="16" spans="1:20" s="7" customFormat="1" ht="12" customHeight="1" x14ac:dyDescent="0.2">
      <c r="A16" s="174" t="s">
        <v>33</v>
      </c>
      <c r="B16" s="298">
        <f>'[1]Podklady RZ'!B142</f>
        <v>852.63800000000003</v>
      </c>
      <c r="C16" s="298">
        <f>'[1]Podklady RZ'!C142</f>
        <v>8.7854100000000006</v>
      </c>
      <c r="D16" s="298">
        <f>'[1]Podklady RZ'!D142</f>
        <v>1057.16885</v>
      </c>
      <c r="E16" s="298">
        <f>'[1]Podklady RZ'!E142</f>
        <v>0.77208600000000005</v>
      </c>
      <c r="F16" s="298">
        <f>'[1]Podklady RZ'!F142</f>
        <v>8.8708239999999989</v>
      </c>
      <c r="G16" s="298">
        <f>'[1]Podklady RZ'!G142</f>
        <v>0</v>
      </c>
      <c r="H16" s="298">
        <f>'[1]Podklady RZ'!H142</f>
        <v>612.22</v>
      </c>
      <c r="I16" s="298">
        <f>'[1]Podklady RZ'!I142</f>
        <v>12.08</v>
      </c>
      <c r="J16" s="298">
        <f>'[1]Podklady RZ'!J142</f>
        <v>0</v>
      </c>
      <c r="K16" s="298">
        <f>'[1]Podklady RZ'!K142</f>
        <v>0</v>
      </c>
      <c r="L16" s="298">
        <f>'[1]Podklady RZ'!L142</f>
        <v>217.33328599999999</v>
      </c>
      <c r="M16" s="298">
        <f>'[1]Podklady RZ'!M142</f>
        <v>73.671405872155233</v>
      </c>
      <c r="N16" s="298">
        <f>'[1]Podklady RZ'!N142</f>
        <v>22.296410000000002</v>
      </c>
      <c r="O16" s="209">
        <f>'[1]Podklady RZ'!O142</f>
        <v>26.362499999999997</v>
      </c>
      <c r="P16" s="202">
        <f t="shared" si="1"/>
        <v>2892.1987718721557</v>
      </c>
      <c r="T16" s="8"/>
    </row>
    <row r="17" spans="1:20" s="7" customFormat="1" ht="12" customHeight="1" x14ac:dyDescent="0.2">
      <c r="A17" s="174" t="s">
        <v>32</v>
      </c>
      <c r="B17" s="298">
        <f>'[1]Podklady RZ'!B143</f>
        <v>0</v>
      </c>
      <c r="C17" s="298">
        <f>'[1]Podklady RZ'!C143</f>
        <v>0.85529900000000003</v>
      </c>
      <c r="D17" s="298">
        <f>'[1]Podklady RZ'!D143</f>
        <v>0</v>
      </c>
      <c r="E17" s="298">
        <f>'[1]Podklady RZ'!E143</f>
        <v>0</v>
      </c>
      <c r="F17" s="298">
        <f>'[1]Podklady RZ'!F143</f>
        <v>0</v>
      </c>
      <c r="G17" s="298">
        <f>'[1]Podklady RZ'!G143</f>
        <v>0</v>
      </c>
      <c r="H17" s="298">
        <f>'[1]Podklady RZ'!H143</f>
        <v>0</v>
      </c>
      <c r="I17" s="298">
        <f>'[1]Podklady RZ'!I143</f>
        <v>2961.5218740000005</v>
      </c>
      <c r="J17" s="298">
        <f>'[1]Podklady RZ'!J143</f>
        <v>0</v>
      </c>
      <c r="K17" s="298">
        <f>'[1]Podklady RZ'!K143</f>
        <v>0</v>
      </c>
      <c r="L17" s="298">
        <f>'[1]Podklady RZ'!L143</f>
        <v>0.56100000000000005</v>
      </c>
      <c r="M17" s="298">
        <f>'[1]Podklady RZ'!M143</f>
        <v>814.40014599999972</v>
      </c>
      <c r="N17" s="298">
        <f>'[1]Podklady RZ'!N143</f>
        <v>72.573999999999998</v>
      </c>
      <c r="O17" s="209">
        <f>'[1]Podklady RZ'!O143</f>
        <v>124.877</v>
      </c>
      <c r="P17" s="202">
        <f t="shared" si="1"/>
        <v>3974.7893190000004</v>
      </c>
      <c r="T17" s="8"/>
    </row>
    <row r="18" spans="1:20" s="7" customFormat="1" ht="12" customHeight="1" x14ac:dyDescent="0.2">
      <c r="A18" s="174" t="s">
        <v>3</v>
      </c>
      <c r="B18" s="298">
        <f>'[1]Podklady RZ'!B144</f>
        <v>0</v>
      </c>
      <c r="C18" s="298">
        <f>'[1]Podklady RZ'!C144</f>
        <v>0</v>
      </c>
      <c r="D18" s="298">
        <f>'[1]Podklady RZ'!D144</f>
        <v>0</v>
      </c>
      <c r="E18" s="298">
        <f>'[1]Podklady RZ'!E144</f>
        <v>0</v>
      </c>
      <c r="F18" s="298">
        <f>'[1]Podklady RZ'!F144</f>
        <v>0</v>
      </c>
      <c r="G18" s="298">
        <f>'[1]Podklady RZ'!G144</f>
        <v>0</v>
      </c>
      <c r="H18" s="298">
        <f>'[1]Podklady RZ'!H144</f>
        <v>0</v>
      </c>
      <c r="I18" s="298">
        <f>'[1]Podklady RZ'!I144</f>
        <v>0</v>
      </c>
      <c r="J18" s="298">
        <f>'[1]Podklady RZ'!J144</f>
        <v>0</v>
      </c>
      <c r="K18" s="298">
        <f>'[1]Podklady RZ'!K144</f>
        <v>0</v>
      </c>
      <c r="L18" s="298">
        <f>'[1]Podklady RZ'!L144</f>
        <v>0</v>
      </c>
      <c r="M18" s="298">
        <f>'[1]Podklady RZ'!M144</f>
        <v>0</v>
      </c>
      <c r="N18" s="298">
        <f>'[1]Podklady RZ'!N144</f>
        <v>0</v>
      </c>
      <c r="O18" s="209">
        <f>'[1]Podklady RZ'!O144</f>
        <v>0</v>
      </c>
      <c r="P18" s="202">
        <f t="shared" si="1"/>
        <v>0</v>
      </c>
      <c r="T18" s="8"/>
    </row>
    <row r="19" spans="1:20" s="7" customFormat="1" ht="12" customHeight="1" x14ac:dyDescent="0.2">
      <c r="A19" s="174" t="s">
        <v>31</v>
      </c>
      <c r="B19" s="298">
        <f>'[1]Podklady RZ'!B145</f>
        <v>4.5179999999999998</v>
      </c>
      <c r="C19" s="298">
        <f>'[1]Podklady RZ'!C145</f>
        <v>16.035043000000002</v>
      </c>
      <c r="D19" s="298">
        <f>'[1]Podklady RZ'!D145</f>
        <v>4.2151569999999996</v>
      </c>
      <c r="E19" s="298">
        <f>'[1]Podklady RZ'!E145</f>
        <v>0</v>
      </c>
      <c r="F19" s="298">
        <f>'[1]Podklady RZ'!F145</f>
        <v>0.86470199999999997</v>
      </c>
      <c r="G19" s="298">
        <f>'[1]Podklady RZ'!G145</f>
        <v>2.1588500000000002</v>
      </c>
      <c r="H19" s="298">
        <f>'[1]Podklady RZ'!H145</f>
        <v>27.483174999999999</v>
      </c>
      <c r="I19" s="298">
        <f>'[1]Podklady RZ'!I145</f>
        <v>4.0176319999999999</v>
      </c>
      <c r="J19" s="298">
        <f>'[1]Podklady RZ'!J145</f>
        <v>197.679171</v>
      </c>
      <c r="K19" s="298">
        <f>'[1]Podklady RZ'!K145</f>
        <v>0</v>
      </c>
      <c r="L19" s="298">
        <f>'[1]Podklady RZ'!L145</f>
        <v>3.7794099999999999</v>
      </c>
      <c r="M19" s="298">
        <f>'[1]Podklady RZ'!M145</f>
        <v>17.613135000000003</v>
      </c>
      <c r="N19" s="298">
        <f>'[1]Podklady RZ'!N145</f>
        <v>9.8459760000000021</v>
      </c>
      <c r="O19" s="209">
        <f>'[1]Podklady RZ'!O145</f>
        <v>1.7064000000000001</v>
      </c>
      <c r="P19" s="202">
        <f t="shared" si="1"/>
        <v>289.91665099999994</v>
      </c>
      <c r="T19" s="8"/>
    </row>
    <row r="20" spans="1:20" s="7" customFormat="1" ht="12" customHeight="1" x14ac:dyDescent="0.2">
      <c r="A20" s="174" t="s">
        <v>30</v>
      </c>
      <c r="B20" s="298">
        <f>'[1]Podklady RZ'!B146</f>
        <v>3604.4149800000005</v>
      </c>
      <c r="C20" s="298">
        <f>'[1]Podklady RZ'!C146</f>
        <v>726.29410400000017</v>
      </c>
      <c r="D20" s="298">
        <f>'[1]Podklady RZ'!D146</f>
        <v>4038.2247610020008</v>
      </c>
      <c r="E20" s="298">
        <f>'[1]Podklady RZ'!E146</f>
        <v>1181.641748</v>
      </c>
      <c r="F20" s="298">
        <f>'[1]Podklady RZ'!F146</f>
        <v>740.27215399999932</v>
      </c>
      <c r="G20" s="298">
        <f>'[1]Podklady RZ'!G146</f>
        <v>1132.3155876847816</v>
      </c>
      <c r="H20" s="298">
        <f>'[1]Podklady RZ'!H146</f>
        <v>1472.740972535018</v>
      </c>
      <c r="I20" s="298">
        <f>'[1]Podklady RZ'!I146</f>
        <v>1980.041195999999</v>
      </c>
      <c r="J20" s="298">
        <f>'[1]Podklady RZ'!J146</f>
        <v>1205.3260390000005</v>
      </c>
      <c r="K20" s="298">
        <f>'[1]Podklady RZ'!K146</f>
        <v>486.84692755819378</v>
      </c>
      <c r="L20" s="298">
        <f>'[1]Podklady RZ'!L146</f>
        <v>746.63277500000004</v>
      </c>
      <c r="M20" s="298">
        <f>'[1]Podklady RZ'!M146</f>
        <v>5736.5263951278384</v>
      </c>
      <c r="N20" s="298">
        <f>'[1]Podklady RZ'!N146</f>
        <v>1317.3773470000015</v>
      </c>
      <c r="O20" s="209">
        <f>'[1]Podklady RZ'!O146</f>
        <v>1081.6940111936879</v>
      </c>
      <c r="P20" s="202">
        <f t="shared" si="1"/>
        <v>25450.348998101519</v>
      </c>
      <c r="T20" s="8"/>
    </row>
    <row r="21" spans="1:20" s="4" customFormat="1" ht="11.25" x14ac:dyDescent="0.2">
      <c r="A21" s="213"/>
      <c r="P21" s="3"/>
    </row>
    <row r="22" spans="1:20" s="7" customFormat="1" x14ac:dyDescent="0.2">
      <c r="A22" s="68"/>
      <c r="B22" s="69"/>
      <c r="C22" s="69"/>
      <c r="D22" s="69"/>
      <c r="E22" s="69"/>
      <c r="F22" s="69"/>
      <c r="G22" s="69"/>
      <c r="H22" s="69"/>
      <c r="I22" s="69"/>
      <c r="J22" s="69"/>
      <c r="K22" s="69"/>
      <c r="L22" s="69"/>
      <c r="M22" s="69"/>
      <c r="N22" s="69"/>
      <c r="O22" s="69"/>
      <c r="P22" s="68"/>
    </row>
    <row r="23" spans="1:20" s="7" customFormat="1" x14ac:dyDescent="0.2">
      <c r="A23" s="68"/>
      <c r="B23" s="69"/>
      <c r="C23" s="69"/>
      <c r="D23" s="69"/>
      <c r="E23" s="69"/>
      <c r="F23" s="69"/>
      <c r="G23" s="69"/>
      <c r="H23" s="69"/>
      <c r="I23" s="69"/>
      <c r="J23" s="69"/>
      <c r="K23" s="69"/>
      <c r="L23" s="69"/>
      <c r="M23" s="69"/>
      <c r="N23" s="69"/>
      <c r="O23" s="69"/>
      <c r="P23" s="69"/>
    </row>
    <row r="24" spans="1:20" s="7" customFormat="1" x14ac:dyDescent="0.2">
      <c r="A24" s="68"/>
      <c r="B24" s="69"/>
      <c r="C24" s="69"/>
      <c r="D24" s="69"/>
      <c r="E24" s="69"/>
      <c r="F24" s="69"/>
      <c r="G24" s="69"/>
      <c r="H24" s="69"/>
      <c r="I24" s="69"/>
      <c r="J24" s="69"/>
      <c r="K24" s="69"/>
      <c r="L24" s="69"/>
      <c r="M24" s="69"/>
      <c r="N24" s="69"/>
      <c r="O24" s="69"/>
      <c r="P24" s="69"/>
      <c r="Q24" s="70"/>
    </row>
    <row r="25" spans="1:20" s="7" customFormat="1" x14ac:dyDescent="0.2">
      <c r="A25" s="68"/>
      <c r="B25" s="69"/>
      <c r="C25" s="69"/>
      <c r="D25" s="69"/>
      <c r="E25" s="69"/>
      <c r="F25" s="69"/>
      <c r="G25" s="69"/>
      <c r="H25" s="69"/>
      <c r="I25" s="69"/>
      <c r="J25" s="69"/>
      <c r="K25" s="69"/>
      <c r="L25" s="69"/>
      <c r="M25" s="69"/>
      <c r="N25" s="69"/>
      <c r="O25" s="69"/>
      <c r="P25" s="69"/>
      <c r="Q25" s="70"/>
    </row>
    <row r="26" spans="1:20" s="7" customFormat="1" x14ac:dyDescent="0.2">
      <c r="A26" s="68"/>
      <c r="B26" s="69"/>
      <c r="C26" s="69"/>
      <c r="D26" s="69"/>
      <c r="E26" s="69"/>
      <c r="F26" s="69"/>
      <c r="G26" s="69"/>
      <c r="H26" s="69"/>
      <c r="I26" s="69"/>
      <c r="J26" s="69"/>
      <c r="K26" s="69"/>
      <c r="L26" s="69"/>
      <c r="M26" s="69"/>
      <c r="N26" s="69"/>
      <c r="O26" s="69"/>
      <c r="P26" s="69"/>
      <c r="S26" s="8"/>
    </row>
    <row r="27" spans="1:20" s="7" customFormat="1" x14ac:dyDescent="0.2">
      <c r="A27" s="68"/>
      <c r="B27" s="69"/>
      <c r="C27" s="69"/>
      <c r="D27" s="69"/>
      <c r="E27" s="69"/>
      <c r="F27" s="69"/>
      <c r="G27" s="69"/>
      <c r="H27" s="69"/>
      <c r="I27" s="69"/>
      <c r="J27" s="69"/>
      <c r="K27" s="69"/>
      <c r="L27" s="69"/>
      <c r="M27" s="69"/>
      <c r="N27" s="69"/>
      <c r="O27" s="69"/>
      <c r="P27" s="69"/>
    </row>
    <row r="28" spans="1:20" s="7" customFormat="1" x14ac:dyDescent="0.2">
      <c r="A28" s="68"/>
      <c r="B28" s="69"/>
      <c r="C28" s="69"/>
      <c r="D28" s="69"/>
      <c r="E28" s="69"/>
      <c r="F28" s="69"/>
      <c r="G28" s="69"/>
      <c r="H28" s="69"/>
      <c r="I28" s="69"/>
      <c r="J28" s="69"/>
      <c r="K28" s="69"/>
      <c r="L28" s="69"/>
      <c r="M28" s="69"/>
      <c r="N28" s="69"/>
      <c r="O28" s="69"/>
      <c r="P28" s="69"/>
    </row>
    <row r="29" spans="1:20" s="7" customFormat="1" x14ac:dyDescent="0.2">
      <c r="A29" s="68"/>
      <c r="B29" s="69"/>
      <c r="C29" s="69"/>
      <c r="D29" s="69"/>
      <c r="E29" s="69"/>
      <c r="F29" s="69"/>
      <c r="G29" s="69"/>
      <c r="H29" s="69"/>
      <c r="I29" s="69"/>
      <c r="J29" s="69"/>
      <c r="K29" s="69"/>
      <c r="L29" s="69"/>
      <c r="M29" s="69"/>
      <c r="N29" s="69"/>
      <c r="O29" s="69"/>
      <c r="P29" s="69"/>
    </row>
    <row r="30" spans="1:20" s="7" customFormat="1" x14ac:dyDescent="0.2">
      <c r="A30" s="68"/>
      <c r="B30" s="69"/>
      <c r="C30" s="69"/>
      <c r="D30" s="69"/>
      <c r="E30" s="69"/>
      <c r="F30" s="69"/>
      <c r="G30" s="69"/>
      <c r="H30" s="69"/>
      <c r="I30" s="69"/>
      <c r="J30" s="69"/>
      <c r="K30" s="69"/>
      <c r="L30" s="69"/>
      <c r="M30" s="69"/>
      <c r="N30" s="69"/>
      <c r="O30" s="69"/>
      <c r="P30" s="69"/>
    </row>
    <row r="31" spans="1:20" s="7" customFormat="1" x14ac:dyDescent="0.2">
      <c r="A31" s="68"/>
      <c r="B31" s="69"/>
      <c r="C31" s="69"/>
      <c r="D31" s="69"/>
      <c r="E31" s="69"/>
      <c r="F31" s="69"/>
      <c r="G31" s="69"/>
      <c r="H31" s="69"/>
      <c r="I31" s="69"/>
      <c r="J31" s="69"/>
      <c r="K31" s="69"/>
      <c r="L31" s="69"/>
      <c r="M31" s="69"/>
      <c r="N31" s="69"/>
      <c r="O31" s="69"/>
      <c r="P31" s="69"/>
    </row>
    <row r="32" spans="1:20" s="7" customFormat="1" x14ac:dyDescent="0.2">
      <c r="A32" s="68"/>
      <c r="B32" s="69"/>
      <c r="C32" s="69"/>
      <c r="D32" s="69"/>
      <c r="E32" s="69"/>
      <c r="F32" s="69"/>
      <c r="G32" s="69"/>
      <c r="H32" s="69"/>
      <c r="I32" s="69"/>
      <c r="J32" s="69"/>
      <c r="K32" s="69"/>
      <c r="L32" s="69"/>
      <c r="M32" s="69"/>
      <c r="N32" s="69"/>
      <c r="O32" s="69"/>
      <c r="P32" s="69"/>
    </row>
    <row r="33" spans="1:16" s="7" customFormat="1" x14ac:dyDescent="0.2">
      <c r="A33" s="68"/>
      <c r="B33" s="69"/>
      <c r="C33" s="69"/>
      <c r="D33" s="69"/>
      <c r="E33" s="69"/>
      <c r="F33" s="69"/>
      <c r="G33" s="69"/>
      <c r="H33" s="69"/>
      <c r="I33" s="69"/>
      <c r="J33" s="69"/>
      <c r="K33" s="69"/>
      <c r="L33" s="69"/>
      <c r="M33" s="69"/>
      <c r="N33" s="69"/>
      <c r="O33" s="69"/>
      <c r="P33" s="69"/>
    </row>
    <row r="34" spans="1:16" s="7" customFormat="1" x14ac:dyDescent="0.2">
      <c r="A34" s="68"/>
      <c r="B34" s="69"/>
      <c r="C34" s="69"/>
      <c r="D34" s="69"/>
      <c r="E34" s="69"/>
      <c r="F34" s="69"/>
      <c r="G34" s="69"/>
      <c r="H34" s="69"/>
      <c r="I34" s="69"/>
      <c r="J34" s="69"/>
      <c r="K34" s="69"/>
      <c r="L34" s="69"/>
      <c r="M34" s="69"/>
      <c r="N34" s="69"/>
      <c r="O34" s="69"/>
      <c r="P34" s="69"/>
    </row>
    <row r="35" spans="1:16" s="7" customFormat="1" x14ac:dyDescent="0.2">
      <c r="A35" s="68"/>
      <c r="B35" s="69"/>
      <c r="C35" s="69"/>
      <c r="D35" s="69"/>
      <c r="E35" s="69"/>
      <c r="F35" s="69"/>
      <c r="G35" s="69"/>
      <c r="H35" s="69"/>
      <c r="I35" s="69"/>
      <c r="J35" s="69"/>
      <c r="K35" s="69"/>
      <c r="L35" s="69"/>
      <c r="M35" s="69"/>
      <c r="N35" s="69"/>
      <c r="O35" s="69"/>
      <c r="P35" s="69"/>
    </row>
    <row r="36" spans="1:16" s="7" customFormat="1" x14ac:dyDescent="0.2">
      <c r="A36" s="68"/>
      <c r="B36" s="69"/>
      <c r="C36" s="69"/>
      <c r="D36" s="69"/>
      <c r="E36" s="69"/>
      <c r="F36" s="69"/>
      <c r="G36" s="69"/>
      <c r="H36" s="69"/>
      <c r="I36" s="69"/>
      <c r="J36" s="69"/>
      <c r="K36" s="69"/>
      <c r="L36" s="69"/>
      <c r="M36" s="69"/>
      <c r="N36" s="69"/>
      <c r="O36" s="69"/>
      <c r="P36" s="69"/>
    </row>
    <row r="37" spans="1:16" s="7" customFormat="1" x14ac:dyDescent="0.2">
      <c r="A37" s="68"/>
      <c r="B37" s="69"/>
      <c r="C37" s="69"/>
      <c r="D37" s="69"/>
      <c r="E37" s="69"/>
      <c r="F37" s="69"/>
      <c r="G37" s="69"/>
      <c r="H37" s="69"/>
      <c r="I37" s="69"/>
      <c r="J37" s="69"/>
      <c r="K37" s="69"/>
      <c r="L37" s="69"/>
      <c r="M37" s="69"/>
      <c r="N37" s="69"/>
      <c r="O37" s="69"/>
      <c r="P37" s="69"/>
    </row>
    <row r="38" spans="1:16" s="7" customFormat="1" x14ac:dyDescent="0.2">
      <c r="A38" s="68"/>
      <c r="B38" s="69"/>
      <c r="C38" s="69"/>
      <c r="D38" s="69"/>
      <c r="E38" s="69"/>
      <c r="F38" s="69"/>
      <c r="G38" s="69"/>
      <c r="H38" s="69"/>
      <c r="I38" s="69"/>
      <c r="J38" s="69"/>
      <c r="K38" s="69"/>
      <c r="L38" s="69"/>
      <c r="M38" s="69"/>
      <c r="N38" s="69"/>
      <c r="O38" s="69"/>
      <c r="P38" s="69"/>
    </row>
    <row r="39" spans="1:16" s="7" customFormat="1" x14ac:dyDescent="0.2">
      <c r="A39" s="68"/>
      <c r="B39" s="69"/>
      <c r="C39" s="69"/>
      <c r="D39" s="69"/>
      <c r="E39" s="69"/>
      <c r="F39" s="69"/>
      <c r="G39" s="69"/>
      <c r="H39" s="69"/>
      <c r="I39" s="69"/>
      <c r="J39" s="69"/>
      <c r="K39" s="69"/>
      <c r="L39" s="69"/>
      <c r="M39" s="69"/>
      <c r="N39" s="69"/>
      <c r="O39" s="69"/>
      <c r="P39" s="69"/>
    </row>
    <row r="40" spans="1:16" s="7" customFormat="1" x14ac:dyDescent="0.2">
      <c r="A40" s="68"/>
      <c r="B40" s="69"/>
      <c r="C40" s="69"/>
      <c r="D40" s="69"/>
      <c r="E40" s="69"/>
      <c r="F40" s="69"/>
      <c r="G40" s="69"/>
      <c r="H40" s="69"/>
      <c r="I40" s="69"/>
      <c r="J40" s="69"/>
      <c r="K40" s="69"/>
      <c r="L40" s="69"/>
      <c r="M40" s="69"/>
      <c r="N40" s="69"/>
      <c r="O40" s="69"/>
      <c r="P40" s="69"/>
    </row>
    <row r="41" spans="1:16" s="7" customFormat="1" x14ac:dyDescent="0.2">
      <c r="A41" s="68"/>
      <c r="B41" s="69"/>
      <c r="C41" s="69"/>
      <c r="D41" s="69"/>
      <c r="E41" s="69"/>
      <c r="F41" s="69"/>
      <c r="G41" s="69"/>
      <c r="H41" s="69"/>
      <c r="I41" s="69"/>
      <c r="J41" s="69"/>
      <c r="K41" s="69"/>
      <c r="L41" s="69"/>
      <c r="M41" s="69"/>
      <c r="N41" s="69"/>
      <c r="O41" s="69"/>
      <c r="P41" s="69"/>
    </row>
    <row r="42" spans="1:16" s="7" customFormat="1" x14ac:dyDescent="0.2">
      <c r="A42" s="2"/>
      <c r="B42" s="2"/>
      <c r="C42" s="2"/>
      <c r="D42" s="2"/>
      <c r="E42" s="2"/>
      <c r="F42" s="2"/>
      <c r="G42" s="2"/>
      <c r="H42" s="2"/>
      <c r="I42" s="2"/>
      <c r="J42" s="2"/>
      <c r="K42" s="2"/>
      <c r="L42" s="2"/>
      <c r="M42" s="2"/>
      <c r="N42" s="2"/>
      <c r="O42" s="2"/>
      <c r="P42" s="2"/>
    </row>
    <row r="44" spans="1:16" x14ac:dyDescent="0.2">
      <c r="C44" s="71"/>
    </row>
    <row r="45" spans="1:16" x14ac:dyDescent="0.2">
      <c r="C45" s="71"/>
    </row>
    <row r="46" spans="1:16" x14ac:dyDescent="0.2">
      <c r="C46" s="71"/>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9"/>
  <dimension ref="A1:Z54"/>
  <sheetViews>
    <sheetView showGridLines="0" view="pageBreakPreview" zoomScale="60" zoomScaleNormal="70" workbookViewId="0">
      <selection activeCell="AC53" sqref="AC53"/>
    </sheetView>
  </sheetViews>
  <sheetFormatPr defaultColWidth="9.140625" defaultRowHeight="12" x14ac:dyDescent="0.2"/>
  <cols>
    <col min="1" max="1" width="31.42578125" style="7" customWidth="1"/>
    <col min="2" max="13" width="8.5703125" style="7" customWidth="1"/>
    <col min="14" max="14" width="9.85546875" style="7" customWidth="1"/>
    <col min="15" max="16384" width="9.140625" style="7"/>
  </cols>
  <sheetData>
    <row r="1" spans="1:26" ht="18" x14ac:dyDescent="0.25">
      <c r="A1" s="255" t="s">
        <v>280</v>
      </c>
      <c r="B1" s="74"/>
      <c r="C1" s="74"/>
      <c r="D1" s="74"/>
      <c r="N1" s="259" t="str">
        <f>'3'!N1</f>
        <v>2021</v>
      </c>
    </row>
    <row r="2" spans="1:26" ht="6" customHeight="1" x14ac:dyDescent="0.2"/>
    <row r="3" spans="1:26" ht="12" customHeight="1" x14ac:dyDescent="0.2">
      <c r="A3" s="328"/>
      <c r="B3" s="329" t="s">
        <v>42</v>
      </c>
      <c r="C3" s="330"/>
      <c r="D3" s="331"/>
      <c r="E3" s="329" t="s">
        <v>43</v>
      </c>
      <c r="F3" s="330"/>
      <c r="G3" s="331"/>
      <c r="H3" s="329" t="s">
        <v>44</v>
      </c>
      <c r="I3" s="330"/>
      <c r="J3" s="331"/>
      <c r="K3" s="329" t="s">
        <v>45</v>
      </c>
      <c r="L3" s="330"/>
      <c r="M3" s="331"/>
      <c r="N3" s="223" t="s">
        <v>7</v>
      </c>
    </row>
    <row r="4" spans="1:26" x14ac:dyDescent="0.2">
      <c r="A4" s="328"/>
      <c r="B4" s="310" t="s">
        <v>8</v>
      </c>
      <c r="C4" s="191" t="s">
        <v>9</v>
      </c>
      <c r="D4" s="311" t="s">
        <v>10</v>
      </c>
      <c r="E4" s="310" t="s">
        <v>11</v>
      </c>
      <c r="F4" s="191" t="s">
        <v>12</v>
      </c>
      <c r="G4" s="311" t="s">
        <v>13</v>
      </c>
      <c r="H4" s="310" t="s">
        <v>14</v>
      </c>
      <c r="I4" s="191" t="s">
        <v>15</v>
      </c>
      <c r="J4" s="311" t="s">
        <v>16</v>
      </c>
      <c r="K4" s="310" t="s">
        <v>17</v>
      </c>
      <c r="L4" s="191" t="s">
        <v>18</v>
      </c>
      <c r="M4" s="311" t="s">
        <v>19</v>
      </c>
      <c r="N4" s="212"/>
    </row>
    <row r="5" spans="1:26" x14ac:dyDescent="0.2">
      <c r="A5" s="176" t="s">
        <v>73</v>
      </c>
      <c r="B5" s="304">
        <f>SUM(B6:B13)</f>
        <v>7339.9325059999983</v>
      </c>
      <c r="C5" s="288">
        <f t="shared" ref="C5:M5" si="0">SUM(C6:C13)</f>
        <v>6796.9863799999994</v>
      </c>
      <c r="D5" s="305">
        <f t="shared" si="0"/>
        <v>6081.1771049999998</v>
      </c>
      <c r="E5" s="304">
        <f t="shared" si="0"/>
        <v>4598.9007600000014</v>
      </c>
      <c r="F5" s="288">
        <f t="shared" si="0"/>
        <v>2898.0201959999999</v>
      </c>
      <c r="G5" s="305">
        <f t="shared" si="0"/>
        <v>1374.3795209999996</v>
      </c>
      <c r="H5" s="304">
        <f t="shared" si="0"/>
        <v>1082.507186</v>
      </c>
      <c r="I5" s="288">
        <f t="shared" si="0"/>
        <v>1237.1877810000003</v>
      </c>
      <c r="J5" s="305">
        <f t="shared" si="0"/>
        <v>1773.3646779999995</v>
      </c>
      <c r="K5" s="304">
        <f t="shared" si="0"/>
        <v>3808.4752779999985</v>
      </c>
      <c r="L5" s="288">
        <f t="shared" si="0"/>
        <v>5310.6704289999998</v>
      </c>
      <c r="M5" s="305">
        <f t="shared" si="0"/>
        <v>6906.236665999998</v>
      </c>
      <c r="N5" s="205">
        <f t="shared" ref="N5" si="1">SUM(N6:N13)</f>
        <v>49207.838486000001</v>
      </c>
    </row>
    <row r="6" spans="1:26" x14ac:dyDescent="0.2">
      <c r="A6" s="177" t="s">
        <v>63</v>
      </c>
      <c r="B6" s="302">
        <f>'[1]Podklady RZ'!B153</f>
        <v>98.704719999999995</v>
      </c>
      <c r="C6" s="289">
        <f>'[1]Podklady RZ'!C153</f>
        <v>101.80938999999999</v>
      </c>
      <c r="D6" s="303">
        <f>'[1]Podklady RZ'!D153</f>
        <v>60.153649999999999</v>
      </c>
      <c r="E6" s="302">
        <f>'[1]Podklady RZ'!E153</f>
        <v>41.818379999999998</v>
      </c>
      <c r="F6" s="289">
        <f>'[1]Podklady RZ'!F153</f>
        <v>17.917169999999999</v>
      </c>
      <c r="G6" s="303">
        <f>'[1]Podklady RZ'!G153</f>
        <v>6.1968399999999999</v>
      </c>
      <c r="H6" s="302">
        <f>'[1]Podklady RZ'!H153</f>
        <v>6.6650000000000001E-2</v>
      </c>
      <c r="I6" s="289">
        <f>'[1]Podklady RZ'!I153</f>
        <v>0.88185000000000002</v>
      </c>
      <c r="J6" s="303">
        <f>'[1]Podklady RZ'!J153</f>
        <v>20.877509999999997</v>
      </c>
      <c r="K6" s="302">
        <f>'[1]Podklady RZ'!K153</f>
        <v>40.207889999999999</v>
      </c>
      <c r="L6" s="289">
        <f>'[1]Podklady RZ'!L153</f>
        <v>36.644309999999997</v>
      </c>
      <c r="M6" s="303">
        <f>'[1]Podklady RZ'!M153</f>
        <v>81.094760000000008</v>
      </c>
      <c r="N6" s="202">
        <f>SUM(B6:M6)</f>
        <v>506.37311999999997</v>
      </c>
      <c r="O6" s="11"/>
      <c r="T6" s="130"/>
    </row>
    <row r="7" spans="1:26" x14ac:dyDescent="0.2">
      <c r="A7" s="177" t="s">
        <v>64</v>
      </c>
      <c r="B7" s="302">
        <f>'[1]Podklady RZ'!B154</f>
        <v>1371.0576210000002</v>
      </c>
      <c r="C7" s="289">
        <f>'[1]Podklady RZ'!C154</f>
        <v>1323.3104430000003</v>
      </c>
      <c r="D7" s="303">
        <f>'[1]Podklady RZ'!D154</f>
        <v>1103.466124</v>
      </c>
      <c r="E7" s="302">
        <f>'[1]Podklady RZ'!E154</f>
        <v>860.58406400000001</v>
      </c>
      <c r="F7" s="289">
        <f>'[1]Podklady RZ'!F154</f>
        <v>446.37063800000004</v>
      </c>
      <c r="G7" s="303">
        <f>'[1]Podklady RZ'!G154</f>
        <v>204.16191000000003</v>
      </c>
      <c r="H7" s="302">
        <f>'[1]Podklady RZ'!H154</f>
        <v>192.47650499999997</v>
      </c>
      <c r="I7" s="289">
        <f>'[1]Podklady RZ'!I154</f>
        <v>219.52860899999999</v>
      </c>
      <c r="J7" s="303">
        <f>'[1]Podklady RZ'!J154</f>
        <v>303.18796000000003</v>
      </c>
      <c r="K7" s="302">
        <f>'[1]Podklady RZ'!K154</f>
        <v>740.984421</v>
      </c>
      <c r="L7" s="289">
        <f>'[1]Podklady RZ'!L154</f>
        <v>951.49625500000002</v>
      </c>
      <c r="M7" s="303">
        <f>'[1]Podklady RZ'!M154</f>
        <v>1351.19454</v>
      </c>
      <c r="N7" s="202">
        <f t="shared" ref="N7:N13" si="2">SUM(B7:M7)</f>
        <v>9067.8190900000009</v>
      </c>
      <c r="O7" s="11"/>
      <c r="T7" s="130"/>
    </row>
    <row r="8" spans="1:26" x14ac:dyDescent="0.2">
      <c r="A8" s="177" t="s">
        <v>65</v>
      </c>
      <c r="B8" s="302">
        <f>'[1]Podklady RZ'!B155</f>
        <v>40.497546</v>
      </c>
      <c r="C8" s="289">
        <f>'[1]Podklady RZ'!C155</f>
        <v>31.743773000000001</v>
      </c>
      <c r="D8" s="303">
        <f>'[1]Podklady RZ'!D155</f>
        <v>39.498854000000001</v>
      </c>
      <c r="E8" s="302">
        <f>'[1]Podklady RZ'!E155</f>
        <v>3.8064</v>
      </c>
      <c r="F8" s="289">
        <f>'[1]Podklady RZ'!F155</f>
        <v>0</v>
      </c>
      <c r="G8" s="303">
        <f>'[1]Podklady RZ'!G155</f>
        <v>11.469802</v>
      </c>
      <c r="H8" s="302">
        <f>'[1]Podklady RZ'!H155</f>
        <v>10.853621</v>
      </c>
      <c r="I8" s="289">
        <f>'[1]Podklady RZ'!I155</f>
        <v>0.31614999999999999</v>
      </c>
      <c r="J8" s="303">
        <f>'[1]Podklady RZ'!J155</f>
        <v>0</v>
      </c>
      <c r="K8" s="302">
        <f>'[1]Podklady RZ'!K155</f>
        <v>4.3102089999999995</v>
      </c>
      <c r="L8" s="289">
        <f>'[1]Podklady RZ'!L155</f>
        <v>37.682988999999999</v>
      </c>
      <c r="M8" s="303">
        <f>'[1]Podklady RZ'!M155</f>
        <v>27.986875999999999</v>
      </c>
      <c r="N8" s="202">
        <f t="shared" si="2"/>
        <v>208.16621999999995</v>
      </c>
      <c r="O8" s="11"/>
      <c r="T8" s="130"/>
    </row>
    <row r="9" spans="1:26" x14ac:dyDescent="0.2">
      <c r="A9" s="177" t="s">
        <v>66</v>
      </c>
      <c r="B9" s="302">
        <f>'[1]Podklady RZ'!B156</f>
        <v>547.25782200000003</v>
      </c>
      <c r="C9" s="289">
        <f>'[1]Podklady RZ'!C156</f>
        <v>480.86847999999998</v>
      </c>
      <c r="D9" s="303">
        <f>'[1]Podklady RZ'!D156</f>
        <v>474.46981700000003</v>
      </c>
      <c r="E9" s="302">
        <f>'[1]Podklady RZ'!E156</f>
        <v>333.39746000000002</v>
      </c>
      <c r="F9" s="289">
        <f>'[1]Podklady RZ'!F156</f>
        <v>226.20461</v>
      </c>
      <c r="G9" s="303">
        <f>'[1]Podklady RZ'!G156</f>
        <v>139.98467099999999</v>
      </c>
      <c r="H9" s="302">
        <f>'[1]Podklady RZ'!H156</f>
        <v>63.216983999999997</v>
      </c>
      <c r="I9" s="289">
        <f>'[1]Podklady RZ'!I156</f>
        <v>75.00215399999999</v>
      </c>
      <c r="J9" s="303">
        <f>'[1]Podklady RZ'!J156</f>
        <v>107.43863399999999</v>
      </c>
      <c r="K9" s="302">
        <f>'[1]Podklady RZ'!K156</f>
        <v>218.86868799999999</v>
      </c>
      <c r="L9" s="289">
        <f>'[1]Podklady RZ'!L156</f>
        <v>329.62681600000002</v>
      </c>
      <c r="M9" s="303">
        <f>'[1]Podklady RZ'!M156</f>
        <v>447.03696000000008</v>
      </c>
      <c r="N9" s="202">
        <f t="shared" si="2"/>
        <v>3443.3730960000007</v>
      </c>
      <c r="O9" s="11"/>
      <c r="P9" s="75"/>
      <c r="Q9" s="75"/>
      <c r="R9" s="75"/>
      <c r="S9" s="75"/>
      <c r="T9" s="130"/>
    </row>
    <row r="10" spans="1:26" x14ac:dyDescent="0.2">
      <c r="A10" s="174" t="s">
        <v>67</v>
      </c>
      <c r="B10" s="302">
        <f>'[1]Podklady RZ'!B157</f>
        <v>5281.7037969999983</v>
      </c>
      <c r="C10" s="289">
        <f>'[1]Podklady RZ'!C157</f>
        <v>4858.5722939999996</v>
      </c>
      <c r="D10" s="303">
        <f>'[1]Podklady RZ'!D157</f>
        <v>4402.9756599999992</v>
      </c>
      <c r="E10" s="302">
        <f>'[1]Podklady RZ'!E157</f>
        <v>3358.8964560000009</v>
      </c>
      <c r="F10" s="289">
        <f>'[1]Podklady RZ'!F157</f>
        <v>2207.1867780000002</v>
      </c>
      <c r="G10" s="303">
        <f>'[1]Podklady RZ'!G157</f>
        <v>1012.3602979999998</v>
      </c>
      <c r="H10" s="302">
        <f>'[1]Podklady RZ'!H157</f>
        <v>815.70042599999999</v>
      </c>
      <c r="I10" s="289">
        <f>'[1]Podklady RZ'!I157</f>
        <v>941.27901800000018</v>
      </c>
      <c r="J10" s="303">
        <f>'[1]Podklady RZ'!J157</f>
        <v>1341.6435739999995</v>
      </c>
      <c r="K10" s="302">
        <f>'[1]Podklady RZ'!K157</f>
        <v>2803.7010699999987</v>
      </c>
      <c r="L10" s="289">
        <f>'[1]Podklady RZ'!L157</f>
        <v>3954.6930590000002</v>
      </c>
      <c r="M10" s="303">
        <f>'[1]Podklady RZ'!M157</f>
        <v>4998.2595299999984</v>
      </c>
      <c r="N10" s="202">
        <f t="shared" si="2"/>
        <v>35976.971959999995</v>
      </c>
      <c r="O10" s="11"/>
      <c r="P10" s="75"/>
      <c r="Q10" s="75"/>
      <c r="R10" s="75"/>
      <c r="S10" s="75"/>
      <c r="T10" s="130"/>
    </row>
    <row r="11" spans="1:26" x14ac:dyDescent="0.2">
      <c r="A11" s="174" t="s">
        <v>68</v>
      </c>
      <c r="B11" s="302">
        <f>'[1]Podklady RZ'!B158</f>
        <v>0.71099999999999997</v>
      </c>
      <c r="C11" s="289">
        <f>'[1]Podklady RZ'!C158</f>
        <v>0.68200000000000005</v>
      </c>
      <c r="D11" s="303">
        <f>'[1]Podklady RZ'!D158</f>
        <v>0.61299999999999999</v>
      </c>
      <c r="E11" s="302">
        <f>'[1]Podklady RZ'!E158</f>
        <v>0.39800000000000002</v>
      </c>
      <c r="F11" s="289">
        <f>'[1]Podklady RZ'!F158</f>
        <v>0.34100000000000003</v>
      </c>
      <c r="G11" s="303">
        <f>'[1]Podklady RZ'!G158</f>
        <v>0.20599999999999999</v>
      </c>
      <c r="H11" s="302">
        <f>'[1]Podklady RZ'!H158</f>
        <v>0.193</v>
      </c>
      <c r="I11" s="289">
        <f>'[1]Podklady RZ'!I158</f>
        <v>0.18</v>
      </c>
      <c r="J11" s="303">
        <f>'[1]Podklady RZ'!J158</f>
        <v>0.217</v>
      </c>
      <c r="K11" s="302">
        <f>'[1]Podklady RZ'!K158</f>
        <v>0.40300000000000002</v>
      </c>
      <c r="L11" s="289">
        <f>'[1]Podklady RZ'!L158</f>
        <v>0.52700000000000002</v>
      </c>
      <c r="M11" s="303">
        <f>'[1]Podklady RZ'!M158</f>
        <v>0.66400000000000003</v>
      </c>
      <c r="N11" s="202">
        <f t="shared" si="2"/>
        <v>5.1350000000000007</v>
      </c>
      <c r="O11" s="11"/>
      <c r="P11" s="75"/>
      <c r="Q11" s="75"/>
      <c r="R11" s="75"/>
      <c r="S11" s="75"/>
      <c r="T11" s="130"/>
    </row>
    <row r="12" spans="1:26" x14ac:dyDescent="0.2">
      <c r="A12" s="174" t="s">
        <v>69</v>
      </c>
      <c r="B12" s="302">
        <f>'[1]Podklady RZ'!B159</f>
        <v>0</v>
      </c>
      <c r="C12" s="289">
        <f>'[1]Podklady RZ'!C159</f>
        <v>0</v>
      </c>
      <c r="D12" s="303">
        <f>'[1]Podklady RZ'!D159</f>
        <v>0</v>
      </c>
      <c r="E12" s="302">
        <f>'[1]Podklady RZ'!E159</f>
        <v>0</v>
      </c>
      <c r="F12" s="289">
        <f>'[1]Podklady RZ'!F159</f>
        <v>0</v>
      </c>
      <c r="G12" s="303">
        <f>'[1]Podklady RZ'!G159</f>
        <v>0</v>
      </c>
      <c r="H12" s="302">
        <f>'[1]Podklady RZ'!H159</f>
        <v>0</v>
      </c>
      <c r="I12" s="289">
        <f>'[1]Podklady RZ'!I159</f>
        <v>0</v>
      </c>
      <c r="J12" s="303">
        <f>'[1]Podklady RZ'!J159</f>
        <v>0</v>
      </c>
      <c r="K12" s="302">
        <f>'[1]Podklady RZ'!K159</f>
        <v>0</v>
      </c>
      <c r="L12" s="289">
        <f>'[1]Podklady RZ'!L159</f>
        <v>0</v>
      </c>
      <c r="M12" s="303">
        <f>'[1]Podklady RZ'!M159</f>
        <v>0</v>
      </c>
      <c r="N12" s="202">
        <f t="shared" si="2"/>
        <v>0</v>
      </c>
      <c r="O12" s="11"/>
      <c r="P12" s="75"/>
      <c r="Q12" s="75"/>
      <c r="R12" s="75"/>
      <c r="S12" s="75"/>
      <c r="T12" s="130"/>
    </row>
    <row r="13" spans="1:26" x14ac:dyDescent="0.2">
      <c r="A13" s="174" t="s">
        <v>70</v>
      </c>
      <c r="B13" s="302">
        <f>'[1]Podklady RZ'!B160</f>
        <v>0</v>
      </c>
      <c r="C13" s="289">
        <f>'[1]Podklady RZ'!C160</f>
        <v>0</v>
      </c>
      <c r="D13" s="303">
        <f>'[1]Podklady RZ'!D160</f>
        <v>0</v>
      </c>
      <c r="E13" s="302">
        <f>'[1]Podklady RZ'!E160</f>
        <v>0</v>
      </c>
      <c r="F13" s="289">
        <f>'[1]Podklady RZ'!F160</f>
        <v>0</v>
      </c>
      <c r="G13" s="303">
        <f>'[1]Podklady RZ'!G160</f>
        <v>0</v>
      </c>
      <c r="H13" s="302">
        <f>'[1]Podklady RZ'!H160</f>
        <v>0</v>
      </c>
      <c r="I13" s="289">
        <f>'[1]Podklady RZ'!I160</f>
        <v>0</v>
      </c>
      <c r="J13" s="303">
        <f>'[1]Podklady RZ'!J160</f>
        <v>0</v>
      </c>
      <c r="K13" s="302">
        <f>'[1]Podklady RZ'!K160</f>
        <v>0</v>
      </c>
      <c r="L13" s="289">
        <f>'[1]Podklady RZ'!L160</f>
        <v>0</v>
      </c>
      <c r="M13" s="303">
        <f>'[1]Podklady RZ'!M160</f>
        <v>0</v>
      </c>
      <c r="N13" s="202">
        <f t="shared" si="2"/>
        <v>0</v>
      </c>
      <c r="O13" s="11"/>
      <c r="P13" s="75"/>
      <c r="Q13" s="75"/>
      <c r="R13" s="75"/>
      <c r="S13" s="75"/>
      <c r="T13" s="130"/>
    </row>
    <row r="14" spans="1:26" x14ac:dyDescent="0.2">
      <c r="A14" s="176" t="s">
        <v>75</v>
      </c>
      <c r="B14" s="304">
        <f t="shared" ref="B14:M14" si="3">SUM(B15:B21)</f>
        <v>1098.1380259999999</v>
      </c>
      <c r="C14" s="288">
        <f t="shared" si="3"/>
        <v>930.3171789999999</v>
      </c>
      <c r="D14" s="305">
        <f t="shared" si="3"/>
        <v>994.17692200000022</v>
      </c>
      <c r="E14" s="304">
        <f t="shared" si="3"/>
        <v>857.79219999999987</v>
      </c>
      <c r="F14" s="288">
        <f t="shared" si="3"/>
        <v>687.65530100000012</v>
      </c>
      <c r="G14" s="305">
        <f t="shared" si="3"/>
        <v>341.13849800000003</v>
      </c>
      <c r="H14" s="304">
        <f t="shared" si="3"/>
        <v>327.96207700000002</v>
      </c>
      <c r="I14" s="288">
        <f t="shared" si="3"/>
        <v>354.34386599999999</v>
      </c>
      <c r="J14" s="305">
        <f t="shared" si="3"/>
        <v>460.27189699999997</v>
      </c>
      <c r="K14" s="304">
        <f t="shared" si="3"/>
        <v>734.31345699999997</v>
      </c>
      <c r="L14" s="288">
        <f t="shared" si="3"/>
        <v>942.54122800000005</v>
      </c>
      <c r="M14" s="305">
        <f t="shared" si="3"/>
        <v>987.30895699999962</v>
      </c>
      <c r="N14" s="205">
        <f>SUM(N15:N21)</f>
        <v>8715.9596079999992</v>
      </c>
    </row>
    <row r="15" spans="1:26" x14ac:dyDescent="0.2">
      <c r="A15" s="177" t="s">
        <v>20</v>
      </c>
      <c r="B15" s="302">
        <f>'[1]Podklady RZ'!B162</f>
        <v>118.76089058328482</v>
      </c>
      <c r="C15" s="289">
        <f>'[1]Podklady RZ'!C162</f>
        <v>113.41745008061586</v>
      </c>
      <c r="D15" s="303">
        <f>'[1]Podklady RZ'!D162</f>
        <v>115.96113005823564</v>
      </c>
      <c r="E15" s="302">
        <f>'[1]Podklady RZ'!E162</f>
        <v>99.658559203172814</v>
      </c>
      <c r="F15" s="289">
        <f>'[1]Podklady RZ'!F162</f>
        <v>66.655889935166996</v>
      </c>
      <c r="G15" s="303">
        <f>'[1]Podklady RZ'!G162</f>
        <v>18.522897999999998</v>
      </c>
      <c r="H15" s="302">
        <f>'[1]Podklady RZ'!H162</f>
        <v>14.549278999999997</v>
      </c>
      <c r="I15" s="289">
        <f>'[1]Podklady RZ'!I162</f>
        <v>14.659108</v>
      </c>
      <c r="J15" s="303">
        <f>'[1]Podklady RZ'!J162</f>
        <v>29.477942000000002</v>
      </c>
      <c r="K15" s="302">
        <f>'[1]Podklady RZ'!K162</f>
        <v>69.611439875778501</v>
      </c>
      <c r="L15" s="289">
        <f>'[1]Podklady RZ'!L162</f>
        <v>83.736463009232111</v>
      </c>
      <c r="M15" s="303">
        <f>'[1]Podklady RZ'!M162</f>
        <v>72.336403565262799</v>
      </c>
      <c r="N15" s="202">
        <f>SUM(B15:M15)</f>
        <v>817.34745331074942</v>
      </c>
      <c r="O15" s="11"/>
      <c r="T15" s="130"/>
      <c r="U15" s="75"/>
      <c r="V15" s="75"/>
      <c r="W15" s="75"/>
      <c r="X15" s="75"/>
      <c r="Y15" s="75"/>
      <c r="Z15" s="75"/>
    </row>
    <row r="16" spans="1:26" x14ac:dyDescent="0.2">
      <c r="A16" s="177" t="s">
        <v>41</v>
      </c>
      <c r="B16" s="302">
        <f>'[1]Podklady RZ'!B163</f>
        <v>82.704700000000003</v>
      </c>
      <c r="C16" s="289">
        <f>'[1]Podklady RZ'!C163</f>
        <v>78.461789999999993</v>
      </c>
      <c r="D16" s="303">
        <f>'[1]Podklady RZ'!D163</f>
        <v>80.694659999999999</v>
      </c>
      <c r="E16" s="302">
        <f>'[1]Podklady RZ'!E163</f>
        <v>60.29036</v>
      </c>
      <c r="F16" s="289">
        <f>'[1]Podklady RZ'!F163</f>
        <v>71.814729999999997</v>
      </c>
      <c r="G16" s="303">
        <f>'[1]Podklady RZ'!G163</f>
        <v>59.768380000000001</v>
      </c>
      <c r="H16" s="302">
        <f>'[1]Podklady RZ'!H163</f>
        <v>68.134889999999999</v>
      </c>
      <c r="I16" s="289">
        <f>'[1]Podklady RZ'!I163</f>
        <v>65.78801</v>
      </c>
      <c r="J16" s="303">
        <f>'[1]Podklady RZ'!J163</f>
        <v>62.724449999999997</v>
      </c>
      <c r="K16" s="302">
        <f>'[1]Podklady RZ'!K163</f>
        <v>47.951699999999995</v>
      </c>
      <c r="L16" s="289">
        <f>'[1]Podklady RZ'!L163</f>
        <v>70.089470000000006</v>
      </c>
      <c r="M16" s="303">
        <f>'[1]Podklady RZ'!M163</f>
        <v>77.845330000000004</v>
      </c>
      <c r="N16" s="202">
        <f t="shared" ref="N16:N21" si="4">SUM(B16:M16)</f>
        <v>826.26846999999998</v>
      </c>
      <c r="O16" s="11"/>
      <c r="T16" s="130"/>
      <c r="U16" s="75"/>
      <c r="V16" s="75"/>
      <c r="W16" s="75"/>
      <c r="X16" s="75"/>
      <c r="Y16" s="75"/>
      <c r="Z16" s="75"/>
    </row>
    <row r="17" spans="1:26" x14ac:dyDescent="0.2">
      <c r="A17" s="177" t="s">
        <v>21</v>
      </c>
      <c r="B17" s="302">
        <f>'[1]Podklady RZ'!B164</f>
        <v>0</v>
      </c>
      <c r="C17" s="289">
        <f>'[1]Podklady RZ'!C164</f>
        <v>0</v>
      </c>
      <c r="D17" s="303">
        <f>'[1]Podklady RZ'!D164</f>
        <v>0</v>
      </c>
      <c r="E17" s="302">
        <f>'[1]Podklady RZ'!E164</f>
        <v>0</v>
      </c>
      <c r="F17" s="289">
        <f>'[1]Podklady RZ'!F164</f>
        <v>0</v>
      </c>
      <c r="G17" s="303">
        <f>'[1]Podklady RZ'!G164</f>
        <v>0</v>
      </c>
      <c r="H17" s="302">
        <f>'[1]Podklady RZ'!H164</f>
        <v>0</v>
      </c>
      <c r="I17" s="289">
        <f>'[1]Podklady RZ'!I164</f>
        <v>0</v>
      </c>
      <c r="J17" s="303">
        <f>'[1]Podklady RZ'!J164</f>
        <v>0</v>
      </c>
      <c r="K17" s="302">
        <f>'[1]Podklady RZ'!K164</f>
        <v>0</v>
      </c>
      <c r="L17" s="289">
        <f>'[1]Podklady RZ'!L164</f>
        <v>0</v>
      </c>
      <c r="M17" s="303">
        <f>'[1]Podklady RZ'!M164</f>
        <v>0</v>
      </c>
      <c r="N17" s="202">
        <f t="shared" si="4"/>
        <v>0</v>
      </c>
      <c r="O17" s="11"/>
      <c r="T17" s="130"/>
      <c r="U17" s="75"/>
      <c r="V17" s="75"/>
      <c r="W17" s="75"/>
      <c r="X17" s="75"/>
      <c r="Y17" s="75"/>
      <c r="Z17" s="75"/>
    </row>
    <row r="18" spans="1:26" x14ac:dyDescent="0.2">
      <c r="A18" s="177" t="s">
        <v>22</v>
      </c>
      <c r="B18" s="302">
        <f>'[1]Podklady RZ'!B165</f>
        <v>0</v>
      </c>
      <c r="C18" s="289">
        <f>'[1]Podklady RZ'!C165</f>
        <v>0</v>
      </c>
      <c r="D18" s="303">
        <f>'[1]Podklady RZ'!D165</f>
        <v>0</v>
      </c>
      <c r="E18" s="302">
        <f>'[1]Podklady RZ'!E165</f>
        <v>0</v>
      </c>
      <c r="F18" s="289">
        <f>'[1]Podklady RZ'!F165</f>
        <v>0</v>
      </c>
      <c r="G18" s="303">
        <f>'[1]Podklady RZ'!G165</f>
        <v>0</v>
      </c>
      <c r="H18" s="302">
        <f>'[1]Podklady RZ'!H165</f>
        <v>0</v>
      </c>
      <c r="I18" s="289">
        <f>'[1]Podklady RZ'!I165</f>
        <v>0</v>
      </c>
      <c r="J18" s="303">
        <f>'[1]Podklady RZ'!J165</f>
        <v>0</v>
      </c>
      <c r="K18" s="302">
        <f>'[1]Podklady RZ'!K165</f>
        <v>0</v>
      </c>
      <c r="L18" s="289">
        <f>'[1]Podklady RZ'!L165</f>
        <v>0</v>
      </c>
      <c r="M18" s="303">
        <f>'[1]Podklady RZ'!M165</f>
        <v>0</v>
      </c>
      <c r="N18" s="202">
        <f t="shared" si="4"/>
        <v>0</v>
      </c>
      <c r="O18" s="11"/>
      <c r="T18" s="130"/>
      <c r="U18" s="75"/>
      <c r="V18" s="75"/>
      <c r="W18" s="75"/>
      <c r="X18" s="75"/>
      <c r="Y18" s="75"/>
      <c r="Z18" s="75"/>
    </row>
    <row r="19" spans="1:26" x14ac:dyDescent="0.2">
      <c r="A19" s="177" t="s">
        <v>23</v>
      </c>
      <c r="B19" s="302">
        <f>'[1]Podklady RZ'!B166</f>
        <v>1E-3</v>
      </c>
      <c r="C19" s="289">
        <f>'[1]Podklady RZ'!C166</f>
        <v>0</v>
      </c>
      <c r="D19" s="303">
        <f>'[1]Podklady RZ'!D166</f>
        <v>0</v>
      </c>
      <c r="E19" s="302">
        <f>'[1]Podklady RZ'!E166</f>
        <v>0</v>
      </c>
      <c r="F19" s="289">
        <f>'[1]Podklady RZ'!F166</f>
        <v>0</v>
      </c>
      <c r="G19" s="303">
        <f>'[1]Podklady RZ'!G166</f>
        <v>0</v>
      </c>
      <c r="H19" s="302">
        <f>'[1]Podklady RZ'!H166</f>
        <v>0</v>
      </c>
      <c r="I19" s="289">
        <f>'[1]Podklady RZ'!I166</f>
        <v>0</v>
      </c>
      <c r="J19" s="303">
        <f>'[1]Podklady RZ'!J166</f>
        <v>0</v>
      </c>
      <c r="K19" s="302">
        <f>'[1]Podklady RZ'!K166</f>
        <v>0</v>
      </c>
      <c r="L19" s="289">
        <f>'[1]Podklady RZ'!L166</f>
        <v>0</v>
      </c>
      <c r="M19" s="303">
        <f>'[1]Podklady RZ'!M166</f>
        <v>1.4978050000000001</v>
      </c>
      <c r="N19" s="202">
        <f t="shared" si="4"/>
        <v>1.4988049999999999</v>
      </c>
      <c r="O19" s="11"/>
      <c r="T19" s="130"/>
    </row>
    <row r="20" spans="1:26" x14ac:dyDescent="0.2">
      <c r="A20" s="177" t="s">
        <v>24</v>
      </c>
      <c r="B20" s="302">
        <f>'[1]Podklady RZ'!B167</f>
        <v>833.77170041671513</v>
      </c>
      <c r="C20" s="289">
        <f>'[1]Podklady RZ'!C167</f>
        <v>685.45173891938396</v>
      </c>
      <c r="D20" s="303">
        <f>'[1]Podklady RZ'!D167</f>
        <v>743.14393794176453</v>
      </c>
      <c r="E20" s="302">
        <f>'[1]Podklady RZ'!E167</f>
        <v>660.91589579682704</v>
      </c>
      <c r="F20" s="289">
        <f>'[1]Podklady RZ'!F167</f>
        <v>525.28641906483313</v>
      </c>
      <c r="G20" s="303">
        <f>'[1]Podklady RZ'!G167</f>
        <v>254.14306400000001</v>
      </c>
      <c r="H20" s="302">
        <f>'[1]Podklady RZ'!H167</f>
        <v>237.20261400000001</v>
      </c>
      <c r="I20" s="289">
        <f>'[1]Podklady RZ'!I167</f>
        <v>260.44180499999999</v>
      </c>
      <c r="J20" s="303">
        <f>'[1]Podklady RZ'!J167</f>
        <v>355.59440599999999</v>
      </c>
      <c r="K20" s="302">
        <f>'[1]Podklady RZ'!K167</f>
        <v>588.7577041242215</v>
      </c>
      <c r="L20" s="289">
        <f>'[1]Podklady RZ'!L167</f>
        <v>751.15903899076795</v>
      </c>
      <c r="M20" s="303">
        <f>'[1]Podklady RZ'!M167</f>
        <v>775.82325743473689</v>
      </c>
      <c r="N20" s="202">
        <f t="shared" si="4"/>
        <v>6671.6915816892497</v>
      </c>
      <c r="O20" s="11"/>
      <c r="T20" s="130"/>
    </row>
    <row r="21" spans="1:26" x14ac:dyDescent="0.2">
      <c r="A21" s="174" t="s">
        <v>116</v>
      </c>
      <c r="B21" s="302">
        <f>'[1]Podklady RZ'!B168</f>
        <v>62.899735</v>
      </c>
      <c r="C21" s="289">
        <f>'[1]Podklady RZ'!C168</f>
        <v>52.986200000000004</v>
      </c>
      <c r="D21" s="303">
        <f>'[1]Podklady RZ'!D168</f>
        <v>54.377194000000003</v>
      </c>
      <c r="E21" s="302">
        <f>'[1]Podklady RZ'!E168</f>
        <v>36.927385000000001</v>
      </c>
      <c r="F21" s="289">
        <f>'[1]Podklady RZ'!F168</f>
        <v>23.898262000000003</v>
      </c>
      <c r="G21" s="303">
        <f>'[1]Podklady RZ'!G168</f>
        <v>8.7041559999999993</v>
      </c>
      <c r="H21" s="302">
        <f>'[1]Podklady RZ'!H168</f>
        <v>8.0752939999999995</v>
      </c>
      <c r="I21" s="289">
        <f>'[1]Podklady RZ'!I168</f>
        <v>13.454943</v>
      </c>
      <c r="J21" s="303">
        <f>'[1]Podklady RZ'!J168</f>
        <v>12.475099</v>
      </c>
      <c r="K21" s="302">
        <f>'[1]Podklady RZ'!K168</f>
        <v>27.992613000000006</v>
      </c>
      <c r="L21" s="289">
        <f>'[1]Podklady RZ'!L168</f>
        <v>37.556256000000005</v>
      </c>
      <c r="M21" s="303">
        <f>'[1]Podklady RZ'!M168</f>
        <v>59.806160999999996</v>
      </c>
      <c r="N21" s="202">
        <f t="shared" si="4"/>
        <v>399.15329800000001</v>
      </c>
      <c r="O21" s="11"/>
      <c r="T21" s="130"/>
    </row>
    <row r="22" spans="1:26" x14ac:dyDescent="0.2">
      <c r="A22" s="176" t="s">
        <v>74</v>
      </c>
      <c r="B22" s="304">
        <f t="shared" ref="B22:N22" si="5">SUM(B23:B25)</f>
        <v>67.122093000000007</v>
      </c>
      <c r="C22" s="288">
        <f t="shared" si="5"/>
        <v>58.656354000000015</v>
      </c>
      <c r="D22" s="305">
        <f t="shared" si="5"/>
        <v>60.761566999999999</v>
      </c>
      <c r="E22" s="304">
        <f t="shared" si="5"/>
        <v>54.526398999999998</v>
      </c>
      <c r="F22" s="288">
        <f t="shared" si="5"/>
        <v>47.517995000000006</v>
      </c>
      <c r="G22" s="305">
        <f t="shared" si="5"/>
        <v>29.722527999999997</v>
      </c>
      <c r="H22" s="304">
        <f t="shared" si="5"/>
        <v>28.042158999999995</v>
      </c>
      <c r="I22" s="288">
        <f t="shared" si="5"/>
        <v>28.994156000000004</v>
      </c>
      <c r="J22" s="305">
        <f t="shared" si="5"/>
        <v>36.547139000000001</v>
      </c>
      <c r="K22" s="304">
        <f t="shared" si="5"/>
        <v>52.684787000000007</v>
      </c>
      <c r="L22" s="288">
        <f t="shared" si="5"/>
        <v>55.889421000000006</v>
      </c>
      <c r="M22" s="305">
        <f t="shared" si="5"/>
        <v>62.844661999999978</v>
      </c>
      <c r="N22" s="205">
        <f t="shared" si="5"/>
        <v>583.30925999999999</v>
      </c>
      <c r="O22" s="75"/>
      <c r="P22" s="75"/>
      <c r="Q22" s="75"/>
      <c r="R22" s="75"/>
      <c r="S22" s="75"/>
      <c r="T22" s="75"/>
    </row>
    <row r="23" spans="1:26" x14ac:dyDescent="0.2">
      <c r="A23" s="174" t="s">
        <v>27</v>
      </c>
      <c r="B23" s="302">
        <f>'[1]Podklady RZ'!B170</f>
        <v>4.5090000000000003</v>
      </c>
      <c r="C23" s="289">
        <f>'[1]Podklady RZ'!C170</f>
        <v>3.831</v>
      </c>
      <c r="D23" s="303">
        <f>'[1]Podklady RZ'!D170</f>
        <v>4.282</v>
      </c>
      <c r="E23" s="302">
        <f>'[1]Podklady RZ'!E170</f>
        <v>4.423</v>
      </c>
      <c r="F23" s="289">
        <f>'[1]Podklady RZ'!F170</f>
        <v>5.3040000000000003</v>
      </c>
      <c r="G23" s="303">
        <f>'[1]Podklady RZ'!G170</f>
        <v>3.0329999999999999</v>
      </c>
      <c r="H23" s="302">
        <f>'[1]Podklady RZ'!H170</f>
        <v>2.5299999999999998</v>
      </c>
      <c r="I23" s="289">
        <f>'[1]Podklady RZ'!I170</f>
        <v>2.4969999999999999</v>
      </c>
      <c r="J23" s="303">
        <f>'[1]Podklady RZ'!J170</f>
        <v>3.2050000000000001</v>
      </c>
      <c r="K23" s="302">
        <f>'[1]Podklady RZ'!K170</f>
        <v>5.101</v>
      </c>
      <c r="L23" s="289">
        <f>'[1]Podklady RZ'!L170</f>
        <v>4.5979999999999999</v>
      </c>
      <c r="M23" s="303">
        <f>'[1]Podklady RZ'!M170</f>
        <v>4.2080000000000002</v>
      </c>
      <c r="N23" s="202">
        <f>SUM(B23:M23)</f>
        <v>47.521000000000001</v>
      </c>
      <c r="O23" s="115"/>
      <c r="P23" s="75"/>
      <c r="Q23" s="75"/>
      <c r="R23" s="75"/>
      <c r="S23" s="75"/>
      <c r="T23" s="130"/>
    </row>
    <row r="24" spans="1:26" x14ac:dyDescent="0.2">
      <c r="A24" s="174" t="s">
        <v>28</v>
      </c>
      <c r="B24" s="302">
        <f>'[1]Podklady RZ'!B171</f>
        <v>0.44057200000000002</v>
      </c>
      <c r="C24" s="289">
        <f>'[1]Podklady RZ'!C171</f>
        <v>0.40347699999999997</v>
      </c>
      <c r="D24" s="303">
        <f>'[1]Podklady RZ'!D171</f>
        <v>0.449241</v>
      </c>
      <c r="E24" s="302">
        <f>'[1]Podklady RZ'!E171</f>
        <v>0.46666299999999999</v>
      </c>
      <c r="F24" s="289">
        <f>'[1]Podklady RZ'!F171</f>
        <v>0.46508999999999995</v>
      </c>
      <c r="G24" s="303">
        <f>'[1]Podklady RZ'!G171</f>
        <v>0.45188</v>
      </c>
      <c r="H24" s="302">
        <f>'[1]Podklady RZ'!H171</f>
        <v>0.38525400000000004</v>
      </c>
      <c r="I24" s="289">
        <f>'[1]Podklady RZ'!I171</f>
        <v>0.25400299999999998</v>
      </c>
      <c r="J24" s="303">
        <f>'[1]Podklady RZ'!J171</f>
        <v>0.39801199999999998</v>
      </c>
      <c r="K24" s="302">
        <f>'[1]Podklady RZ'!K171</f>
        <v>0.35824700000000004</v>
      </c>
      <c r="L24" s="289">
        <f>'[1]Podklady RZ'!L171</f>
        <v>0.39535500000000001</v>
      </c>
      <c r="M24" s="303">
        <f>'[1]Podklady RZ'!M171</f>
        <v>0.40940100000000001</v>
      </c>
      <c r="N24" s="202">
        <f t="shared" ref="N24:N25" si="6">SUM(B24:M24)</f>
        <v>4.8771950000000004</v>
      </c>
      <c r="O24" s="115"/>
      <c r="P24" s="75"/>
      <c r="Q24" s="75"/>
      <c r="R24" s="75"/>
      <c r="S24" s="75"/>
      <c r="T24" s="130"/>
    </row>
    <row r="25" spans="1:26" x14ac:dyDescent="0.2">
      <c r="A25" s="174" t="s">
        <v>29</v>
      </c>
      <c r="B25" s="302">
        <f>'[1]Podklady RZ'!B172</f>
        <v>62.172521000000003</v>
      </c>
      <c r="C25" s="289">
        <f>'[1]Podklady RZ'!C172</f>
        <v>54.421877000000016</v>
      </c>
      <c r="D25" s="303">
        <f>'[1]Podklady RZ'!D172</f>
        <v>56.030326000000002</v>
      </c>
      <c r="E25" s="302">
        <f>'[1]Podklady RZ'!E172</f>
        <v>49.636735999999999</v>
      </c>
      <c r="F25" s="289">
        <f>'[1]Podklady RZ'!F172</f>
        <v>41.748905000000008</v>
      </c>
      <c r="G25" s="303">
        <f>'[1]Podklady RZ'!G172</f>
        <v>26.237647999999997</v>
      </c>
      <c r="H25" s="302">
        <f>'[1]Podklady RZ'!H172</f>
        <v>25.126904999999994</v>
      </c>
      <c r="I25" s="289">
        <f>'[1]Podklady RZ'!I172</f>
        <v>26.243153000000003</v>
      </c>
      <c r="J25" s="303">
        <f>'[1]Podklady RZ'!J172</f>
        <v>32.944127000000002</v>
      </c>
      <c r="K25" s="302">
        <f>'[1]Podklady RZ'!K172</f>
        <v>47.225540000000009</v>
      </c>
      <c r="L25" s="289">
        <f>'[1]Podklady RZ'!L172</f>
        <v>50.896066000000005</v>
      </c>
      <c r="M25" s="303">
        <f>'[1]Podklady RZ'!M172</f>
        <v>58.227260999999977</v>
      </c>
      <c r="N25" s="202">
        <f t="shared" si="6"/>
        <v>530.91106500000001</v>
      </c>
      <c r="O25" s="115"/>
      <c r="P25" s="75"/>
      <c r="Q25" s="75"/>
      <c r="R25" s="75"/>
      <c r="S25" s="75"/>
      <c r="T25" s="130"/>
    </row>
    <row r="26" spans="1:26" x14ac:dyDescent="0.2">
      <c r="A26" s="213"/>
      <c r="B26" s="4"/>
      <c r="C26" s="4"/>
      <c r="D26" s="4"/>
      <c r="E26" s="4"/>
      <c r="F26" s="4"/>
      <c r="G26" s="4"/>
      <c r="H26" s="4"/>
      <c r="I26" s="4"/>
      <c r="J26" s="4"/>
      <c r="K26" s="4"/>
      <c r="L26" s="4"/>
      <c r="M26" s="4"/>
      <c r="N26" s="3"/>
      <c r="O26" s="76"/>
      <c r="P26" s="76"/>
      <c r="Q26" s="76"/>
      <c r="R26" s="76"/>
      <c r="S26" s="76"/>
      <c r="T26" s="76"/>
    </row>
    <row r="27" spans="1:26" x14ac:dyDescent="0.2">
      <c r="A27" s="10"/>
      <c r="B27" s="10"/>
      <c r="C27" s="10"/>
      <c r="D27" s="10"/>
      <c r="E27" s="10"/>
      <c r="F27" s="10"/>
      <c r="G27" s="10"/>
      <c r="H27" s="10"/>
      <c r="I27" s="10"/>
      <c r="J27" s="10"/>
    </row>
    <row r="28" spans="1:26" x14ac:dyDescent="0.2">
      <c r="A28" s="10"/>
      <c r="B28" s="10"/>
      <c r="C28" s="10"/>
      <c r="D28" s="10"/>
      <c r="E28" s="10"/>
      <c r="F28" s="10"/>
      <c r="G28" s="10"/>
      <c r="H28" s="10"/>
      <c r="I28" s="10"/>
      <c r="J28" s="10"/>
    </row>
    <row r="29" spans="1:26" x14ac:dyDescent="0.2">
      <c r="A29" s="10"/>
      <c r="B29" s="10"/>
      <c r="C29" s="10"/>
      <c r="D29" s="10"/>
      <c r="E29" s="10"/>
      <c r="F29" s="10"/>
      <c r="G29" s="10"/>
      <c r="H29" s="10"/>
      <c r="I29" s="10"/>
      <c r="J29" s="10"/>
    </row>
    <row r="30" spans="1:26" x14ac:dyDescent="0.2">
      <c r="A30" s="10"/>
      <c r="B30" s="10"/>
      <c r="C30" s="10"/>
      <c r="D30" s="10"/>
      <c r="E30" s="10"/>
      <c r="F30" s="10"/>
      <c r="G30" s="10"/>
      <c r="H30" s="10"/>
      <c r="I30" s="10"/>
      <c r="J30" s="10"/>
    </row>
    <row r="31" spans="1:26" x14ac:dyDescent="0.2">
      <c r="A31" s="10"/>
      <c r="B31" s="10"/>
      <c r="C31" s="10"/>
      <c r="D31" s="10"/>
      <c r="E31" s="10"/>
      <c r="F31" s="10"/>
      <c r="G31" s="10"/>
      <c r="H31" s="10"/>
      <c r="I31" s="10"/>
      <c r="J31" s="10"/>
    </row>
    <row r="32" spans="1:26" x14ac:dyDescent="0.2">
      <c r="A32" s="10"/>
      <c r="B32" s="10"/>
      <c r="C32" s="10"/>
      <c r="D32" s="10"/>
      <c r="E32" s="10"/>
      <c r="F32" s="10"/>
      <c r="G32" s="10"/>
      <c r="H32" s="10"/>
      <c r="I32" s="10"/>
      <c r="J32" s="10"/>
    </row>
    <row r="33" spans="1:10" x14ac:dyDescent="0.2">
      <c r="A33" s="10"/>
      <c r="B33" s="10"/>
      <c r="C33" s="10"/>
      <c r="D33" s="10"/>
      <c r="E33" s="10"/>
      <c r="F33" s="10"/>
      <c r="G33" s="10"/>
      <c r="H33" s="10"/>
      <c r="I33" s="10"/>
      <c r="J33" s="10"/>
    </row>
    <row r="34" spans="1:10" x14ac:dyDescent="0.2">
      <c r="A34" s="10"/>
      <c r="B34" s="10"/>
      <c r="C34" s="10"/>
      <c r="D34" s="10"/>
      <c r="E34" s="10"/>
      <c r="F34" s="10"/>
      <c r="G34" s="10"/>
      <c r="H34" s="10"/>
      <c r="I34" s="10"/>
      <c r="J34" s="10"/>
    </row>
    <row r="35" spans="1:10" x14ac:dyDescent="0.2">
      <c r="A35" s="75"/>
      <c r="B35" s="75"/>
      <c r="C35" s="75"/>
      <c r="D35" s="75"/>
      <c r="E35" s="75"/>
      <c r="F35" s="75"/>
      <c r="G35" s="75"/>
      <c r="H35" s="75"/>
      <c r="I35" s="75"/>
      <c r="J35" s="75"/>
    </row>
    <row r="50" spans="1:3" x14ac:dyDescent="0.2">
      <c r="A50" s="134"/>
      <c r="B50" s="134"/>
      <c r="C50" s="134"/>
    </row>
    <row r="51" spans="1:3" x14ac:dyDescent="0.2">
      <c r="A51" s="134"/>
      <c r="B51" s="134"/>
      <c r="C51" s="134"/>
    </row>
    <row r="52" spans="1:3" x14ac:dyDescent="0.2">
      <c r="A52" s="134"/>
      <c r="B52" s="134"/>
      <c r="C52" s="134"/>
    </row>
    <row r="53" spans="1:3" x14ac:dyDescent="0.2">
      <c r="A53" s="134"/>
      <c r="B53" s="134"/>
      <c r="C53" s="134"/>
    </row>
    <row r="54" spans="1:3" x14ac:dyDescent="0.2">
      <c r="A54" s="134"/>
      <c r="B54" s="134"/>
      <c r="C54" s="134"/>
    </row>
  </sheetData>
  <mergeCells count="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dimension ref="A1:T36"/>
  <sheetViews>
    <sheetView showGridLines="0" zoomScale="70" zoomScaleNormal="70" workbookViewId="0">
      <selection activeCell="K55" sqref="K55"/>
    </sheetView>
  </sheetViews>
  <sheetFormatPr defaultColWidth="9.140625" defaultRowHeight="12" x14ac:dyDescent="0.2"/>
  <cols>
    <col min="1" max="1" width="24" style="7" customWidth="1"/>
    <col min="2" max="13" width="10" style="7" customWidth="1"/>
    <col min="14" max="14" width="9.140625" style="7" customWidth="1"/>
    <col min="15" max="16384" width="9.140625" style="7"/>
  </cols>
  <sheetData>
    <row r="1" spans="1:20" ht="23.25" x14ac:dyDescent="0.4">
      <c r="A1" s="187" t="s">
        <v>281</v>
      </c>
      <c r="M1" s="259" t="str">
        <f>'3'!N1</f>
        <v>2021</v>
      </c>
    </row>
    <row r="2" spans="1:20" ht="6" customHeight="1" x14ac:dyDescent="0.2"/>
    <row r="3" spans="1:20" x14ac:dyDescent="0.2">
      <c r="A3" s="328"/>
      <c r="B3" s="329" t="s">
        <v>42</v>
      </c>
      <c r="C3" s="330"/>
      <c r="D3" s="331"/>
      <c r="E3" s="329" t="s">
        <v>43</v>
      </c>
      <c r="F3" s="330"/>
      <c r="G3" s="331"/>
      <c r="H3" s="329" t="s">
        <v>44</v>
      </c>
      <c r="I3" s="330"/>
      <c r="J3" s="331"/>
      <c r="K3" s="330" t="s">
        <v>45</v>
      </c>
      <c r="L3" s="330"/>
      <c r="M3" s="330"/>
    </row>
    <row r="4" spans="1:20" x14ac:dyDescent="0.2">
      <c r="A4" s="328"/>
      <c r="B4" s="300" t="s">
        <v>8</v>
      </c>
      <c r="C4" s="290" t="s">
        <v>9</v>
      </c>
      <c r="D4" s="301" t="s">
        <v>10</v>
      </c>
      <c r="E4" s="300" t="s">
        <v>11</v>
      </c>
      <c r="F4" s="290" t="s">
        <v>12</v>
      </c>
      <c r="G4" s="301" t="s">
        <v>13</v>
      </c>
      <c r="H4" s="300" t="s">
        <v>14</v>
      </c>
      <c r="I4" s="290" t="s">
        <v>15</v>
      </c>
      <c r="J4" s="301" t="s">
        <v>16</v>
      </c>
      <c r="K4" s="206" t="s">
        <v>17</v>
      </c>
      <c r="L4" s="206" t="s">
        <v>18</v>
      </c>
      <c r="M4" s="206" t="s">
        <v>19</v>
      </c>
    </row>
    <row r="5" spans="1:20" x14ac:dyDescent="0.2">
      <c r="A5" s="330" t="s">
        <v>159</v>
      </c>
      <c r="B5" s="334">
        <f>D6</f>
        <v>39948.881259999995</v>
      </c>
      <c r="C5" s="323"/>
      <c r="D5" s="335"/>
      <c r="E5" s="334">
        <f>G6</f>
        <v>39683.095259999995</v>
      </c>
      <c r="F5" s="323"/>
      <c r="G5" s="335"/>
      <c r="H5" s="334">
        <f>J6</f>
        <v>39161.598259999992</v>
      </c>
      <c r="I5" s="323"/>
      <c r="J5" s="335"/>
      <c r="K5" s="323">
        <f>M6</f>
        <v>39043.222260000002</v>
      </c>
      <c r="L5" s="323"/>
      <c r="M5" s="323"/>
    </row>
    <row r="6" spans="1:20" x14ac:dyDescent="0.2">
      <c r="A6" s="330"/>
      <c r="B6" s="304">
        <f>SUM(B7:B20)</f>
        <v>39964.305260000001</v>
      </c>
      <c r="C6" s="288">
        <f t="shared" ref="C6:M6" si="0">SUM(C7:C20)</f>
        <v>39954.721259999991</v>
      </c>
      <c r="D6" s="305">
        <f t="shared" si="0"/>
        <v>39948.881259999995</v>
      </c>
      <c r="E6" s="304">
        <f t="shared" si="0"/>
        <v>39860.477259999992</v>
      </c>
      <c r="F6" s="288">
        <f t="shared" si="0"/>
        <v>39866.413259999987</v>
      </c>
      <c r="G6" s="305">
        <f t="shared" si="0"/>
        <v>39683.095259999995</v>
      </c>
      <c r="H6" s="304">
        <f t="shared" si="0"/>
        <v>39644.770259999998</v>
      </c>
      <c r="I6" s="288">
        <f t="shared" si="0"/>
        <v>39166.110259999994</v>
      </c>
      <c r="J6" s="305">
        <f t="shared" si="0"/>
        <v>39161.598259999992</v>
      </c>
      <c r="K6" s="205">
        <f t="shared" si="0"/>
        <v>39146.101259999996</v>
      </c>
      <c r="L6" s="205">
        <f t="shared" si="0"/>
        <v>39075.19825999999</v>
      </c>
      <c r="M6" s="205">
        <f t="shared" si="0"/>
        <v>39043.222260000002</v>
      </c>
    </row>
    <row r="7" spans="1:20" x14ac:dyDescent="0.2">
      <c r="A7" s="174" t="s">
        <v>128</v>
      </c>
      <c r="B7" s="302">
        <f>'[1]Podklady RZ'!B180</f>
        <v>2085.3448999999991</v>
      </c>
      <c r="C7" s="289">
        <f>'[1]Podklady RZ'!C180</f>
        <v>2086.2048999999988</v>
      </c>
      <c r="D7" s="303">
        <f>'[1]Podklady RZ'!D180</f>
        <v>2086.1508999999987</v>
      </c>
      <c r="E7" s="302">
        <f>'[1]Podklady RZ'!E180</f>
        <v>2090.312899999999</v>
      </c>
      <c r="F7" s="289">
        <f>'[1]Podklady RZ'!F180</f>
        <v>2096.9138999999986</v>
      </c>
      <c r="G7" s="303">
        <f>'[1]Podklady RZ'!G180</f>
        <v>2096.9128999999989</v>
      </c>
      <c r="H7" s="302">
        <f>'[1]Podklady RZ'!H180</f>
        <v>2096.4458999999988</v>
      </c>
      <c r="I7" s="289">
        <f>'[1]Podklady RZ'!I180</f>
        <v>2096.4478999999988</v>
      </c>
      <c r="J7" s="303">
        <f>'[1]Podklady RZ'!J180</f>
        <v>2096.2778999999991</v>
      </c>
      <c r="K7" s="202">
        <f>'[1]Podklady RZ'!K180</f>
        <v>2096.3848999999991</v>
      </c>
      <c r="L7" s="202">
        <f>'[1]Podklady RZ'!L180</f>
        <v>2096.3848999999991</v>
      </c>
      <c r="M7" s="202">
        <f>'[1]Podklady RZ'!M180</f>
        <v>2096.5108999999993</v>
      </c>
      <c r="T7" s="42"/>
    </row>
    <row r="8" spans="1:20" x14ac:dyDescent="0.2">
      <c r="A8" s="174" t="s">
        <v>155</v>
      </c>
      <c r="B8" s="302">
        <f>'[1]Podklady RZ'!B181</f>
        <v>2281.1512000000007</v>
      </c>
      <c r="C8" s="289">
        <f>'[1]Podklady RZ'!C181</f>
        <v>2281.9122000000011</v>
      </c>
      <c r="D8" s="303">
        <f>'[1]Podklady RZ'!D181</f>
        <v>2282.6682000000014</v>
      </c>
      <c r="E8" s="302">
        <f>'[1]Podklady RZ'!E181</f>
        <v>2282.6682000000014</v>
      </c>
      <c r="F8" s="289">
        <f>'[1]Podklady RZ'!F181</f>
        <v>2269.9772000000012</v>
      </c>
      <c r="G8" s="303">
        <f>'[1]Podklady RZ'!G181</f>
        <v>2269.2212000000013</v>
      </c>
      <c r="H8" s="302">
        <f>'[1]Podklady RZ'!H181</f>
        <v>2234.5002000000013</v>
      </c>
      <c r="I8" s="289">
        <f>'[1]Podklady RZ'!I181</f>
        <v>2235.2572000000009</v>
      </c>
      <c r="J8" s="303">
        <f>'[1]Podklady RZ'!J181</f>
        <v>2235.2572000000009</v>
      </c>
      <c r="K8" s="202">
        <f>'[1]Podklady RZ'!K181</f>
        <v>2234.5012000000011</v>
      </c>
      <c r="L8" s="202">
        <f>'[1]Podklady RZ'!L181</f>
        <v>2234.5012000000011</v>
      </c>
      <c r="M8" s="202">
        <f>'[1]Podklady RZ'!M181</f>
        <v>2201.7972000000009</v>
      </c>
      <c r="T8" s="42"/>
    </row>
    <row r="9" spans="1:20" x14ac:dyDescent="0.2">
      <c r="A9" s="174" t="s">
        <v>156</v>
      </c>
      <c r="B9" s="302">
        <f>'[1]Podklady RZ'!B182</f>
        <v>1933.9069999999986</v>
      </c>
      <c r="C9" s="289">
        <f>'[1]Podklady RZ'!C182</f>
        <v>1934.2179999999985</v>
      </c>
      <c r="D9" s="303">
        <f>'[1]Podklady RZ'!D182</f>
        <v>1935.1559999999986</v>
      </c>
      <c r="E9" s="302">
        <f>'[1]Podklady RZ'!E182</f>
        <v>1935.1559999999986</v>
      </c>
      <c r="F9" s="289">
        <f>'[1]Podklady RZ'!F182</f>
        <v>1936.4069999999983</v>
      </c>
      <c r="G9" s="303">
        <f>'[1]Podklady RZ'!G182</f>
        <v>1918.4829999999986</v>
      </c>
      <c r="H9" s="302">
        <f>'[1]Podklady RZ'!H182</f>
        <v>1913.1389999999985</v>
      </c>
      <c r="I9" s="289">
        <f>'[1]Podklady RZ'!I182</f>
        <v>1913.1389999999985</v>
      </c>
      <c r="J9" s="303">
        <f>'[1]Podklady RZ'!J182</f>
        <v>1913.1389999999985</v>
      </c>
      <c r="K9" s="202">
        <f>'[1]Podklady RZ'!K182</f>
        <v>1914.2729999999981</v>
      </c>
      <c r="L9" s="202">
        <f>'[1]Podklady RZ'!L182</f>
        <v>1914.7489999999982</v>
      </c>
      <c r="M9" s="202">
        <f>'[1]Podklady RZ'!M182</f>
        <v>1915.0379999999982</v>
      </c>
      <c r="T9" s="42"/>
    </row>
    <row r="10" spans="1:20" x14ac:dyDescent="0.2">
      <c r="A10" s="174" t="s">
        <v>157</v>
      </c>
      <c r="B10" s="302">
        <f>'[1]Podklady RZ'!B183</f>
        <v>2838.489</v>
      </c>
      <c r="C10" s="289">
        <f>'[1]Podklady RZ'!C183</f>
        <v>2825.6889999999999</v>
      </c>
      <c r="D10" s="303">
        <f>'[1]Podklady RZ'!D183</f>
        <v>2825.6889999999999</v>
      </c>
      <c r="E10" s="302">
        <f>'[1]Podklady RZ'!E183</f>
        <v>2827.5189999999998</v>
      </c>
      <c r="F10" s="289">
        <f>'[1]Podklady RZ'!F183</f>
        <v>2827.5199999999995</v>
      </c>
      <c r="G10" s="303">
        <f>'[1]Podklady RZ'!G183</f>
        <v>2827.567</v>
      </c>
      <c r="H10" s="302">
        <f>'[1]Podklady RZ'!H183</f>
        <v>2827.567</v>
      </c>
      <c r="I10" s="289">
        <f>'[1]Podklady RZ'!I183</f>
        <v>2833.567</v>
      </c>
      <c r="J10" s="303">
        <f>'[1]Podklady RZ'!J183</f>
        <v>2833.567</v>
      </c>
      <c r="K10" s="202">
        <f>'[1]Podklady RZ'!K183</f>
        <v>2834.2560000000003</v>
      </c>
      <c r="L10" s="202">
        <f>'[1]Podklady RZ'!L183</f>
        <v>2834.2560000000003</v>
      </c>
      <c r="M10" s="202">
        <f>'[1]Podklady RZ'!M183</f>
        <v>2834.2560000000003</v>
      </c>
      <c r="T10" s="42"/>
    </row>
    <row r="11" spans="1:20" x14ac:dyDescent="0.2">
      <c r="A11" s="174" t="s">
        <v>129</v>
      </c>
      <c r="B11" s="302">
        <f>'[1]Podklady RZ'!B184</f>
        <v>607.6610000000004</v>
      </c>
      <c r="C11" s="289">
        <f>'[1]Podklady RZ'!C184</f>
        <v>607.6610000000004</v>
      </c>
      <c r="D11" s="303">
        <f>'[1]Podklady RZ'!D184</f>
        <v>607.6610000000004</v>
      </c>
      <c r="E11" s="302">
        <f>'[1]Podklady RZ'!E184</f>
        <v>607.6610000000004</v>
      </c>
      <c r="F11" s="289">
        <f>'[1]Podklady RZ'!F184</f>
        <v>607.6610000000004</v>
      </c>
      <c r="G11" s="303">
        <f>'[1]Podklady RZ'!G184</f>
        <v>607.6610000000004</v>
      </c>
      <c r="H11" s="302">
        <f>'[1]Podklady RZ'!H184</f>
        <v>607.6610000000004</v>
      </c>
      <c r="I11" s="289">
        <f>'[1]Podklady RZ'!I184</f>
        <v>607.6610000000004</v>
      </c>
      <c r="J11" s="303">
        <f>'[1]Podklady RZ'!J184</f>
        <v>607.77700000000038</v>
      </c>
      <c r="K11" s="202">
        <f>'[1]Podklady RZ'!K184</f>
        <v>608.3910000000003</v>
      </c>
      <c r="L11" s="202">
        <f>'[1]Podklady RZ'!L184</f>
        <v>608.33600000000035</v>
      </c>
      <c r="M11" s="202">
        <f>'[1]Podklady RZ'!M184</f>
        <v>608.33600000000035</v>
      </c>
      <c r="T11" s="42"/>
    </row>
    <row r="12" spans="1:20" x14ac:dyDescent="0.2">
      <c r="A12" s="174" t="s">
        <v>146</v>
      </c>
      <c r="B12" s="302">
        <f>'[1]Podklady RZ'!B185</f>
        <v>1069.0494999999999</v>
      </c>
      <c r="C12" s="289">
        <f>'[1]Podklady RZ'!C185</f>
        <v>1069.0494999999999</v>
      </c>
      <c r="D12" s="303">
        <f>'[1]Podklady RZ'!D185</f>
        <v>1069.3024999999998</v>
      </c>
      <c r="E12" s="302">
        <f>'[1]Podklady RZ'!E185</f>
        <v>1069.3024999999998</v>
      </c>
      <c r="F12" s="289">
        <f>'[1]Podklady RZ'!F185</f>
        <v>1069.2864999999999</v>
      </c>
      <c r="G12" s="303">
        <f>'[1]Podklady RZ'!G185</f>
        <v>1069.3024999999998</v>
      </c>
      <c r="H12" s="302">
        <f>'[1]Podklady RZ'!H185</f>
        <v>1072.5024999999996</v>
      </c>
      <c r="I12" s="289">
        <f>'[1]Podklady RZ'!I185</f>
        <v>1072.5024999999996</v>
      </c>
      <c r="J12" s="303">
        <f>'[1]Podklady RZ'!J185</f>
        <v>1072.5024999999996</v>
      </c>
      <c r="K12" s="202">
        <f>'[1]Podklady RZ'!K185</f>
        <v>1074.1434999999997</v>
      </c>
      <c r="L12" s="202">
        <f>'[1]Podklady RZ'!L185</f>
        <v>1072.3224999999995</v>
      </c>
      <c r="M12" s="202">
        <f>'[1]Podklady RZ'!M185</f>
        <v>1072.3224999999995</v>
      </c>
      <c r="T12" s="42"/>
    </row>
    <row r="13" spans="1:20" x14ac:dyDescent="0.2">
      <c r="A13" s="174" t="s">
        <v>147</v>
      </c>
      <c r="B13" s="302">
        <f>'[1]Podklady RZ'!B186</f>
        <v>487.32899999999995</v>
      </c>
      <c r="C13" s="289">
        <f>'[1]Podklady RZ'!C186</f>
        <v>487.32899999999995</v>
      </c>
      <c r="D13" s="303">
        <f>'[1]Podklady RZ'!D186</f>
        <v>487.32899999999995</v>
      </c>
      <c r="E13" s="302">
        <f>'[1]Podklady RZ'!E186</f>
        <v>487.18699999999995</v>
      </c>
      <c r="F13" s="289">
        <f>'[1]Podklady RZ'!F186</f>
        <v>487.18899999999991</v>
      </c>
      <c r="G13" s="303">
        <f>'[1]Podklady RZ'!G186</f>
        <v>487.18899999999991</v>
      </c>
      <c r="H13" s="302">
        <f>'[1]Podklady RZ'!H186</f>
        <v>488.14099999999996</v>
      </c>
      <c r="I13" s="289">
        <f>'[1]Podklady RZ'!I186</f>
        <v>488.14099999999996</v>
      </c>
      <c r="J13" s="303">
        <f>'[1]Podklady RZ'!J186</f>
        <v>488.14099999999996</v>
      </c>
      <c r="K13" s="202">
        <f>'[1]Podklady RZ'!K186</f>
        <v>488.14099999999996</v>
      </c>
      <c r="L13" s="202">
        <f>'[1]Podklady RZ'!L186</f>
        <v>488.14099999999996</v>
      </c>
      <c r="M13" s="202">
        <f>'[1]Podklady RZ'!M186</f>
        <v>488.14099999999996</v>
      </c>
      <c r="T13" s="42"/>
    </row>
    <row r="14" spans="1:20" x14ac:dyDescent="0.2">
      <c r="A14" s="174" t="s">
        <v>148</v>
      </c>
      <c r="B14" s="302">
        <f>'[1]Podklady RZ'!B187</f>
        <v>6594.6120999999966</v>
      </c>
      <c r="C14" s="289">
        <f>'[1]Podklady RZ'!C187</f>
        <v>6594.6120999999966</v>
      </c>
      <c r="D14" s="303">
        <f>'[1]Podklady RZ'!D187</f>
        <v>6585.5120999999972</v>
      </c>
      <c r="E14" s="302">
        <f>'[1]Podklady RZ'!E187</f>
        <v>6585.5120999999972</v>
      </c>
      <c r="F14" s="289">
        <f>'[1]Podklady RZ'!F187</f>
        <v>6595.002099999997</v>
      </c>
      <c r="G14" s="303">
        <f>'[1]Podklady RZ'!G187</f>
        <v>6593.7920999999969</v>
      </c>
      <c r="H14" s="302">
        <f>'[1]Podklady RZ'!H187</f>
        <v>6595.0120999999981</v>
      </c>
      <c r="I14" s="289">
        <f>'[1]Podklady RZ'!I187</f>
        <v>6110.8720999999978</v>
      </c>
      <c r="J14" s="303">
        <f>'[1]Podklady RZ'!J187</f>
        <v>6111.1120999999976</v>
      </c>
      <c r="K14" s="202">
        <f>'[1]Podklady RZ'!K187</f>
        <v>6118.5660999999973</v>
      </c>
      <c r="L14" s="202">
        <f>'[1]Podklady RZ'!L187</f>
        <v>6118.5660999999973</v>
      </c>
      <c r="M14" s="202">
        <f>'[1]Podklady RZ'!M187</f>
        <v>6118.5230999999976</v>
      </c>
      <c r="T14" s="42"/>
    </row>
    <row r="15" spans="1:20" x14ac:dyDescent="0.2">
      <c r="A15" s="174" t="s">
        <v>149</v>
      </c>
      <c r="B15" s="302">
        <f>'[1]Podklady RZ'!B188</f>
        <v>1292.3062</v>
      </c>
      <c r="C15" s="289">
        <f>'[1]Podklady RZ'!C188</f>
        <v>1292.3062</v>
      </c>
      <c r="D15" s="303">
        <f>'[1]Podklady RZ'!D188</f>
        <v>1292.7051999999999</v>
      </c>
      <c r="E15" s="302">
        <f>'[1]Podklady RZ'!E188</f>
        <v>1292.7051999999999</v>
      </c>
      <c r="F15" s="289">
        <f>'[1]Podklady RZ'!F188</f>
        <v>1292.7051999999999</v>
      </c>
      <c r="G15" s="303">
        <f>'[1]Podklady RZ'!G188</f>
        <v>1292.7051999999999</v>
      </c>
      <c r="H15" s="302">
        <f>'[1]Podklady RZ'!H188</f>
        <v>1294.0841999999998</v>
      </c>
      <c r="I15" s="289">
        <f>'[1]Podklady RZ'!I188</f>
        <v>1294.0841999999998</v>
      </c>
      <c r="J15" s="303">
        <f>'[1]Podklady RZ'!J188</f>
        <v>1294.3211999999999</v>
      </c>
      <c r="K15" s="202">
        <f>'[1]Podklady RZ'!K188</f>
        <v>1286.7112</v>
      </c>
      <c r="L15" s="202">
        <f>'[1]Podklady RZ'!L188</f>
        <v>1286.7112</v>
      </c>
      <c r="M15" s="202">
        <f>'[1]Podklady RZ'!M188</f>
        <v>1286.7112</v>
      </c>
      <c r="T15" s="42"/>
    </row>
    <row r="16" spans="1:20" x14ac:dyDescent="0.2">
      <c r="A16" s="174" t="s">
        <v>150</v>
      </c>
      <c r="B16" s="302">
        <f>'[1]Podklady RZ'!B189</f>
        <v>3722.0685999999992</v>
      </c>
      <c r="C16" s="289">
        <f>'[1]Podklady RZ'!C189</f>
        <v>3722.0685999999992</v>
      </c>
      <c r="D16" s="303">
        <f>'[1]Podklady RZ'!D189</f>
        <v>3723.038599999999</v>
      </c>
      <c r="E16" s="302">
        <f>'[1]Podklady RZ'!E189</f>
        <v>3723.0375999999992</v>
      </c>
      <c r="F16" s="289">
        <f>'[1]Podklady RZ'!F189</f>
        <v>3723.123599999999</v>
      </c>
      <c r="G16" s="303">
        <f>'[1]Podklady RZ'!G189</f>
        <v>3723.8255999999992</v>
      </c>
      <c r="H16" s="302">
        <f>'[1]Podklady RZ'!H189</f>
        <v>3724.239599999999</v>
      </c>
      <c r="I16" s="289">
        <f>'[1]Podklady RZ'!I189</f>
        <v>3724.239599999999</v>
      </c>
      <c r="J16" s="303">
        <f>'[1]Podklady RZ'!J189</f>
        <v>3724.239599999999</v>
      </c>
      <c r="K16" s="202">
        <f>'[1]Podklady RZ'!K189</f>
        <v>3724.2965999999988</v>
      </c>
      <c r="L16" s="202">
        <f>'[1]Podklady RZ'!L189</f>
        <v>3724.4575999999988</v>
      </c>
      <c r="M16" s="202">
        <f>'[1]Podklady RZ'!M189</f>
        <v>3724.3075999999992</v>
      </c>
      <c r="T16" s="42"/>
    </row>
    <row r="17" spans="1:20" x14ac:dyDescent="0.2">
      <c r="A17" s="174" t="s">
        <v>151</v>
      </c>
      <c r="B17" s="302">
        <f>'[1]Podklady RZ'!B190</f>
        <v>1144.8549999999996</v>
      </c>
      <c r="C17" s="289">
        <f>'[1]Podklady RZ'!C190</f>
        <v>1144.5319999999995</v>
      </c>
      <c r="D17" s="303">
        <f>'[1]Podklady RZ'!D190</f>
        <v>1144.5299999999995</v>
      </c>
      <c r="E17" s="302">
        <f>'[1]Podklady RZ'!E190</f>
        <v>1144.5299999999995</v>
      </c>
      <c r="F17" s="289">
        <f>'[1]Podklady RZ'!F190</f>
        <v>1144.5299999999995</v>
      </c>
      <c r="G17" s="303">
        <f>'[1]Podklady RZ'!G190</f>
        <v>1144.5299999999995</v>
      </c>
      <c r="H17" s="302">
        <f>'[1]Podklady RZ'!H190</f>
        <v>1141.8549999999996</v>
      </c>
      <c r="I17" s="289">
        <f>'[1]Podklady RZ'!I190</f>
        <v>1141.8549999999996</v>
      </c>
      <c r="J17" s="303">
        <f>'[1]Podklady RZ'!J190</f>
        <v>1141.8559999999995</v>
      </c>
      <c r="K17" s="202">
        <f>'[1]Podklady RZ'!K190</f>
        <v>1140.9309999999996</v>
      </c>
      <c r="L17" s="202">
        <f>'[1]Podklady RZ'!L190</f>
        <v>1070.9309999999998</v>
      </c>
      <c r="M17" s="202">
        <f>'[1]Podklady RZ'!M190</f>
        <v>1070.9319999999998</v>
      </c>
      <c r="T17" s="42"/>
    </row>
    <row r="18" spans="1:20" x14ac:dyDescent="0.2">
      <c r="A18" s="174" t="s">
        <v>152</v>
      </c>
      <c r="B18" s="302">
        <f>'[1]Podklady RZ'!B191</f>
        <v>4377.8586000000014</v>
      </c>
      <c r="C18" s="289">
        <f>'[1]Podklady RZ'!C191</f>
        <v>4379.4606000000013</v>
      </c>
      <c r="D18" s="303">
        <f>'[1]Podklady RZ'!D191</f>
        <v>4379.4606000000013</v>
      </c>
      <c r="E18" s="302">
        <f>'[1]Podklady RZ'!E191</f>
        <v>4377.7126000000007</v>
      </c>
      <c r="F18" s="289">
        <f>'[1]Podklady RZ'!F191</f>
        <v>4378.8146000000006</v>
      </c>
      <c r="G18" s="303">
        <f>'[1]Podklady RZ'!G191</f>
        <v>4378.9435999999996</v>
      </c>
      <c r="H18" s="302">
        <f>'[1]Podklady RZ'!H191</f>
        <v>4378.9436000000005</v>
      </c>
      <c r="I18" s="289">
        <f>'[1]Podklady RZ'!I191</f>
        <v>4377.6725999999999</v>
      </c>
      <c r="J18" s="303">
        <f>'[1]Podklady RZ'!J191</f>
        <v>4377.6725999999999</v>
      </c>
      <c r="K18" s="202">
        <f>'[1]Podklady RZ'!K191</f>
        <v>4359.7285999999986</v>
      </c>
      <c r="L18" s="202">
        <f>'[1]Podklady RZ'!L191</f>
        <v>4359.8115999999982</v>
      </c>
      <c r="M18" s="202">
        <f>'[1]Podklady RZ'!M191</f>
        <v>4360.0635999999986</v>
      </c>
      <c r="T18" s="42"/>
    </row>
    <row r="19" spans="1:20" x14ac:dyDescent="0.2">
      <c r="A19" s="174" t="s">
        <v>153</v>
      </c>
      <c r="B19" s="302">
        <f>'[1]Podklady RZ'!B192</f>
        <v>10191.442859999999</v>
      </c>
      <c r="C19" s="289">
        <f>'[1]Podklady RZ'!C192</f>
        <v>10191.442859999999</v>
      </c>
      <c r="D19" s="303">
        <f>'[1]Podklady RZ'!D192</f>
        <v>10191.442859999999</v>
      </c>
      <c r="E19" s="302">
        <f>'[1]Podklady RZ'!E192</f>
        <v>10098.942859999999</v>
      </c>
      <c r="F19" s="289">
        <f>'[1]Podklady RZ'!F192</f>
        <v>10098.942859999999</v>
      </c>
      <c r="G19" s="303">
        <f>'[1]Podklady RZ'!G192</f>
        <v>9934.6228599999995</v>
      </c>
      <c r="H19" s="302">
        <f>'[1]Podklady RZ'!H192</f>
        <v>9932.33986</v>
      </c>
      <c r="I19" s="289">
        <f>'[1]Podklady RZ'!I192</f>
        <v>9932.335860000001</v>
      </c>
      <c r="J19" s="303">
        <f>'[1]Podklady RZ'!J192</f>
        <v>9932.33986</v>
      </c>
      <c r="K19" s="202">
        <f>'[1]Podklady RZ'!K192</f>
        <v>9932.3828599999997</v>
      </c>
      <c r="L19" s="202">
        <f>'[1]Podklady RZ'!L192</f>
        <v>9932.3828599999997</v>
      </c>
      <c r="M19" s="202">
        <f>'[1]Podklady RZ'!M192</f>
        <v>9932.3828599999997</v>
      </c>
      <c r="T19" s="42"/>
    </row>
    <row r="20" spans="1:20" x14ac:dyDescent="0.2">
      <c r="A20" s="174" t="s">
        <v>154</v>
      </c>
      <c r="B20" s="302">
        <f>'[1]Podklady RZ'!B193</f>
        <v>1338.2302999999995</v>
      </c>
      <c r="C20" s="289">
        <f>'[1]Podklady RZ'!C193</f>
        <v>1338.2352999999996</v>
      </c>
      <c r="D20" s="303">
        <f>'[1]Podklady RZ'!D193</f>
        <v>1338.2352999999996</v>
      </c>
      <c r="E20" s="302">
        <f>'[1]Podklady RZ'!E193</f>
        <v>1338.2302999999995</v>
      </c>
      <c r="F20" s="289">
        <f>'[1]Podklady RZ'!F193</f>
        <v>1338.3402999999994</v>
      </c>
      <c r="G20" s="303">
        <f>'[1]Podklady RZ'!G193</f>
        <v>1338.3392999999994</v>
      </c>
      <c r="H20" s="302">
        <f>'[1]Podklady RZ'!H193</f>
        <v>1338.3392999999994</v>
      </c>
      <c r="I20" s="289">
        <f>'[1]Podklady RZ'!I193</f>
        <v>1338.3352999999995</v>
      </c>
      <c r="J20" s="303">
        <f>'[1]Podklady RZ'!J193</f>
        <v>1333.3952999999997</v>
      </c>
      <c r="K20" s="202">
        <f>'[1]Podklady RZ'!K193</f>
        <v>1333.3942999999995</v>
      </c>
      <c r="L20" s="202">
        <f>'[1]Podklady RZ'!L193</f>
        <v>1333.6472999999996</v>
      </c>
      <c r="M20" s="202">
        <f>'[1]Podklady RZ'!M193</f>
        <v>1333.9002999999998</v>
      </c>
      <c r="T20" s="42"/>
    </row>
    <row r="21" spans="1:20" x14ac:dyDescent="0.2">
      <c r="A21" s="4"/>
      <c r="M21" s="3"/>
    </row>
    <row r="23" spans="1:20" x14ac:dyDescent="0.2">
      <c r="A23" s="10" t="s">
        <v>85</v>
      </c>
      <c r="B23" s="10">
        <f>INDEX(B7:M7,,MONTH('[1]Podklady RZ'!$Q$1))</f>
        <v>2096.5108999999993</v>
      </c>
    </row>
    <row r="24" spans="1:20" x14ac:dyDescent="0.2">
      <c r="A24" s="10" t="s">
        <v>76</v>
      </c>
      <c r="B24" s="10">
        <f>INDEX(B8:M8,,MONTH('[1]Podklady RZ'!$Q$1))</f>
        <v>2201.7972000000009</v>
      </c>
    </row>
    <row r="25" spans="1:20" x14ac:dyDescent="0.2">
      <c r="A25" s="10" t="s">
        <v>77</v>
      </c>
      <c r="B25" s="10">
        <f>INDEX(B9:M9,,MONTH('[1]Podklady RZ'!$Q$1))</f>
        <v>1915.0379999999982</v>
      </c>
    </row>
    <row r="26" spans="1:20" x14ac:dyDescent="0.2">
      <c r="A26" s="10" t="s">
        <v>78</v>
      </c>
      <c r="B26" s="10">
        <f>INDEX(B10:M10,,MONTH('[1]Podklady RZ'!$Q$1))</f>
        <v>2834.2560000000003</v>
      </c>
    </row>
    <row r="27" spans="1:20" x14ac:dyDescent="0.2">
      <c r="A27" s="10" t="s">
        <v>88</v>
      </c>
      <c r="B27" s="10">
        <f>INDEX(B11:M11,,MONTH('[1]Podklady RZ'!$Q$1))</f>
        <v>608.33600000000035</v>
      </c>
    </row>
    <row r="28" spans="1:20" x14ac:dyDescent="0.2">
      <c r="A28" s="10" t="s">
        <v>79</v>
      </c>
      <c r="B28" s="10">
        <f>INDEX(B12:M12,,MONTH('[1]Podklady RZ'!$Q$1))</f>
        <v>1072.3224999999995</v>
      </c>
    </row>
    <row r="29" spans="1:20" x14ac:dyDescent="0.2">
      <c r="A29" s="10" t="s">
        <v>80</v>
      </c>
      <c r="B29" s="10">
        <f>INDEX(B13:M13,,MONTH('[1]Podklady RZ'!$Q$1))</f>
        <v>488.14099999999996</v>
      </c>
    </row>
    <row r="30" spans="1:20" x14ac:dyDescent="0.2">
      <c r="A30" s="10" t="s">
        <v>81</v>
      </c>
      <c r="B30" s="10">
        <f>INDEX(B14:M14,,MONTH('[1]Podklady RZ'!$Q$1))</f>
        <v>6118.5230999999976</v>
      </c>
    </row>
    <row r="31" spans="1:20" x14ac:dyDescent="0.2">
      <c r="A31" s="10" t="s">
        <v>82</v>
      </c>
      <c r="B31" s="10">
        <f>INDEX(B15:M15,,MONTH('[1]Podklady RZ'!$Q$1))</f>
        <v>1286.7112</v>
      </c>
    </row>
    <row r="32" spans="1:20" x14ac:dyDescent="0.2">
      <c r="A32" s="10" t="s">
        <v>83</v>
      </c>
      <c r="B32" s="10">
        <f>INDEX(B16:M16,,MONTH('[1]Podklady RZ'!$Q$1))</f>
        <v>3724.3075999999992</v>
      </c>
    </row>
    <row r="33" spans="1:2" x14ac:dyDescent="0.2">
      <c r="A33" s="10" t="s">
        <v>84</v>
      </c>
      <c r="B33" s="10">
        <f>INDEX(B17:M17,,MONTH('[1]Podklady RZ'!$Q$1))</f>
        <v>1070.9319999999998</v>
      </c>
    </row>
    <row r="34" spans="1:2" x14ac:dyDescent="0.2">
      <c r="A34" s="10" t="s">
        <v>86</v>
      </c>
      <c r="B34" s="10">
        <f>INDEX(B18:M18,,MONTH('[1]Podklady RZ'!$Q$1))</f>
        <v>4360.0635999999986</v>
      </c>
    </row>
    <row r="35" spans="1:2" x14ac:dyDescent="0.2">
      <c r="A35" s="10" t="s">
        <v>87</v>
      </c>
      <c r="B35" s="10">
        <f>INDEX(B19:M19,,MONTH('[1]Podklady RZ'!$Q$1))</f>
        <v>9932.3828599999997</v>
      </c>
    </row>
    <row r="36" spans="1:2" x14ac:dyDescent="0.2">
      <c r="A36" s="10" t="s">
        <v>89</v>
      </c>
      <c r="B36" s="10">
        <f>INDEX(B20:M20,,MONTH('[1]Podklady RZ'!$Q$1))</f>
        <v>1333.9002999999998</v>
      </c>
    </row>
  </sheetData>
  <sortState ref="A7:M20">
    <sortCondition ref="A7"/>
  </sortState>
  <mergeCells count="10">
    <mergeCell ref="A5:A6"/>
    <mergeCell ref="B5:D5"/>
    <mergeCell ref="E5:G5"/>
    <mergeCell ref="H5:J5"/>
    <mergeCell ref="K5:M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dimension ref="A1:U30"/>
  <sheetViews>
    <sheetView showGridLines="0" zoomScale="70" zoomScaleNormal="70" zoomScaleSheetLayoutView="100" workbookViewId="0">
      <selection activeCell="A6" sqref="A6:A7"/>
    </sheetView>
  </sheetViews>
  <sheetFormatPr defaultColWidth="9.140625" defaultRowHeight="12" x14ac:dyDescent="0.2"/>
  <cols>
    <col min="1" max="1" width="31.5703125" style="7" customWidth="1"/>
    <col min="2" max="13" width="8.5703125" style="7" customWidth="1"/>
    <col min="14" max="14" width="9.7109375" style="7" customWidth="1"/>
    <col min="15" max="16384" width="9.140625" style="7"/>
  </cols>
  <sheetData>
    <row r="1" spans="1:21" s="134" customFormat="1" ht="20.25" x14ac:dyDescent="0.3">
      <c r="A1" s="188" t="s">
        <v>282</v>
      </c>
      <c r="N1" s="259" t="str">
        <f>'3'!N1</f>
        <v>2021</v>
      </c>
    </row>
    <row r="2" spans="1:21" ht="18" x14ac:dyDescent="0.25">
      <c r="A2" s="255" t="s">
        <v>283</v>
      </c>
    </row>
    <row r="3" spans="1:21" ht="6" customHeight="1" x14ac:dyDescent="0.2"/>
    <row r="4" spans="1:21" x14ac:dyDescent="0.2">
      <c r="A4" s="328"/>
      <c r="B4" s="329" t="s">
        <v>42</v>
      </c>
      <c r="C4" s="330"/>
      <c r="D4" s="331"/>
      <c r="E4" s="330" t="s">
        <v>43</v>
      </c>
      <c r="F4" s="330"/>
      <c r="G4" s="330"/>
      <c r="H4" s="329" t="s">
        <v>44</v>
      </c>
      <c r="I4" s="330"/>
      <c r="J4" s="331"/>
      <c r="K4" s="329" t="s">
        <v>45</v>
      </c>
      <c r="L4" s="330"/>
      <c r="M4" s="331"/>
      <c r="N4" s="224" t="s">
        <v>7</v>
      </c>
    </row>
    <row r="5" spans="1:21" x14ac:dyDescent="0.2">
      <c r="A5" s="328"/>
      <c r="B5" s="300" t="s">
        <v>8</v>
      </c>
      <c r="C5" s="299" t="s">
        <v>9</v>
      </c>
      <c r="D5" s="301" t="s">
        <v>10</v>
      </c>
      <c r="E5" s="240" t="s">
        <v>11</v>
      </c>
      <c r="F5" s="240" t="s">
        <v>12</v>
      </c>
      <c r="G5" s="240" t="s">
        <v>13</v>
      </c>
      <c r="H5" s="300" t="s">
        <v>14</v>
      </c>
      <c r="I5" s="299" t="s">
        <v>15</v>
      </c>
      <c r="J5" s="301" t="s">
        <v>16</v>
      </c>
      <c r="K5" s="300" t="s">
        <v>17</v>
      </c>
      <c r="L5" s="299" t="s">
        <v>18</v>
      </c>
      <c r="M5" s="301" t="s">
        <v>19</v>
      </c>
      <c r="N5" s="207"/>
    </row>
    <row r="6" spans="1:21" x14ac:dyDescent="0.2">
      <c r="A6" s="333" t="s">
        <v>158</v>
      </c>
      <c r="B6" s="334">
        <f>SUM(B7:D7)</f>
        <v>33254.469877268573</v>
      </c>
      <c r="C6" s="323"/>
      <c r="D6" s="335"/>
      <c r="E6" s="323">
        <f t="shared" ref="E6" si="0">SUM(E7:G7)</f>
        <v>15780.3488832947</v>
      </c>
      <c r="F6" s="323"/>
      <c r="G6" s="323"/>
      <c r="H6" s="334">
        <f t="shared" ref="H6" si="1">SUM(H7:J7)</f>
        <v>8366.6592075968219</v>
      </c>
      <c r="I6" s="323"/>
      <c r="J6" s="335"/>
      <c r="K6" s="334">
        <f t="shared" ref="K6" si="2">SUM(K7:M7)</f>
        <v>26769.849703160107</v>
      </c>
      <c r="L6" s="323"/>
      <c r="M6" s="335"/>
      <c r="N6" s="323">
        <f>SUM(B7:M7)</f>
        <v>84171.327671320192</v>
      </c>
    </row>
    <row r="7" spans="1:21" x14ac:dyDescent="0.2">
      <c r="A7" s="333"/>
      <c r="B7" s="304">
        <f t="shared" ref="B7:M7" si="3">SUM(B8:B15)</f>
        <v>12032.341568650105</v>
      </c>
      <c r="C7" s="297">
        <f t="shared" si="3"/>
        <v>11148.473868497224</v>
      </c>
      <c r="D7" s="305">
        <f t="shared" si="3"/>
        <v>10073.654440121243</v>
      </c>
      <c r="E7" s="237">
        <f t="shared" si="3"/>
        <v>7799.6340349570428</v>
      </c>
      <c r="F7" s="237">
        <f t="shared" si="3"/>
        <v>5257.7475748694806</v>
      </c>
      <c r="G7" s="237">
        <f t="shared" si="3"/>
        <v>2722.9672734681762</v>
      </c>
      <c r="H7" s="304">
        <f t="shared" si="3"/>
        <v>2370.0047165189185</v>
      </c>
      <c r="I7" s="297">
        <f t="shared" si="3"/>
        <v>2553.6721637330938</v>
      </c>
      <c r="J7" s="305">
        <f t="shared" si="3"/>
        <v>3442.9823273448101</v>
      </c>
      <c r="K7" s="304">
        <f t="shared" si="3"/>
        <v>6471.0259778976251</v>
      </c>
      <c r="L7" s="297">
        <f t="shared" si="3"/>
        <v>8939.9495663881353</v>
      </c>
      <c r="M7" s="305">
        <f t="shared" si="3"/>
        <v>11358.874158874349</v>
      </c>
      <c r="N7" s="323"/>
    </row>
    <row r="8" spans="1:21" x14ac:dyDescent="0.2">
      <c r="A8" s="174" t="s">
        <v>26</v>
      </c>
      <c r="B8" s="302">
        <f>'[1]Podklady RZ'!B201</f>
        <v>2672.5474432033106</v>
      </c>
      <c r="C8" s="298">
        <f>'[1]Podklady RZ'!C201</f>
        <v>2542.8028316882878</v>
      </c>
      <c r="D8" s="303">
        <f>'[1]Podklady RZ'!D201</f>
        <v>2452.2304480748321</v>
      </c>
      <c r="E8" s="238">
        <f>'[1]Podklady RZ'!E201</f>
        <v>1947.0538792108653</v>
      </c>
      <c r="F8" s="238">
        <f>'[1]Podklady RZ'!F201</f>
        <v>1545.1932505074856</v>
      </c>
      <c r="G8" s="238">
        <f>'[1]Podklady RZ'!G201</f>
        <v>1129.717639</v>
      </c>
      <c r="H8" s="302">
        <f>'[1]Podklady RZ'!H201</f>
        <v>1011.92336</v>
      </c>
      <c r="I8" s="298">
        <f>'[1]Podklady RZ'!I201</f>
        <v>1149.068477</v>
      </c>
      <c r="J8" s="303">
        <f>'[1]Podklady RZ'!J201</f>
        <v>1295.9266579999994</v>
      </c>
      <c r="K8" s="302">
        <f>'[1]Podklady RZ'!K201</f>
        <v>1720.9534140000001</v>
      </c>
      <c r="L8" s="298">
        <f>'[1]Podklady RZ'!L201</f>
        <v>2105.8497979999997</v>
      </c>
      <c r="M8" s="303">
        <f>'[1]Podklady RZ'!M201</f>
        <v>2451.545623</v>
      </c>
      <c r="N8" s="238">
        <f t="shared" ref="N8:N13" si="4">SUM(B8:M8)</f>
        <v>22024.812821684784</v>
      </c>
      <c r="P8" s="125"/>
      <c r="Q8" s="42"/>
      <c r="R8" s="8"/>
      <c r="S8" s="8"/>
      <c r="T8" s="8"/>
      <c r="U8" s="8"/>
    </row>
    <row r="9" spans="1:21" x14ac:dyDescent="0.2">
      <c r="A9" s="174" t="s">
        <v>0</v>
      </c>
      <c r="B9" s="302">
        <f>'[1]Podklady RZ'!B202</f>
        <v>307.95589400000006</v>
      </c>
      <c r="C9" s="298">
        <f>'[1]Podklady RZ'!C202</f>
        <v>289.91376500000001</v>
      </c>
      <c r="D9" s="303">
        <f>'[1]Podklady RZ'!D202</f>
        <v>267.42764199999999</v>
      </c>
      <c r="E9" s="238">
        <f>'[1]Podklady RZ'!E202</f>
        <v>205.03946199999999</v>
      </c>
      <c r="F9" s="238">
        <f>'[1]Podklady RZ'!F202</f>
        <v>123.976865</v>
      </c>
      <c r="G9" s="238">
        <f>'[1]Podklady RZ'!G202</f>
        <v>72.833213999999998</v>
      </c>
      <c r="H9" s="302">
        <f>'[1]Podklady RZ'!H202</f>
        <v>73.125891999999993</v>
      </c>
      <c r="I9" s="298">
        <f>'[1]Podklady RZ'!I202</f>
        <v>71.386873999999992</v>
      </c>
      <c r="J9" s="303">
        <f>'[1]Podklady RZ'!J202</f>
        <v>115.13938200000001</v>
      </c>
      <c r="K9" s="302">
        <f>'[1]Podklady RZ'!K202</f>
        <v>154.59890200000001</v>
      </c>
      <c r="L9" s="298">
        <f>'[1]Podklady RZ'!L202</f>
        <v>221.68913900000001</v>
      </c>
      <c r="M9" s="303">
        <f>'[1]Podklady RZ'!M202</f>
        <v>301.48801400000002</v>
      </c>
      <c r="N9" s="238">
        <f t="shared" si="4"/>
        <v>2204.5750450000005</v>
      </c>
      <c r="P9" s="125"/>
      <c r="Q9" s="42"/>
    </row>
    <row r="10" spans="1:21" x14ac:dyDescent="0.2">
      <c r="A10" s="174" t="s">
        <v>1</v>
      </c>
      <c r="B10" s="302">
        <f>'[1]Podklady RZ'!B203</f>
        <v>126.91536499999999</v>
      </c>
      <c r="C10" s="298">
        <f>'[1]Podklady RZ'!C203</f>
        <v>118.32828099999999</v>
      </c>
      <c r="D10" s="303">
        <f>'[1]Podklady RZ'!D203</f>
        <v>100.86149700000001</v>
      </c>
      <c r="E10" s="238">
        <f>'[1]Podklady RZ'!E203</f>
        <v>73.739433000000005</v>
      </c>
      <c r="F10" s="238">
        <f>'[1]Podklady RZ'!F203</f>
        <v>33.148607000000005</v>
      </c>
      <c r="G10" s="238">
        <f>'[1]Podklady RZ'!G203</f>
        <v>8.4777529999999999</v>
      </c>
      <c r="H10" s="302">
        <f>'[1]Podklady RZ'!H203</f>
        <v>5.5014719999999988</v>
      </c>
      <c r="I10" s="298">
        <f>'[1]Podklady RZ'!I203</f>
        <v>5.9992840000000012</v>
      </c>
      <c r="J10" s="303">
        <f>'[1]Podklady RZ'!J203</f>
        <v>12.502690999999997</v>
      </c>
      <c r="K10" s="302">
        <f>'[1]Podklady RZ'!K203</f>
        <v>51.730927000000008</v>
      </c>
      <c r="L10" s="298">
        <f>'[1]Podklady RZ'!L203</f>
        <v>86.440376000000001</v>
      </c>
      <c r="M10" s="303">
        <f>'[1]Podklady RZ'!M203</f>
        <v>117.73425199999997</v>
      </c>
      <c r="N10" s="238">
        <f t="shared" si="4"/>
        <v>741.37993800000004</v>
      </c>
      <c r="P10" s="125"/>
      <c r="Q10" s="42"/>
    </row>
    <row r="11" spans="1:21" x14ac:dyDescent="0.2">
      <c r="A11" s="174" t="s">
        <v>2</v>
      </c>
      <c r="B11" s="302">
        <f>'[1]Podklady RZ'!B204</f>
        <v>35.292500000000004</v>
      </c>
      <c r="C11" s="298">
        <f>'[1]Podklady RZ'!C204</f>
        <v>33.770898999999993</v>
      </c>
      <c r="D11" s="303">
        <f>'[1]Podklady RZ'!D204</f>
        <v>30.382976999999997</v>
      </c>
      <c r="E11" s="238">
        <f>'[1]Podklady RZ'!E204</f>
        <v>22.543964999999996</v>
      </c>
      <c r="F11" s="238">
        <f>'[1]Podklady RZ'!F204</f>
        <v>10.963841999999996</v>
      </c>
      <c r="G11" s="238">
        <f>'[1]Podklady RZ'!G204</f>
        <v>3.1973619999999996</v>
      </c>
      <c r="H11" s="302">
        <f>'[1]Podklady RZ'!H204</f>
        <v>3.8196099999999999</v>
      </c>
      <c r="I11" s="298">
        <f>'[1]Podklady RZ'!I204</f>
        <v>4.4295249999999999</v>
      </c>
      <c r="J11" s="303">
        <f>'[1]Podklady RZ'!J204</f>
        <v>10.231187000000002</v>
      </c>
      <c r="K11" s="302">
        <f>'[1]Podklady RZ'!K204</f>
        <v>15.089339000000001</v>
      </c>
      <c r="L11" s="298">
        <f>'[1]Podklady RZ'!L204</f>
        <v>25.678809999999988</v>
      </c>
      <c r="M11" s="303">
        <f>'[1]Podklady RZ'!M204</f>
        <v>37.758586000000001</v>
      </c>
      <c r="N11" s="238">
        <f t="shared" si="4"/>
        <v>233.15860200000003</v>
      </c>
      <c r="P11" s="125"/>
      <c r="Q11" s="42"/>
    </row>
    <row r="12" spans="1:21" x14ac:dyDescent="0.2">
      <c r="A12" s="174" t="s">
        <v>6</v>
      </c>
      <c r="B12" s="302">
        <f>'[1]Podklady RZ'!B205</f>
        <v>52.58078197379578</v>
      </c>
      <c r="C12" s="298">
        <f>'[1]Podklady RZ'!C205</f>
        <v>52.21400840667188</v>
      </c>
      <c r="D12" s="303">
        <f>'[1]Podklady RZ'!D205</f>
        <v>53.236728661057612</v>
      </c>
      <c r="E12" s="238">
        <f>'[1]Podklady RZ'!E205</f>
        <v>43.630874461234562</v>
      </c>
      <c r="F12" s="238">
        <f>'[1]Podklady RZ'!F205</f>
        <v>30.425229008271955</v>
      </c>
      <c r="G12" s="238">
        <f>'[1]Podklady RZ'!G205</f>
        <v>14.976000792651067</v>
      </c>
      <c r="H12" s="302">
        <f>'[1]Podklady RZ'!H205</f>
        <v>14.307173000000002</v>
      </c>
      <c r="I12" s="298">
        <f>'[1]Podklady RZ'!I205</f>
        <v>13.813627</v>
      </c>
      <c r="J12" s="303">
        <f>'[1]Podklady RZ'!J205</f>
        <v>21.940550611449236</v>
      </c>
      <c r="K12" s="302">
        <f>'[1]Podklady RZ'!K205</f>
        <v>34.942040897625319</v>
      </c>
      <c r="L12" s="298">
        <f>'[1]Podklady RZ'!L205</f>
        <v>43.709554388134606</v>
      </c>
      <c r="M12" s="303">
        <f>'[1]Podklady RZ'!M205</f>
        <v>47.812282874355205</v>
      </c>
      <c r="N12" s="238">
        <f t="shared" si="4"/>
        <v>423.58885207524719</v>
      </c>
      <c r="P12" s="125"/>
      <c r="Q12" s="42"/>
    </row>
    <row r="13" spans="1:21" x14ac:dyDescent="0.2">
      <c r="A13" s="174" t="s">
        <v>25</v>
      </c>
      <c r="B13" s="302">
        <f>'[1]Podklady RZ'!B206</f>
        <v>5334.1037814729989</v>
      </c>
      <c r="C13" s="298">
        <f>'[1]Podklady RZ'!C206</f>
        <v>4855.9015874022634</v>
      </c>
      <c r="D13" s="303">
        <f>'[1]Podklady RZ'!D206</f>
        <v>4285.467870385356</v>
      </c>
      <c r="E13" s="238">
        <f>'[1]Podklady RZ'!E206</f>
        <v>3549.644243284944</v>
      </c>
      <c r="F13" s="238">
        <f>'[1]Podklady RZ'!F206</f>
        <v>2325.9581513537232</v>
      </c>
      <c r="G13" s="238">
        <f>'[1]Podklady RZ'!G206</f>
        <v>1011.043403675525</v>
      </c>
      <c r="H13" s="302">
        <f>'[1]Podklady RZ'!H206</f>
        <v>858.4303535189182</v>
      </c>
      <c r="I13" s="298">
        <f>'[1]Podklady RZ'!I206</f>
        <v>883.90117973309384</v>
      </c>
      <c r="J13" s="303">
        <f>'[1]Podklady RZ'!J206</f>
        <v>1368.7342537333618</v>
      </c>
      <c r="K13" s="302">
        <f>'[1]Podklady RZ'!K206</f>
        <v>2930.4299600000004</v>
      </c>
      <c r="L13" s="298">
        <f>'[1]Podklady RZ'!L206</f>
        <v>4073.9199860000012</v>
      </c>
      <c r="M13" s="303">
        <f>'[1]Podklady RZ'!M206</f>
        <v>5280.8515869999965</v>
      </c>
      <c r="N13" s="238">
        <f t="shared" si="4"/>
        <v>36758.386357560179</v>
      </c>
      <c r="P13" s="125"/>
      <c r="Q13" s="42"/>
      <c r="R13" s="8"/>
      <c r="S13" s="8"/>
      <c r="T13" s="8"/>
      <c r="U13" s="8"/>
    </row>
    <row r="14" spans="1:21" x14ac:dyDescent="0.2">
      <c r="A14" s="174" t="s">
        <v>5</v>
      </c>
      <c r="B14" s="302">
        <f>'[1]Podklady RZ'!B207</f>
        <v>3224.1589920000006</v>
      </c>
      <c r="C14" s="298">
        <f>'[1]Podklady RZ'!C207</f>
        <v>3002.6575939999998</v>
      </c>
      <c r="D14" s="303">
        <f>'[1]Podklady RZ'!D207</f>
        <v>2665.164335999998</v>
      </c>
      <c r="E14" s="238">
        <f>'[1]Podklady RZ'!E207</f>
        <v>1796.4588889999998</v>
      </c>
      <c r="F14" s="238">
        <f>'[1]Podklady RZ'!F207</f>
        <v>1095.0669319999993</v>
      </c>
      <c r="G14" s="238">
        <f>'[1]Podklady RZ'!G207</f>
        <v>448.98764399999999</v>
      </c>
      <c r="H14" s="302">
        <f>'[1]Podklady RZ'!H207</f>
        <v>375.20097600000008</v>
      </c>
      <c r="I14" s="298">
        <f>'[1]Podklady RZ'!I207</f>
        <v>392.03710499999994</v>
      </c>
      <c r="J14" s="303">
        <f>'[1]Podklady RZ'!J207</f>
        <v>565.98368700000003</v>
      </c>
      <c r="K14" s="302">
        <f>'[1]Podklady RZ'!K207</f>
        <v>1425.6143269999993</v>
      </c>
      <c r="L14" s="298">
        <f>'[1]Podklady RZ'!L207</f>
        <v>2165.2273349999991</v>
      </c>
      <c r="M14" s="303">
        <f>'[1]Podklady RZ'!M207</f>
        <v>2855.7353319999988</v>
      </c>
      <c r="N14" s="238">
        <f t="shared" ref="N14:N15" si="5">SUM(B14:M14)</f>
        <v>20012.293148999997</v>
      </c>
      <c r="P14" s="125"/>
      <c r="Q14" s="42"/>
      <c r="R14" s="8"/>
      <c r="S14" s="8"/>
      <c r="T14" s="8"/>
      <c r="U14" s="8"/>
    </row>
    <row r="15" spans="1:21" x14ac:dyDescent="0.2">
      <c r="A15" s="174" t="s">
        <v>3</v>
      </c>
      <c r="B15" s="302">
        <f>'[1]Podklady RZ'!B208</f>
        <v>278.78681099999994</v>
      </c>
      <c r="C15" s="298">
        <f>'[1]Podklady RZ'!C208</f>
        <v>252.88490199999995</v>
      </c>
      <c r="D15" s="303">
        <f>'[1]Podklady RZ'!D208</f>
        <v>218.88294100000002</v>
      </c>
      <c r="E15" s="238">
        <f>'[1]Podklady RZ'!E208</f>
        <v>161.52328900000003</v>
      </c>
      <c r="F15" s="238">
        <f>'[1]Podklady RZ'!F208</f>
        <v>93.014697999999996</v>
      </c>
      <c r="G15" s="238">
        <f>'[1]Podklady RZ'!G208</f>
        <v>33.734256999999999</v>
      </c>
      <c r="H15" s="302">
        <f>'[1]Podklady RZ'!H208</f>
        <v>27.695880000000002</v>
      </c>
      <c r="I15" s="298">
        <f>'[1]Podklady RZ'!I208</f>
        <v>33.036091999999996</v>
      </c>
      <c r="J15" s="303">
        <f>'[1]Podklady RZ'!J208</f>
        <v>52.523918000000002</v>
      </c>
      <c r="K15" s="302">
        <f>'[1]Podklady RZ'!K208</f>
        <v>137.66706799999997</v>
      </c>
      <c r="L15" s="298">
        <f>'[1]Podklady RZ'!L208</f>
        <v>217.43456800000001</v>
      </c>
      <c r="M15" s="303">
        <f>'[1]Podklady RZ'!M208</f>
        <v>265.9484819999999</v>
      </c>
      <c r="N15" s="238">
        <f t="shared" si="5"/>
        <v>1773.1329059999998</v>
      </c>
      <c r="P15" s="125"/>
      <c r="Q15" s="42"/>
    </row>
    <row r="16" spans="1:21" x14ac:dyDescent="0.2">
      <c r="A16" s="123" t="s">
        <v>171</v>
      </c>
      <c r="N16" s="3"/>
    </row>
    <row r="17" spans="1:2" x14ac:dyDescent="0.2">
      <c r="A17" s="203"/>
      <c r="B17" s="8"/>
    </row>
    <row r="18" spans="1:2" x14ac:dyDescent="0.2">
      <c r="B18" s="8"/>
    </row>
    <row r="19" spans="1:2" x14ac:dyDescent="0.2">
      <c r="B19" s="8"/>
    </row>
    <row r="20" spans="1:2" x14ac:dyDescent="0.2">
      <c r="B20" s="8"/>
    </row>
    <row r="21" spans="1:2" x14ac:dyDescent="0.2">
      <c r="B21" s="8"/>
    </row>
    <row r="22" spans="1:2" x14ac:dyDescent="0.2">
      <c r="B22" s="8"/>
    </row>
    <row r="23" spans="1:2" x14ac:dyDescent="0.2">
      <c r="B23" s="8"/>
    </row>
    <row r="24" spans="1:2" x14ac:dyDescent="0.2">
      <c r="B24" s="8"/>
    </row>
    <row r="25" spans="1:2" x14ac:dyDescent="0.2">
      <c r="B25" s="8"/>
    </row>
    <row r="26" spans="1:2" x14ac:dyDescent="0.2">
      <c r="B26" s="8"/>
    </row>
    <row r="27" spans="1:2" x14ac:dyDescent="0.2">
      <c r="B27" s="8"/>
    </row>
    <row r="28" spans="1:2" x14ac:dyDescent="0.2">
      <c r="B28" s="8"/>
    </row>
    <row r="29" spans="1:2" x14ac:dyDescent="0.2">
      <c r="B29" s="8"/>
    </row>
    <row r="30" spans="1:2" x14ac:dyDescent="0.2">
      <c r="B30" s="8"/>
    </row>
  </sheetData>
  <mergeCells count="11">
    <mergeCell ref="N6:N7"/>
    <mergeCell ref="A4:A5"/>
    <mergeCell ref="B4:D4"/>
    <mergeCell ref="E4:G4"/>
    <mergeCell ref="H4:J4"/>
    <mergeCell ref="K4:M4"/>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1"/>
  <dimension ref="A1:Q32"/>
  <sheetViews>
    <sheetView showGridLines="0" view="pageBreakPreview" zoomScale="60" zoomScaleNormal="70" workbookViewId="0">
      <selection activeCell="H54" sqref="H54"/>
    </sheetView>
  </sheetViews>
  <sheetFormatPr defaultColWidth="9.140625" defaultRowHeight="12" x14ac:dyDescent="0.2"/>
  <cols>
    <col min="1" max="1" width="28.28515625" style="7" customWidth="1"/>
    <col min="2" max="7" width="12" style="7" customWidth="1"/>
    <col min="8" max="8" width="16.5703125" style="7" customWidth="1"/>
    <col min="9" max="9" width="12" style="7" customWidth="1"/>
    <col min="10" max="10" width="15.28515625" style="7" customWidth="1"/>
    <col min="11" max="16384" width="9.140625" style="7"/>
  </cols>
  <sheetData>
    <row r="1" spans="1:12" ht="18" x14ac:dyDescent="0.25">
      <c r="A1" s="255" t="s">
        <v>284</v>
      </c>
      <c r="B1" s="6"/>
      <c r="J1" s="259" t="str">
        <f>'3'!N1</f>
        <v>2021</v>
      </c>
    </row>
    <row r="2" spans="1:12" ht="6" customHeight="1" x14ac:dyDescent="0.2">
      <c r="A2" s="6"/>
      <c r="B2" s="336"/>
      <c r="C2" s="336"/>
      <c r="D2" s="336"/>
      <c r="E2" s="336"/>
      <c r="F2" s="336"/>
      <c r="G2" s="336"/>
      <c r="H2" s="336"/>
      <c r="I2" s="336"/>
      <c r="J2" s="336"/>
    </row>
    <row r="3" spans="1:12" ht="36" x14ac:dyDescent="0.2">
      <c r="A3" s="175"/>
      <c r="B3" s="222" t="s">
        <v>26</v>
      </c>
      <c r="C3" s="222" t="s">
        <v>0</v>
      </c>
      <c r="D3" s="222" t="s">
        <v>1</v>
      </c>
      <c r="E3" s="222" t="s">
        <v>2</v>
      </c>
      <c r="F3" s="222" t="s">
        <v>217</v>
      </c>
      <c r="G3" s="222" t="s">
        <v>25</v>
      </c>
      <c r="H3" s="222" t="s">
        <v>5</v>
      </c>
      <c r="I3" s="222" t="s">
        <v>3</v>
      </c>
      <c r="J3" s="222" t="s">
        <v>4</v>
      </c>
    </row>
    <row r="4" spans="1:12" ht="12" customHeight="1" x14ac:dyDescent="0.2">
      <c r="A4" s="239" t="s">
        <v>160</v>
      </c>
      <c r="B4" s="208">
        <f>SUM(B5:B18)</f>
        <v>22024.812821684776</v>
      </c>
      <c r="C4" s="208">
        <f t="shared" ref="C4:I4" si="0">SUM(C5:C18)</f>
        <v>2204.575045</v>
      </c>
      <c r="D4" s="208">
        <f t="shared" si="0"/>
        <v>741.37993799999992</v>
      </c>
      <c r="E4" s="208">
        <f t="shared" si="0"/>
        <v>233.15860199999992</v>
      </c>
      <c r="F4" s="208">
        <f t="shared" si="0"/>
        <v>423.58885207524725</v>
      </c>
      <c r="G4" s="208">
        <f t="shared" si="0"/>
        <v>36758.386357560186</v>
      </c>
      <c r="H4" s="208">
        <f t="shared" si="0"/>
        <v>20012.293149000005</v>
      </c>
      <c r="I4" s="208">
        <f t="shared" si="0"/>
        <v>1773.1329059999998</v>
      </c>
      <c r="J4" s="208">
        <f t="shared" ref="J4" si="1">SUM(B4:I4)</f>
        <v>84171.327671320221</v>
      </c>
      <c r="L4" s="42"/>
    </row>
    <row r="5" spans="1:12" x14ac:dyDescent="0.2">
      <c r="A5" s="211" t="s">
        <v>131</v>
      </c>
      <c r="B5" s="221">
        <f>'[1]Podklady RZ'!B215</f>
        <v>328.74687499999999</v>
      </c>
      <c r="C5" s="221">
        <f>'[1]Podklady RZ'!C215</f>
        <v>26.910397999999997</v>
      </c>
      <c r="D5" s="221">
        <f>'[1]Podklady RZ'!D215</f>
        <v>281.95302600000002</v>
      </c>
      <c r="E5" s="221">
        <f>'[1]Podklady RZ'!E215</f>
        <v>42.904748999999995</v>
      </c>
      <c r="F5" s="221">
        <f>'[1]Podklady RZ'!F215</f>
        <v>7.9129779999999981</v>
      </c>
      <c r="G5" s="221">
        <f>'[1]Podklady RZ'!G215</f>
        <v>6994.730348000001</v>
      </c>
      <c r="H5" s="221">
        <f>'[1]Podklady RZ'!H215</f>
        <v>4289.5385629999992</v>
      </c>
      <c r="I5" s="221">
        <f>'[1]Podklady RZ'!I215</f>
        <v>111.07543499999998</v>
      </c>
      <c r="J5" s="209">
        <f t="shared" ref="J5:J18" si="2">SUM(B5:I5)</f>
        <v>12083.772372000001</v>
      </c>
      <c r="L5" s="42"/>
    </row>
    <row r="6" spans="1:12" x14ac:dyDescent="0.2">
      <c r="A6" s="211" t="s">
        <v>99</v>
      </c>
      <c r="B6" s="221">
        <f>'[1]Podklady RZ'!B216</f>
        <v>944.45350000000019</v>
      </c>
      <c r="C6" s="221">
        <f>'[1]Podklady RZ'!C216</f>
        <v>40.552501999999997</v>
      </c>
      <c r="D6" s="221">
        <f>'[1]Podklady RZ'!D216</f>
        <v>53.300761000000008</v>
      </c>
      <c r="E6" s="221">
        <f>'[1]Podklady RZ'!E216</f>
        <v>5.5115400000000001</v>
      </c>
      <c r="F6" s="221">
        <f>'[1]Podklady RZ'!F216</f>
        <v>23.246380075247224</v>
      </c>
      <c r="G6" s="221">
        <f>'[1]Podklady RZ'!G216</f>
        <v>2264.5389039999986</v>
      </c>
      <c r="H6" s="221">
        <f>'[1]Podklady RZ'!H216</f>
        <v>1454.5080799999992</v>
      </c>
      <c r="I6" s="221">
        <f>'[1]Podklady RZ'!I216</f>
        <v>129.739519</v>
      </c>
      <c r="J6" s="209">
        <f t="shared" si="2"/>
        <v>4915.8511860752451</v>
      </c>
      <c r="L6" s="42"/>
    </row>
    <row r="7" spans="1:12" x14ac:dyDescent="0.2">
      <c r="A7" s="211" t="s">
        <v>100</v>
      </c>
      <c r="B7" s="221">
        <f>'[1]Podklady RZ'!B217</f>
        <v>511.80894400000017</v>
      </c>
      <c r="C7" s="221">
        <f>'[1]Podklady RZ'!C217</f>
        <v>5.4204599999999985</v>
      </c>
      <c r="D7" s="221">
        <f>'[1]Podklady RZ'!D217</f>
        <v>0.63800000000000001</v>
      </c>
      <c r="E7" s="221">
        <f>'[1]Podklady RZ'!E217</f>
        <v>0.46700000000000003</v>
      </c>
      <c r="F7" s="221">
        <f>'[1]Podklady RZ'!F217</f>
        <v>51.869464999999998</v>
      </c>
      <c r="G7" s="221">
        <f>'[1]Podklady RZ'!G217</f>
        <v>3001.3800610019998</v>
      </c>
      <c r="H7" s="221">
        <f>'[1]Podklady RZ'!H217</f>
        <v>849.88741299999981</v>
      </c>
      <c r="I7" s="221">
        <f>'[1]Podklady RZ'!I217</f>
        <v>737.58234200000015</v>
      </c>
      <c r="J7" s="209">
        <f t="shared" si="2"/>
        <v>5159.0536850019998</v>
      </c>
      <c r="L7" s="42"/>
    </row>
    <row r="8" spans="1:12" x14ac:dyDescent="0.2">
      <c r="A8" s="211" t="s">
        <v>101</v>
      </c>
      <c r="B8" s="221">
        <f>'[1]Podklady RZ'!B218</f>
        <v>186.58079599999999</v>
      </c>
      <c r="C8" s="221">
        <f>'[1]Podklady RZ'!C218</f>
        <v>119.23885</v>
      </c>
      <c r="D8" s="221">
        <f>'[1]Podklady RZ'!D218</f>
        <v>14.260458999999997</v>
      </c>
      <c r="E8" s="221">
        <f>'[1]Podklady RZ'!E218</f>
        <v>14.418222999999998</v>
      </c>
      <c r="F8" s="221">
        <f>'[1]Podklady RZ'!F218</f>
        <v>6.5670900000000003</v>
      </c>
      <c r="G8" s="221">
        <f>'[1]Podklady RZ'!G218</f>
        <v>1740.7903210000002</v>
      </c>
      <c r="H8" s="221">
        <f>'[1]Podklady RZ'!H218</f>
        <v>724.74281399999995</v>
      </c>
      <c r="I8" s="221">
        <f>'[1]Podklady RZ'!I218</f>
        <v>153.75517399999998</v>
      </c>
      <c r="J8" s="209">
        <f t="shared" si="2"/>
        <v>2960.3537269999997</v>
      </c>
      <c r="L8" s="42"/>
    </row>
    <row r="9" spans="1:12" x14ac:dyDescent="0.2">
      <c r="A9" s="211" t="s">
        <v>130</v>
      </c>
      <c r="B9" s="221">
        <f>'[1]Podklady RZ'!B219</f>
        <v>173.45279199999999</v>
      </c>
      <c r="C9" s="221">
        <f>'[1]Podklady RZ'!C219</f>
        <v>42.229429999999994</v>
      </c>
      <c r="D9" s="221">
        <f>'[1]Podklady RZ'!D219</f>
        <v>3.6124100000000001</v>
      </c>
      <c r="E9" s="221">
        <f>'[1]Podklady RZ'!E219</f>
        <v>3.9605799999999998</v>
      </c>
      <c r="F9" s="221">
        <f>'[1]Podklady RZ'!F219</f>
        <v>73.144065999999995</v>
      </c>
      <c r="G9" s="221">
        <f>'[1]Podklady RZ'!G219</f>
        <v>946.60058900000047</v>
      </c>
      <c r="H9" s="221">
        <f>'[1]Podklady RZ'!H219</f>
        <v>354.42737300000022</v>
      </c>
      <c r="I9" s="221">
        <f>'[1]Podklady RZ'!I219</f>
        <v>0.45893299999999998</v>
      </c>
      <c r="J9" s="209">
        <f t="shared" si="2"/>
        <v>1597.8861730000006</v>
      </c>
      <c r="L9" s="42"/>
    </row>
    <row r="10" spans="1:12" x14ac:dyDescent="0.2">
      <c r="A10" s="211" t="s">
        <v>102</v>
      </c>
      <c r="B10" s="221">
        <f>'[1]Podklady RZ'!B220</f>
        <v>734.81463968478135</v>
      </c>
      <c r="C10" s="221">
        <f>'[1]Podklady RZ'!C220</f>
        <v>8.2569600000000012</v>
      </c>
      <c r="D10" s="221">
        <f>'[1]Podklady RZ'!D220</f>
        <v>20.025599999999997</v>
      </c>
      <c r="E10" s="221">
        <f>'[1]Podklady RZ'!E220</f>
        <v>6.7758000000000003</v>
      </c>
      <c r="F10" s="221">
        <f>'[1]Podklady RZ'!F220</f>
        <v>1.4736959999999999</v>
      </c>
      <c r="G10" s="221">
        <f>'[1]Podklady RZ'!G220</f>
        <v>1672.8320999999996</v>
      </c>
      <c r="H10" s="221">
        <f>'[1]Podklady RZ'!H220</f>
        <v>1120.6474080000007</v>
      </c>
      <c r="I10" s="221">
        <f>'[1]Podklady RZ'!I220</f>
        <v>58.585038000000011</v>
      </c>
      <c r="J10" s="209">
        <f t="shared" si="2"/>
        <v>3623.411241684782</v>
      </c>
      <c r="L10" s="42"/>
    </row>
    <row r="11" spans="1:12" x14ac:dyDescent="0.2">
      <c r="A11" s="211" t="s">
        <v>103</v>
      </c>
      <c r="B11" s="221">
        <f>'[1]Podklady RZ'!B221</f>
        <v>211.56899399999995</v>
      </c>
      <c r="C11" s="221">
        <f>'[1]Podklady RZ'!C221</f>
        <v>8.1943999999999999</v>
      </c>
      <c r="D11" s="221">
        <f>'[1]Podklady RZ'!D221</f>
        <v>6.6989000000000001</v>
      </c>
      <c r="E11" s="221">
        <f>'[1]Podklady RZ'!E221</f>
        <v>2.0461</v>
      </c>
      <c r="F11" s="221">
        <f>'[1]Podklady RZ'!F221</f>
        <v>10.671209999999999</v>
      </c>
      <c r="G11" s="221">
        <f>'[1]Podklady RZ'!G221</f>
        <v>1118.6312789999995</v>
      </c>
      <c r="H11" s="221">
        <f>'[1]Podklady RZ'!H221</f>
        <v>599.79927199999997</v>
      </c>
      <c r="I11" s="221">
        <f>'[1]Podklady RZ'!I221</f>
        <v>15.079768</v>
      </c>
      <c r="J11" s="209">
        <f t="shared" si="2"/>
        <v>1972.6899229999995</v>
      </c>
      <c r="L11" s="42"/>
    </row>
    <row r="12" spans="1:12" x14ac:dyDescent="0.2">
      <c r="A12" s="211" t="s">
        <v>104</v>
      </c>
      <c r="B12" s="221">
        <f>'[1]Podklady RZ'!B222</f>
        <v>5528.0142479999986</v>
      </c>
      <c r="C12" s="221">
        <f>'[1]Podklady RZ'!C222</f>
        <v>630.92296699999986</v>
      </c>
      <c r="D12" s="221">
        <f>'[1]Podklady RZ'!D222</f>
        <v>54.289462000000007</v>
      </c>
      <c r="E12" s="221">
        <f>'[1]Podklady RZ'!E222</f>
        <v>71.031976999999983</v>
      </c>
      <c r="F12" s="221">
        <f>'[1]Podklady RZ'!F222</f>
        <v>0</v>
      </c>
      <c r="G12" s="221">
        <f>'[1]Podklady RZ'!G222</f>
        <v>5430.2242600000027</v>
      </c>
      <c r="H12" s="221">
        <f>'[1]Podklady RZ'!H222</f>
        <v>4000.9506150000029</v>
      </c>
      <c r="I12" s="221">
        <f>'[1]Podklady RZ'!I222</f>
        <v>60.249479999999984</v>
      </c>
      <c r="J12" s="209">
        <f t="shared" si="2"/>
        <v>15775.683009000004</v>
      </c>
    </row>
    <row r="13" spans="1:12" x14ac:dyDescent="0.2">
      <c r="A13" s="211" t="s">
        <v>105</v>
      </c>
      <c r="B13" s="221">
        <f>'[1]Podklady RZ'!B223</f>
        <v>586.0675339999998</v>
      </c>
      <c r="C13" s="221">
        <f>'[1]Podklady RZ'!C223</f>
        <v>78.575016000000005</v>
      </c>
      <c r="D13" s="221">
        <f>'[1]Podklady RZ'!D223</f>
        <v>1.4768599999999996</v>
      </c>
      <c r="E13" s="221">
        <f>'[1]Podklady RZ'!E223</f>
        <v>21.662107999999996</v>
      </c>
      <c r="F13" s="221">
        <f>'[1]Podklady RZ'!F223</f>
        <v>10.361745999999998</v>
      </c>
      <c r="G13" s="221">
        <f>'[1]Podklady RZ'!G223</f>
        <v>1650.4267949999999</v>
      </c>
      <c r="H13" s="221">
        <f>'[1]Podklady RZ'!H223</f>
        <v>848.2428440000001</v>
      </c>
      <c r="I13" s="221">
        <f>'[1]Podklady RZ'!I223</f>
        <v>17.123200000000001</v>
      </c>
      <c r="J13" s="209">
        <f t="shared" si="2"/>
        <v>3213.936103</v>
      </c>
    </row>
    <row r="14" spans="1:12" x14ac:dyDescent="0.2">
      <c r="A14" s="211" t="s">
        <v>106</v>
      </c>
      <c r="B14" s="221">
        <f>'[1]Podklady RZ'!B224</f>
        <v>477.36397999999991</v>
      </c>
      <c r="C14" s="221">
        <f>'[1]Podklady RZ'!C224</f>
        <v>21.731166999999999</v>
      </c>
      <c r="D14" s="221">
        <f>'[1]Podklady RZ'!D224</f>
        <v>67.743184000000014</v>
      </c>
      <c r="E14" s="221">
        <f>'[1]Podklady RZ'!E224</f>
        <v>29.388783000000004</v>
      </c>
      <c r="F14" s="221">
        <f>'[1]Podklady RZ'!F224</f>
        <v>47.284169999999989</v>
      </c>
      <c r="G14" s="221">
        <f>'[1]Podklady RZ'!G224</f>
        <v>1399.2364215581931</v>
      </c>
      <c r="H14" s="221">
        <f>'[1]Podklady RZ'!H224</f>
        <v>851.54800499999988</v>
      </c>
      <c r="I14" s="221">
        <f>'[1]Podklady RZ'!I224</f>
        <v>216.65874100000002</v>
      </c>
      <c r="J14" s="209">
        <f t="shared" si="2"/>
        <v>3110.9544515581929</v>
      </c>
    </row>
    <row r="15" spans="1:12" x14ac:dyDescent="0.2">
      <c r="A15" s="211" t="s">
        <v>107</v>
      </c>
      <c r="B15" s="221">
        <f>'[1]Podklady RZ'!B225</f>
        <v>916.84149100000025</v>
      </c>
      <c r="C15" s="221">
        <f>'[1]Podklady RZ'!C225</f>
        <v>3.10277</v>
      </c>
      <c r="D15" s="221">
        <f>'[1]Podklady RZ'!D225</f>
        <v>32.920030000000004</v>
      </c>
      <c r="E15" s="221">
        <f>'[1]Podklady RZ'!E225</f>
        <v>5.4736939999999992</v>
      </c>
      <c r="F15" s="221">
        <f>'[1]Podklady RZ'!F225</f>
        <v>44.991884000000006</v>
      </c>
      <c r="G15" s="221">
        <f>'[1]Podklady RZ'!G225</f>
        <v>2111.4625109999993</v>
      </c>
      <c r="H15" s="221">
        <f>'[1]Podklady RZ'!H225</f>
        <v>1180.4177479999996</v>
      </c>
      <c r="I15" s="221">
        <f>'[1]Podklady RZ'!I225</f>
        <v>59.126590000000007</v>
      </c>
      <c r="J15" s="209">
        <f t="shared" si="2"/>
        <v>4354.3367179999987</v>
      </c>
    </row>
    <row r="16" spans="1:12" x14ac:dyDescent="0.2">
      <c r="A16" s="211" t="s">
        <v>108</v>
      </c>
      <c r="B16" s="221">
        <f>'[1]Podklady RZ'!B226</f>
        <v>5492.8878599999989</v>
      </c>
      <c r="C16" s="221">
        <f>'[1]Podklady RZ'!C226</f>
        <v>582.33814499999994</v>
      </c>
      <c r="D16" s="221">
        <f>'[1]Podklady RZ'!D226</f>
        <v>27.351786000000004</v>
      </c>
      <c r="E16" s="221">
        <f>'[1]Podklady RZ'!E226</f>
        <v>1.427972</v>
      </c>
      <c r="F16" s="221">
        <f>'[1]Podklady RZ'!F226</f>
        <v>19.766067000000003</v>
      </c>
      <c r="G16" s="221">
        <f>'[1]Podklady RZ'!G226</f>
        <v>2765.2971039999989</v>
      </c>
      <c r="H16" s="221">
        <f>'[1]Podklady RZ'!H226</f>
        <v>1243.8318630000012</v>
      </c>
      <c r="I16" s="221">
        <f>'[1]Podklady RZ'!I226</f>
        <v>19.728090000000005</v>
      </c>
      <c r="J16" s="209">
        <f t="shared" si="2"/>
        <v>10152.628886999999</v>
      </c>
    </row>
    <row r="17" spans="1:17" x14ac:dyDescent="0.2">
      <c r="A17" s="211" t="s">
        <v>109</v>
      </c>
      <c r="B17" s="221">
        <f>'[1]Podklady RZ'!B227</f>
        <v>3941.7892119999997</v>
      </c>
      <c r="C17" s="221">
        <f>'[1]Podklady RZ'!C227</f>
        <v>631.8784820000003</v>
      </c>
      <c r="D17" s="221">
        <f>'[1]Podklady RZ'!D227</f>
        <v>157.82848000000001</v>
      </c>
      <c r="E17" s="221">
        <f>'[1]Podklady RZ'!E227</f>
        <v>10.75874</v>
      </c>
      <c r="F17" s="221">
        <f>'[1]Podklady RZ'!F227</f>
        <v>114.22183999999999</v>
      </c>
      <c r="G17" s="221">
        <f>'[1]Podklady RZ'!G227</f>
        <v>4304.6963600000008</v>
      </c>
      <c r="H17" s="221">
        <f>'[1]Podklady RZ'!H227</f>
        <v>1860.0191290000005</v>
      </c>
      <c r="I17" s="221">
        <f>'[1]Podklady RZ'!I227</f>
        <v>190.00128200000006</v>
      </c>
      <c r="J17" s="209">
        <f t="shared" si="2"/>
        <v>11211.193525000001</v>
      </c>
    </row>
    <row r="18" spans="1:17" x14ac:dyDescent="0.2">
      <c r="A18" s="211" t="s">
        <v>110</v>
      </c>
      <c r="B18" s="221">
        <f>'[1]Podklady RZ'!B228</f>
        <v>1990.4219560000001</v>
      </c>
      <c r="C18" s="221">
        <f>'[1]Podklady RZ'!C228</f>
        <v>5.2234979999999993</v>
      </c>
      <c r="D18" s="221">
        <f>'[1]Podklady RZ'!D228</f>
        <v>19.28098</v>
      </c>
      <c r="E18" s="221">
        <f>'[1]Podklady RZ'!E228</f>
        <v>17.331336</v>
      </c>
      <c r="F18" s="221">
        <f>'[1]Podklady RZ'!F228</f>
        <v>12.07826</v>
      </c>
      <c r="G18" s="221">
        <f>'[1]Podklady RZ'!G228</f>
        <v>1357.5393040000001</v>
      </c>
      <c r="H18" s="221">
        <f>'[1]Podklady RZ'!H228</f>
        <v>633.73202199999992</v>
      </c>
      <c r="I18" s="221">
        <f>'[1]Podklady RZ'!I228</f>
        <v>3.9693139999999998</v>
      </c>
      <c r="J18" s="209">
        <f t="shared" si="2"/>
        <v>4039.5766700000004</v>
      </c>
    </row>
    <row r="19" spans="1:17" x14ac:dyDescent="0.2">
      <c r="A19" s="256" t="s">
        <v>171</v>
      </c>
      <c r="J19" s="3"/>
    </row>
    <row r="20" spans="1:17" x14ac:dyDescent="0.2">
      <c r="A20" s="214"/>
    </row>
    <row r="32" spans="1:17" x14ac:dyDescent="0.2">
      <c r="K32" s="42"/>
      <c r="L32" s="42"/>
      <c r="M32" s="42"/>
      <c r="N32" s="42"/>
      <c r="O32" s="42"/>
      <c r="P32" s="42"/>
      <c r="Q32" s="42"/>
    </row>
  </sheetData>
  <sortState ref="A5:J18">
    <sortCondition ref="A5"/>
  </sortState>
  <mergeCells count="1">
    <mergeCell ref="B2:J2"/>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dimension ref="A1:U42"/>
  <sheetViews>
    <sheetView showGridLines="0" view="pageBreakPreview" zoomScale="85" zoomScaleNormal="85" zoomScaleSheetLayoutView="85" workbookViewId="0">
      <selection activeCell="U18" sqref="U18"/>
    </sheetView>
  </sheetViews>
  <sheetFormatPr defaultColWidth="9.140625" defaultRowHeight="12" x14ac:dyDescent="0.2"/>
  <cols>
    <col min="1" max="1" width="33" style="75" customWidth="1"/>
    <col min="2" max="13" width="8" style="75" customWidth="1"/>
    <col min="14" max="14" width="8.42578125" style="75" customWidth="1"/>
    <col min="15" max="15" width="7.85546875" style="75" customWidth="1"/>
    <col min="16" max="21" width="9.140625" style="192" customWidth="1"/>
    <col min="22" max="16384" width="9.140625" style="75"/>
  </cols>
  <sheetData>
    <row r="1" spans="1:21" ht="20.25" x14ac:dyDescent="0.3">
      <c r="A1" s="189" t="s">
        <v>285</v>
      </c>
      <c r="O1" s="260" t="str">
        <f>'3'!N1</f>
        <v>2021</v>
      </c>
    </row>
    <row r="2" spans="1:21" ht="18" x14ac:dyDescent="0.25">
      <c r="A2" s="257" t="s">
        <v>286</v>
      </c>
    </row>
    <row r="3" spans="1:21" ht="12" customHeight="1" x14ac:dyDescent="0.2">
      <c r="F3" s="104"/>
      <c r="G3" s="104"/>
      <c r="H3" s="104"/>
      <c r="I3" s="104"/>
      <c r="J3" s="104"/>
      <c r="K3" s="104"/>
    </row>
    <row r="4" spans="1:21" x14ac:dyDescent="0.2">
      <c r="A4" s="7"/>
      <c r="B4" s="129"/>
      <c r="C4" s="129"/>
      <c r="D4" s="129"/>
      <c r="E4" s="129"/>
      <c r="F4" s="110"/>
      <c r="K4" s="110"/>
      <c r="L4" s="127"/>
    </row>
    <row r="5" spans="1:21" ht="12.75" customHeight="1" x14ac:dyDescent="0.2">
      <c r="A5" s="337"/>
      <c r="B5" s="329" t="s">
        <v>42</v>
      </c>
      <c r="C5" s="330"/>
      <c r="D5" s="331"/>
      <c r="E5" s="329" t="s">
        <v>43</v>
      </c>
      <c r="F5" s="330"/>
      <c r="G5" s="331"/>
      <c r="H5" s="330" t="s">
        <v>44</v>
      </c>
      <c r="I5" s="330"/>
      <c r="J5" s="330"/>
      <c r="K5" s="329" t="s">
        <v>45</v>
      </c>
      <c r="L5" s="330"/>
      <c r="M5" s="331"/>
      <c r="N5" s="332" t="s">
        <v>7</v>
      </c>
      <c r="O5" s="339" t="s">
        <v>218</v>
      </c>
    </row>
    <row r="6" spans="1:21" x14ac:dyDescent="0.2">
      <c r="A6" s="338"/>
      <c r="B6" s="300" t="s">
        <v>8</v>
      </c>
      <c r="C6" s="299" t="s">
        <v>9</v>
      </c>
      <c r="D6" s="301" t="s">
        <v>10</v>
      </c>
      <c r="E6" s="300" t="s">
        <v>11</v>
      </c>
      <c r="F6" s="299" t="s">
        <v>12</v>
      </c>
      <c r="G6" s="301" t="s">
        <v>13</v>
      </c>
      <c r="H6" s="206" t="s">
        <v>14</v>
      </c>
      <c r="I6" s="206" t="s">
        <v>15</v>
      </c>
      <c r="J6" s="206" t="s">
        <v>16</v>
      </c>
      <c r="K6" s="300" t="s">
        <v>17</v>
      </c>
      <c r="L6" s="299" t="s">
        <v>18</v>
      </c>
      <c r="M6" s="301" t="s">
        <v>19</v>
      </c>
      <c r="N6" s="332"/>
      <c r="O6" s="339"/>
      <c r="P6" s="291"/>
      <c r="U6" s="291"/>
    </row>
    <row r="7" spans="1:21" ht="13.5" x14ac:dyDescent="0.2">
      <c r="A7" s="180" t="s">
        <v>203</v>
      </c>
      <c r="B7" s="304">
        <f>'[1]Podklady RZ'!B236</f>
        <v>2085.3448999999991</v>
      </c>
      <c r="C7" s="297">
        <f>'[1]Podklady RZ'!C236</f>
        <v>2086.2048999999988</v>
      </c>
      <c r="D7" s="305">
        <f>'[1]Podklady RZ'!D236</f>
        <v>2086.1508999999987</v>
      </c>
      <c r="E7" s="304">
        <f>'[1]Podklady RZ'!E236</f>
        <v>2090.312899999999</v>
      </c>
      <c r="F7" s="297">
        <f>'[1]Podklady RZ'!F236</f>
        <v>2096.9138999999986</v>
      </c>
      <c r="G7" s="305">
        <f>'[1]Podklady RZ'!G236</f>
        <v>2096.9128999999989</v>
      </c>
      <c r="H7" s="205">
        <f>'[1]Podklady RZ'!H236</f>
        <v>2096.4458999999988</v>
      </c>
      <c r="I7" s="205">
        <f>'[1]Podklady RZ'!I236</f>
        <v>2096.4478999999988</v>
      </c>
      <c r="J7" s="205">
        <f>'[1]Podklady RZ'!J236</f>
        <v>2096.2778999999991</v>
      </c>
      <c r="K7" s="304">
        <f>'[1]Podklady RZ'!K236</f>
        <v>2096.3848999999991</v>
      </c>
      <c r="L7" s="297">
        <f>'[1]Podklady RZ'!L236</f>
        <v>2096.3848999999991</v>
      </c>
      <c r="M7" s="305">
        <f>'[1]Podklady RZ'!M236</f>
        <v>2096.5108999999993</v>
      </c>
      <c r="N7" s="205">
        <f>'[1]Podklady RZ'!N236</f>
        <v>2096.5108999999993</v>
      </c>
      <c r="O7" s="218">
        <f>'[1]Podklady RZ'!O236</f>
        <v>5.3697179142611046E-2</v>
      </c>
      <c r="P7" s="292"/>
      <c r="U7" s="293"/>
    </row>
    <row r="8" spans="1:21" x14ac:dyDescent="0.2">
      <c r="A8" s="175" t="s">
        <v>163</v>
      </c>
      <c r="B8" s="304">
        <f>'[1]Podklady RZ'!B237</f>
        <v>799.36002499999984</v>
      </c>
      <c r="C8" s="297">
        <f>'[1]Podklady RZ'!C237</f>
        <v>789.84185100000013</v>
      </c>
      <c r="D8" s="305">
        <f>'[1]Podklady RZ'!D237</f>
        <v>631.88125200000025</v>
      </c>
      <c r="E8" s="304">
        <f>'[1]Podklady RZ'!E237</f>
        <v>508.07052299999981</v>
      </c>
      <c r="F8" s="297">
        <f>'[1]Podklady RZ'!F237</f>
        <v>362.73476399999998</v>
      </c>
      <c r="G8" s="305">
        <f>'[1]Podklady RZ'!G237</f>
        <v>214.18856100000002</v>
      </c>
      <c r="H8" s="205">
        <f>'[1]Podklady RZ'!H237</f>
        <v>275.77230699999996</v>
      </c>
      <c r="I8" s="205">
        <f>'[1]Podklady RZ'!I237</f>
        <v>225.76405199999999</v>
      </c>
      <c r="J8" s="205">
        <f>'[1]Podklady RZ'!J237</f>
        <v>245.88722800000002</v>
      </c>
      <c r="K8" s="304">
        <f>'[1]Podklady RZ'!K237</f>
        <v>473.32086700000013</v>
      </c>
      <c r="L8" s="297">
        <f>'[1]Podklady RZ'!L237</f>
        <v>659.39928600000019</v>
      </c>
      <c r="M8" s="305">
        <f>'[1]Podklady RZ'!M237</f>
        <v>688.78216500000008</v>
      </c>
      <c r="N8" s="205">
        <f>'[1]Podklady RZ'!N237</f>
        <v>5875.0028810000003</v>
      </c>
      <c r="O8" s="218">
        <f>'[1]Podklady RZ'!O237</f>
        <v>3.6342312146357358E-2</v>
      </c>
      <c r="P8" s="292"/>
      <c r="U8" s="293"/>
    </row>
    <row r="9" spans="1:21" x14ac:dyDescent="0.2">
      <c r="A9" s="175" t="s">
        <v>164</v>
      </c>
      <c r="B9" s="304">
        <f>'[1]Podklady RZ'!B238</f>
        <v>647.88324499999999</v>
      </c>
      <c r="C9" s="297">
        <f>'[1]Podklady RZ'!C238</f>
        <v>649.64058000000011</v>
      </c>
      <c r="D9" s="305">
        <f>'[1]Podklady RZ'!D238</f>
        <v>501.58178599999997</v>
      </c>
      <c r="E9" s="304">
        <f>'[1]Podklady RZ'!E238</f>
        <v>398.81724600000001</v>
      </c>
      <c r="F9" s="297">
        <f>'[1]Podklady RZ'!F238</f>
        <v>274.67653999999999</v>
      </c>
      <c r="G9" s="305">
        <f>'[1]Podklady RZ'!G238</f>
        <v>145.39637100000002</v>
      </c>
      <c r="H9" s="205">
        <f>'[1]Podklady RZ'!H238</f>
        <v>208.88136900000001</v>
      </c>
      <c r="I9" s="205">
        <f>'[1]Podklady RZ'!I238</f>
        <v>158.542136</v>
      </c>
      <c r="J9" s="205">
        <f>'[1]Podklady RZ'!J238</f>
        <v>156.09073700000002</v>
      </c>
      <c r="K9" s="304">
        <f>'[1]Podklady RZ'!K238</f>
        <v>351.23605300000003</v>
      </c>
      <c r="L9" s="297">
        <f>'[1]Podklady RZ'!L238</f>
        <v>476.60068899999999</v>
      </c>
      <c r="M9" s="305">
        <f>'[1]Podklady RZ'!M238</f>
        <v>544.07122800000002</v>
      </c>
      <c r="N9" s="205">
        <f>'[1]Podklady RZ'!N238</f>
        <v>4513.4179800000002</v>
      </c>
      <c r="O9" s="219">
        <f>'[1]Podklady RZ'!O238</f>
        <v>4.8830986187348192E-2</v>
      </c>
      <c r="P9" s="294"/>
      <c r="U9" s="295"/>
    </row>
    <row r="10" spans="1:21" x14ac:dyDescent="0.2">
      <c r="A10" s="178" t="s">
        <v>40</v>
      </c>
      <c r="B10" s="302">
        <f>'[1]Podklady RZ'!B239</f>
        <v>0</v>
      </c>
      <c r="C10" s="298">
        <f>'[1]Podklady RZ'!C239</f>
        <v>0</v>
      </c>
      <c r="D10" s="303">
        <f>'[1]Podklady RZ'!D239</f>
        <v>0</v>
      </c>
      <c r="E10" s="302">
        <f>'[1]Podklady RZ'!E239</f>
        <v>0</v>
      </c>
      <c r="F10" s="298">
        <f>'[1]Podklady RZ'!F239</f>
        <v>0</v>
      </c>
      <c r="G10" s="303">
        <f>'[1]Podklady RZ'!G239</f>
        <v>0</v>
      </c>
      <c r="H10" s="202">
        <f>'[1]Podklady RZ'!H239</f>
        <v>0</v>
      </c>
      <c r="I10" s="202">
        <f>'[1]Podklady RZ'!I239</f>
        <v>0</v>
      </c>
      <c r="J10" s="202">
        <f>'[1]Podklady RZ'!J239</f>
        <v>0</v>
      </c>
      <c r="K10" s="302">
        <f>'[1]Podklady RZ'!K239</f>
        <v>0</v>
      </c>
      <c r="L10" s="298">
        <f>'[1]Podklady RZ'!L239</f>
        <v>0</v>
      </c>
      <c r="M10" s="303">
        <f>'[1]Podklady RZ'!M239</f>
        <v>0</v>
      </c>
      <c r="N10" s="202">
        <f>'[1]Podklady RZ'!N239</f>
        <v>0</v>
      </c>
      <c r="O10" s="220">
        <f>'[1]Podklady RZ'!O239</f>
        <v>0</v>
      </c>
      <c r="P10" s="294"/>
      <c r="U10" s="295"/>
    </row>
    <row r="11" spans="1:21" x14ac:dyDescent="0.2">
      <c r="A11" s="178" t="s">
        <v>39</v>
      </c>
      <c r="B11" s="302">
        <f>'[1]Podklady RZ'!B240</f>
        <v>4.1950000000000003</v>
      </c>
      <c r="C11" s="298">
        <f>'[1]Podklady RZ'!C240</f>
        <v>3.5819999999999999</v>
      </c>
      <c r="D11" s="303">
        <f>'[1]Podklady RZ'!D240</f>
        <v>4.282</v>
      </c>
      <c r="E11" s="302">
        <f>'[1]Podklady RZ'!E240</f>
        <v>3.9449999999999998</v>
      </c>
      <c r="F11" s="298">
        <f>'[1]Podklady RZ'!F240</f>
        <v>4.3129999999999997</v>
      </c>
      <c r="G11" s="303">
        <f>'[1]Podklady RZ'!G240</f>
        <v>2.72</v>
      </c>
      <c r="H11" s="202">
        <f>'[1]Podklady RZ'!H240</f>
        <v>2.5299999999999998</v>
      </c>
      <c r="I11" s="202">
        <f>'[1]Podklady RZ'!I240</f>
        <v>2.415</v>
      </c>
      <c r="J11" s="202">
        <f>'[1]Podklady RZ'!J240</f>
        <v>2.8330000000000002</v>
      </c>
      <c r="K11" s="302">
        <f>'[1]Podklady RZ'!K240</f>
        <v>4.4960000000000004</v>
      </c>
      <c r="L11" s="298">
        <f>'[1]Podklady RZ'!L240</f>
        <v>4.1040000000000001</v>
      </c>
      <c r="M11" s="303">
        <f>'[1]Podklady RZ'!M240</f>
        <v>4.2</v>
      </c>
      <c r="N11" s="202">
        <f>'[1]Podklady RZ'!N240</f>
        <v>43.615000000000002</v>
      </c>
      <c r="O11" s="220">
        <f>'[1]Podklady RZ'!O240</f>
        <v>7.477165714804529E-2</v>
      </c>
      <c r="P11" s="294"/>
      <c r="U11" s="295"/>
    </row>
    <row r="12" spans="1:21" x14ac:dyDescent="0.2">
      <c r="A12" s="178" t="s">
        <v>38</v>
      </c>
      <c r="B12" s="302">
        <f>'[1]Podklady RZ'!B241</f>
        <v>0</v>
      </c>
      <c r="C12" s="298">
        <f>'[1]Podklady RZ'!C241</f>
        <v>0</v>
      </c>
      <c r="D12" s="303">
        <f>'[1]Podklady RZ'!D241</f>
        <v>0</v>
      </c>
      <c r="E12" s="302">
        <f>'[1]Podklady RZ'!E241</f>
        <v>0</v>
      </c>
      <c r="F12" s="298">
        <f>'[1]Podklady RZ'!F241</f>
        <v>0</v>
      </c>
      <c r="G12" s="303">
        <f>'[1]Podklady RZ'!G241</f>
        <v>0</v>
      </c>
      <c r="H12" s="202">
        <f>'[1]Podklady RZ'!H241</f>
        <v>0</v>
      </c>
      <c r="I12" s="202">
        <f>'[1]Podklady RZ'!I241</f>
        <v>0</v>
      </c>
      <c r="J12" s="202">
        <f>'[1]Podklady RZ'!J241</f>
        <v>0</v>
      </c>
      <c r="K12" s="302">
        <f>'[1]Podklady RZ'!K241</f>
        <v>0</v>
      </c>
      <c r="L12" s="298">
        <f>'[1]Podklady RZ'!L241</f>
        <v>0</v>
      </c>
      <c r="M12" s="303">
        <f>'[1]Podklady RZ'!M241</f>
        <v>0</v>
      </c>
      <c r="N12" s="202">
        <f>'[1]Podklady RZ'!N241</f>
        <v>0</v>
      </c>
      <c r="O12" s="220">
        <f>'[1]Podklady RZ'!O241</f>
        <v>0</v>
      </c>
      <c r="P12" s="294"/>
      <c r="U12" s="295"/>
    </row>
    <row r="13" spans="1:21" x14ac:dyDescent="0.2">
      <c r="A13" s="178" t="s">
        <v>60</v>
      </c>
      <c r="B13" s="302">
        <f>'[1]Podklady RZ'!B242</f>
        <v>0</v>
      </c>
      <c r="C13" s="298">
        <f>'[1]Podklady RZ'!C242</f>
        <v>0</v>
      </c>
      <c r="D13" s="303">
        <f>'[1]Podklady RZ'!D242</f>
        <v>0</v>
      </c>
      <c r="E13" s="302">
        <f>'[1]Podklady RZ'!E242</f>
        <v>0</v>
      </c>
      <c r="F13" s="298">
        <f>'[1]Podklady RZ'!F242</f>
        <v>0</v>
      </c>
      <c r="G13" s="303">
        <f>'[1]Podklady RZ'!G242</f>
        <v>0.249</v>
      </c>
      <c r="H13" s="202">
        <f>'[1]Podklady RZ'!H242</f>
        <v>1.0449999999999999</v>
      </c>
      <c r="I13" s="202">
        <f>'[1]Podklady RZ'!I242</f>
        <v>0.84199999999999997</v>
      </c>
      <c r="J13" s="202">
        <f>'[1]Podklady RZ'!J242</f>
        <v>0.40200000000000002</v>
      </c>
      <c r="K13" s="302">
        <f>'[1]Podklady RZ'!K242</f>
        <v>0</v>
      </c>
      <c r="L13" s="298">
        <f>'[1]Podklady RZ'!L242</f>
        <v>0</v>
      </c>
      <c r="M13" s="303">
        <f>'[1]Podklady RZ'!M242</f>
        <v>0</v>
      </c>
      <c r="N13" s="202">
        <f>'[1]Podklady RZ'!N242</f>
        <v>2.5380000000000003</v>
      </c>
      <c r="O13" s="220">
        <f>'[1]Podklady RZ'!O242</f>
        <v>7.5669421703451062E-2</v>
      </c>
      <c r="P13" s="294"/>
      <c r="U13" s="295"/>
    </row>
    <row r="14" spans="1:21" x14ac:dyDescent="0.2">
      <c r="A14" s="178" t="s">
        <v>61</v>
      </c>
      <c r="B14" s="302">
        <f>'[1]Podklady RZ'!B243</f>
        <v>0.26900000000000002</v>
      </c>
      <c r="C14" s="298">
        <f>'[1]Podklady RZ'!C243</f>
        <v>0.224</v>
      </c>
      <c r="D14" s="303">
        <f>'[1]Podklady RZ'!D243</f>
        <v>0</v>
      </c>
      <c r="E14" s="302">
        <f>'[1]Podklady RZ'!E243</f>
        <v>0.28499999999999998</v>
      </c>
      <c r="F14" s="298">
        <f>'[1]Podklady RZ'!F243</f>
        <v>0.88800000000000001</v>
      </c>
      <c r="G14" s="303">
        <f>'[1]Podklady RZ'!G243</f>
        <v>0.95099999999999996</v>
      </c>
      <c r="H14" s="202">
        <f>'[1]Podklady RZ'!H243</f>
        <v>0.19600000000000001</v>
      </c>
      <c r="I14" s="202">
        <f>'[1]Podklady RZ'!I243</f>
        <v>0.15</v>
      </c>
      <c r="J14" s="202">
        <f>'[1]Podklady RZ'!J243</f>
        <v>0.93600000000000005</v>
      </c>
      <c r="K14" s="302">
        <f>'[1]Podklady RZ'!K243</f>
        <v>1.006</v>
      </c>
      <c r="L14" s="298">
        <f>'[1]Podklady RZ'!L243</f>
        <v>0.47</v>
      </c>
      <c r="M14" s="303">
        <f>'[1]Podklady RZ'!M243</f>
        <v>0.31900000000000001</v>
      </c>
      <c r="N14" s="202">
        <f>'[1]Podklady RZ'!N243</f>
        <v>5.694</v>
      </c>
      <c r="O14" s="220">
        <f>'[1]Podklady RZ'!O243</f>
        <v>5.8763720306983173E-2</v>
      </c>
      <c r="P14" s="294"/>
      <c r="U14" s="295"/>
    </row>
    <row r="15" spans="1:21" x14ac:dyDescent="0.2">
      <c r="A15" s="178" t="s">
        <v>62</v>
      </c>
      <c r="B15" s="302">
        <f>'[1]Podklady RZ'!B244</f>
        <v>0</v>
      </c>
      <c r="C15" s="298">
        <f>'[1]Podklady RZ'!C244</f>
        <v>0</v>
      </c>
      <c r="D15" s="303">
        <f>'[1]Podklady RZ'!D244</f>
        <v>0</v>
      </c>
      <c r="E15" s="302">
        <f>'[1]Podklady RZ'!E244</f>
        <v>0</v>
      </c>
      <c r="F15" s="298">
        <f>'[1]Podklady RZ'!F244</f>
        <v>0</v>
      </c>
      <c r="G15" s="303">
        <f>'[1]Podklady RZ'!G244</f>
        <v>0</v>
      </c>
      <c r="H15" s="202">
        <f>'[1]Podklady RZ'!H244</f>
        <v>0</v>
      </c>
      <c r="I15" s="202">
        <f>'[1]Podklady RZ'!I244</f>
        <v>0</v>
      </c>
      <c r="J15" s="202">
        <f>'[1]Podklady RZ'!J244</f>
        <v>0</v>
      </c>
      <c r="K15" s="302">
        <f>'[1]Podklady RZ'!K244</f>
        <v>0</v>
      </c>
      <c r="L15" s="298">
        <f>'[1]Podklady RZ'!L244</f>
        <v>0</v>
      </c>
      <c r="M15" s="303">
        <f>'[1]Podklady RZ'!M244</f>
        <v>0</v>
      </c>
      <c r="N15" s="202">
        <f>'[1]Podklady RZ'!N244</f>
        <v>0</v>
      </c>
      <c r="O15" s="220">
        <f>'[1]Podklady RZ'!O244</f>
        <v>0</v>
      </c>
      <c r="P15" s="294"/>
      <c r="U15" s="295"/>
    </row>
    <row r="16" spans="1:21" x14ac:dyDescent="0.2">
      <c r="A16" s="178" t="s">
        <v>37</v>
      </c>
      <c r="B16" s="302">
        <f>'[1]Podklady RZ'!B245</f>
        <v>0</v>
      </c>
      <c r="C16" s="298">
        <f>'[1]Podklady RZ'!C245</f>
        <v>0</v>
      </c>
      <c r="D16" s="303">
        <f>'[1]Podklady RZ'!D245</f>
        <v>0</v>
      </c>
      <c r="E16" s="302">
        <f>'[1]Podklady RZ'!E245</f>
        <v>0</v>
      </c>
      <c r="F16" s="298">
        <f>'[1]Podklady RZ'!F245</f>
        <v>0</v>
      </c>
      <c r="G16" s="303">
        <f>'[1]Podklady RZ'!G245</f>
        <v>0</v>
      </c>
      <c r="H16" s="202">
        <f>'[1]Podklady RZ'!H245</f>
        <v>0</v>
      </c>
      <c r="I16" s="202">
        <f>'[1]Podklady RZ'!I245</f>
        <v>0</v>
      </c>
      <c r="J16" s="202">
        <f>'[1]Podklady RZ'!J245</f>
        <v>0</v>
      </c>
      <c r="K16" s="302">
        <f>'[1]Podklady RZ'!K245</f>
        <v>0</v>
      </c>
      <c r="L16" s="298">
        <f>'[1]Podklady RZ'!L245</f>
        <v>0</v>
      </c>
      <c r="M16" s="303">
        <f>'[1]Podklady RZ'!M245</f>
        <v>0</v>
      </c>
      <c r="N16" s="202">
        <f>'[1]Podklady RZ'!N245</f>
        <v>0</v>
      </c>
      <c r="O16" s="220">
        <f>'[1]Podklady RZ'!O245</f>
        <v>0</v>
      </c>
      <c r="P16" s="294"/>
      <c r="U16" s="295"/>
    </row>
    <row r="17" spans="1:21" x14ac:dyDescent="0.2">
      <c r="A17" s="178" t="s">
        <v>72</v>
      </c>
      <c r="B17" s="302">
        <f>'[1]Podklady RZ'!B246</f>
        <v>0</v>
      </c>
      <c r="C17" s="298">
        <f>'[1]Podklady RZ'!C246</f>
        <v>0</v>
      </c>
      <c r="D17" s="303">
        <f>'[1]Podklady RZ'!D246</f>
        <v>0</v>
      </c>
      <c r="E17" s="302">
        <f>'[1]Podklady RZ'!E246</f>
        <v>0</v>
      </c>
      <c r="F17" s="298">
        <f>'[1]Podklady RZ'!F246</f>
        <v>0</v>
      </c>
      <c r="G17" s="303">
        <f>'[1]Podklady RZ'!G246</f>
        <v>0</v>
      </c>
      <c r="H17" s="202">
        <f>'[1]Podklady RZ'!H246</f>
        <v>0</v>
      </c>
      <c r="I17" s="202">
        <f>'[1]Podklady RZ'!I246</f>
        <v>0</v>
      </c>
      <c r="J17" s="202">
        <f>'[1]Podklady RZ'!J246</f>
        <v>0</v>
      </c>
      <c r="K17" s="302">
        <f>'[1]Podklady RZ'!K246</f>
        <v>0</v>
      </c>
      <c r="L17" s="298">
        <f>'[1]Podklady RZ'!L246</f>
        <v>0</v>
      </c>
      <c r="M17" s="303">
        <f>'[1]Podklady RZ'!M246</f>
        <v>0</v>
      </c>
      <c r="N17" s="202">
        <f>'[1]Podklady RZ'!N246</f>
        <v>0</v>
      </c>
      <c r="O17" s="220">
        <f>'[1]Podklady RZ'!O246</f>
        <v>0</v>
      </c>
      <c r="P17" s="294"/>
      <c r="U17" s="295"/>
    </row>
    <row r="18" spans="1:21" x14ac:dyDescent="0.2">
      <c r="A18" s="178" t="s">
        <v>36</v>
      </c>
      <c r="B18" s="302">
        <f>'[1]Podklady RZ'!B247</f>
        <v>0</v>
      </c>
      <c r="C18" s="298">
        <f>'[1]Podklady RZ'!C247</f>
        <v>0</v>
      </c>
      <c r="D18" s="303">
        <f>'[1]Podklady RZ'!D247</f>
        <v>0</v>
      </c>
      <c r="E18" s="302">
        <f>'[1]Podklady RZ'!E247</f>
        <v>0</v>
      </c>
      <c r="F18" s="298">
        <f>'[1]Podklady RZ'!F247</f>
        <v>0</v>
      </c>
      <c r="G18" s="303">
        <f>'[1]Podklady RZ'!G247</f>
        <v>0</v>
      </c>
      <c r="H18" s="202">
        <f>'[1]Podklady RZ'!H247</f>
        <v>0</v>
      </c>
      <c r="I18" s="202">
        <f>'[1]Podklady RZ'!I247</f>
        <v>0</v>
      </c>
      <c r="J18" s="202">
        <f>'[1]Podklady RZ'!J247</f>
        <v>0</v>
      </c>
      <c r="K18" s="302">
        <f>'[1]Podklady RZ'!K247</f>
        <v>0</v>
      </c>
      <c r="L18" s="298">
        <f>'[1]Podklady RZ'!L247</f>
        <v>0</v>
      </c>
      <c r="M18" s="303">
        <f>'[1]Podklady RZ'!M247</f>
        <v>0</v>
      </c>
      <c r="N18" s="202">
        <f>'[1]Podklady RZ'!N247</f>
        <v>0</v>
      </c>
      <c r="O18" s="220">
        <f>'[1]Podklady RZ'!O247</f>
        <v>0</v>
      </c>
      <c r="U18" s="295"/>
    </row>
    <row r="19" spans="1:21" x14ac:dyDescent="0.2">
      <c r="A19" s="178" t="s">
        <v>35</v>
      </c>
      <c r="B19" s="302">
        <f>'[1]Podklady RZ'!B248</f>
        <v>0</v>
      </c>
      <c r="C19" s="298">
        <f>'[1]Podklady RZ'!C248</f>
        <v>0</v>
      </c>
      <c r="D19" s="303">
        <f>'[1]Podklady RZ'!D248</f>
        <v>0</v>
      </c>
      <c r="E19" s="302">
        <f>'[1]Podklady RZ'!E248</f>
        <v>0</v>
      </c>
      <c r="F19" s="298">
        <f>'[1]Podklady RZ'!F248</f>
        <v>0</v>
      </c>
      <c r="G19" s="303">
        <f>'[1]Podklady RZ'!G248</f>
        <v>0</v>
      </c>
      <c r="H19" s="202">
        <f>'[1]Podklady RZ'!H248</f>
        <v>0</v>
      </c>
      <c r="I19" s="202">
        <f>'[1]Podklady RZ'!I248</f>
        <v>0</v>
      </c>
      <c r="J19" s="202">
        <f>'[1]Podklady RZ'!J248</f>
        <v>0</v>
      </c>
      <c r="K19" s="302">
        <f>'[1]Podklady RZ'!K248</f>
        <v>0</v>
      </c>
      <c r="L19" s="298">
        <f>'[1]Podklady RZ'!L248</f>
        <v>0</v>
      </c>
      <c r="M19" s="303">
        <f>'[1]Podklady RZ'!M248</f>
        <v>0</v>
      </c>
      <c r="N19" s="202">
        <f>'[1]Podklady RZ'!N248</f>
        <v>0</v>
      </c>
      <c r="O19" s="220">
        <f>'[1]Podklady RZ'!O248</f>
        <v>0</v>
      </c>
      <c r="U19" s="295"/>
    </row>
    <row r="20" spans="1:21" x14ac:dyDescent="0.2">
      <c r="A20" s="178" t="s">
        <v>34</v>
      </c>
      <c r="B20" s="302">
        <f>'[1]Podklady RZ'!B249</f>
        <v>0</v>
      </c>
      <c r="C20" s="298">
        <f>'[1]Podklady RZ'!C249</f>
        <v>0</v>
      </c>
      <c r="D20" s="303">
        <f>'[1]Podklady RZ'!D249</f>
        <v>0</v>
      </c>
      <c r="E20" s="302">
        <f>'[1]Podklady RZ'!E249</f>
        <v>0</v>
      </c>
      <c r="F20" s="298">
        <f>'[1]Podklady RZ'!F249</f>
        <v>0</v>
      </c>
      <c r="G20" s="303">
        <f>'[1]Podklady RZ'!G249</f>
        <v>0</v>
      </c>
      <c r="H20" s="202">
        <f>'[1]Podklady RZ'!H249</f>
        <v>0</v>
      </c>
      <c r="I20" s="202">
        <f>'[1]Podklady RZ'!I249</f>
        <v>0</v>
      </c>
      <c r="J20" s="202">
        <f>'[1]Podklady RZ'!J249</f>
        <v>0</v>
      </c>
      <c r="K20" s="302">
        <f>'[1]Podklady RZ'!K249</f>
        <v>0</v>
      </c>
      <c r="L20" s="298">
        <f>'[1]Podklady RZ'!L249</f>
        <v>0</v>
      </c>
      <c r="M20" s="303">
        <f>'[1]Podklady RZ'!M249</f>
        <v>0</v>
      </c>
      <c r="N20" s="202">
        <f>'[1]Podklady RZ'!N249</f>
        <v>0</v>
      </c>
      <c r="O20" s="220">
        <f>'[1]Podklady RZ'!O249</f>
        <v>0</v>
      </c>
      <c r="U20" s="295"/>
    </row>
    <row r="21" spans="1:21" x14ac:dyDescent="0.2">
      <c r="A21" s="178" t="s">
        <v>33</v>
      </c>
      <c r="B21" s="302">
        <f>'[1]Podklady RZ'!B250</f>
        <v>99.644999999999996</v>
      </c>
      <c r="C21" s="298">
        <f>'[1]Podklady RZ'!C250</f>
        <v>84.430999999999997</v>
      </c>
      <c r="D21" s="303">
        <f>'[1]Podklady RZ'!D250</f>
        <v>78.290999999999997</v>
      </c>
      <c r="E21" s="302">
        <f>'[1]Podklady RZ'!E250</f>
        <v>73.286000000000001</v>
      </c>
      <c r="F21" s="298">
        <f>'[1]Podklady RZ'!F250</f>
        <v>65.522999999999996</v>
      </c>
      <c r="G21" s="303">
        <f>'[1]Podklady RZ'!G250</f>
        <v>56.828000000000003</v>
      </c>
      <c r="H21" s="202">
        <f>'[1]Podklady RZ'!H250</f>
        <v>55.83</v>
      </c>
      <c r="I21" s="202">
        <f>'[1]Podklady RZ'!I250</f>
        <v>56.566000000000003</v>
      </c>
      <c r="J21" s="202">
        <f>'[1]Podklady RZ'!J250</f>
        <v>38.652999999999999</v>
      </c>
      <c r="K21" s="302">
        <f>'[1]Podklady RZ'!K250</f>
        <v>95.370999999999995</v>
      </c>
      <c r="L21" s="298">
        <f>'[1]Podklady RZ'!L250</f>
        <v>86.11</v>
      </c>
      <c r="M21" s="303">
        <f>'[1]Podklady RZ'!M250</f>
        <v>62.103999999999999</v>
      </c>
      <c r="N21" s="202">
        <f>'[1]Podklady RZ'!N250</f>
        <v>852.63800000000003</v>
      </c>
      <c r="O21" s="220">
        <f>'[1]Podklady RZ'!O250</f>
        <v>0.29480615519661429</v>
      </c>
      <c r="U21" s="295"/>
    </row>
    <row r="22" spans="1:21" x14ac:dyDescent="0.2">
      <c r="A22" s="178" t="s">
        <v>32</v>
      </c>
      <c r="B22" s="302">
        <f>'[1]Podklady RZ'!B251</f>
        <v>0</v>
      </c>
      <c r="C22" s="298">
        <f>'[1]Podklady RZ'!C251</f>
        <v>0</v>
      </c>
      <c r="D22" s="303">
        <f>'[1]Podklady RZ'!D251</f>
        <v>0</v>
      </c>
      <c r="E22" s="302">
        <f>'[1]Podklady RZ'!E251</f>
        <v>0</v>
      </c>
      <c r="F22" s="298">
        <f>'[1]Podklady RZ'!F251</f>
        <v>0</v>
      </c>
      <c r="G22" s="303">
        <f>'[1]Podklady RZ'!G251</f>
        <v>0</v>
      </c>
      <c r="H22" s="202">
        <f>'[1]Podklady RZ'!H251</f>
        <v>0</v>
      </c>
      <c r="I22" s="202">
        <f>'[1]Podklady RZ'!I251</f>
        <v>0</v>
      </c>
      <c r="J22" s="202">
        <f>'[1]Podklady RZ'!J251</f>
        <v>0</v>
      </c>
      <c r="K22" s="302">
        <f>'[1]Podklady RZ'!K251</f>
        <v>0</v>
      </c>
      <c r="L22" s="298">
        <f>'[1]Podklady RZ'!L251</f>
        <v>0</v>
      </c>
      <c r="M22" s="303">
        <f>'[1]Podklady RZ'!M251</f>
        <v>0</v>
      </c>
      <c r="N22" s="202">
        <f>'[1]Podklady RZ'!N251</f>
        <v>0</v>
      </c>
      <c r="O22" s="220">
        <f>'[1]Podklady RZ'!O251</f>
        <v>0</v>
      </c>
      <c r="U22" s="295"/>
    </row>
    <row r="23" spans="1:21" x14ac:dyDescent="0.2">
      <c r="A23" s="178" t="s">
        <v>3</v>
      </c>
      <c r="B23" s="302">
        <f>'[1]Podklady RZ'!B252</f>
        <v>0</v>
      </c>
      <c r="C23" s="298">
        <f>'[1]Podklady RZ'!C252</f>
        <v>0</v>
      </c>
      <c r="D23" s="303">
        <f>'[1]Podklady RZ'!D252</f>
        <v>0</v>
      </c>
      <c r="E23" s="302">
        <f>'[1]Podklady RZ'!E252</f>
        <v>0</v>
      </c>
      <c r="F23" s="298">
        <f>'[1]Podklady RZ'!F252</f>
        <v>0</v>
      </c>
      <c r="G23" s="303">
        <f>'[1]Podklady RZ'!G252</f>
        <v>0</v>
      </c>
      <c r="H23" s="202">
        <f>'[1]Podklady RZ'!H252</f>
        <v>0</v>
      </c>
      <c r="I23" s="202">
        <f>'[1]Podklady RZ'!I252</f>
        <v>0</v>
      </c>
      <c r="J23" s="202">
        <f>'[1]Podklady RZ'!J252</f>
        <v>0</v>
      </c>
      <c r="K23" s="302">
        <f>'[1]Podklady RZ'!K252</f>
        <v>0</v>
      </c>
      <c r="L23" s="298">
        <f>'[1]Podklady RZ'!L252</f>
        <v>0</v>
      </c>
      <c r="M23" s="303">
        <f>'[1]Podklady RZ'!M252</f>
        <v>0</v>
      </c>
      <c r="N23" s="202">
        <f>'[1]Podklady RZ'!N252</f>
        <v>0</v>
      </c>
      <c r="O23" s="220">
        <f>'[1]Podklady RZ'!O252</f>
        <v>0</v>
      </c>
      <c r="U23" s="295"/>
    </row>
    <row r="24" spans="1:21" x14ac:dyDescent="0.2">
      <c r="A24" s="178" t="s">
        <v>31</v>
      </c>
      <c r="B24" s="302">
        <f>'[1]Podklady RZ'!B253</f>
        <v>0.255</v>
      </c>
      <c r="C24" s="298">
        <f>'[1]Podklady RZ'!C253</f>
        <v>0.222</v>
      </c>
      <c r="D24" s="303">
        <f>'[1]Podklady RZ'!D253</f>
        <v>0.215</v>
      </c>
      <c r="E24" s="302">
        <f>'[1]Podklady RZ'!E253</f>
        <v>0.152</v>
      </c>
      <c r="F24" s="298">
        <f>'[1]Podklady RZ'!F253</f>
        <v>0.13400000000000001</v>
      </c>
      <c r="G24" s="303">
        <f>'[1]Podklady RZ'!G253</f>
        <v>0.106</v>
      </c>
      <c r="H24" s="202">
        <f>'[1]Podklady RZ'!H253</f>
        <v>2.11</v>
      </c>
      <c r="I24" s="202">
        <f>'[1]Podklady RZ'!I253</f>
        <v>0.57399999999999995</v>
      </c>
      <c r="J24" s="202">
        <f>'[1]Podklady RZ'!J253</f>
        <v>0.111</v>
      </c>
      <c r="K24" s="302">
        <f>'[1]Podklady RZ'!K253</f>
        <v>0.16900000000000001</v>
      </c>
      <c r="L24" s="298">
        <f>'[1]Podklady RZ'!L253</f>
        <v>0.23100000000000001</v>
      </c>
      <c r="M24" s="303">
        <f>'[1]Podklady RZ'!M253</f>
        <v>0.23899999999999999</v>
      </c>
      <c r="N24" s="202">
        <f>'[1]Podklady RZ'!N253</f>
        <v>4.5179999999999998</v>
      </c>
      <c r="O24" s="220">
        <f>'[1]Podklady RZ'!O253</f>
        <v>1.5583789287080308E-2</v>
      </c>
      <c r="U24" s="295"/>
    </row>
    <row r="25" spans="1:21" x14ac:dyDescent="0.2">
      <c r="A25" s="178" t="s">
        <v>30</v>
      </c>
      <c r="B25" s="302">
        <f>'[1]Podklady RZ'!B254</f>
        <v>543.51924499999996</v>
      </c>
      <c r="C25" s="298">
        <f>'[1]Podklady RZ'!C254</f>
        <v>561.18158000000017</v>
      </c>
      <c r="D25" s="303">
        <f>'[1]Podklady RZ'!D254</f>
        <v>418.79378599999995</v>
      </c>
      <c r="E25" s="302">
        <f>'[1]Podklady RZ'!E254</f>
        <v>321.14924600000001</v>
      </c>
      <c r="F25" s="298">
        <f>'[1]Podklady RZ'!F254</f>
        <v>203.81854000000001</v>
      </c>
      <c r="G25" s="303">
        <f>'[1]Podklady RZ'!G254</f>
        <v>84.542371000000017</v>
      </c>
      <c r="H25" s="202">
        <f>'[1]Podklady RZ'!H254</f>
        <v>147.17036900000002</v>
      </c>
      <c r="I25" s="202">
        <f>'[1]Podklady RZ'!I254</f>
        <v>97.995136000000002</v>
      </c>
      <c r="J25" s="202">
        <f>'[1]Podklady RZ'!J254</f>
        <v>113.15573700000002</v>
      </c>
      <c r="K25" s="302">
        <f>'[1]Podklady RZ'!K254</f>
        <v>250.19405300000003</v>
      </c>
      <c r="L25" s="298">
        <f>'[1]Podklady RZ'!L254</f>
        <v>385.68568899999997</v>
      </c>
      <c r="M25" s="303">
        <f>'[1]Podklady RZ'!M254</f>
        <v>477.209228</v>
      </c>
      <c r="N25" s="202">
        <f>'[1]Podklady RZ'!N254</f>
        <v>3604.4149800000005</v>
      </c>
      <c r="O25" s="220">
        <f>'[1]Podklady RZ'!O254</f>
        <v>0.14162536554091551</v>
      </c>
      <c r="U25" s="294"/>
    </row>
    <row r="26" spans="1:21" ht="13.5" customHeight="1" x14ac:dyDescent="0.2">
      <c r="A26" s="176" t="s">
        <v>189</v>
      </c>
      <c r="B26" s="304">
        <f>'[1]Podklady RZ'!B255</f>
        <v>1486.521</v>
      </c>
      <c r="C26" s="297">
        <f>'[1]Podklady RZ'!C255</f>
        <v>1275.367</v>
      </c>
      <c r="D26" s="305">
        <f>'[1]Podklady RZ'!D255</f>
        <v>1225.421</v>
      </c>
      <c r="E26" s="304">
        <f>'[1]Podklady RZ'!E255</f>
        <v>969.15800000000002</v>
      </c>
      <c r="F26" s="297">
        <f>'[1]Podklady RZ'!F255</f>
        <v>667.65200000000004</v>
      </c>
      <c r="G26" s="305">
        <f>'[1]Podklady RZ'!G255</f>
        <v>264.77800000000002</v>
      </c>
      <c r="H26" s="205">
        <f>'[1]Podklady RZ'!H255</f>
        <v>123.447</v>
      </c>
      <c r="I26" s="205">
        <f>'[1]Podklady RZ'!I255</f>
        <v>208.71899999999999</v>
      </c>
      <c r="J26" s="205">
        <f>'[1]Podklady RZ'!J255</f>
        <v>346.00299999999999</v>
      </c>
      <c r="K26" s="304">
        <f>'[1]Podklady RZ'!K255</f>
        <v>767.37199999999996</v>
      </c>
      <c r="L26" s="297">
        <f>'[1]Podklady RZ'!L255</f>
        <v>1103.45</v>
      </c>
      <c r="M26" s="305">
        <f>'[1]Podklady RZ'!M255</f>
        <v>1371.21</v>
      </c>
      <c r="N26" s="205">
        <f>'[1]Podklady RZ'!N255</f>
        <v>9809.0980000000018</v>
      </c>
      <c r="O26" s="219"/>
      <c r="U26" s="296"/>
    </row>
    <row r="27" spans="1:21" ht="13.5" customHeight="1" x14ac:dyDescent="0.2">
      <c r="A27" s="176" t="s">
        <v>312</v>
      </c>
      <c r="B27" s="304">
        <f>'[1]Podklady RZ'!B256</f>
        <v>1832.858694</v>
      </c>
      <c r="C27" s="297">
        <f>'[1]Podklady RZ'!C256</f>
        <v>1669.098446</v>
      </c>
      <c r="D27" s="305">
        <f>'[1]Podklady RZ'!D256</f>
        <v>1498.501252</v>
      </c>
      <c r="E27" s="304">
        <f>'[1]Podklady RZ'!E256</f>
        <v>1125.8164690000001</v>
      </c>
      <c r="F27" s="297">
        <f>'[1]Podklady RZ'!F256</f>
        <v>721.99888099999998</v>
      </c>
      <c r="G27" s="305">
        <f>'[1]Podklady RZ'!G256</f>
        <v>317.86625799999996</v>
      </c>
      <c r="H27" s="205">
        <f>'[1]Podklady RZ'!H256</f>
        <v>254.79046600000004</v>
      </c>
      <c r="I27" s="205">
        <f>'[1]Podklady RZ'!I256</f>
        <v>250.54583099999996</v>
      </c>
      <c r="J27" s="205">
        <f>'[1]Podklady RZ'!J256</f>
        <v>414.12676100000004</v>
      </c>
      <c r="K27" s="304">
        <f>'[1]Podklady RZ'!K256</f>
        <v>891.59145100000012</v>
      </c>
      <c r="L27" s="297">
        <f>'[1]Podklady RZ'!L256</f>
        <v>1369.6485769999999</v>
      </c>
      <c r="M27" s="305">
        <f>'[1]Podklady RZ'!M256</f>
        <v>1736.929286</v>
      </c>
      <c r="N27" s="205">
        <f>'[1]Podklady RZ'!N256</f>
        <v>12083.772372000003</v>
      </c>
      <c r="O27" s="219">
        <f>'[1]Podklady RZ'!O256</f>
        <v>0.14356162254189225</v>
      </c>
      <c r="U27" s="296"/>
    </row>
    <row r="28" spans="1:21" ht="12.75" customHeight="1" x14ac:dyDescent="0.2">
      <c r="A28" s="178" t="s">
        <v>26</v>
      </c>
      <c r="B28" s="302">
        <f>'[1]Podklady RZ'!B257</f>
        <v>48.802059</v>
      </c>
      <c r="C28" s="298">
        <f>'[1]Podklady RZ'!C257</f>
        <v>46.290472000000001</v>
      </c>
      <c r="D28" s="303">
        <f>'[1]Podklady RZ'!D257</f>
        <v>44.095013000000002</v>
      </c>
      <c r="E28" s="302">
        <f>'[1]Podklady RZ'!E257</f>
        <v>33.685373999999996</v>
      </c>
      <c r="F28" s="298">
        <f>'[1]Podklady RZ'!F257</f>
        <v>18.643540999999999</v>
      </c>
      <c r="G28" s="303">
        <f>'[1]Podklady RZ'!G257</f>
        <v>7.4503349999999999</v>
      </c>
      <c r="H28" s="202">
        <f>'[1]Podklady RZ'!H257</f>
        <v>6.4176339999999996</v>
      </c>
      <c r="I28" s="202">
        <f>'[1]Podklady RZ'!I257</f>
        <v>7.2092809999999998</v>
      </c>
      <c r="J28" s="202">
        <f>'[1]Podklady RZ'!J257</f>
        <v>10.090171</v>
      </c>
      <c r="K28" s="302">
        <f>'[1]Podklady RZ'!K257</f>
        <v>22.576828999999996</v>
      </c>
      <c r="L28" s="298">
        <f>'[1]Podklady RZ'!L257</f>
        <v>36.491724000000005</v>
      </c>
      <c r="M28" s="303">
        <f>'[1]Podklady RZ'!M257</f>
        <v>46.994441999999992</v>
      </c>
      <c r="N28" s="202">
        <f>'[1]Podklady RZ'!N257</f>
        <v>328.74687499999999</v>
      </c>
      <c r="O28" s="220">
        <f>'[1]Podklady RZ'!O257</f>
        <v>1.4926205169667932E-2</v>
      </c>
      <c r="U28" s="296"/>
    </row>
    <row r="29" spans="1:21" ht="12.75" customHeight="1" x14ac:dyDescent="0.2">
      <c r="A29" s="178" t="s">
        <v>0</v>
      </c>
      <c r="B29" s="302">
        <f>'[1]Podklady RZ'!B258</f>
        <v>4.2127059999999998</v>
      </c>
      <c r="C29" s="298">
        <f>'[1]Podklady RZ'!C258</f>
        <v>3.8252420000000003</v>
      </c>
      <c r="D29" s="303">
        <f>'[1]Podklady RZ'!D258</f>
        <v>3.5156939999999999</v>
      </c>
      <c r="E29" s="302">
        <f>'[1]Podklady RZ'!E258</f>
        <v>2.4445419999999998</v>
      </c>
      <c r="F29" s="298">
        <f>'[1]Podklady RZ'!F258</f>
        <v>1.7723610000000001</v>
      </c>
      <c r="G29" s="303">
        <f>'[1]Podklady RZ'!G258</f>
        <v>0.786219</v>
      </c>
      <c r="H29" s="202">
        <f>'[1]Podklady RZ'!H258</f>
        <v>0.37532399999999999</v>
      </c>
      <c r="I29" s="202">
        <f>'[1]Podklady RZ'!I258</f>
        <v>0.30462</v>
      </c>
      <c r="J29" s="202">
        <f>'[1]Podklady RZ'!J258</f>
        <v>0.39117200000000002</v>
      </c>
      <c r="K29" s="302">
        <f>'[1]Podklady RZ'!K258</f>
        <v>1.794227</v>
      </c>
      <c r="L29" s="298">
        <f>'[1]Podklady RZ'!L258</f>
        <v>3.3133400000000002</v>
      </c>
      <c r="M29" s="303">
        <f>'[1]Podklady RZ'!M258</f>
        <v>4.1749510000000001</v>
      </c>
      <c r="N29" s="202">
        <f>'[1]Podklady RZ'!N258</f>
        <v>26.910398000000001</v>
      </c>
      <c r="O29" s="220">
        <f>'[1]Podklady RZ'!O258</f>
        <v>1.2206614631256517E-2</v>
      </c>
      <c r="U29" s="296"/>
    </row>
    <row r="30" spans="1:21" ht="12.75" customHeight="1" x14ac:dyDescent="0.2">
      <c r="A30" s="178" t="s">
        <v>1</v>
      </c>
      <c r="B30" s="302">
        <f>'[1]Podklady RZ'!B259</f>
        <v>49.481698000000002</v>
      </c>
      <c r="C30" s="298">
        <f>'[1]Podklady RZ'!C259</f>
        <v>44.627034000000002</v>
      </c>
      <c r="D30" s="303">
        <f>'[1]Podklady RZ'!D259</f>
        <v>38.297865999999999</v>
      </c>
      <c r="E30" s="302">
        <f>'[1]Podklady RZ'!E259</f>
        <v>28.759426999999999</v>
      </c>
      <c r="F30" s="298">
        <f>'[1]Podklady RZ'!F259</f>
        <v>13.781917999999999</v>
      </c>
      <c r="G30" s="303">
        <f>'[1]Podklady RZ'!G259</f>
        <v>3.6830250000000002</v>
      </c>
      <c r="H30" s="202">
        <f>'[1]Podklady RZ'!H259</f>
        <v>2.1553369999999998</v>
      </c>
      <c r="I30" s="202">
        <f>'[1]Podklady RZ'!I259</f>
        <v>2.4214729999999998</v>
      </c>
      <c r="J30" s="202">
        <f>'[1]Podklady RZ'!J259</f>
        <v>5.5168680000000005</v>
      </c>
      <c r="K30" s="302">
        <f>'[1]Podklady RZ'!K259</f>
        <v>17.816864999999996</v>
      </c>
      <c r="L30" s="298">
        <f>'[1]Podklady RZ'!L259</f>
        <v>32.275644</v>
      </c>
      <c r="M30" s="303">
        <f>'[1]Podklady RZ'!M259</f>
        <v>43.135871000000002</v>
      </c>
      <c r="N30" s="202">
        <f>'[1]Podklady RZ'!N259</f>
        <v>281.95302599999997</v>
      </c>
      <c r="O30" s="220">
        <f>'[1]Podklady RZ'!O259</f>
        <v>0.38030841077331656</v>
      </c>
      <c r="U30" s="296"/>
    </row>
    <row r="31" spans="1:21" ht="12.75" customHeight="1" x14ac:dyDescent="0.2">
      <c r="A31" s="178" t="s">
        <v>2</v>
      </c>
      <c r="B31" s="302">
        <f>'[1]Podklady RZ'!B260</f>
        <v>6.509798</v>
      </c>
      <c r="C31" s="298">
        <f>'[1]Podklady RZ'!C260</f>
        <v>5.9818419999999994</v>
      </c>
      <c r="D31" s="303">
        <f>'[1]Podklady RZ'!D260</f>
        <v>6.0554709999999998</v>
      </c>
      <c r="E31" s="302">
        <f>'[1]Podklady RZ'!E260</f>
        <v>3.8749250000000002</v>
      </c>
      <c r="F31" s="298">
        <f>'[1]Podklady RZ'!F260</f>
        <v>2.3644579999999999</v>
      </c>
      <c r="G31" s="303">
        <f>'[1]Podklady RZ'!G260</f>
        <v>0.96082500000000004</v>
      </c>
      <c r="H31" s="202">
        <f>'[1]Podklady RZ'!H260</f>
        <v>0.42639799999999994</v>
      </c>
      <c r="I31" s="202">
        <f>'[1]Podklady RZ'!I260</f>
        <v>0.384299</v>
      </c>
      <c r="J31" s="202">
        <f>'[1]Podklady RZ'!J260</f>
        <v>5.6315749999999998</v>
      </c>
      <c r="K31" s="302">
        <f>'[1]Podklady RZ'!K260</f>
        <v>1.781933</v>
      </c>
      <c r="L31" s="298">
        <f>'[1]Podklady RZ'!L260</f>
        <v>3.7229799999999997</v>
      </c>
      <c r="M31" s="303">
        <f>'[1]Podklady RZ'!M260</f>
        <v>5.2102449999999996</v>
      </c>
      <c r="N31" s="202">
        <f>'[1]Podklady RZ'!N260</f>
        <v>42.904749000000002</v>
      </c>
      <c r="O31" s="220">
        <f>'[1]Podklady RZ'!O260</f>
        <v>0.18401529530529609</v>
      </c>
    </row>
    <row r="32" spans="1:21" x14ac:dyDescent="0.2">
      <c r="A32" s="178" t="s">
        <v>6</v>
      </c>
      <c r="B32" s="302">
        <f>'[1]Podklady RZ'!B261</f>
        <v>0.9631320000000001</v>
      </c>
      <c r="C32" s="298">
        <f>'[1]Podklady RZ'!C261</f>
        <v>0.75120100000000001</v>
      </c>
      <c r="D32" s="303">
        <f>'[1]Podklady RZ'!D261</f>
        <v>0.82941500000000001</v>
      </c>
      <c r="E32" s="302">
        <f>'[1]Podklady RZ'!E261</f>
        <v>0.60384799999999994</v>
      </c>
      <c r="F32" s="298">
        <f>'[1]Podklady RZ'!F261</f>
        <v>2.5492140000000001</v>
      </c>
      <c r="G32" s="303">
        <f>'[1]Podklady RZ'!G261</f>
        <v>0.16187099999999999</v>
      </c>
      <c r="H32" s="202">
        <f>'[1]Podklady RZ'!H261</f>
        <v>5.5189999999999996E-2</v>
      </c>
      <c r="I32" s="202">
        <f>'[1]Podklady RZ'!I261</f>
        <v>5.2999999999999999E-2</v>
      </c>
      <c r="J32" s="202">
        <f>'[1]Podklady RZ'!J261</f>
        <v>0.105994</v>
      </c>
      <c r="K32" s="302">
        <f>'[1]Podklady RZ'!K261</f>
        <v>0.28397800000000001</v>
      </c>
      <c r="L32" s="298">
        <f>'[1]Podklady RZ'!L261</f>
        <v>0.67272100000000001</v>
      </c>
      <c r="M32" s="303">
        <f>'[1]Podklady RZ'!M261</f>
        <v>0.88341400000000003</v>
      </c>
      <c r="N32" s="202">
        <f>'[1]Podklady RZ'!N261</f>
        <v>7.9129779999999998</v>
      </c>
      <c r="O32" s="220">
        <f>'[1]Podklady RZ'!O261</f>
        <v>1.8680798517790836E-2</v>
      </c>
    </row>
    <row r="33" spans="1:15" x14ac:dyDescent="0.2">
      <c r="A33" s="178" t="s">
        <v>25</v>
      </c>
      <c r="B33" s="302">
        <f>'[1]Podklady RZ'!B262</f>
        <v>1023.005915</v>
      </c>
      <c r="C33" s="298">
        <f>'[1]Podklady RZ'!C262</f>
        <v>936.65366599999993</v>
      </c>
      <c r="D33" s="303">
        <f>'[1]Podklady RZ'!D262</f>
        <v>836.31790100000012</v>
      </c>
      <c r="E33" s="302">
        <f>'[1]Podklady RZ'!E262</f>
        <v>620.22211900000013</v>
      </c>
      <c r="F33" s="298">
        <f>'[1]Podklady RZ'!F262</f>
        <v>415.22079999999994</v>
      </c>
      <c r="G33" s="303">
        <f>'[1]Podklady RZ'!G262</f>
        <v>189.56264899999996</v>
      </c>
      <c r="H33" s="202">
        <f>'[1]Podklady RZ'!H262</f>
        <v>169.21830800000001</v>
      </c>
      <c r="I33" s="202">
        <f>'[1]Podklady RZ'!I262</f>
        <v>171.064864</v>
      </c>
      <c r="J33" s="202">
        <f>'[1]Podklady RZ'!J262</f>
        <v>289.40741400000007</v>
      </c>
      <c r="K33" s="302">
        <f>'[1]Podklady RZ'!K262</f>
        <v>559.18834000000004</v>
      </c>
      <c r="L33" s="298">
        <f>'[1]Podklady RZ'!L262</f>
        <v>791.30869499999994</v>
      </c>
      <c r="M33" s="303">
        <f>'[1]Podklady RZ'!M262</f>
        <v>993.55967699999997</v>
      </c>
      <c r="N33" s="202">
        <f>'[1]Podklady RZ'!N262</f>
        <v>6994.730348</v>
      </c>
      <c r="O33" s="220">
        <f>'[1]Podklady RZ'!O262</f>
        <v>0.19028937451062453</v>
      </c>
    </row>
    <row r="34" spans="1:15" x14ac:dyDescent="0.2">
      <c r="A34" s="178" t="s">
        <v>5</v>
      </c>
      <c r="B34" s="302">
        <f>'[1]Podklady RZ'!B263</f>
        <v>681.57499499999994</v>
      </c>
      <c r="C34" s="298">
        <f>'[1]Podklady RZ'!C263</f>
        <v>615.95107000000019</v>
      </c>
      <c r="D34" s="303">
        <f>'[1]Podklady RZ'!D263</f>
        <v>555.64495899999997</v>
      </c>
      <c r="E34" s="302">
        <f>'[1]Podklady RZ'!E263</f>
        <v>425.14342599999992</v>
      </c>
      <c r="F34" s="298">
        <f>'[1]Podklady RZ'!F263</f>
        <v>260.97447299999999</v>
      </c>
      <c r="G34" s="303">
        <f>'[1]Podklady RZ'!G263</f>
        <v>113.13054</v>
      </c>
      <c r="H34" s="202">
        <f>'[1]Podklady RZ'!H263</f>
        <v>74.484879000000021</v>
      </c>
      <c r="I34" s="202">
        <f>'[1]Podklady RZ'!I263</f>
        <v>67.298496999999983</v>
      </c>
      <c r="J34" s="202">
        <f>'[1]Podklady RZ'!J263</f>
        <v>100.38881099999998</v>
      </c>
      <c r="K34" s="302">
        <f>'[1]Podklady RZ'!K263</f>
        <v>280.68181100000004</v>
      </c>
      <c r="L34" s="298">
        <f>'[1]Podklady RZ'!L263</f>
        <v>488.51894600000008</v>
      </c>
      <c r="M34" s="303">
        <f>'[1]Podklady RZ'!M263</f>
        <v>625.74615600000016</v>
      </c>
      <c r="N34" s="202">
        <f>'[1]Podklady RZ'!N263</f>
        <v>4289.5385630000001</v>
      </c>
      <c r="O34" s="220">
        <f>'[1]Podklady RZ'!O263</f>
        <v>0.21434517928867866</v>
      </c>
    </row>
    <row r="35" spans="1:15" x14ac:dyDescent="0.2">
      <c r="A35" s="178" t="s">
        <v>3</v>
      </c>
      <c r="B35" s="302">
        <f>'[1]Podklady RZ'!B264</f>
        <v>18.308391</v>
      </c>
      <c r="C35" s="298">
        <f>'[1]Podklady RZ'!C264</f>
        <v>15.017918999999999</v>
      </c>
      <c r="D35" s="303">
        <f>'[1]Podklady RZ'!D264</f>
        <v>13.744933</v>
      </c>
      <c r="E35" s="302">
        <f>'[1]Podklady RZ'!E264</f>
        <v>11.082808000000002</v>
      </c>
      <c r="F35" s="298">
        <f>'[1]Podklady RZ'!F264</f>
        <v>6.6921160000000013</v>
      </c>
      <c r="G35" s="303">
        <f>'[1]Podklady RZ'!G264</f>
        <v>2.1307939999999999</v>
      </c>
      <c r="H35" s="202">
        <f>'[1]Podklady RZ'!H264</f>
        <v>1.6573959999999999</v>
      </c>
      <c r="I35" s="202">
        <f>'[1]Podklady RZ'!I264</f>
        <v>1.8097970000000001</v>
      </c>
      <c r="J35" s="202">
        <f>'[1]Podklady RZ'!J264</f>
        <v>2.5947559999999998</v>
      </c>
      <c r="K35" s="302">
        <f>'[1]Podklady RZ'!K264</f>
        <v>7.4674680000000002</v>
      </c>
      <c r="L35" s="298">
        <f>'[1]Podklady RZ'!L264</f>
        <v>13.344526999999999</v>
      </c>
      <c r="M35" s="303">
        <f>'[1]Podklady RZ'!M264</f>
        <v>17.224529999999998</v>
      </c>
      <c r="N35" s="202">
        <f>'[1]Podklady RZ'!N264</f>
        <v>111.075435</v>
      </c>
      <c r="O35" s="220">
        <f>'[1]Podklady RZ'!O264</f>
        <v>6.2643603660018032E-2</v>
      </c>
    </row>
    <row r="36" spans="1:15" ht="12" customHeight="1" x14ac:dyDescent="0.2">
      <c r="A36" s="203" t="s">
        <v>188</v>
      </c>
      <c r="B36" s="72"/>
      <c r="C36" s="72"/>
      <c r="D36" s="8"/>
      <c r="F36" s="10"/>
      <c r="G36" s="104"/>
      <c r="H36" s="104"/>
      <c r="I36" s="104"/>
      <c r="J36" s="104"/>
      <c r="K36" s="104"/>
      <c r="O36" s="3"/>
    </row>
    <row r="37" spans="1:15" x14ac:dyDescent="0.2">
      <c r="A37" s="203"/>
      <c r="B37" s="72"/>
      <c r="C37" s="72"/>
    </row>
    <row r="38" spans="1:15" x14ac:dyDescent="0.2">
      <c r="B38" s="79"/>
      <c r="C38" s="79"/>
      <c r="D38" s="79"/>
    </row>
    <row r="39" spans="1:15" x14ac:dyDescent="0.2">
      <c r="B39" s="79"/>
      <c r="C39" s="79"/>
      <c r="D39" s="79"/>
    </row>
    <row r="40" spans="1:15" x14ac:dyDescent="0.2">
      <c r="B40" s="79"/>
      <c r="C40" s="79"/>
      <c r="D40" s="79"/>
      <c r="M40" s="110" t="s">
        <v>168</v>
      </c>
      <c r="N40" s="117">
        <f>O7</f>
        <v>5.3697179142611046E-2</v>
      </c>
    </row>
    <row r="41" spans="1:15" x14ac:dyDescent="0.2">
      <c r="B41" s="121"/>
      <c r="C41" s="121"/>
      <c r="D41" s="121"/>
      <c r="M41" s="110" t="s">
        <v>59</v>
      </c>
      <c r="N41" s="117">
        <f>O8</f>
        <v>3.6342312146357358E-2</v>
      </c>
    </row>
    <row r="42" spans="1:15" x14ac:dyDescent="0.2">
      <c r="B42" s="79"/>
      <c r="C42" s="79"/>
      <c r="D42" s="79"/>
      <c r="M42" s="110" t="s">
        <v>117</v>
      </c>
      <c r="N42" s="117">
        <f>O9</f>
        <v>4.8830986187348192E-2</v>
      </c>
    </row>
  </sheetData>
  <mergeCells count="7">
    <mergeCell ref="A5:A6"/>
    <mergeCell ref="N5:N6"/>
    <mergeCell ref="O5:O6"/>
    <mergeCell ref="B5:D5"/>
    <mergeCell ref="E5:G5"/>
    <mergeCell ref="H5:J5"/>
    <mergeCell ref="K5:M5"/>
  </mergeCells>
  <conditionalFormatting sqref="O10:O25 O28:O35">
    <cfRule type="dataBar" priority="1">
      <dataBar>
        <cfvo type="num" val="0"/>
        <cfvo type="num" val="1"/>
        <color theme="9"/>
      </dataBar>
      <extLst>
        <ext xmlns:x14="http://schemas.microsoft.com/office/spreadsheetml/2009/9/main" uri="{B025F937-C7B1-47D3-B67F-A62EFF666E3E}">
          <x14:id>{434664EA-4D25-45A7-8C03-F8AE07084FA9}</x14:id>
        </ext>
      </extLst>
    </cfRule>
  </conditionalFormatting>
  <pageMargins left="0.31496062992125984" right="0.31496062992125984" top="0.35433070866141736" bottom="0.35433070866141736" header="0.31496062992125984" footer="0.19685039370078741"/>
  <pageSetup paperSize="9" scale="9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434664EA-4D25-45A7-8C03-F8AE07084FA9}">
            <x14:dataBar minLength="0" maxLength="100" gradient="0" direction="rightToLeft">
              <x14:cfvo type="num">
                <xm:f>0</xm:f>
              </x14:cfvo>
              <x14:cfvo type="num">
                <xm:f>1</xm:f>
              </x14:cfvo>
              <x14:negativeFillColor rgb="FFFF0000"/>
              <x14:axisColor rgb="FF000000"/>
            </x14:dataBar>
          </x14:cfRule>
          <xm:sqref>O10:O25 O28:O35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dimension ref="A1:U41"/>
  <sheetViews>
    <sheetView showGridLines="0" view="pageBreakPreview" zoomScaleNormal="70" zoomScaleSheetLayoutView="100" workbookViewId="0">
      <selection activeCell="S29" sqref="S29"/>
    </sheetView>
  </sheetViews>
  <sheetFormatPr defaultColWidth="9.140625" defaultRowHeight="12" x14ac:dyDescent="0.2"/>
  <cols>
    <col min="1" max="1" width="31.710937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x14ac:dyDescent="0.25">
      <c r="A1" s="257" t="s">
        <v>287</v>
      </c>
      <c r="O1" s="260"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134"/>
      <c r="B4" s="129"/>
      <c r="C4" s="129"/>
      <c r="D4" s="129"/>
      <c r="E4" s="129"/>
      <c r="F4" s="110"/>
      <c r="K4" s="110"/>
      <c r="L4" s="128"/>
    </row>
    <row r="5" spans="1:21" ht="12.75" customHeight="1" x14ac:dyDescent="0.2">
      <c r="A5" s="337"/>
      <c r="B5" s="329" t="s">
        <v>42</v>
      </c>
      <c r="C5" s="330"/>
      <c r="D5" s="331"/>
      <c r="E5" s="329" t="s">
        <v>43</v>
      </c>
      <c r="F5" s="330"/>
      <c r="G5" s="331"/>
      <c r="H5" s="329" t="s">
        <v>44</v>
      </c>
      <c r="I5" s="330"/>
      <c r="J5" s="331"/>
      <c r="K5" s="329" t="s">
        <v>45</v>
      </c>
      <c r="L5" s="330"/>
      <c r="M5" s="331"/>
      <c r="N5" s="332" t="s">
        <v>7</v>
      </c>
      <c r="O5" s="339" t="s">
        <v>218</v>
      </c>
    </row>
    <row r="6" spans="1:21" x14ac:dyDescent="0.2">
      <c r="A6" s="338"/>
      <c r="B6" s="300" t="s">
        <v>8</v>
      </c>
      <c r="C6" s="299" t="s">
        <v>9</v>
      </c>
      <c r="D6" s="301" t="s">
        <v>10</v>
      </c>
      <c r="E6" s="300" t="s">
        <v>11</v>
      </c>
      <c r="F6" s="299" t="s">
        <v>12</v>
      </c>
      <c r="G6" s="301" t="s">
        <v>13</v>
      </c>
      <c r="H6" s="300" t="s">
        <v>14</v>
      </c>
      <c r="I6" s="299" t="s">
        <v>15</v>
      </c>
      <c r="J6" s="301" t="s">
        <v>16</v>
      </c>
      <c r="K6" s="300" t="s">
        <v>17</v>
      </c>
      <c r="L6" s="299" t="s">
        <v>18</v>
      </c>
      <c r="M6" s="301" t="s">
        <v>19</v>
      </c>
      <c r="N6" s="332"/>
      <c r="O6" s="339"/>
      <c r="P6" s="110"/>
      <c r="U6" s="110"/>
    </row>
    <row r="7" spans="1:21" ht="13.5" x14ac:dyDescent="0.2">
      <c r="A7" s="175" t="s">
        <v>203</v>
      </c>
      <c r="B7" s="306">
        <f>'[1]Podklady RZ'!B272</f>
        <v>2281.1512000000007</v>
      </c>
      <c r="C7" s="208">
        <f>'[1]Podklady RZ'!C272</f>
        <v>2281.9122000000011</v>
      </c>
      <c r="D7" s="307">
        <f>'[1]Podklady RZ'!D272</f>
        <v>2282.6682000000014</v>
      </c>
      <c r="E7" s="306">
        <f>'[1]Podklady RZ'!E272</f>
        <v>2282.6682000000014</v>
      </c>
      <c r="F7" s="208">
        <f>'[1]Podklady RZ'!F272</f>
        <v>2269.9772000000012</v>
      </c>
      <c r="G7" s="307">
        <f>'[1]Podklady RZ'!G272</f>
        <v>2269.2212000000013</v>
      </c>
      <c r="H7" s="306">
        <f>'[1]Podklady RZ'!H272</f>
        <v>2234.5002000000013</v>
      </c>
      <c r="I7" s="208">
        <f>'[1]Podklady RZ'!I272</f>
        <v>2235.2572000000009</v>
      </c>
      <c r="J7" s="307">
        <f>'[1]Podklady RZ'!J272</f>
        <v>2235.2572000000009</v>
      </c>
      <c r="K7" s="306">
        <f>'[1]Podklady RZ'!K272</f>
        <v>2234.5012000000011</v>
      </c>
      <c r="L7" s="208">
        <f>'[1]Podklady RZ'!L272</f>
        <v>2234.5012000000011</v>
      </c>
      <c r="M7" s="307">
        <f>'[1]Podklady RZ'!M272</f>
        <v>2201.7972000000009</v>
      </c>
      <c r="N7" s="208">
        <f>'[1]Podklady RZ'!N272</f>
        <v>2201.7972000000009</v>
      </c>
      <c r="O7" s="215">
        <f>'[1]Podklady RZ'!O272</f>
        <v>5.6393839251729853E-2</v>
      </c>
      <c r="P7" s="112"/>
      <c r="U7" s="61"/>
    </row>
    <row r="8" spans="1:21" x14ac:dyDescent="0.2">
      <c r="A8" s="175" t="s">
        <v>163</v>
      </c>
      <c r="B8" s="306">
        <f>'[1]Podklady RZ'!B273</f>
        <v>1019.065234</v>
      </c>
      <c r="C8" s="208">
        <f>'[1]Podklady RZ'!C273</f>
        <v>876.95190000000014</v>
      </c>
      <c r="D8" s="307">
        <f>'[1]Podklady RZ'!D273</f>
        <v>869.72719399999983</v>
      </c>
      <c r="E8" s="306">
        <f>'[1]Podklady RZ'!E273</f>
        <v>675.9829070000003</v>
      </c>
      <c r="F8" s="208">
        <f>'[1]Podklady RZ'!F273</f>
        <v>540.00548100000003</v>
      </c>
      <c r="G8" s="307">
        <f>'[1]Podklady RZ'!G273</f>
        <v>336.56598099999991</v>
      </c>
      <c r="H8" s="306">
        <f>'[1]Podklady RZ'!H273</f>
        <v>316.99992400000014</v>
      </c>
      <c r="I8" s="208">
        <f>'[1]Podklady RZ'!I273</f>
        <v>336.35183299999994</v>
      </c>
      <c r="J8" s="307">
        <f>'[1]Podklady RZ'!J273</f>
        <v>375.33020599999986</v>
      </c>
      <c r="K8" s="306">
        <f>'[1]Podklady RZ'!K273</f>
        <v>595.68117899999982</v>
      </c>
      <c r="L8" s="208">
        <f>'[1]Podklady RZ'!L273</f>
        <v>797.56207899999993</v>
      </c>
      <c r="M8" s="307">
        <f>'[1]Podklady RZ'!M273</f>
        <v>936.14322999999979</v>
      </c>
      <c r="N8" s="208">
        <f>'[1]Podklady RZ'!N273</f>
        <v>7676.3671479999994</v>
      </c>
      <c r="O8" s="215">
        <f>'[1]Podklady RZ'!O273</f>
        <v>4.7485411785053208E-2</v>
      </c>
      <c r="P8" s="112"/>
      <c r="U8" s="61"/>
    </row>
    <row r="9" spans="1:21" x14ac:dyDescent="0.2">
      <c r="A9" s="175" t="s">
        <v>164</v>
      </c>
      <c r="B9" s="306">
        <f>'[1]Podklady RZ'!B274</f>
        <v>750.715598</v>
      </c>
      <c r="C9" s="208">
        <f>'[1]Podklady RZ'!C274</f>
        <v>640.43477199999984</v>
      </c>
      <c r="D9" s="307">
        <f>'[1]Podklady RZ'!D274</f>
        <v>619.23990200000014</v>
      </c>
      <c r="E9" s="306">
        <f>'[1]Podklady RZ'!E274</f>
        <v>476.65966300000002</v>
      </c>
      <c r="F9" s="208">
        <f>'[1]Podklady RZ'!F274</f>
        <v>337.02241099999998</v>
      </c>
      <c r="G9" s="307">
        <f>'[1]Podklady RZ'!G274</f>
        <v>175.06850999999997</v>
      </c>
      <c r="H9" s="306">
        <f>'[1]Podklady RZ'!H274</f>
        <v>165.96721100000002</v>
      </c>
      <c r="I9" s="208">
        <f>'[1]Podklady RZ'!I274</f>
        <v>174.62084300000004</v>
      </c>
      <c r="J9" s="307">
        <f>'[1]Podklady RZ'!J274</f>
        <v>192.71132199999997</v>
      </c>
      <c r="K9" s="306">
        <f>'[1]Podklady RZ'!K274</f>
        <v>377.93131</v>
      </c>
      <c r="L9" s="208">
        <f>'[1]Podklady RZ'!L274</f>
        <v>542.77525799999989</v>
      </c>
      <c r="M9" s="307">
        <f>'[1]Podklady RZ'!M274</f>
        <v>660.11618099999998</v>
      </c>
      <c r="N9" s="208">
        <f>'[1]Podklady RZ'!N274</f>
        <v>5113.2629810000008</v>
      </c>
      <c r="O9" s="216">
        <f>'[1]Podklady RZ'!O274</f>
        <v>5.5320751391496399E-2</v>
      </c>
      <c r="P9" s="102"/>
      <c r="U9" s="105"/>
    </row>
    <row r="10" spans="1:21" x14ac:dyDescent="0.2">
      <c r="A10" s="178" t="s">
        <v>40</v>
      </c>
      <c r="B10" s="308">
        <f>'[1]Podklady RZ'!B275</f>
        <v>183.93969099999998</v>
      </c>
      <c r="C10" s="209">
        <f>'[1]Podklady RZ'!C275</f>
        <v>141.02656699999997</v>
      </c>
      <c r="D10" s="309">
        <f>'[1]Podklady RZ'!D275</f>
        <v>161.27152799999999</v>
      </c>
      <c r="E10" s="308">
        <f>'[1]Podklady RZ'!E275</f>
        <v>149.48208</v>
      </c>
      <c r="F10" s="209">
        <f>'[1]Podklady RZ'!F275</f>
        <v>118.002391</v>
      </c>
      <c r="G10" s="309">
        <f>'[1]Podklady RZ'!G275</f>
        <v>62.051459000000001</v>
      </c>
      <c r="H10" s="308">
        <f>'[1]Podklady RZ'!H275</f>
        <v>66.569301999999993</v>
      </c>
      <c r="I10" s="209">
        <f>'[1]Podklady RZ'!I275</f>
        <v>68.634874999999994</v>
      </c>
      <c r="J10" s="309">
        <f>'[1]Podklady RZ'!J275</f>
        <v>58.901450999999994</v>
      </c>
      <c r="K10" s="308">
        <f>'[1]Podklady RZ'!K275</f>
        <v>98.170206999999991</v>
      </c>
      <c r="L10" s="209">
        <f>'[1]Podklady RZ'!L275</f>
        <v>152.376554</v>
      </c>
      <c r="M10" s="309">
        <f>'[1]Podklady RZ'!M275</f>
        <v>163.588245</v>
      </c>
      <c r="N10" s="209">
        <f>'[1]Podklady RZ'!N275</f>
        <v>1424.0143499999997</v>
      </c>
      <c r="O10" s="217">
        <f>'[1]Podklady RZ'!O275</f>
        <v>0.16338009973026482</v>
      </c>
      <c r="P10" s="102"/>
      <c r="U10" s="130"/>
    </row>
    <row r="11" spans="1:21" x14ac:dyDescent="0.2">
      <c r="A11" s="178" t="s">
        <v>39</v>
      </c>
      <c r="B11" s="308">
        <f>'[1]Podklady RZ'!B276</f>
        <v>11.000581</v>
      </c>
      <c r="C11" s="209">
        <f>'[1]Podklady RZ'!C276</f>
        <v>9.5243219999999997</v>
      </c>
      <c r="D11" s="309">
        <f>'[1]Podklady RZ'!D276</f>
        <v>10.559211000000001</v>
      </c>
      <c r="E11" s="308">
        <f>'[1]Podklady RZ'!E276</f>
        <v>9.2328419999999998</v>
      </c>
      <c r="F11" s="209">
        <f>'[1]Podklady RZ'!F276</f>
        <v>8.0418219999999998</v>
      </c>
      <c r="G11" s="309">
        <f>'[1]Podklady RZ'!G276</f>
        <v>4.9180399999999995</v>
      </c>
      <c r="H11" s="308">
        <f>'[1]Podklady RZ'!H276</f>
        <v>6.046646</v>
      </c>
      <c r="I11" s="209">
        <f>'[1]Podklady RZ'!I276</f>
        <v>6.0542579999999999</v>
      </c>
      <c r="J11" s="309">
        <f>'[1]Podklady RZ'!J276</f>
        <v>6.7380589999999998</v>
      </c>
      <c r="K11" s="308">
        <f>'[1]Podklady RZ'!K276</f>
        <v>8.7629559999999991</v>
      </c>
      <c r="L11" s="209">
        <f>'[1]Podklady RZ'!L276</f>
        <v>8.6473509999999987</v>
      </c>
      <c r="M11" s="309">
        <f>'[1]Podklady RZ'!M276</f>
        <v>9.7473829999999992</v>
      </c>
      <c r="N11" s="209">
        <f>'[1]Podklady RZ'!N276</f>
        <v>99.273471000000001</v>
      </c>
      <c r="O11" s="217">
        <f>'[1]Podklady RZ'!O276</f>
        <v>0.17019011664584241</v>
      </c>
      <c r="P11" s="102"/>
      <c r="U11" s="130"/>
    </row>
    <row r="12" spans="1:21" x14ac:dyDescent="0.2">
      <c r="A12" s="178" t="s">
        <v>38</v>
      </c>
      <c r="B12" s="308">
        <f>'[1]Podklady RZ'!B277</f>
        <v>0</v>
      </c>
      <c r="C12" s="209">
        <f>'[1]Podklady RZ'!C277</f>
        <v>13</v>
      </c>
      <c r="D12" s="309">
        <f>'[1]Podklady RZ'!D277</f>
        <v>0</v>
      </c>
      <c r="E12" s="308">
        <f>'[1]Podklady RZ'!E277</f>
        <v>0</v>
      </c>
      <c r="F12" s="209">
        <f>'[1]Podklady RZ'!F277</f>
        <v>0</v>
      </c>
      <c r="G12" s="309">
        <f>'[1]Podklady RZ'!G277</f>
        <v>0</v>
      </c>
      <c r="H12" s="308">
        <f>'[1]Podklady RZ'!H277</f>
        <v>0</v>
      </c>
      <c r="I12" s="209">
        <f>'[1]Podklady RZ'!I277</f>
        <v>0</v>
      </c>
      <c r="J12" s="309">
        <f>'[1]Podklady RZ'!J277</f>
        <v>0</v>
      </c>
      <c r="K12" s="308">
        <f>'[1]Podklady RZ'!K277</f>
        <v>0</v>
      </c>
      <c r="L12" s="209">
        <f>'[1]Podklady RZ'!L277</f>
        <v>0</v>
      </c>
      <c r="M12" s="309">
        <f>'[1]Podklady RZ'!M277</f>
        <v>0</v>
      </c>
      <c r="N12" s="209">
        <f>'[1]Podklady RZ'!N277</f>
        <v>13</v>
      </c>
      <c r="O12" s="217">
        <f>'[1]Podklady RZ'!O277</f>
        <v>1.3289228863391782E-3</v>
      </c>
      <c r="P12" s="102"/>
      <c r="U12" s="130"/>
    </row>
    <row r="13" spans="1:21" x14ac:dyDescent="0.2">
      <c r="A13" s="178" t="s">
        <v>60</v>
      </c>
      <c r="B13" s="308">
        <f>'[1]Podklady RZ'!B278</f>
        <v>0</v>
      </c>
      <c r="C13" s="209">
        <f>'[1]Podklady RZ'!C278</f>
        <v>0</v>
      </c>
      <c r="D13" s="309">
        <f>'[1]Podklady RZ'!D278</f>
        <v>0</v>
      </c>
      <c r="E13" s="308">
        <f>'[1]Podklady RZ'!E278</f>
        <v>0</v>
      </c>
      <c r="F13" s="209">
        <f>'[1]Podklady RZ'!F278</f>
        <v>0</v>
      </c>
      <c r="G13" s="309">
        <f>'[1]Podklady RZ'!G278</f>
        <v>0</v>
      </c>
      <c r="H13" s="308">
        <f>'[1]Podklady RZ'!H278</f>
        <v>1.1599999999999999E-2</v>
      </c>
      <c r="I13" s="209">
        <f>'[1]Podklady RZ'!I278</f>
        <v>3.2000000000000001E-2</v>
      </c>
      <c r="J13" s="309">
        <f>'[1]Podklady RZ'!J278</f>
        <v>1.6775999999999999E-2</v>
      </c>
      <c r="K13" s="308">
        <f>'[1]Podklady RZ'!K278</f>
        <v>0</v>
      </c>
      <c r="L13" s="209">
        <f>'[1]Podklady RZ'!L278</f>
        <v>0</v>
      </c>
      <c r="M13" s="309">
        <f>'[1]Podklady RZ'!M278</f>
        <v>0</v>
      </c>
      <c r="N13" s="209">
        <f>'[1]Podklady RZ'!N278</f>
        <v>6.0375999999999999E-2</v>
      </c>
      <c r="O13" s="217">
        <f>'[1]Podklady RZ'!O278</f>
        <v>1.8000855022724826E-3</v>
      </c>
      <c r="P13" s="102"/>
      <c r="U13" s="130"/>
    </row>
    <row r="14" spans="1:21" x14ac:dyDescent="0.2">
      <c r="A14" s="178" t="s">
        <v>61</v>
      </c>
      <c r="B14" s="308">
        <f>'[1]Podklady RZ'!B279</f>
        <v>0</v>
      </c>
      <c r="C14" s="209">
        <f>'[1]Podklady RZ'!C279</f>
        <v>0</v>
      </c>
      <c r="D14" s="309">
        <f>'[1]Podklady RZ'!D279</f>
        <v>0</v>
      </c>
      <c r="E14" s="308">
        <f>'[1]Podklady RZ'!E279</f>
        <v>0</v>
      </c>
      <c r="F14" s="209">
        <f>'[1]Podklady RZ'!F279</f>
        <v>0</v>
      </c>
      <c r="G14" s="309">
        <f>'[1]Podklady RZ'!G279</f>
        <v>0</v>
      </c>
      <c r="H14" s="308">
        <f>'[1]Podklady RZ'!H279</f>
        <v>0</v>
      </c>
      <c r="I14" s="209">
        <f>'[1]Podklady RZ'!I279</f>
        <v>0</v>
      </c>
      <c r="J14" s="309">
        <f>'[1]Podklady RZ'!J279</f>
        <v>0</v>
      </c>
      <c r="K14" s="308">
        <f>'[1]Podklady RZ'!K279</f>
        <v>0</v>
      </c>
      <c r="L14" s="209">
        <f>'[1]Podklady RZ'!L279</f>
        <v>0</v>
      </c>
      <c r="M14" s="309">
        <f>'[1]Podklady RZ'!M279</f>
        <v>0</v>
      </c>
      <c r="N14" s="209">
        <f>'[1]Podklady RZ'!N279</f>
        <v>0</v>
      </c>
      <c r="O14" s="217">
        <f>'[1]Podklady RZ'!O279</f>
        <v>0</v>
      </c>
      <c r="P14" s="102"/>
      <c r="U14" s="130"/>
    </row>
    <row r="15" spans="1:21" x14ac:dyDescent="0.2">
      <c r="A15" s="178" t="s">
        <v>62</v>
      </c>
      <c r="B15" s="308">
        <f>'[1]Podklady RZ'!B280</f>
        <v>0</v>
      </c>
      <c r="C15" s="209">
        <f>'[1]Podklady RZ'!C280</f>
        <v>0</v>
      </c>
      <c r="D15" s="309">
        <f>'[1]Podklady RZ'!D280</f>
        <v>0</v>
      </c>
      <c r="E15" s="308">
        <f>'[1]Podklady RZ'!E280</f>
        <v>0</v>
      </c>
      <c r="F15" s="209">
        <f>'[1]Podklady RZ'!F280</f>
        <v>0</v>
      </c>
      <c r="G15" s="309">
        <f>'[1]Podklady RZ'!G280</f>
        <v>0</v>
      </c>
      <c r="H15" s="308">
        <f>'[1]Podklady RZ'!H280</f>
        <v>0</v>
      </c>
      <c r="I15" s="209">
        <f>'[1]Podklady RZ'!I280</f>
        <v>0</v>
      </c>
      <c r="J15" s="309">
        <f>'[1]Podklady RZ'!J280</f>
        <v>0</v>
      </c>
      <c r="K15" s="308">
        <f>'[1]Podklady RZ'!K280</f>
        <v>0</v>
      </c>
      <c r="L15" s="209">
        <f>'[1]Podklady RZ'!L280</f>
        <v>0</v>
      </c>
      <c r="M15" s="309">
        <f>'[1]Podklady RZ'!M280</f>
        <v>0</v>
      </c>
      <c r="N15" s="209">
        <f>'[1]Podklady RZ'!N280</f>
        <v>0</v>
      </c>
      <c r="O15" s="217">
        <f>'[1]Podklady RZ'!O280</f>
        <v>0</v>
      </c>
      <c r="P15" s="102"/>
      <c r="U15" s="130"/>
    </row>
    <row r="16" spans="1:21" x14ac:dyDescent="0.2">
      <c r="A16" s="178" t="s">
        <v>37</v>
      </c>
      <c r="B16" s="308">
        <f>'[1]Podklady RZ'!B281</f>
        <v>396.02175599999998</v>
      </c>
      <c r="C16" s="209">
        <f>'[1]Podklady RZ'!C281</f>
        <v>348.836299</v>
      </c>
      <c r="D16" s="309">
        <f>'[1]Podklady RZ'!D281</f>
        <v>344.04521500000004</v>
      </c>
      <c r="E16" s="308">
        <f>'[1]Podklady RZ'!E281</f>
        <v>238.87978899999999</v>
      </c>
      <c r="F16" s="209">
        <f>'[1]Podklady RZ'!F281</f>
        <v>155.97029999999998</v>
      </c>
      <c r="G16" s="309">
        <f>'[1]Podklady RZ'!G281</f>
        <v>76.367012999999986</v>
      </c>
      <c r="H16" s="308">
        <f>'[1]Podklady RZ'!H281</f>
        <v>61.536084000000002</v>
      </c>
      <c r="I16" s="209">
        <f>'[1]Podklady RZ'!I281</f>
        <v>64.536017000000001</v>
      </c>
      <c r="J16" s="309">
        <f>'[1]Podklady RZ'!J281</f>
        <v>92.029237999999992</v>
      </c>
      <c r="K16" s="308">
        <f>'[1]Podklady RZ'!K281</f>
        <v>195.11531699999998</v>
      </c>
      <c r="L16" s="209">
        <f>'[1]Podklady RZ'!L281</f>
        <v>275.69795099999999</v>
      </c>
      <c r="M16" s="309">
        <f>'[1]Podklady RZ'!M281</f>
        <v>364.02313799999996</v>
      </c>
      <c r="N16" s="209">
        <f>'[1]Podklady RZ'!N281</f>
        <v>2613.058117</v>
      </c>
      <c r="O16" s="217">
        <f>'[1]Podklady RZ'!O281</f>
        <v>6.6278409629721924E-2</v>
      </c>
      <c r="P16" s="102"/>
      <c r="U16" s="130"/>
    </row>
    <row r="17" spans="1:21" x14ac:dyDescent="0.2">
      <c r="A17" s="178" t="s">
        <v>72</v>
      </c>
      <c r="B17" s="308">
        <f>'[1]Podklady RZ'!B282</f>
        <v>33.408010000000004</v>
      </c>
      <c r="C17" s="209">
        <f>'[1]Podklady RZ'!C282</f>
        <v>25.153560000000002</v>
      </c>
      <c r="D17" s="309">
        <f>'[1]Podklady RZ'!D282</f>
        <v>19.949840000000002</v>
      </c>
      <c r="E17" s="308">
        <f>'[1]Podklady RZ'!E282</f>
        <v>0</v>
      </c>
      <c r="F17" s="209">
        <f>'[1]Podklady RZ'!F282</f>
        <v>1.0183899999999999</v>
      </c>
      <c r="G17" s="309">
        <f>'[1]Podklady RZ'!G282</f>
        <v>6.2501600000000002</v>
      </c>
      <c r="H17" s="308">
        <f>'[1]Podklady RZ'!H282</f>
        <v>5.58786</v>
      </c>
      <c r="I17" s="209">
        <f>'[1]Podklady RZ'!I282</f>
        <v>5.6648399999999999</v>
      </c>
      <c r="J17" s="309">
        <f>'[1]Podklady RZ'!J282</f>
        <v>5.4946099999999998</v>
      </c>
      <c r="K17" s="308">
        <f>'[1]Podklady RZ'!K282</f>
        <v>14.807790000000001</v>
      </c>
      <c r="L17" s="209">
        <f>'[1]Podklady RZ'!L282</f>
        <v>24.238060000000001</v>
      </c>
      <c r="M17" s="309">
        <f>'[1]Podklady RZ'!M282</f>
        <v>27.169580000000003</v>
      </c>
      <c r="N17" s="209">
        <f>'[1]Podklady RZ'!N282</f>
        <v>168.74269999999999</v>
      </c>
      <c r="O17" s="217">
        <f>'[1]Podklady RZ'!O282</f>
        <v>0.79983408235011888</v>
      </c>
      <c r="P17" s="102"/>
      <c r="U17" s="130"/>
    </row>
    <row r="18" spans="1:21" x14ac:dyDescent="0.2">
      <c r="A18" s="178" t="s">
        <v>36</v>
      </c>
      <c r="B18" s="308">
        <f>'[1]Podklady RZ'!B283</f>
        <v>0</v>
      </c>
      <c r="C18" s="209">
        <f>'[1]Podklady RZ'!C283</f>
        <v>0</v>
      </c>
      <c r="D18" s="309">
        <f>'[1]Podklady RZ'!D283</f>
        <v>0</v>
      </c>
      <c r="E18" s="308">
        <f>'[1]Podklady RZ'!E283</f>
        <v>0</v>
      </c>
      <c r="F18" s="209">
        <f>'[1]Podklady RZ'!F283</f>
        <v>0</v>
      </c>
      <c r="G18" s="309">
        <f>'[1]Podklady RZ'!G283</f>
        <v>0</v>
      </c>
      <c r="H18" s="308">
        <f>'[1]Podklady RZ'!H283</f>
        <v>0</v>
      </c>
      <c r="I18" s="209">
        <f>'[1]Podklady RZ'!I283</f>
        <v>0</v>
      </c>
      <c r="J18" s="309">
        <f>'[1]Podklady RZ'!J283</f>
        <v>0</v>
      </c>
      <c r="K18" s="308">
        <f>'[1]Podklady RZ'!K283</f>
        <v>0</v>
      </c>
      <c r="L18" s="209">
        <f>'[1]Podklady RZ'!L283</f>
        <v>0</v>
      </c>
      <c r="M18" s="309">
        <f>'[1]Podklady RZ'!M283</f>
        <v>0</v>
      </c>
      <c r="N18" s="209">
        <f>'[1]Podklady RZ'!N283</f>
        <v>0</v>
      </c>
      <c r="O18" s="217">
        <f>'[1]Podklady RZ'!O283</f>
        <v>0</v>
      </c>
      <c r="P18" s="102"/>
      <c r="U18" s="130"/>
    </row>
    <row r="19" spans="1:21" x14ac:dyDescent="0.2">
      <c r="A19" s="178" t="s">
        <v>35</v>
      </c>
      <c r="B19" s="308">
        <f>'[1]Podklady RZ'!B284</f>
        <v>0</v>
      </c>
      <c r="C19" s="209">
        <f>'[1]Podklady RZ'!C284</f>
        <v>0</v>
      </c>
      <c r="D19" s="309">
        <f>'[1]Podklady RZ'!D284</f>
        <v>0</v>
      </c>
      <c r="E19" s="308">
        <f>'[1]Podklady RZ'!E284</f>
        <v>0</v>
      </c>
      <c r="F19" s="209">
        <f>'[1]Podklady RZ'!F284</f>
        <v>0</v>
      </c>
      <c r="G19" s="309">
        <f>'[1]Podklady RZ'!G284</f>
        <v>0</v>
      </c>
      <c r="H19" s="308">
        <f>'[1]Podklady RZ'!H284</f>
        <v>0</v>
      </c>
      <c r="I19" s="209">
        <f>'[1]Podklady RZ'!I284</f>
        <v>0</v>
      </c>
      <c r="J19" s="309">
        <f>'[1]Podklady RZ'!J284</f>
        <v>0</v>
      </c>
      <c r="K19" s="308">
        <f>'[1]Podklady RZ'!K284</f>
        <v>0</v>
      </c>
      <c r="L19" s="209">
        <f>'[1]Podklady RZ'!L284</f>
        <v>0</v>
      </c>
      <c r="M19" s="309">
        <f>'[1]Podklady RZ'!M284</f>
        <v>0</v>
      </c>
      <c r="N19" s="209">
        <f>'[1]Podklady RZ'!N284</f>
        <v>0</v>
      </c>
      <c r="O19" s="217">
        <f>'[1]Podklady RZ'!O284</f>
        <v>0</v>
      </c>
      <c r="P19" s="102"/>
      <c r="U19" s="130"/>
    </row>
    <row r="20" spans="1:21" x14ac:dyDescent="0.2">
      <c r="A20" s="178" t="s">
        <v>34</v>
      </c>
      <c r="B20" s="308">
        <f>'[1]Podklady RZ'!B285</f>
        <v>4.72</v>
      </c>
      <c r="C20" s="209">
        <f>'[1]Podklady RZ'!C285</f>
        <v>6.181</v>
      </c>
      <c r="D20" s="309">
        <f>'[1]Podklady RZ'!D285</f>
        <v>5.1999999999999998E-2</v>
      </c>
      <c r="E20" s="308">
        <f>'[1]Podklady RZ'!E285</f>
        <v>0.04</v>
      </c>
      <c r="F20" s="209">
        <f>'[1]Podklady RZ'!F285</f>
        <v>4.33</v>
      </c>
      <c r="G20" s="309">
        <f>'[1]Podklady RZ'!G285</f>
        <v>4.33</v>
      </c>
      <c r="H20" s="308">
        <f>'[1]Podklady RZ'!H285</f>
        <v>4.3509739999999999</v>
      </c>
      <c r="I20" s="209">
        <f>'[1]Podklady RZ'!I285</f>
        <v>5.0912129999999998</v>
      </c>
      <c r="J20" s="309">
        <f>'[1]Podklady RZ'!J285</f>
        <v>2.4011670000000001</v>
      </c>
      <c r="K20" s="308">
        <f>'[1]Podklady RZ'!K285</f>
        <v>4.7154290000000003</v>
      </c>
      <c r="L20" s="209">
        <f>'[1]Podklady RZ'!L285</f>
        <v>5.6596080000000004</v>
      </c>
      <c r="M20" s="309">
        <f>'[1]Podklady RZ'!M285</f>
        <v>1.2727200000000001</v>
      </c>
      <c r="N20" s="209">
        <f>'[1]Podklady RZ'!N285</f>
        <v>43.144110999999995</v>
      </c>
      <c r="O20" s="217">
        <f>'[1]Podklady RZ'!O285</f>
        <v>0.43629091986522173</v>
      </c>
      <c r="P20" s="102"/>
      <c r="U20" s="130"/>
    </row>
    <row r="21" spans="1:21" x14ac:dyDescent="0.2">
      <c r="A21" s="178" t="s">
        <v>33</v>
      </c>
      <c r="B21" s="308">
        <f>'[1]Podklady RZ'!B286</f>
        <v>1</v>
      </c>
      <c r="C21" s="209">
        <f>'[1]Podklady RZ'!C286</f>
        <v>0.98</v>
      </c>
      <c r="D21" s="309">
        <f>'[1]Podklady RZ'!D286</f>
        <v>0.72</v>
      </c>
      <c r="E21" s="308">
        <f>'[1]Podklady RZ'!E286</f>
        <v>0.71413300000000002</v>
      </c>
      <c r="F21" s="209">
        <f>'[1]Podklady RZ'!F286</f>
        <v>0.62113499999999999</v>
      </c>
      <c r="G21" s="309">
        <f>'[1]Podklady RZ'!G286</f>
        <v>0.55797600000000003</v>
      </c>
      <c r="H21" s="308">
        <f>'[1]Podklady RZ'!H286</f>
        <v>0.70553200000000005</v>
      </c>
      <c r="I21" s="209">
        <f>'[1]Podklady RZ'!I286</f>
        <v>0.90231600000000001</v>
      </c>
      <c r="J21" s="309">
        <f>'[1]Podklady RZ'!J286</f>
        <v>0.80930499999999994</v>
      </c>
      <c r="K21" s="308">
        <f>'[1]Podklady RZ'!K286</f>
        <v>0.50344</v>
      </c>
      <c r="L21" s="209">
        <f>'[1]Podklady RZ'!L286</f>
        <v>0.650339</v>
      </c>
      <c r="M21" s="309">
        <f>'[1]Podklady RZ'!M286</f>
        <v>0.62123400000000006</v>
      </c>
      <c r="N21" s="209">
        <f>'[1]Podklady RZ'!N286</f>
        <v>8.7854100000000006</v>
      </c>
      <c r="O21" s="217">
        <f>'[1]Podklady RZ'!O286</f>
        <v>3.0376231694176042E-3</v>
      </c>
      <c r="P21" s="102"/>
      <c r="U21" s="130"/>
    </row>
    <row r="22" spans="1:21" x14ac:dyDescent="0.2">
      <c r="A22" s="178" t="s">
        <v>32</v>
      </c>
      <c r="B22" s="308">
        <f>'[1]Podklady RZ'!B287</f>
        <v>0.13305</v>
      </c>
      <c r="C22" s="209">
        <f>'[1]Podklady RZ'!C287</f>
        <v>0.109031</v>
      </c>
      <c r="D22" s="309">
        <f>'[1]Podklady RZ'!D287</f>
        <v>9.6007999999999996E-2</v>
      </c>
      <c r="E22" s="308">
        <f>'[1]Podklady RZ'!E287</f>
        <v>7.7595999999999998E-2</v>
      </c>
      <c r="F22" s="209">
        <f>'[1]Podklady RZ'!F287</f>
        <v>5.8256999999999996E-2</v>
      </c>
      <c r="G22" s="309">
        <f>'[1]Podklady RZ'!G287</f>
        <v>2.7417E-2</v>
      </c>
      <c r="H22" s="308">
        <f>'[1]Podklady RZ'!H287</f>
        <v>2.2189E-2</v>
      </c>
      <c r="I22" s="209">
        <f>'[1]Podklady RZ'!I287</f>
        <v>2.4716000000000002E-2</v>
      </c>
      <c r="J22" s="309">
        <f>'[1]Podklady RZ'!J287</f>
        <v>4.1189000000000003E-2</v>
      </c>
      <c r="K22" s="308">
        <f>'[1]Podklady RZ'!K287</f>
        <v>8.1495999999999999E-2</v>
      </c>
      <c r="L22" s="209">
        <f>'[1]Podklady RZ'!L287</f>
        <v>0.10290000000000001</v>
      </c>
      <c r="M22" s="309">
        <f>'[1]Podklady RZ'!M287</f>
        <v>8.1450000000000009E-2</v>
      </c>
      <c r="N22" s="209">
        <f>'[1]Podklady RZ'!N287</f>
        <v>0.85529900000000003</v>
      </c>
      <c r="O22" s="217">
        <f>'[1]Podklady RZ'!O287</f>
        <v>2.1518096466435633E-4</v>
      </c>
      <c r="P22" s="102"/>
      <c r="U22" s="130"/>
    </row>
    <row r="23" spans="1:21" x14ac:dyDescent="0.2">
      <c r="A23" s="178" t="s">
        <v>3</v>
      </c>
      <c r="B23" s="308">
        <f>'[1]Podklady RZ'!B288</f>
        <v>0</v>
      </c>
      <c r="C23" s="209">
        <f>'[1]Podklady RZ'!C288</f>
        <v>0</v>
      </c>
      <c r="D23" s="309">
        <f>'[1]Podklady RZ'!D288</f>
        <v>0</v>
      </c>
      <c r="E23" s="308">
        <f>'[1]Podklady RZ'!E288</f>
        <v>0</v>
      </c>
      <c r="F23" s="209">
        <f>'[1]Podklady RZ'!F288</f>
        <v>0</v>
      </c>
      <c r="G23" s="309">
        <f>'[1]Podklady RZ'!G288</f>
        <v>0</v>
      </c>
      <c r="H23" s="308">
        <f>'[1]Podklady RZ'!H288</f>
        <v>0</v>
      </c>
      <c r="I23" s="209">
        <f>'[1]Podklady RZ'!I288</f>
        <v>0</v>
      </c>
      <c r="J23" s="309">
        <f>'[1]Podklady RZ'!J288</f>
        <v>0</v>
      </c>
      <c r="K23" s="308">
        <f>'[1]Podklady RZ'!K288</f>
        <v>0</v>
      </c>
      <c r="L23" s="209">
        <f>'[1]Podklady RZ'!L288</f>
        <v>0</v>
      </c>
      <c r="M23" s="309">
        <f>'[1]Podklady RZ'!M288</f>
        <v>0</v>
      </c>
      <c r="N23" s="209">
        <f>'[1]Podklady RZ'!N288</f>
        <v>0</v>
      </c>
      <c r="O23" s="217">
        <f>'[1]Podklady RZ'!O288</f>
        <v>0</v>
      </c>
      <c r="P23" s="102"/>
      <c r="U23" s="130"/>
    </row>
    <row r="24" spans="1:21" x14ac:dyDescent="0.2">
      <c r="A24" s="178" t="s">
        <v>31</v>
      </c>
      <c r="B24" s="308">
        <f>'[1]Podklady RZ'!B289</f>
        <v>0.13844199999999998</v>
      </c>
      <c r="C24" s="209">
        <f>'[1]Podklady RZ'!C289</f>
        <v>0.75533299999999992</v>
      </c>
      <c r="D24" s="309">
        <f>'[1]Podklady RZ'!D289</f>
        <v>0.346497</v>
      </c>
      <c r="E24" s="308">
        <f>'[1]Podklady RZ'!E289</f>
        <v>0.15626499999999999</v>
      </c>
      <c r="F24" s="209">
        <f>'[1]Podklady RZ'!F289</f>
        <v>5.5581999999999999E-2</v>
      </c>
      <c r="G24" s="309">
        <f>'[1]Podklady RZ'!G289</f>
        <v>3.0709809999999997</v>
      </c>
      <c r="H24" s="308">
        <f>'[1]Podklady RZ'!H289</f>
        <v>5.3057E-2</v>
      </c>
      <c r="I24" s="209">
        <f>'[1]Podklady RZ'!I289</f>
        <v>0.30236600000000002</v>
      </c>
      <c r="J24" s="309">
        <f>'[1]Podklady RZ'!J289</f>
        <v>0.75751800000000002</v>
      </c>
      <c r="K24" s="308">
        <f>'[1]Podklady RZ'!K289</f>
        <v>0.16795099999999999</v>
      </c>
      <c r="L24" s="209">
        <f>'[1]Podklady RZ'!L289</f>
        <v>2.0380020000000001</v>
      </c>
      <c r="M24" s="309">
        <f>'[1]Podklady RZ'!M289</f>
        <v>8.1930489999999985</v>
      </c>
      <c r="N24" s="209">
        <f>'[1]Podklady RZ'!N289</f>
        <v>16.035042999999998</v>
      </c>
      <c r="O24" s="217">
        <f>'[1]Podklady RZ'!O289</f>
        <v>5.5309148145478548E-2</v>
      </c>
      <c r="P24" s="102"/>
      <c r="U24" s="130"/>
    </row>
    <row r="25" spans="1:21" x14ac:dyDescent="0.2">
      <c r="A25" s="178" t="s">
        <v>30</v>
      </c>
      <c r="B25" s="308">
        <f>'[1]Podklady RZ'!B290</f>
        <v>120.35406800000003</v>
      </c>
      <c r="C25" s="209">
        <f>'[1]Podklady RZ'!C290</f>
        <v>94.868659999999991</v>
      </c>
      <c r="D25" s="309">
        <f>'[1]Podklady RZ'!D290</f>
        <v>82.199602999999996</v>
      </c>
      <c r="E25" s="308">
        <f>'[1]Podklady RZ'!E290</f>
        <v>78.076957999999991</v>
      </c>
      <c r="F25" s="209">
        <f>'[1]Podklady RZ'!F290</f>
        <v>48.924534000000001</v>
      </c>
      <c r="G25" s="309">
        <f>'[1]Podklady RZ'!G290</f>
        <v>17.495463999999998</v>
      </c>
      <c r="H25" s="308">
        <f>'[1]Podklady RZ'!H290</f>
        <v>21.083967000000005</v>
      </c>
      <c r="I25" s="209">
        <f>'[1]Podklady RZ'!I290</f>
        <v>23.378242000000007</v>
      </c>
      <c r="J25" s="309">
        <f>'[1]Podklady RZ'!J290</f>
        <v>25.522009000000008</v>
      </c>
      <c r="K25" s="308">
        <f>'[1]Podklady RZ'!K290</f>
        <v>55.606724</v>
      </c>
      <c r="L25" s="209">
        <f>'[1]Podklady RZ'!L290</f>
        <v>73.364492999999968</v>
      </c>
      <c r="M25" s="309">
        <f>'[1]Podklady RZ'!M290</f>
        <v>85.419382000000013</v>
      </c>
      <c r="N25" s="209">
        <f>'[1]Podklady RZ'!N290</f>
        <v>726.29410399999995</v>
      </c>
      <c r="O25" s="217">
        <f>'[1]Podklady RZ'!O290</f>
        <v>2.8537687402800573E-2</v>
      </c>
      <c r="P25" s="102"/>
      <c r="U25" s="99"/>
    </row>
    <row r="26" spans="1:21" ht="13.5" customHeight="1" x14ac:dyDescent="0.2">
      <c r="A26" s="176" t="s">
        <v>312</v>
      </c>
      <c r="B26" s="306">
        <f>'[1]Podklady RZ'!B291</f>
        <v>710.45119597379585</v>
      </c>
      <c r="C26" s="208">
        <f>'[1]Podklady RZ'!C291</f>
        <v>611.36831440667186</v>
      </c>
      <c r="D26" s="307">
        <f>'[1]Podklady RZ'!D291</f>
        <v>583.52333666105767</v>
      </c>
      <c r="E26" s="306">
        <f>'[1]Podklady RZ'!E291</f>
        <v>446.69802046123453</v>
      </c>
      <c r="F26" s="208">
        <f>'[1]Podklady RZ'!F291</f>
        <v>318.06499800827191</v>
      </c>
      <c r="G26" s="307">
        <f>'[1]Podklady RZ'!G291</f>
        <v>174.46612679265107</v>
      </c>
      <c r="H26" s="306">
        <f>'[1]Podklady RZ'!H291</f>
        <v>155.83128000000005</v>
      </c>
      <c r="I26" s="208">
        <f>'[1]Podklady RZ'!I291</f>
        <v>165.847962</v>
      </c>
      <c r="J26" s="307">
        <f>'[1]Podklady RZ'!J291</f>
        <v>186.32579561144922</v>
      </c>
      <c r="K26" s="306">
        <f>'[1]Podklady RZ'!K291</f>
        <v>372.91068889762533</v>
      </c>
      <c r="L26" s="208">
        <f>'[1]Podklady RZ'!L291</f>
        <v>538.9542953881346</v>
      </c>
      <c r="M26" s="307">
        <f>'[1]Podklady RZ'!M291</f>
        <v>651.40917187435514</v>
      </c>
      <c r="N26" s="208">
        <f>'[1]Podklady RZ'!N291</f>
        <v>4915.8511860752469</v>
      </c>
      <c r="O26" s="216">
        <f>'[1]Podklady RZ'!O291</f>
        <v>5.8402918453075915E-2</v>
      </c>
      <c r="P26" s="10"/>
      <c r="U26" s="79"/>
    </row>
    <row r="27" spans="1:21" ht="12.75" customHeight="1" x14ac:dyDescent="0.2">
      <c r="A27" s="178" t="s">
        <v>26</v>
      </c>
      <c r="B27" s="308">
        <f>'[1]Podklady RZ'!B292</f>
        <v>126.05612699999999</v>
      </c>
      <c r="C27" s="209">
        <f>'[1]Podklady RZ'!C292</f>
        <v>114.183333</v>
      </c>
      <c r="D27" s="309">
        <f>'[1]Podklady RZ'!D292</f>
        <v>109.820171</v>
      </c>
      <c r="E27" s="308">
        <f>'[1]Podklady RZ'!E292</f>
        <v>83.319004000000007</v>
      </c>
      <c r="F27" s="209">
        <f>'[1]Podklady RZ'!F292</f>
        <v>63.888343999999996</v>
      </c>
      <c r="G27" s="309">
        <f>'[1]Podklady RZ'!G292</f>
        <v>47.877622999999993</v>
      </c>
      <c r="H27" s="308">
        <f>'[1]Podklady RZ'!H292</f>
        <v>43.959222000000004</v>
      </c>
      <c r="I27" s="209">
        <f>'[1]Podklady RZ'!I292</f>
        <v>47.463681999999984</v>
      </c>
      <c r="J27" s="309">
        <f>'[1]Podklady RZ'!J292</f>
        <v>48.276896999999998</v>
      </c>
      <c r="K27" s="308">
        <f>'[1]Podklady RZ'!K292</f>
        <v>65.977907000000002</v>
      </c>
      <c r="L27" s="209">
        <f>'[1]Podklady RZ'!L292</f>
        <v>90.867353000000008</v>
      </c>
      <c r="M27" s="309">
        <f>'[1]Podklady RZ'!M292</f>
        <v>102.76383699999998</v>
      </c>
      <c r="N27" s="209">
        <f>'[1]Podklady RZ'!N292</f>
        <v>944.45349999999985</v>
      </c>
      <c r="O27" s="217">
        <f>'[1]Podklady RZ'!O292</f>
        <v>4.2881340588289914E-2</v>
      </c>
      <c r="P27" s="102"/>
      <c r="U27" s="79"/>
    </row>
    <row r="28" spans="1:21" ht="12.75" customHeight="1" x14ac:dyDescent="0.2">
      <c r="A28" s="178" t="s">
        <v>0</v>
      </c>
      <c r="B28" s="308">
        <f>'[1]Podklady RZ'!B293</f>
        <v>6.9203999999999999</v>
      </c>
      <c r="C28" s="209">
        <f>'[1]Podklady RZ'!C293</f>
        <v>7.3736800000000002</v>
      </c>
      <c r="D28" s="309">
        <f>'[1]Podklady RZ'!D293</f>
        <v>5.3224999999999998</v>
      </c>
      <c r="E28" s="308">
        <f>'[1]Podklady RZ'!E293</f>
        <v>4.6559900000000001</v>
      </c>
      <c r="F28" s="209">
        <f>'[1]Podklady RZ'!F293</f>
        <v>3.14595</v>
      </c>
      <c r="G28" s="309">
        <f>'[1]Podklady RZ'!G293</f>
        <v>2.12609</v>
      </c>
      <c r="H28" s="308">
        <f>'[1]Podklady RZ'!H293</f>
        <v>0.29038999999999998</v>
      </c>
      <c r="I28" s="209">
        <f>'[1]Podklady RZ'!I293</f>
        <v>0.31325999999999998</v>
      </c>
      <c r="J28" s="309">
        <f>'[1]Podklady RZ'!J293</f>
        <v>1.3686430000000001</v>
      </c>
      <c r="K28" s="308">
        <f>'[1]Podklady RZ'!K293</f>
        <v>3.6569389999999999</v>
      </c>
      <c r="L28" s="209">
        <f>'[1]Podklady RZ'!L293</f>
        <v>2.2648999999999999</v>
      </c>
      <c r="M28" s="309">
        <f>'[1]Podklady RZ'!M293</f>
        <v>3.1137600000000005</v>
      </c>
      <c r="N28" s="209">
        <f>'[1]Podklady RZ'!N293</f>
        <v>40.55250199999999</v>
      </c>
      <c r="O28" s="217">
        <f>'[1]Podklady RZ'!O293</f>
        <v>1.8394702458405077E-2</v>
      </c>
      <c r="P28" s="102"/>
      <c r="U28" s="79"/>
    </row>
    <row r="29" spans="1:21" ht="12.75" customHeight="1" x14ac:dyDescent="0.2">
      <c r="A29" s="178" t="s">
        <v>1</v>
      </c>
      <c r="B29" s="308">
        <f>'[1]Podklady RZ'!B294</f>
        <v>9.7945779999999996</v>
      </c>
      <c r="C29" s="209">
        <f>'[1]Podklady RZ'!C294</f>
        <v>8.3657749999999993</v>
      </c>
      <c r="D29" s="309">
        <f>'[1]Podklady RZ'!D294</f>
        <v>7.5388169999999999</v>
      </c>
      <c r="E29" s="308">
        <f>'[1]Podklady RZ'!E294</f>
        <v>5.5336800000000004</v>
      </c>
      <c r="F29" s="209">
        <f>'[1]Podklady RZ'!F294</f>
        <v>1.463123</v>
      </c>
      <c r="G29" s="309">
        <f>'[1]Podklady RZ'!G294</f>
        <v>0.48529500000000003</v>
      </c>
      <c r="H29" s="308">
        <f>'[1]Podklady RZ'!H294</f>
        <v>0.14759</v>
      </c>
      <c r="I29" s="209">
        <f>'[1]Podklady RZ'!I294</f>
        <v>0.20182999999999998</v>
      </c>
      <c r="J29" s="309">
        <f>'[1]Podklady RZ'!J294</f>
        <v>0.55982799999999999</v>
      </c>
      <c r="K29" s="308">
        <f>'[1]Podklady RZ'!K294</f>
        <v>3.7611669999999999</v>
      </c>
      <c r="L29" s="209">
        <f>'[1]Podklady RZ'!L294</f>
        <v>6.5062710000000008</v>
      </c>
      <c r="M29" s="309">
        <f>'[1]Podklady RZ'!M294</f>
        <v>8.9428070000000002</v>
      </c>
      <c r="N29" s="209">
        <f>'[1]Podklady RZ'!N294</f>
        <v>53.300761000000008</v>
      </c>
      <c r="O29" s="217">
        <f>'[1]Podklady RZ'!O294</f>
        <v>7.1893988855144891E-2</v>
      </c>
      <c r="P29" s="102"/>
      <c r="U29" s="79"/>
    </row>
    <row r="30" spans="1:21" ht="12.75" customHeight="1" x14ac:dyDescent="0.2">
      <c r="A30" s="178" t="s">
        <v>2</v>
      </c>
      <c r="B30" s="308">
        <f>'[1]Podklady RZ'!B295</f>
        <v>0.8200559999999999</v>
      </c>
      <c r="C30" s="209">
        <f>'[1]Podklady RZ'!C295</f>
        <v>0.71356700000000006</v>
      </c>
      <c r="D30" s="309">
        <f>'[1]Podklady RZ'!D295</f>
        <v>0.699044</v>
      </c>
      <c r="E30" s="308">
        <f>'[1]Podklady RZ'!E295</f>
        <v>0.51800400000000002</v>
      </c>
      <c r="F30" s="209">
        <f>'[1]Podklady RZ'!F295</f>
        <v>0.29652099999999998</v>
      </c>
      <c r="G30" s="309">
        <f>'[1]Podklady RZ'!G295</f>
        <v>0.16239600000000001</v>
      </c>
      <c r="H30" s="308">
        <f>'[1]Podklady RZ'!H295</f>
        <v>0.11904100000000001</v>
      </c>
      <c r="I30" s="209">
        <f>'[1]Podklady RZ'!I295</f>
        <v>0.13276999999999997</v>
      </c>
      <c r="J30" s="309">
        <f>'[1]Podklady RZ'!J295</f>
        <v>0.154749</v>
      </c>
      <c r="K30" s="308">
        <f>'[1]Podklady RZ'!K295</f>
        <v>0.45142199999999999</v>
      </c>
      <c r="L30" s="209">
        <f>'[1]Podklady RZ'!L295</f>
        <v>0.62416399999999994</v>
      </c>
      <c r="M30" s="309">
        <f>'[1]Podklady RZ'!M295</f>
        <v>0.81980600000000003</v>
      </c>
      <c r="N30" s="209">
        <f>'[1]Podklady RZ'!N295</f>
        <v>5.5115400000000001</v>
      </c>
      <c r="O30" s="217">
        <f>'[1]Podklady RZ'!O295</f>
        <v>2.3638587436718289E-2</v>
      </c>
      <c r="P30" s="102"/>
    </row>
    <row r="31" spans="1:21" x14ac:dyDescent="0.2">
      <c r="A31" s="178" t="s">
        <v>6</v>
      </c>
      <c r="B31" s="308">
        <f>'[1]Podklady RZ'!B296</f>
        <v>3.3631879737957826</v>
      </c>
      <c r="C31" s="209">
        <f>'[1]Podklady RZ'!C296</f>
        <v>2.7729984066718814</v>
      </c>
      <c r="D31" s="309">
        <f>'[1]Podklady RZ'!D296</f>
        <v>2.9191906610576113</v>
      </c>
      <c r="E31" s="308">
        <f>'[1]Podklady RZ'!E296</f>
        <v>2.2519494612345672</v>
      </c>
      <c r="F31" s="209">
        <f>'[1]Podklady RZ'!F296</f>
        <v>2.0089080082719484</v>
      </c>
      <c r="G31" s="309">
        <f>'[1]Podklady RZ'!G296</f>
        <v>0.85096679265106856</v>
      </c>
      <c r="H31" s="308">
        <f>'[1]Podklady RZ'!H296</f>
        <v>0.79793000000000003</v>
      </c>
      <c r="I31" s="209">
        <f>'[1]Podklady RZ'!I296</f>
        <v>0.60250999999999999</v>
      </c>
      <c r="J31" s="309">
        <f>'[1]Podklady RZ'!J296</f>
        <v>0.9032356114492347</v>
      </c>
      <c r="K31" s="308">
        <f>'[1]Podklady RZ'!K296</f>
        <v>1.7507568976253118</v>
      </c>
      <c r="L31" s="209">
        <f>'[1]Podklady RZ'!L296</f>
        <v>2.093225388134603</v>
      </c>
      <c r="M31" s="309">
        <f>'[1]Podklady RZ'!M296</f>
        <v>2.9315208743552112</v>
      </c>
      <c r="N31" s="209">
        <f>'[1]Podklady RZ'!N296</f>
        <v>23.24638007524722</v>
      </c>
      <c r="O31" s="217">
        <f>'[1]Podklady RZ'!O296</f>
        <v>5.4879584203782791E-2</v>
      </c>
      <c r="P31" s="102"/>
    </row>
    <row r="32" spans="1:21" x14ac:dyDescent="0.2">
      <c r="A32" s="178" t="s">
        <v>25</v>
      </c>
      <c r="B32" s="308">
        <f>'[1]Podklady RZ'!B297</f>
        <v>345.34616000000005</v>
      </c>
      <c r="C32" s="209">
        <f>'[1]Podklady RZ'!C297</f>
        <v>289.65847399999996</v>
      </c>
      <c r="D32" s="309">
        <f>'[1]Podklady RZ'!D297</f>
        <v>276.8302230000001</v>
      </c>
      <c r="E32" s="308">
        <f>'[1]Podklady RZ'!E297</f>
        <v>205.73991699999993</v>
      </c>
      <c r="F32" s="209">
        <f>'[1]Podklady RZ'!F297</f>
        <v>142.88210899999996</v>
      </c>
      <c r="G32" s="309">
        <f>'[1]Podklady RZ'!G297</f>
        <v>58.117516000000002</v>
      </c>
      <c r="H32" s="308">
        <f>'[1]Podklady RZ'!H297</f>
        <v>52.047704000000003</v>
      </c>
      <c r="I32" s="209">
        <f>'[1]Podklady RZ'!I297</f>
        <v>54.477021999999991</v>
      </c>
      <c r="J32" s="309">
        <f>'[1]Podklady RZ'!J297</f>
        <v>81.453122999999991</v>
      </c>
      <c r="K32" s="308">
        <f>'[1]Podklady RZ'!K297</f>
        <v>181.55540999999999</v>
      </c>
      <c r="L32" s="209">
        <f>'[1]Podklady RZ'!L297</f>
        <v>256.82438799999994</v>
      </c>
      <c r="M32" s="309">
        <f>'[1]Podklady RZ'!M297</f>
        <v>319.60685799999987</v>
      </c>
      <c r="N32" s="209">
        <f>'[1]Podklady RZ'!N297</f>
        <v>2264.538904</v>
      </c>
      <c r="O32" s="217">
        <f>'[1]Podklady RZ'!O297</f>
        <v>6.1606047718529601E-2</v>
      </c>
      <c r="P32" s="102"/>
    </row>
    <row r="33" spans="1:16" x14ac:dyDescent="0.2">
      <c r="A33" s="178" t="s">
        <v>5</v>
      </c>
      <c r="B33" s="308">
        <f>'[1]Podklady RZ'!B298</f>
        <v>198.99506200000005</v>
      </c>
      <c r="C33" s="209">
        <f>'[1]Podklady RZ'!C298</f>
        <v>172.10465700000003</v>
      </c>
      <c r="D33" s="309">
        <f>'[1]Podklady RZ'!D298</f>
        <v>164.87765899999999</v>
      </c>
      <c r="E33" s="308">
        <f>'[1]Podklady RZ'!E298</f>
        <v>132.70920900000002</v>
      </c>
      <c r="F33" s="209">
        <f>'[1]Podklady RZ'!F298</f>
        <v>96.813266999999996</v>
      </c>
      <c r="G33" s="309">
        <f>'[1]Podklady RZ'!G298</f>
        <v>61.210030999999994</v>
      </c>
      <c r="H33" s="308">
        <f>'[1]Podklady RZ'!H298</f>
        <v>55.477941000000001</v>
      </c>
      <c r="I33" s="209">
        <f>'[1]Podklady RZ'!I298</f>
        <v>59.413431999999993</v>
      </c>
      <c r="J33" s="309">
        <f>'[1]Podklady RZ'!J298</f>
        <v>49.452785999999996</v>
      </c>
      <c r="K33" s="308">
        <f>'[1]Podklady RZ'!K298</f>
        <v>105.11144100000001</v>
      </c>
      <c r="L33" s="209">
        <f>'[1]Podklady RZ'!L298</f>
        <v>164.39351399999998</v>
      </c>
      <c r="M33" s="309">
        <f>'[1]Podklady RZ'!M298</f>
        <v>193.94908100000001</v>
      </c>
      <c r="N33" s="209">
        <f>'[1]Podklady RZ'!N298</f>
        <v>1454.5080799999998</v>
      </c>
      <c r="O33" s="217">
        <f>'[1]Podklady RZ'!O298</f>
        <v>7.2680730247681818E-2</v>
      </c>
      <c r="P33" s="102"/>
    </row>
    <row r="34" spans="1:16" x14ac:dyDescent="0.2">
      <c r="A34" s="178" t="s">
        <v>3</v>
      </c>
      <c r="B34" s="308">
        <f>'[1]Podklady RZ'!B299</f>
        <v>19.155625000000001</v>
      </c>
      <c r="C34" s="209">
        <f>'[1]Podklady RZ'!C299</f>
        <v>16.195830000000001</v>
      </c>
      <c r="D34" s="309">
        <f>'[1]Podklady RZ'!D299</f>
        <v>15.515732</v>
      </c>
      <c r="E34" s="308">
        <f>'[1]Podklady RZ'!E299</f>
        <v>11.970267</v>
      </c>
      <c r="F34" s="209">
        <f>'[1]Podklady RZ'!F299</f>
        <v>7.5667760000000008</v>
      </c>
      <c r="G34" s="309">
        <f>'[1]Podklady RZ'!G299</f>
        <v>3.6362090000000005</v>
      </c>
      <c r="H34" s="308">
        <f>'[1]Podklady RZ'!H299</f>
        <v>2.9914620000000003</v>
      </c>
      <c r="I34" s="209">
        <f>'[1]Podklady RZ'!I299</f>
        <v>3.2434560000000001</v>
      </c>
      <c r="J34" s="309">
        <f>'[1]Podklady RZ'!J299</f>
        <v>4.1565339999999997</v>
      </c>
      <c r="K34" s="308">
        <f>'[1]Podklady RZ'!K299</f>
        <v>10.645646000000001</v>
      </c>
      <c r="L34" s="209">
        <f>'[1]Podklady RZ'!L299</f>
        <v>15.38048</v>
      </c>
      <c r="M34" s="309">
        <f>'[1]Podklady RZ'!M299</f>
        <v>19.281501999999996</v>
      </c>
      <c r="N34" s="209">
        <f>'[1]Podklady RZ'!N299</f>
        <v>129.73951899999997</v>
      </c>
      <c r="O34" s="217">
        <f>'[1]Podklady RZ'!O299</f>
        <v>7.3169652743447527E-2</v>
      </c>
      <c r="P34" s="102"/>
    </row>
    <row r="35" spans="1:16" ht="12" customHeight="1" x14ac:dyDescent="0.2">
      <c r="A35" s="203" t="s">
        <v>172</v>
      </c>
      <c r="B35" s="72"/>
      <c r="C35" s="72"/>
      <c r="D35" s="8"/>
      <c r="F35" s="10"/>
      <c r="G35" s="104"/>
      <c r="H35" s="104"/>
      <c r="I35" s="104"/>
      <c r="J35" s="104"/>
      <c r="K35" s="104"/>
      <c r="O35" s="3"/>
    </row>
    <row r="36" spans="1:16" x14ac:dyDescent="0.2">
      <c r="A36" s="203"/>
      <c r="B36" s="72"/>
      <c r="C36" s="72"/>
    </row>
    <row r="37" spans="1:16" x14ac:dyDescent="0.2">
      <c r="B37" s="79"/>
      <c r="C37" s="79"/>
      <c r="D37" s="79"/>
    </row>
    <row r="38" spans="1:16" x14ac:dyDescent="0.2">
      <c r="B38" s="79"/>
      <c r="C38" s="79"/>
      <c r="D38" s="79"/>
    </row>
    <row r="39" spans="1:16" x14ac:dyDescent="0.2">
      <c r="B39" s="79"/>
      <c r="C39" s="79"/>
      <c r="D39" s="79"/>
      <c r="M39" s="110" t="s">
        <v>168</v>
      </c>
      <c r="N39" s="117">
        <f>O7</f>
        <v>5.6393839251729853E-2</v>
      </c>
    </row>
    <row r="40" spans="1:16" x14ac:dyDescent="0.2">
      <c r="B40" s="121"/>
      <c r="C40" s="121"/>
      <c r="D40" s="121"/>
      <c r="M40" s="110" t="s">
        <v>59</v>
      </c>
      <c r="N40" s="117">
        <f>O8</f>
        <v>4.7485411785053208E-2</v>
      </c>
    </row>
    <row r="41" spans="1:16" x14ac:dyDescent="0.2">
      <c r="B41" s="79"/>
      <c r="C41" s="79"/>
      <c r="D41" s="79"/>
      <c r="M41" s="110" t="s">
        <v>117</v>
      </c>
      <c r="N41" s="117">
        <f>O9</f>
        <v>5.5320751391496399E-2</v>
      </c>
    </row>
  </sheetData>
  <mergeCells count="7">
    <mergeCell ref="A5:A6"/>
    <mergeCell ref="O5:O6"/>
    <mergeCell ref="B5:D5"/>
    <mergeCell ref="E5:G5"/>
    <mergeCell ref="H5:J5"/>
    <mergeCell ref="K5:M5"/>
    <mergeCell ref="N5:N6"/>
  </mergeCells>
  <conditionalFormatting sqref="O10:O25">
    <cfRule type="dataBar" priority="2">
      <dataBar>
        <cfvo type="num" val="0"/>
        <cfvo type="num" val="1"/>
        <color theme="9"/>
      </dataBar>
      <extLst>
        <ext xmlns:x14="http://schemas.microsoft.com/office/spreadsheetml/2009/9/main" uri="{B025F937-C7B1-47D3-B67F-A62EFF666E3E}">
          <x14:id>{029605AC-0507-4D5B-8D5B-24A1B2AF878B}</x14:id>
        </ext>
      </extLst>
    </cfRule>
  </conditionalFormatting>
  <conditionalFormatting sqref="O27:O34">
    <cfRule type="dataBar" priority="1">
      <dataBar>
        <cfvo type="num" val="0"/>
        <cfvo type="num" val="1"/>
        <color theme="9"/>
      </dataBar>
      <extLst>
        <ext xmlns:x14="http://schemas.microsoft.com/office/spreadsheetml/2009/9/main" uri="{B025F937-C7B1-47D3-B67F-A62EFF666E3E}">
          <x14:id>{98E4EA45-E805-420E-AF4E-163985420ECC}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29605AC-0507-4D5B-8D5B-24A1B2AF878B}">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98E4EA45-E805-420E-AF4E-163985420ECC}">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2"/>
  <dimension ref="A1:U38"/>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customWidth="1"/>
    <col min="4" max="4" width="14.42578125" style="75" customWidth="1"/>
    <col min="5" max="5" width="8" style="75" customWidth="1"/>
    <col min="6" max="6" width="14.42578125" style="75" customWidth="1"/>
    <col min="7" max="7" width="8" style="75" customWidth="1"/>
    <col min="8" max="8" width="14.42578125" style="75" customWidth="1"/>
    <col min="9" max="9" width="8" style="75" customWidth="1"/>
    <col min="10" max="10" width="14.42578125" style="75" customWidth="1"/>
    <col min="11" max="11" width="8" style="75" customWidth="1"/>
    <col min="12" max="12" width="14.42578125" style="75" customWidth="1"/>
    <col min="13" max="13" width="8" style="75" customWidth="1"/>
    <col min="14" max="26" width="9.140625" style="75" customWidth="1"/>
    <col min="27" max="16384" width="9.140625" style="75"/>
  </cols>
  <sheetData>
    <row r="1" spans="1:21" ht="18" x14ac:dyDescent="0.25">
      <c r="A1" s="90" t="s">
        <v>46</v>
      </c>
      <c r="B1" s="99"/>
      <c r="C1" s="99"/>
      <c r="D1" s="99"/>
      <c r="E1" s="99"/>
      <c r="F1" s="99"/>
      <c r="G1" s="99"/>
      <c r="H1" s="99"/>
      <c r="I1" s="99"/>
      <c r="J1" s="99"/>
      <c r="K1" s="99"/>
      <c r="L1" s="99"/>
      <c r="M1" s="91" t="e">
        <f>Obsah!#REF!</f>
        <v>#REF!</v>
      </c>
      <c r="N1" s="102"/>
      <c r="O1" s="99"/>
    </row>
    <row r="2" spans="1:21" ht="7.5" customHeight="1" x14ac:dyDescent="0.25">
      <c r="A2" s="90"/>
      <c r="B2" s="99"/>
      <c r="C2" s="99"/>
      <c r="D2" s="99"/>
      <c r="E2" s="99"/>
      <c r="F2" s="99"/>
      <c r="G2" s="99"/>
      <c r="H2" s="99"/>
      <c r="I2" s="99"/>
      <c r="J2" s="99"/>
      <c r="K2" s="99"/>
      <c r="L2" s="99"/>
      <c r="M2" s="99"/>
      <c r="N2" s="102"/>
      <c r="O2" s="99"/>
    </row>
    <row r="3" spans="1:21" x14ac:dyDescent="0.2">
      <c r="A3" s="28"/>
      <c r="B3" s="347"/>
      <c r="C3" s="347"/>
      <c r="D3" s="347"/>
      <c r="E3" s="347"/>
      <c r="F3" s="347"/>
      <c r="G3" s="348"/>
      <c r="H3" s="354"/>
      <c r="I3" s="347"/>
      <c r="J3" s="347"/>
      <c r="K3" s="347"/>
      <c r="L3" s="347"/>
      <c r="M3" s="347"/>
      <c r="N3" s="52"/>
    </row>
    <row r="4" spans="1:21" ht="13.5" customHeight="1" x14ac:dyDescent="0.2">
      <c r="A4" s="28"/>
      <c r="B4" s="355"/>
      <c r="C4" s="356"/>
      <c r="D4" s="356"/>
      <c r="E4" s="356"/>
      <c r="F4" s="356"/>
      <c r="G4" s="357"/>
      <c r="H4" s="355"/>
      <c r="I4" s="356"/>
      <c r="J4" s="356"/>
      <c r="K4" s="356"/>
      <c r="L4" s="356"/>
      <c r="M4" s="356"/>
      <c r="N4" s="53"/>
    </row>
    <row r="5" spans="1:21" x14ac:dyDescent="0.2">
      <c r="A5" s="16"/>
      <c r="B5" s="353"/>
      <c r="C5" s="352"/>
      <c r="D5" s="353"/>
      <c r="E5" s="352"/>
      <c r="F5" s="353"/>
      <c r="G5" s="352"/>
      <c r="H5" s="353"/>
      <c r="I5" s="352"/>
      <c r="J5" s="353"/>
      <c r="K5" s="352"/>
      <c r="L5" s="353"/>
      <c r="M5" s="351"/>
      <c r="N5" s="54"/>
    </row>
    <row r="6" spans="1:21" x14ac:dyDescent="0.2">
      <c r="A6" s="14"/>
      <c r="B6" s="64"/>
      <c r="C6" s="32"/>
      <c r="D6" s="32"/>
      <c r="E6" s="32"/>
      <c r="F6" s="32"/>
      <c r="G6" s="32"/>
      <c r="H6" s="32"/>
      <c r="I6" s="32"/>
      <c r="J6" s="32"/>
      <c r="K6" s="32"/>
      <c r="L6" s="32"/>
      <c r="M6" s="49"/>
      <c r="N6" s="54"/>
    </row>
    <row r="7" spans="1:21" x14ac:dyDescent="0.2">
      <c r="A7" s="344"/>
      <c r="B7" s="342"/>
      <c r="C7" s="343"/>
      <c r="D7" s="343"/>
      <c r="E7" s="343"/>
      <c r="F7" s="343"/>
      <c r="G7" s="346"/>
      <c r="H7" s="342"/>
      <c r="I7" s="343"/>
      <c r="J7" s="343"/>
      <c r="K7" s="343"/>
      <c r="L7" s="343"/>
      <c r="M7" s="343"/>
      <c r="N7" s="55"/>
    </row>
    <row r="8" spans="1:21" x14ac:dyDescent="0.2">
      <c r="A8" s="345"/>
      <c r="B8" s="34"/>
      <c r="C8" s="46"/>
      <c r="D8" s="35"/>
      <c r="E8" s="46"/>
      <c r="F8" s="35"/>
      <c r="G8" s="46"/>
      <c r="H8" s="34"/>
      <c r="I8" s="46"/>
      <c r="J8" s="35"/>
      <c r="K8" s="46"/>
      <c r="L8" s="35"/>
      <c r="M8" s="46"/>
      <c r="N8" s="56"/>
    </row>
    <row r="9" spans="1:21" x14ac:dyDescent="0.2">
      <c r="A9" s="36"/>
      <c r="B9" s="92"/>
      <c r="C9" s="93"/>
      <c r="D9" s="19"/>
      <c r="E9" s="93"/>
      <c r="F9" s="19"/>
      <c r="G9" s="93"/>
      <c r="H9" s="92"/>
      <c r="I9" s="93"/>
      <c r="J9" s="19"/>
      <c r="K9" s="93"/>
      <c r="L9" s="19"/>
      <c r="M9" s="93"/>
      <c r="N9" s="51"/>
      <c r="O9" s="105"/>
    </row>
    <row r="10" spans="1:21" x14ac:dyDescent="0.2">
      <c r="A10" s="36"/>
      <c r="B10" s="92"/>
      <c r="C10" s="93"/>
      <c r="D10" s="19"/>
      <c r="E10" s="93"/>
      <c r="F10" s="19"/>
      <c r="G10" s="93"/>
      <c r="H10" s="92"/>
      <c r="I10" s="93"/>
      <c r="J10" s="19"/>
      <c r="K10" s="93"/>
      <c r="L10" s="19"/>
      <c r="M10" s="93"/>
      <c r="N10" s="51"/>
      <c r="O10" s="105"/>
    </row>
    <row r="11" spans="1:21" x14ac:dyDescent="0.2">
      <c r="A11" s="27"/>
      <c r="B11" s="25"/>
      <c r="C11" s="93"/>
      <c r="D11" s="12"/>
      <c r="E11" s="93"/>
      <c r="F11" s="12"/>
      <c r="G11" s="93"/>
      <c r="H11" s="25"/>
      <c r="I11" s="93"/>
      <c r="J11" s="12"/>
      <c r="K11" s="93"/>
      <c r="L11" s="12"/>
      <c r="M11" s="93"/>
      <c r="N11" s="51"/>
      <c r="O11" s="105"/>
    </row>
    <row r="12" spans="1:21" x14ac:dyDescent="0.2">
      <c r="A12" s="27"/>
      <c r="B12" s="92"/>
      <c r="C12" s="93"/>
      <c r="D12" s="19"/>
      <c r="E12" s="93"/>
      <c r="F12" s="19"/>
      <c r="G12" s="93"/>
      <c r="H12" s="92"/>
      <c r="I12" s="93"/>
      <c r="J12" s="19"/>
      <c r="K12" s="93"/>
      <c r="L12" s="19"/>
      <c r="M12" s="93"/>
      <c r="N12" s="51"/>
      <c r="O12" s="105"/>
    </row>
    <row r="13" spans="1:21" x14ac:dyDescent="0.2">
      <c r="A13" s="27"/>
      <c r="B13" s="25"/>
      <c r="C13" s="93"/>
      <c r="D13" s="12"/>
      <c r="E13" s="93"/>
      <c r="F13" s="12"/>
      <c r="G13" s="93"/>
      <c r="H13" s="25"/>
      <c r="I13" s="93"/>
      <c r="J13" s="12"/>
      <c r="K13" s="93"/>
      <c r="L13" s="12"/>
      <c r="M13" s="93"/>
      <c r="N13" s="51"/>
      <c r="O13" s="105"/>
    </row>
    <row r="14" spans="1:21" x14ac:dyDescent="0.2">
      <c r="A14" s="27"/>
      <c r="B14" s="92"/>
      <c r="C14" s="93"/>
      <c r="D14" s="19"/>
      <c r="E14" s="93"/>
      <c r="F14" s="19"/>
      <c r="G14" s="93"/>
      <c r="H14" s="92"/>
      <c r="I14" s="93"/>
      <c r="J14" s="19"/>
      <c r="K14" s="93"/>
      <c r="L14" s="19"/>
      <c r="M14" s="93"/>
      <c r="N14" s="51"/>
      <c r="O14" s="105"/>
      <c r="P14" s="18"/>
      <c r="Q14" s="39"/>
      <c r="R14" s="8"/>
      <c r="S14" s="8"/>
      <c r="T14" s="8"/>
      <c r="U14" s="8"/>
    </row>
    <row r="15" spans="1:21" x14ac:dyDescent="0.2">
      <c r="A15" s="27"/>
      <c r="B15" s="92"/>
      <c r="C15" s="93"/>
      <c r="D15" s="19"/>
      <c r="E15" s="95"/>
      <c r="F15" s="19"/>
      <c r="G15" s="95"/>
      <c r="H15" s="92"/>
      <c r="I15" s="95"/>
      <c r="J15" s="19"/>
      <c r="K15" s="95"/>
      <c r="L15" s="19"/>
      <c r="M15" s="95"/>
      <c r="N15" s="51"/>
      <c r="O15" s="105"/>
      <c r="P15" s="18"/>
      <c r="Q15" s="39"/>
      <c r="R15" s="8"/>
      <c r="S15" s="8"/>
      <c r="T15" s="8"/>
      <c r="U15" s="8"/>
    </row>
    <row r="16" spans="1:21" ht="12.75" thickBot="1" x14ac:dyDescent="0.25">
      <c r="A16" s="15"/>
      <c r="B16" s="23"/>
      <c r="C16" s="96"/>
      <c r="D16" s="5"/>
      <c r="E16" s="97"/>
      <c r="F16" s="5"/>
      <c r="G16" s="97"/>
      <c r="H16" s="23"/>
      <c r="I16" s="98"/>
      <c r="J16" s="5"/>
      <c r="K16" s="98"/>
      <c r="L16" s="5"/>
      <c r="M16" s="98"/>
      <c r="N16" s="51"/>
      <c r="O16" s="105"/>
      <c r="P16" s="18"/>
      <c r="Q16" s="39"/>
      <c r="R16" s="8"/>
      <c r="S16" s="8"/>
      <c r="T16" s="8"/>
      <c r="U16" s="8"/>
    </row>
    <row r="17" spans="1:20" x14ac:dyDescent="0.2">
      <c r="A17" s="17"/>
      <c r="B17" s="99"/>
      <c r="C17" s="99"/>
      <c r="D17" s="99"/>
      <c r="E17" s="99"/>
      <c r="F17" s="99"/>
      <c r="G17" s="99"/>
      <c r="H17" s="99"/>
      <c r="I17" s="99"/>
      <c r="J17" s="99"/>
      <c r="K17" s="99"/>
      <c r="L17" s="100"/>
      <c r="M17" s="100"/>
      <c r="N17" s="101"/>
      <c r="O17" s="100"/>
    </row>
    <row r="18" spans="1:20" x14ac:dyDescent="0.2">
      <c r="A18" s="50"/>
      <c r="B18" s="347"/>
      <c r="C18" s="347"/>
      <c r="D18" s="347"/>
      <c r="E18" s="347"/>
      <c r="F18" s="347"/>
      <c r="G18" s="348"/>
      <c r="H18" s="7"/>
      <c r="I18" s="7"/>
      <c r="J18" s="7"/>
      <c r="K18" s="7"/>
      <c r="L18" s="7"/>
      <c r="M18" s="7"/>
      <c r="N18" s="102"/>
      <c r="O18" s="99"/>
      <c r="P18" s="60"/>
      <c r="Q18" s="39"/>
      <c r="R18" s="8"/>
      <c r="S18" s="8"/>
      <c r="T18" s="8"/>
    </row>
    <row r="19" spans="1:20" x14ac:dyDescent="0.2">
      <c r="A19" s="37"/>
      <c r="B19" s="349"/>
      <c r="C19" s="350"/>
      <c r="D19" s="350"/>
      <c r="E19" s="350"/>
      <c r="F19" s="350"/>
      <c r="G19" s="350"/>
      <c r="H19" s="102"/>
      <c r="I19" s="103"/>
      <c r="J19" s="104"/>
      <c r="K19" s="51"/>
      <c r="L19" s="104"/>
      <c r="M19" s="105"/>
      <c r="N19" s="102"/>
      <c r="O19" s="99"/>
      <c r="P19" s="60"/>
      <c r="Q19" s="39"/>
      <c r="R19" s="8"/>
      <c r="S19" s="8"/>
      <c r="T19" s="8"/>
    </row>
    <row r="20" spans="1:20" x14ac:dyDescent="0.2">
      <c r="A20" s="38"/>
      <c r="B20" s="351"/>
      <c r="C20" s="352"/>
      <c r="D20" s="351"/>
      <c r="E20" s="352"/>
      <c r="F20" s="351"/>
      <c r="G20" s="352"/>
      <c r="H20" s="102"/>
      <c r="I20" s="103"/>
      <c r="J20" s="104"/>
      <c r="K20" s="51"/>
      <c r="L20" s="104"/>
      <c r="M20" s="105"/>
      <c r="N20" s="102"/>
      <c r="O20" s="99"/>
      <c r="P20" s="60"/>
      <c r="Q20" s="39"/>
      <c r="R20" s="45"/>
      <c r="S20" s="45"/>
      <c r="T20" s="45"/>
    </row>
    <row r="21" spans="1:20" x14ac:dyDescent="0.2">
      <c r="A21" s="63"/>
      <c r="B21" s="64"/>
      <c r="C21" s="32"/>
      <c r="D21" s="32"/>
      <c r="E21" s="32"/>
      <c r="F21" s="32"/>
      <c r="G21" s="49"/>
      <c r="H21" s="102"/>
      <c r="I21" s="103"/>
      <c r="J21" s="104"/>
      <c r="K21" s="51"/>
      <c r="L21" s="104"/>
      <c r="M21" s="105"/>
      <c r="N21" s="102"/>
      <c r="O21" s="99"/>
      <c r="P21" s="60"/>
      <c r="Q21" s="39"/>
      <c r="R21" s="8"/>
      <c r="S21" s="8"/>
      <c r="T21" s="8"/>
    </row>
    <row r="22" spans="1:20" x14ac:dyDescent="0.2">
      <c r="A22" s="340"/>
      <c r="B22" s="342"/>
      <c r="C22" s="343"/>
      <c r="D22" s="343"/>
      <c r="E22" s="343"/>
      <c r="F22" s="343"/>
      <c r="G22" s="343"/>
      <c r="H22" s="102"/>
      <c r="I22" s="103"/>
      <c r="J22" s="104"/>
      <c r="K22" s="51"/>
      <c r="L22" s="104"/>
      <c r="M22" s="105"/>
      <c r="N22" s="102"/>
      <c r="O22" s="99"/>
      <c r="P22" s="60"/>
      <c r="Q22" s="39"/>
      <c r="R22" s="8"/>
      <c r="S22" s="8"/>
      <c r="T22" s="8"/>
    </row>
    <row r="23" spans="1:20" x14ac:dyDescent="0.2">
      <c r="A23" s="341"/>
      <c r="B23" s="34"/>
      <c r="C23" s="47"/>
      <c r="D23" s="35"/>
      <c r="E23" s="47"/>
      <c r="F23" s="35"/>
      <c r="G23" s="47"/>
      <c r="H23" s="99"/>
      <c r="I23" s="99"/>
      <c r="J23" s="104"/>
      <c r="K23" s="51"/>
      <c r="L23" s="104"/>
      <c r="M23" s="105"/>
      <c r="N23" s="102"/>
      <c r="O23" s="99"/>
      <c r="P23" s="60"/>
      <c r="Q23" s="39"/>
      <c r="R23" s="42"/>
      <c r="S23" s="45"/>
      <c r="T23" s="45"/>
    </row>
    <row r="24" spans="1:20" x14ac:dyDescent="0.2">
      <c r="A24" s="30"/>
      <c r="B24" s="57"/>
      <c r="C24" s="43"/>
      <c r="D24" s="20"/>
      <c r="E24" s="43"/>
      <c r="F24" s="20"/>
      <c r="G24" s="43"/>
      <c r="H24" s="99"/>
      <c r="I24" s="99"/>
      <c r="J24" s="104"/>
      <c r="K24" s="51"/>
      <c r="L24" s="104"/>
      <c r="M24" s="105"/>
      <c r="N24" s="102"/>
      <c r="O24" s="103"/>
      <c r="T24" s="100"/>
    </row>
    <row r="25" spans="1:20" x14ac:dyDescent="0.2">
      <c r="A25" s="30"/>
      <c r="B25" s="57"/>
      <c r="C25" s="43"/>
      <c r="D25" s="20"/>
      <c r="E25" s="43"/>
      <c r="F25" s="20"/>
      <c r="G25" s="43"/>
      <c r="H25" s="99"/>
      <c r="I25" s="99"/>
      <c r="J25" s="104"/>
      <c r="K25" s="51"/>
      <c r="L25" s="104"/>
      <c r="M25" s="105"/>
      <c r="N25" s="102"/>
      <c r="O25" s="103"/>
    </row>
    <row r="26" spans="1:20" x14ac:dyDescent="0.2">
      <c r="A26" s="30"/>
      <c r="B26" s="57"/>
      <c r="C26" s="43"/>
      <c r="D26" s="20"/>
      <c r="E26" s="43"/>
      <c r="F26" s="20"/>
      <c r="G26" s="43"/>
      <c r="H26" s="99"/>
      <c r="I26" s="99"/>
      <c r="J26" s="104"/>
      <c r="K26" s="51"/>
      <c r="L26" s="104"/>
      <c r="M26" s="105"/>
      <c r="N26" s="102"/>
      <c r="O26" s="103"/>
    </row>
    <row r="27" spans="1:20" ht="12.75" thickBot="1" x14ac:dyDescent="0.25">
      <c r="A27" s="31"/>
      <c r="B27" s="58"/>
      <c r="C27" s="44"/>
      <c r="D27" s="22"/>
      <c r="E27" s="44"/>
      <c r="F27" s="22"/>
      <c r="G27" s="44"/>
      <c r="H27" s="99"/>
      <c r="I27" s="99"/>
      <c r="J27" s="99"/>
      <c r="K27" s="99"/>
      <c r="L27" s="99"/>
      <c r="M27" s="99"/>
      <c r="N27" s="102"/>
      <c r="O27" s="103"/>
    </row>
    <row r="28" spans="1:20" x14ac:dyDescent="0.2">
      <c r="A28" s="18"/>
      <c r="B28" s="18"/>
      <c r="C28" s="39"/>
      <c r="D28" s="8"/>
      <c r="E28" s="8"/>
      <c r="F28" s="8"/>
      <c r="G28" s="100"/>
      <c r="H28" s="99"/>
      <c r="I28" s="99"/>
      <c r="J28" s="99"/>
      <c r="K28" s="99"/>
      <c r="L28" s="99"/>
      <c r="M28" s="99"/>
    </row>
    <row r="29" spans="1:20" x14ac:dyDescent="0.2">
      <c r="H29" s="99"/>
      <c r="I29" s="99"/>
      <c r="J29" s="99"/>
      <c r="K29" s="99"/>
      <c r="L29" s="99"/>
      <c r="M29" s="99"/>
    </row>
    <row r="30" spans="1:20" x14ac:dyDescent="0.2">
      <c r="J30" s="104"/>
      <c r="K30" s="104"/>
      <c r="L30" s="104"/>
      <c r="M30" s="104"/>
    </row>
    <row r="31" spans="1:20" x14ac:dyDescent="0.2">
      <c r="H31" s="104"/>
      <c r="I31" s="106"/>
      <c r="J31" s="104"/>
      <c r="K31" s="94"/>
      <c r="L31" s="94"/>
      <c r="M31" s="94"/>
    </row>
    <row r="32" spans="1:20" ht="12.75" customHeight="1" x14ac:dyDescent="0.2">
      <c r="H32" s="104"/>
      <c r="I32" s="106"/>
      <c r="J32" s="104"/>
      <c r="K32" s="94"/>
      <c r="L32" s="94"/>
      <c r="M32" s="94"/>
    </row>
    <row r="33" spans="8:13" x14ac:dyDescent="0.2">
      <c r="H33" s="104"/>
      <c r="I33" s="106"/>
      <c r="J33" s="104"/>
      <c r="K33" s="94"/>
      <c r="L33" s="94"/>
      <c r="M33" s="94"/>
    </row>
    <row r="34" spans="8:13" ht="13.5" customHeight="1" x14ac:dyDescent="0.2">
      <c r="H34" s="104"/>
      <c r="I34" s="106"/>
      <c r="J34" s="104"/>
      <c r="K34" s="94"/>
      <c r="L34" s="94"/>
      <c r="M34" s="94"/>
    </row>
    <row r="35" spans="8:13" ht="12.7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O44"/>
  <sheetViews>
    <sheetView showGridLines="0" view="pageBreakPreview" zoomScale="70" zoomScaleNormal="70" zoomScaleSheetLayoutView="70" workbookViewId="0">
      <selection activeCell="B3" sqref="B3"/>
    </sheetView>
  </sheetViews>
  <sheetFormatPr defaultColWidth="9.140625" defaultRowHeight="12" x14ac:dyDescent="0.2"/>
  <cols>
    <col min="1" max="1" width="6.28515625" style="75" customWidth="1"/>
    <col min="2" max="6" width="9.140625" style="75"/>
    <col min="7" max="7" width="9.140625" style="75" customWidth="1"/>
    <col min="8" max="8" width="9.140625" style="81" customWidth="1"/>
    <col min="9" max="9" width="9.140625" style="75" customWidth="1"/>
    <col min="10" max="10" width="9" style="75" customWidth="1"/>
    <col min="11" max="11" width="11" style="75" customWidth="1"/>
    <col min="12" max="16384" width="9.140625" style="75"/>
  </cols>
  <sheetData>
    <row r="1" spans="1:15" ht="20.25" x14ac:dyDescent="0.3">
      <c r="A1" s="236" t="s">
        <v>213</v>
      </c>
      <c r="J1" s="232"/>
      <c r="K1" s="232"/>
      <c r="L1" s="192"/>
      <c r="M1" s="192"/>
      <c r="N1" s="192"/>
      <c r="O1" s="192"/>
    </row>
    <row r="2" spans="1:15" ht="6" customHeight="1" x14ac:dyDescent="0.2">
      <c r="A2" s="233"/>
      <c r="B2" s="82"/>
      <c r="C2" s="82"/>
      <c r="D2" s="82"/>
      <c r="E2" s="82"/>
      <c r="F2" s="82"/>
      <c r="G2" s="82"/>
      <c r="H2" s="234"/>
      <c r="I2" s="82"/>
      <c r="J2" s="235"/>
      <c r="K2" s="235"/>
      <c r="L2" s="192"/>
      <c r="M2" s="192"/>
      <c r="N2" s="192"/>
      <c r="O2" s="192"/>
    </row>
    <row r="3" spans="1:15" s="82" customFormat="1" ht="15" x14ac:dyDescent="0.25">
      <c r="A3" s="242" t="s">
        <v>220</v>
      </c>
      <c r="B3" s="243" t="s">
        <v>269</v>
      </c>
      <c r="C3" s="246"/>
      <c r="D3" s="246"/>
      <c r="E3" s="246"/>
      <c r="F3" s="246"/>
      <c r="G3" s="246"/>
      <c r="H3" s="253"/>
      <c r="I3" s="247"/>
      <c r="J3" s="244"/>
      <c r="K3" s="245">
        <v>4</v>
      </c>
      <c r="L3" s="194"/>
      <c r="M3" s="194"/>
      <c r="N3" s="194"/>
      <c r="O3" s="194"/>
    </row>
    <row r="4" spans="1:15" s="82" customFormat="1" ht="15" x14ac:dyDescent="0.25">
      <c r="A4" s="242" t="s">
        <v>221</v>
      </c>
      <c r="B4" s="243" t="s">
        <v>270</v>
      </c>
      <c r="C4" s="246"/>
      <c r="D4" s="246"/>
      <c r="E4" s="246"/>
      <c r="F4" s="246"/>
      <c r="G4" s="246"/>
      <c r="H4" s="253"/>
      <c r="I4" s="247"/>
      <c r="J4" s="244"/>
      <c r="K4" s="245">
        <v>5</v>
      </c>
      <c r="L4" s="194"/>
      <c r="M4" s="194"/>
      <c r="N4" s="194"/>
      <c r="O4" s="194"/>
    </row>
    <row r="5" spans="1:15" s="82" customFormat="1" ht="15" x14ac:dyDescent="0.25">
      <c r="A5" s="242" t="s">
        <v>222</v>
      </c>
      <c r="B5" s="243" t="s">
        <v>271</v>
      </c>
      <c r="C5" s="246"/>
      <c r="D5" s="246"/>
      <c r="E5" s="247"/>
      <c r="F5" s="247"/>
      <c r="G5" s="247"/>
      <c r="H5" s="246"/>
      <c r="I5" s="247"/>
      <c r="J5" s="246"/>
      <c r="K5" s="245">
        <v>6</v>
      </c>
      <c r="L5" s="194"/>
      <c r="M5" s="194"/>
      <c r="N5" s="194"/>
      <c r="O5" s="194"/>
    </row>
    <row r="6" spans="1:15" s="82" customFormat="1" ht="15" x14ac:dyDescent="0.25">
      <c r="A6" s="242" t="s">
        <v>223</v>
      </c>
      <c r="B6" s="243" t="s">
        <v>272</v>
      </c>
      <c r="C6" s="246"/>
      <c r="D6" s="246"/>
      <c r="E6" s="247"/>
      <c r="F6" s="247"/>
      <c r="G6" s="247"/>
      <c r="H6" s="246"/>
      <c r="I6" s="247"/>
      <c r="J6" s="246"/>
      <c r="K6" s="245">
        <v>7</v>
      </c>
      <c r="L6" s="194"/>
      <c r="M6" s="194"/>
      <c r="N6" s="194"/>
      <c r="O6" s="194"/>
    </row>
    <row r="7" spans="1:15" s="82" customFormat="1" ht="15" x14ac:dyDescent="0.25">
      <c r="A7" s="242" t="s">
        <v>224</v>
      </c>
      <c r="B7" s="243" t="s">
        <v>112</v>
      </c>
      <c r="C7" s="246"/>
      <c r="D7" s="246"/>
      <c r="E7" s="247"/>
      <c r="F7" s="247"/>
      <c r="G7" s="247"/>
      <c r="H7" s="246"/>
      <c r="I7" s="247"/>
      <c r="J7" s="246"/>
      <c r="K7" s="245">
        <v>7</v>
      </c>
      <c r="L7" s="194"/>
      <c r="M7" s="194"/>
      <c r="N7" s="194"/>
      <c r="O7" s="194"/>
    </row>
    <row r="8" spans="1:15" s="82" customFormat="1" ht="15" x14ac:dyDescent="0.25">
      <c r="A8" s="242" t="s">
        <v>225</v>
      </c>
      <c r="B8" s="243" t="s">
        <v>111</v>
      </c>
      <c r="C8" s="246"/>
      <c r="D8" s="246"/>
      <c r="E8" s="247"/>
      <c r="F8" s="247"/>
      <c r="G8" s="247"/>
      <c r="H8" s="246"/>
      <c r="I8" s="247"/>
      <c r="J8" s="246"/>
      <c r="K8" s="245">
        <v>8</v>
      </c>
      <c r="L8" s="194"/>
      <c r="M8" s="194"/>
      <c r="N8" s="194"/>
      <c r="O8" s="194"/>
    </row>
    <row r="9" spans="1:15" s="82" customFormat="1" ht="15" x14ac:dyDescent="0.25">
      <c r="A9" s="242" t="s">
        <v>226</v>
      </c>
      <c r="B9" s="243" t="s">
        <v>113</v>
      </c>
      <c r="C9" s="246"/>
      <c r="D9" s="246"/>
      <c r="E9" s="247"/>
      <c r="F9" s="247"/>
      <c r="G9" s="247"/>
      <c r="H9" s="246"/>
      <c r="I9" s="247"/>
      <c r="J9" s="246"/>
      <c r="K9" s="245">
        <v>9</v>
      </c>
      <c r="L9" s="194"/>
      <c r="M9" s="194"/>
      <c r="N9" s="194"/>
      <c r="O9" s="194"/>
    </row>
    <row r="10" spans="1:15" s="82" customFormat="1" ht="15" x14ac:dyDescent="0.25">
      <c r="A10" s="242" t="s">
        <v>227</v>
      </c>
      <c r="B10" s="243" t="s">
        <v>273</v>
      </c>
      <c r="C10" s="246"/>
      <c r="D10" s="246"/>
      <c r="E10" s="247"/>
      <c r="F10" s="247"/>
      <c r="G10" s="247"/>
      <c r="H10" s="246"/>
      <c r="I10" s="247"/>
      <c r="J10" s="246"/>
      <c r="K10" s="245">
        <v>10</v>
      </c>
      <c r="L10" s="194"/>
      <c r="M10" s="194"/>
      <c r="N10" s="194"/>
      <c r="O10" s="194"/>
    </row>
    <row r="11" spans="1:15" s="82" customFormat="1" ht="15" x14ac:dyDescent="0.25">
      <c r="A11" s="242" t="s">
        <v>228</v>
      </c>
      <c r="B11" s="243" t="s">
        <v>120</v>
      </c>
      <c r="C11" s="246"/>
      <c r="D11" s="246"/>
      <c r="E11" s="247"/>
      <c r="F11" s="247"/>
      <c r="G11" s="247"/>
      <c r="H11" s="246"/>
      <c r="I11" s="247"/>
      <c r="J11" s="246"/>
      <c r="K11" s="245">
        <v>10</v>
      </c>
      <c r="L11" s="194"/>
      <c r="M11" s="194"/>
      <c r="N11" s="194"/>
      <c r="O11" s="194"/>
    </row>
    <row r="12" spans="1:15" s="82" customFormat="1" ht="15" x14ac:dyDescent="0.25">
      <c r="A12" s="242" t="s">
        <v>229</v>
      </c>
      <c r="B12" s="243" t="s">
        <v>121</v>
      </c>
      <c r="C12" s="246"/>
      <c r="D12" s="246"/>
      <c r="E12" s="247"/>
      <c r="F12" s="247"/>
      <c r="G12" s="247"/>
      <c r="H12" s="246"/>
      <c r="I12" s="247"/>
      <c r="J12" s="246"/>
      <c r="K12" s="245">
        <v>11</v>
      </c>
      <c r="L12" s="194"/>
      <c r="M12" s="194"/>
      <c r="N12" s="194"/>
      <c r="O12" s="194"/>
    </row>
    <row r="13" spans="1:15" s="82" customFormat="1" ht="15" x14ac:dyDescent="0.25">
      <c r="A13" s="242" t="s">
        <v>309</v>
      </c>
      <c r="B13" s="243" t="s">
        <v>122</v>
      </c>
      <c r="C13" s="246"/>
      <c r="D13" s="254"/>
      <c r="E13" s="247"/>
      <c r="F13" s="247"/>
      <c r="G13" s="247"/>
      <c r="H13" s="246"/>
      <c r="I13" s="247"/>
      <c r="J13" s="246"/>
      <c r="K13" s="245">
        <v>12</v>
      </c>
      <c r="L13" s="194"/>
      <c r="M13" s="194"/>
      <c r="N13" s="194"/>
      <c r="O13" s="194"/>
    </row>
    <row r="14" spans="1:15" s="82" customFormat="1" ht="15" x14ac:dyDescent="0.25">
      <c r="A14" s="242" t="s">
        <v>310</v>
      </c>
      <c r="B14" s="243" t="s">
        <v>125</v>
      </c>
      <c r="C14" s="246"/>
      <c r="D14" s="246"/>
      <c r="E14" s="247"/>
      <c r="F14" s="247"/>
      <c r="G14" s="247"/>
      <c r="H14" s="246"/>
      <c r="I14" s="247"/>
      <c r="J14" s="246"/>
      <c r="K14" s="245">
        <v>13</v>
      </c>
      <c r="L14" s="194"/>
      <c r="M14" s="194"/>
      <c r="N14" s="194"/>
      <c r="O14" s="194"/>
    </row>
    <row r="15" spans="1:15" s="82" customFormat="1" ht="15" x14ac:dyDescent="0.25">
      <c r="A15" s="242" t="s">
        <v>230</v>
      </c>
      <c r="B15" s="243" t="s">
        <v>274</v>
      </c>
      <c r="C15" s="246"/>
      <c r="D15" s="246"/>
      <c r="E15" s="247"/>
      <c r="F15" s="247"/>
      <c r="G15" s="247"/>
      <c r="H15" s="246"/>
      <c r="I15" s="247"/>
      <c r="J15" s="246"/>
      <c r="K15" s="245">
        <v>14</v>
      </c>
      <c r="L15" s="194"/>
      <c r="M15" s="194"/>
      <c r="N15" s="194"/>
      <c r="O15" s="194"/>
    </row>
    <row r="16" spans="1:15" s="82" customFormat="1" ht="15" x14ac:dyDescent="0.25">
      <c r="A16" s="242" t="s">
        <v>231</v>
      </c>
      <c r="B16" s="243" t="s">
        <v>275</v>
      </c>
      <c r="C16" s="246"/>
      <c r="D16" s="246"/>
      <c r="E16" s="247"/>
      <c r="F16" s="247"/>
      <c r="G16" s="247"/>
      <c r="H16" s="246"/>
      <c r="I16" s="247"/>
      <c r="J16" s="246"/>
      <c r="K16" s="245">
        <v>15</v>
      </c>
      <c r="L16" s="194"/>
      <c r="M16" s="194"/>
      <c r="N16" s="194"/>
      <c r="O16" s="194"/>
    </row>
    <row r="17" spans="1:15" s="82" customFormat="1" ht="15" x14ac:dyDescent="0.25">
      <c r="A17" s="242" t="s">
        <v>232</v>
      </c>
      <c r="B17" s="243" t="s">
        <v>118</v>
      </c>
      <c r="C17" s="246"/>
      <c r="D17" s="246"/>
      <c r="E17" s="247"/>
      <c r="F17" s="247"/>
      <c r="G17" s="247"/>
      <c r="H17" s="246"/>
      <c r="I17" s="247"/>
      <c r="J17" s="246"/>
      <c r="K17" s="245">
        <v>15</v>
      </c>
      <c r="L17" s="194"/>
      <c r="M17" s="194"/>
      <c r="N17" s="194"/>
      <c r="O17" s="194"/>
    </row>
    <row r="18" spans="1:15" s="82" customFormat="1" ht="15" x14ac:dyDescent="0.25">
      <c r="A18" s="242" t="s">
        <v>233</v>
      </c>
      <c r="B18" s="243" t="s">
        <v>119</v>
      </c>
      <c r="C18" s="246"/>
      <c r="D18" s="246"/>
      <c r="E18" s="247"/>
      <c r="F18" s="247"/>
      <c r="G18" s="247"/>
      <c r="H18" s="246"/>
      <c r="I18" s="247"/>
      <c r="J18" s="246"/>
      <c r="K18" s="245">
        <v>16</v>
      </c>
      <c r="L18" s="194"/>
      <c r="M18" s="194"/>
      <c r="N18" s="194"/>
      <c r="O18" s="194"/>
    </row>
    <row r="19" spans="1:15" s="150" customFormat="1" ht="15" x14ac:dyDescent="0.25">
      <c r="A19" s="242" t="s">
        <v>234</v>
      </c>
      <c r="B19" s="243" t="s">
        <v>276</v>
      </c>
      <c r="C19" s="246"/>
      <c r="D19" s="246"/>
      <c r="E19" s="247"/>
      <c r="F19" s="247"/>
      <c r="G19" s="247"/>
      <c r="H19" s="246"/>
      <c r="I19" s="247"/>
      <c r="J19" s="246"/>
      <c r="K19" s="245">
        <v>17</v>
      </c>
      <c r="L19" s="194"/>
      <c r="M19" s="197"/>
      <c r="N19" s="197"/>
      <c r="O19" s="197"/>
    </row>
    <row r="20" spans="1:15" s="82" customFormat="1" ht="15" x14ac:dyDescent="0.25">
      <c r="A20" s="242" t="s">
        <v>235</v>
      </c>
      <c r="B20" s="243" t="s">
        <v>144</v>
      </c>
      <c r="C20" s="246"/>
      <c r="D20" s="246"/>
      <c r="E20" s="247"/>
      <c r="F20" s="247"/>
      <c r="G20" s="247"/>
      <c r="H20" s="246"/>
      <c r="I20" s="247"/>
      <c r="J20" s="246"/>
      <c r="K20" s="245">
        <v>17</v>
      </c>
      <c r="L20" s="194"/>
      <c r="M20" s="194"/>
      <c r="N20" s="194"/>
      <c r="O20" s="194"/>
    </row>
    <row r="21" spans="1:15" s="82" customFormat="1" ht="15" x14ac:dyDescent="0.25">
      <c r="A21" s="242" t="s">
        <v>236</v>
      </c>
      <c r="B21" s="243" t="s">
        <v>145</v>
      </c>
      <c r="C21" s="246"/>
      <c r="D21" s="246"/>
      <c r="E21" s="247"/>
      <c r="F21" s="247"/>
      <c r="G21" s="247"/>
      <c r="H21" s="246"/>
      <c r="I21" s="247"/>
      <c r="J21" s="246"/>
      <c r="K21" s="245">
        <v>18</v>
      </c>
      <c r="L21" s="194"/>
      <c r="M21" s="194"/>
      <c r="N21" s="194"/>
      <c r="O21" s="194"/>
    </row>
    <row r="22" spans="1:15" s="82" customFormat="1" ht="15" x14ac:dyDescent="0.25">
      <c r="A22" s="242" t="s">
        <v>237</v>
      </c>
      <c r="B22" s="243" t="s">
        <v>132</v>
      </c>
      <c r="C22" s="246"/>
      <c r="D22" s="246"/>
      <c r="E22" s="247"/>
      <c r="F22" s="247"/>
      <c r="G22" s="247"/>
      <c r="H22" s="246"/>
      <c r="I22" s="247"/>
      <c r="J22" s="246"/>
      <c r="K22" s="245">
        <v>19</v>
      </c>
      <c r="L22" s="194"/>
      <c r="M22" s="194"/>
      <c r="N22" s="194"/>
      <c r="O22" s="194"/>
    </row>
    <row r="23" spans="1:15" s="82" customFormat="1" ht="15" x14ac:dyDescent="0.25">
      <c r="A23" s="242" t="s">
        <v>238</v>
      </c>
      <c r="B23" s="243" t="s">
        <v>133</v>
      </c>
      <c r="C23" s="246"/>
      <c r="D23" s="246"/>
      <c r="E23" s="247"/>
      <c r="F23" s="247"/>
      <c r="G23" s="247"/>
      <c r="H23" s="246"/>
      <c r="I23" s="247"/>
      <c r="J23" s="246"/>
      <c r="K23" s="245">
        <v>20</v>
      </c>
      <c r="L23" s="194"/>
      <c r="M23" s="194"/>
      <c r="N23" s="194"/>
      <c r="O23" s="194"/>
    </row>
    <row r="24" spans="1:15" s="82" customFormat="1" ht="15" x14ac:dyDescent="0.25">
      <c r="A24" s="242" t="s">
        <v>239</v>
      </c>
      <c r="B24" s="243" t="s">
        <v>142</v>
      </c>
      <c r="C24" s="246"/>
      <c r="D24" s="246"/>
      <c r="E24" s="247"/>
      <c r="F24" s="247"/>
      <c r="G24" s="247"/>
      <c r="H24" s="246"/>
      <c r="I24" s="247"/>
      <c r="J24" s="246"/>
      <c r="K24" s="245">
        <v>21</v>
      </c>
      <c r="L24" s="194"/>
      <c r="M24" s="194"/>
      <c r="N24" s="194"/>
      <c r="O24" s="194"/>
    </row>
    <row r="25" spans="1:15" s="82" customFormat="1" ht="15" x14ac:dyDescent="0.25">
      <c r="A25" s="242" t="s">
        <v>240</v>
      </c>
      <c r="B25" s="243" t="s">
        <v>134</v>
      </c>
      <c r="C25" s="246"/>
      <c r="D25" s="246"/>
      <c r="E25" s="247"/>
      <c r="F25" s="247"/>
      <c r="G25" s="247"/>
      <c r="H25" s="246"/>
      <c r="I25" s="247"/>
      <c r="J25" s="246"/>
      <c r="K25" s="245">
        <v>22</v>
      </c>
      <c r="L25" s="194"/>
      <c r="M25" s="194"/>
      <c r="N25" s="194"/>
      <c r="O25" s="194"/>
    </row>
    <row r="26" spans="1:15" s="82" customFormat="1" ht="15" x14ac:dyDescent="0.25">
      <c r="A26" s="242" t="s">
        <v>241</v>
      </c>
      <c r="B26" s="243" t="s">
        <v>135</v>
      </c>
      <c r="C26" s="246"/>
      <c r="D26" s="246"/>
      <c r="E26" s="247"/>
      <c r="F26" s="247"/>
      <c r="G26" s="247"/>
      <c r="H26" s="246"/>
      <c r="I26" s="247"/>
      <c r="J26" s="246"/>
      <c r="K26" s="245">
        <v>23</v>
      </c>
      <c r="L26" s="194"/>
      <c r="M26" s="194"/>
      <c r="N26" s="194"/>
      <c r="O26" s="194"/>
    </row>
    <row r="27" spans="1:15" s="82" customFormat="1" ht="15" x14ac:dyDescent="0.25">
      <c r="A27" s="242" t="s">
        <v>242</v>
      </c>
      <c r="B27" s="243" t="s">
        <v>136</v>
      </c>
      <c r="C27" s="246"/>
      <c r="D27" s="246"/>
      <c r="E27" s="247"/>
      <c r="F27" s="247"/>
      <c r="G27" s="247"/>
      <c r="H27" s="246"/>
      <c r="I27" s="247"/>
      <c r="J27" s="246"/>
      <c r="K27" s="245">
        <v>24</v>
      </c>
      <c r="L27" s="194"/>
      <c r="M27" s="194"/>
      <c r="N27" s="194"/>
      <c r="O27" s="194"/>
    </row>
    <row r="28" spans="1:15" s="82" customFormat="1" ht="15" x14ac:dyDescent="0.25">
      <c r="A28" s="242" t="s">
        <v>243</v>
      </c>
      <c r="B28" s="243" t="s">
        <v>137</v>
      </c>
      <c r="C28" s="246"/>
      <c r="D28" s="246"/>
      <c r="E28" s="247"/>
      <c r="F28" s="247"/>
      <c r="G28" s="247"/>
      <c r="H28" s="246"/>
      <c r="I28" s="247"/>
      <c r="J28" s="246"/>
      <c r="K28" s="245">
        <v>25</v>
      </c>
      <c r="L28" s="194"/>
      <c r="M28" s="194"/>
      <c r="N28" s="194"/>
      <c r="O28" s="194"/>
    </row>
    <row r="29" spans="1:15" s="82" customFormat="1" ht="15" x14ac:dyDescent="0.25">
      <c r="A29" s="242" t="s">
        <v>244</v>
      </c>
      <c r="B29" s="243" t="s">
        <v>138</v>
      </c>
      <c r="C29" s="246"/>
      <c r="D29" s="246"/>
      <c r="E29" s="247"/>
      <c r="F29" s="247"/>
      <c r="G29" s="247"/>
      <c r="H29" s="246"/>
      <c r="I29" s="247"/>
      <c r="J29" s="246"/>
      <c r="K29" s="245">
        <v>26</v>
      </c>
      <c r="L29" s="194"/>
      <c r="M29" s="194"/>
      <c r="N29" s="194"/>
      <c r="O29" s="194"/>
    </row>
    <row r="30" spans="1:15" s="82" customFormat="1" ht="15" x14ac:dyDescent="0.25">
      <c r="A30" s="242" t="s">
        <v>245</v>
      </c>
      <c r="B30" s="243" t="s">
        <v>139</v>
      </c>
      <c r="C30" s="246"/>
      <c r="D30" s="246"/>
      <c r="E30" s="247"/>
      <c r="F30" s="247"/>
      <c r="G30" s="247"/>
      <c r="H30" s="246"/>
      <c r="I30" s="247"/>
      <c r="J30" s="246"/>
      <c r="K30" s="245">
        <v>27</v>
      </c>
      <c r="L30" s="194"/>
      <c r="M30" s="194"/>
      <c r="N30" s="194"/>
      <c r="O30" s="194"/>
    </row>
    <row r="31" spans="1:15" s="82" customFormat="1" ht="15" x14ac:dyDescent="0.25">
      <c r="A31" s="242" t="s">
        <v>246</v>
      </c>
      <c r="B31" s="243" t="s">
        <v>140</v>
      </c>
      <c r="C31" s="246"/>
      <c r="D31" s="246"/>
      <c r="E31" s="247"/>
      <c r="F31" s="247"/>
      <c r="G31" s="247"/>
      <c r="H31" s="246"/>
      <c r="I31" s="247"/>
      <c r="J31" s="246"/>
      <c r="K31" s="245">
        <v>28</v>
      </c>
      <c r="L31" s="194"/>
      <c r="M31" s="194"/>
      <c r="N31" s="194"/>
      <c r="O31" s="194"/>
    </row>
    <row r="32" spans="1:15" s="82" customFormat="1" ht="15" x14ac:dyDescent="0.25">
      <c r="A32" s="242" t="s">
        <v>247</v>
      </c>
      <c r="B32" s="243" t="s">
        <v>141</v>
      </c>
      <c r="C32" s="246"/>
      <c r="D32" s="246"/>
      <c r="E32" s="247"/>
      <c r="F32" s="247"/>
      <c r="G32" s="247"/>
      <c r="H32" s="246"/>
      <c r="I32" s="247"/>
      <c r="J32" s="246"/>
      <c r="K32" s="245">
        <v>29</v>
      </c>
      <c r="L32" s="194"/>
      <c r="M32" s="194"/>
      <c r="N32" s="194"/>
      <c r="O32" s="194"/>
    </row>
    <row r="33" spans="1:15" s="82" customFormat="1" ht="15" x14ac:dyDescent="0.25">
      <c r="A33" s="242" t="s">
        <v>248</v>
      </c>
      <c r="B33" s="243" t="s">
        <v>143</v>
      </c>
      <c r="C33" s="246"/>
      <c r="D33" s="246"/>
      <c r="E33" s="247"/>
      <c r="F33" s="247"/>
      <c r="G33" s="247"/>
      <c r="H33" s="246"/>
      <c r="I33" s="247"/>
      <c r="J33" s="246"/>
      <c r="K33" s="245">
        <v>30</v>
      </c>
      <c r="L33" s="194"/>
      <c r="M33" s="194"/>
      <c r="N33" s="194"/>
      <c r="O33" s="194"/>
    </row>
    <row r="34" spans="1:15" s="84" customFormat="1" ht="15" x14ac:dyDescent="0.25">
      <c r="A34" s="242" t="s">
        <v>249</v>
      </c>
      <c r="B34" s="243" t="s">
        <v>317</v>
      </c>
      <c r="C34" s="246"/>
      <c r="D34" s="246"/>
      <c r="E34" s="247"/>
      <c r="F34" s="247"/>
      <c r="G34" s="247"/>
      <c r="H34" s="246"/>
      <c r="I34" s="247"/>
      <c r="J34" s="246"/>
      <c r="K34" s="245">
        <v>31</v>
      </c>
      <c r="L34" s="194"/>
      <c r="M34" s="198"/>
      <c r="N34" s="198"/>
      <c r="O34" s="198"/>
    </row>
    <row r="35" spans="1:15" ht="15" x14ac:dyDescent="0.25">
      <c r="A35" s="248" t="s">
        <v>250</v>
      </c>
      <c r="B35" s="249" t="s">
        <v>277</v>
      </c>
      <c r="C35" s="250"/>
      <c r="D35" s="250"/>
      <c r="E35" s="251"/>
      <c r="F35" s="251"/>
      <c r="G35" s="251"/>
      <c r="H35" s="250"/>
      <c r="I35" s="251"/>
      <c r="J35" s="250"/>
      <c r="K35" s="252">
        <v>32</v>
      </c>
      <c r="L35" s="194"/>
      <c r="M35" s="192"/>
      <c r="N35" s="192"/>
      <c r="O35" s="192"/>
    </row>
    <row r="36" spans="1:15" ht="15" x14ac:dyDescent="0.25">
      <c r="A36" s="242" t="s">
        <v>251</v>
      </c>
      <c r="B36" s="243" t="s">
        <v>204</v>
      </c>
      <c r="C36" s="246"/>
      <c r="D36" s="246"/>
      <c r="E36" s="247"/>
      <c r="F36" s="247"/>
      <c r="G36" s="247"/>
      <c r="H36" s="246"/>
      <c r="I36" s="247"/>
      <c r="J36" s="246"/>
      <c r="K36" s="245">
        <v>32</v>
      </c>
      <c r="L36" s="194"/>
      <c r="M36" s="192"/>
      <c r="N36" s="192"/>
      <c r="O36" s="192"/>
    </row>
    <row r="37" spans="1:15" ht="15" x14ac:dyDescent="0.25">
      <c r="A37" s="242" t="s">
        <v>252</v>
      </c>
      <c r="B37" s="243" t="s">
        <v>205</v>
      </c>
      <c r="C37" s="246"/>
      <c r="D37" s="246"/>
      <c r="E37" s="247"/>
      <c r="F37" s="247"/>
      <c r="G37" s="247"/>
      <c r="H37" s="246"/>
      <c r="I37" s="247"/>
      <c r="J37" s="246"/>
      <c r="K37" s="245">
        <v>33</v>
      </c>
      <c r="L37" s="194"/>
      <c r="M37" s="192"/>
      <c r="N37" s="192"/>
      <c r="O37" s="192"/>
    </row>
    <row r="38" spans="1:15" ht="15" x14ac:dyDescent="0.25">
      <c r="A38" s="248" t="s">
        <v>253</v>
      </c>
      <c r="B38" s="243" t="s">
        <v>211</v>
      </c>
      <c r="C38" s="246"/>
      <c r="D38" s="246"/>
      <c r="E38" s="247"/>
      <c r="F38" s="247"/>
      <c r="G38" s="247"/>
      <c r="H38" s="246"/>
      <c r="I38" s="247"/>
      <c r="J38" s="246"/>
      <c r="K38" s="245">
        <v>34</v>
      </c>
      <c r="L38" s="194"/>
      <c r="M38" s="192"/>
      <c r="N38" s="192"/>
      <c r="O38" s="192"/>
    </row>
    <row r="39" spans="1:15" ht="15" x14ac:dyDescent="0.25">
      <c r="A39" s="248" t="s">
        <v>254</v>
      </c>
      <c r="B39" s="243" t="s">
        <v>212</v>
      </c>
      <c r="C39" s="246"/>
      <c r="D39" s="246"/>
      <c r="E39" s="247"/>
      <c r="F39" s="247"/>
      <c r="G39" s="247"/>
      <c r="H39" s="246"/>
      <c r="I39" s="247"/>
      <c r="J39" s="246"/>
      <c r="K39" s="245">
        <v>35</v>
      </c>
      <c r="L39" s="194"/>
      <c r="M39" s="192"/>
      <c r="N39" s="192"/>
      <c r="O39" s="192"/>
    </row>
    <row r="40" spans="1:15" ht="15" x14ac:dyDescent="0.25">
      <c r="A40" s="248" t="s">
        <v>255</v>
      </c>
      <c r="B40" s="243" t="s">
        <v>202</v>
      </c>
      <c r="C40" s="246"/>
      <c r="D40" s="246"/>
      <c r="E40" s="247"/>
      <c r="F40" s="247"/>
      <c r="G40" s="247"/>
      <c r="H40" s="246"/>
      <c r="I40" s="247"/>
      <c r="J40" s="246"/>
      <c r="K40" s="245">
        <v>36</v>
      </c>
      <c r="L40" s="194"/>
      <c r="M40" s="192"/>
      <c r="N40" s="192"/>
      <c r="O40" s="192"/>
    </row>
    <row r="41" spans="1:15" ht="15" x14ac:dyDescent="0.25">
      <c r="A41" s="248" t="s">
        <v>256</v>
      </c>
      <c r="B41" s="249" t="s">
        <v>183</v>
      </c>
      <c r="C41" s="250"/>
      <c r="D41" s="250"/>
      <c r="E41" s="251"/>
      <c r="F41" s="251"/>
      <c r="G41" s="251"/>
      <c r="H41" s="250"/>
      <c r="I41" s="251"/>
      <c r="J41" s="250"/>
      <c r="K41" s="252">
        <v>37</v>
      </c>
      <c r="L41" s="194"/>
      <c r="M41" s="192"/>
      <c r="N41" s="192"/>
      <c r="O41" s="192"/>
    </row>
    <row r="42" spans="1:15" ht="15" x14ac:dyDescent="0.25">
      <c r="A42" s="248" t="s">
        <v>257</v>
      </c>
      <c r="B42" s="249" t="s">
        <v>278</v>
      </c>
      <c r="C42" s="250"/>
      <c r="D42" s="250"/>
      <c r="E42" s="251"/>
      <c r="F42" s="251"/>
      <c r="G42" s="251"/>
      <c r="H42" s="250"/>
      <c r="I42" s="251"/>
      <c r="J42" s="250"/>
      <c r="K42" s="252">
        <v>38</v>
      </c>
      <c r="L42" s="194"/>
      <c r="M42" s="192"/>
      <c r="N42" s="192"/>
      <c r="O42" s="192"/>
    </row>
    <row r="43" spans="1:15" ht="14.25" x14ac:dyDescent="0.2">
      <c r="A43" s="199"/>
      <c r="B43" s="200"/>
      <c r="C43" s="195"/>
      <c r="D43" s="195"/>
      <c r="E43" s="196"/>
      <c r="F43" s="196"/>
      <c r="G43" s="196"/>
      <c r="H43" s="195"/>
      <c r="I43" s="196"/>
      <c r="J43" s="195"/>
      <c r="K43" s="201"/>
      <c r="L43" s="194"/>
      <c r="M43" s="192"/>
      <c r="N43" s="192"/>
      <c r="O43" s="192"/>
    </row>
    <row r="44" spans="1:15" x14ac:dyDescent="0.2">
      <c r="A44" s="192"/>
      <c r="B44" s="192"/>
      <c r="C44" s="192"/>
      <c r="D44" s="192"/>
      <c r="E44" s="192"/>
      <c r="F44" s="192"/>
      <c r="G44" s="192"/>
      <c r="H44" s="193"/>
      <c r="I44" s="192"/>
      <c r="J44" s="192"/>
      <c r="K44" s="192"/>
      <c r="L44" s="192"/>
      <c r="M44" s="192"/>
      <c r="N44" s="192"/>
      <c r="O44" s="192"/>
    </row>
  </sheetData>
  <sortState ref="B23:B36">
    <sortCondition ref="B23:B36"/>
  </sortState>
  <pageMargins left="0.31496062992125984" right="0.31496062992125984" top="0.35433070866141736" bottom="0.35433070866141736" header="0.31496062992125984" footer="0.19685039370078741"/>
  <pageSetup paperSize="9" orientation="portrait" r:id="rId1"/>
  <headerFooter differentFirst="1"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7"/>
  <dimension ref="A1:X39"/>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4" ht="18" x14ac:dyDescent="0.25">
      <c r="A1" s="90" t="s">
        <v>47</v>
      </c>
      <c r="M1" s="91" t="e">
        <f>Obsah!#REF!</f>
        <v>#REF!</v>
      </c>
    </row>
    <row r="2" spans="1:24" ht="7.5" customHeight="1" x14ac:dyDescent="0.2"/>
    <row r="3" spans="1:24" x14ac:dyDescent="0.2">
      <c r="A3" s="28"/>
      <c r="B3" s="347"/>
      <c r="C3" s="347"/>
      <c r="D3" s="347"/>
      <c r="E3" s="347"/>
      <c r="F3" s="347"/>
      <c r="G3" s="348"/>
      <c r="H3" s="354"/>
      <c r="I3" s="347"/>
      <c r="J3" s="347"/>
      <c r="K3" s="347"/>
      <c r="L3" s="347"/>
      <c r="M3" s="347"/>
      <c r="N3" s="9"/>
    </row>
    <row r="4" spans="1:24" x14ac:dyDescent="0.2">
      <c r="A4" s="28"/>
      <c r="B4" s="355"/>
      <c r="C4" s="356"/>
      <c r="D4" s="356"/>
      <c r="E4" s="356"/>
      <c r="F4" s="356"/>
      <c r="G4" s="357"/>
      <c r="H4" s="355"/>
      <c r="I4" s="356"/>
      <c r="J4" s="356"/>
      <c r="K4" s="356"/>
      <c r="L4" s="356"/>
      <c r="M4" s="356"/>
      <c r="N4" s="40"/>
    </row>
    <row r="5" spans="1:24" x14ac:dyDescent="0.2">
      <c r="A5" s="16"/>
      <c r="B5" s="353"/>
      <c r="C5" s="352"/>
      <c r="D5" s="353"/>
      <c r="E5" s="352"/>
      <c r="F5" s="353"/>
      <c r="G5" s="352"/>
      <c r="H5" s="353"/>
      <c r="I5" s="352"/>
      <c r="J5" s="353"/>
      <c r="K5" s="352"/>
      <c r="L5" s="353"/>
      <c r="M5" s="351"/>
      <c r="N5" s="59"/>
    </row>
    <row r="6" spans="1:24" x14ac:dyDescent="0.2">
      <c r="A6" s="14"/>
      <c r="B6" s="64"/>
      <c r="C6" s="32"/>
      <c r="D6" s="32"/>
      <c r="E6" s="32"/>
      <c r="F6" s="32"/>
      <c r="G6" s="32"/>
      <c r="H6" s="32"/>
      <c r="I6" s="32"/>
      <c r="J6" s="32"/>
      <c r="K6" s="32"/>
      <c r="L6" s="32"/>
      <c r="M6" s="33"/>
      <c r="N6" s="59"/>
    </row>
    <row r="7" spans="1:24" x14ac:dyDescent="0.2">
      <c r="A7" s="344"/>
      <c r="B7" s="342"/>
      <c r="C7" s="343"/>
      <c r="D7" s="343"/>
      <c r="E7" s="343"/>
      <c r="F7" s="343"/>
      <c r="G7" s="346"/>
      <c r="H7" s="342"/>
      <c r="I7" s="343"/>
      <c r="J7" s="343"/>
      <c r="K7" s="343"/>
      <c r="L7" s="343"/>
      <c r="M7" s="343"/>
      <c r="N7" s="41"/>
    </row>
    <row r="8" spans="1:24" x14ac:dyDescent="0.2">
      <c r="A8" s="345"/>
      <c r="B8" s="34"/>
      <c r="C8" s="46"/>
      <c r="D8" s="35"/>
      <c r="E8" s="46"/>
      <c r="F8" s="35"/>
      <c r="G8" s="46"/>
      <c r="H8" s="34"/>
      <c r="I8" s="46"/>
      <c r="J8" s="35"/>
      <c r="K8" s="46"/>
      <c r="L8" s="35"/>
      <c r="M8" s="46"/>
      <c r="N8" s="1"/>
    </row>
    <row r="9" spans="1:24" x14ac:dyDescent="0.2">
      <c r="A9" s="36"/>
      <c r="B9" s="92"/>
      <c r="C9" s="93"/>
      <c r="D9" s="19"/>
      <c r="E9" s="93"/>
      <c r="F9" s="19"/>
      <c r="G9" s="93"/>
      <c r="H9" s="92"/>
      <c r="I9" s="93"/>
      <c r="J9" s="19"/>
      <c r="K9" s="93"/>
      <c r="L9" s="19"/>
      <c r="M9" s="93"/>
      <c r="N9" s="51"/>
      <c r="O9" s="105"/>
      <c r="X9" s="94"/>
    </row>
    <row r="10" spans="1:24" x14ac:dyDescent="0.2">
      <c r="A10" s="27"/>
      <c r="B10" s="92"/>
      <c r="C10" s="93"/>
      <c r="D10" s="19"/>
      <c r="E10" s="93"/>
      <c r="F10" s="19"/>
      <c r="G10" s="93"/>
      <c r="H10" s="92"/>
      <c r="I10" s="93"/>
      <c r="J10" s="19"/>
      <c r="K10" s="93"/>
      <c r="L10" s="19"/>
      <c r="M10" s="93"/>
      <c r="N10" s="51"/>
      <c r="O10" s="105"/>
      <c r="X10" s="94"/>
    </row>
    <row r="11" spans="1:24" x14ac:dyDescent="0.2">
      <c r="A11" s="27"/>
      <c r="B11" s="25"/>
      <c r="C11" s="93"/>
      <c r="D11" s="12"/>
      <c r="E11" s="93"/>
      <c r="F11" s="12"/>
      <c r="G11" s="93"/>
      <c r="H11" s="25"/>
      <c r="I11" s="93"/>
      <c r="J11" s="12"/>
      <c r="K11" s="93"/>
      <c r="L11" s="12"/>
      <c r="M11" s="93"/>
      <c r="N11" s="51"/>
      <c r="O11" s="105"/>
      <c r="X11" s="94"/>
    </row>
    <row r="12" spans="1:24" x14ac:dyDescent="0.2">
      <c r="A12" s="27"/>
      <c r="B12" s="92"/>
      <c r="C12" s="93"/>
      <c r="D12" s="19"/>
      <c r="E12" s="93"/>
      <c r="F12" s="19"/>
      <c r="G12" s="93"/>
      <c r="H12" s="92"/>
      <c r="I12" s="93"/>
      <c r="J12" s="19"/>
      <c r="K12" s="93"/>
      <c r="L12" s="19"/>
      <c r="M12" s="93"/>
      <c r="N12" s="51"/>
      <c r="O12" s="105"/>
      <c r="X12" s="94"/>
    </row>
    <row r="13" spans="1:24" x14ac:dyDescent="0.2">
      <c r="A13" s="27"/>
      <c r="B13" s="25"/>
      <c r="C13" s="93"/>
      <c r="D13" s="12"/>
      <c r="E13" s="93"/>
      <c r="F13" s="12"/>
      <c r="G13" s="93"/>
      <c r="H13" s="25"/>
      <c r="I13" s="93"/>
      <c r="J13" s="12"/>
      <c r="K13" s="93"/>
      <c r="L13" s="12"/>
      <c r="M13" s="93"/>
      <c r="N13" s="51"/>
      <c r="O13" s="105"/>
      <c r="X13" s="94"/>
    </row>
    <row r="14" spans="1:24" x14ac:dyDescent="0.2">
      <c r="A14" s="27"/>
      <c r="B14" s="92"/>
      <c r="C14" s="93"/>
      <c r="D14" s="19"/>
      <c r="E14" s="93"/>
      <c r="F14" s="19"/>
      <c r="G14" s="93"/>
      <c r="H14" s="92"/>
      <c r="I14" s="93"/>
      <c r="J14" s="19"/>
      <c r="K14" s="93"/>
      <c r="L14" s="19"/>
      <c r="M14" s="93"/>
      <c r="N14" s="51"/>
      <c r="O14" s="105"/>
      <c r="P14" s="18"/>
      <c r="Q14" s="39"/>
      <c r="R14" s="8"/>
      <c r="S14" s="8"/>
      <c r="T14" s="8"/>
      <c r="U14" s="8"/>
      <c r="X14" s="94"/>
    </row>
    <row r="15" spans="1:24" x14ac:dyDescent="0.2">
      <c r="A15" s="27"/>
      <c r="B15" s="92"/>
      <c r="C15" s="93"/>
      <c r="D15" s="19"/>
      <c r="E15" s="95"/>
      <c r="F15" s="19"/>
      <c r="G15" s="95"/>
      <c r="H15" s="92"/>
      <c r="I15" s="95"/>
      <c r="J15" s="19"/>
      <c r="K15" s="95"/>
      <c r="L15" s="19"/>
      <c r="M15" s="95"/>
      <c r="N15" s="51"/>
      <c r="O15" s="105"/>
      <c r="P15" s="18"/>
      <c r="Q15" s="39"/>
      <c r="R15" s="8"/>
      <c r="S15" s="8"/>
      <c r="T15" s="8"/>
      <c r="U15" s="8"/>
      <c r="X15" s="94"/>
    </row>
    <row r="16" spans="1:24" ht="12.75" thickBot="1" x14ac:dyDescent="0.25">
      <c r="A16" s="15"/>
      <c r="B16" s="23"/>
      <c r="C16" s="96"/>
      <c r="D16" s="5"/>
      <c r="E16" s="97"/>
      <c r="F16" s="5"/>
      <c r="G16" s="97"/>
      <c r="H16" s="23"/>
      <c r="I16" s="98"/>
      <c r="J16" s="5"/>
      <c r="K16" s="98"/>
      <c r="L16" s="5"/>
      <c r="M16" s="98"/>
      <c r="N16" s="51"/>
      <c r="O16" s="105"/>
      <c r="P16" s="18"/>
      <c r="Q16" s="39"/>
      <c r="R16" s="8"/>
      <c r="S16" s="8"/>
      <c r="T16" s="8"/>
      <c r="U16" s="8"/>
      <c r="X16" s="94"/>
    </row>
    <row r="17" spans="1:15" x14ac:dyDescent="0.2">
      <c r="A17" s="17"/>
      <c r="B17" s="99"/>
      <c r="C17" s="99"/>
      <c r="D17" s="99"/>
      <c r="E17" s="99"/>
      <c r="F17" s="99"/>
      <c r="G17" s="99"/>
      <c r="H17" s="99"/>
      <c r="I17" s="99"/>
      <c r="J17" s="99"/>
      <c r="K17" s="99"/>
      <c r="L17" s="100"/>
      <c r="M17" s="100"/>
      <c r="N17" s="101"/>
      <c r="O17" s="100"/>
    </row>
    <row r="18" spans="1:15" x14ac:dyDescent="0.2">
      <c r="A18" s="29"/>
      <c r="B18" s="347"/>
      <c r="C18" s="347"/>
      <c r="D18" s="347"/>
      <c r="E18" s="347"/>
      <c r="F18" s="347"/>
      <c r="G18" s="348"/>
      <c r="H18" s="99"/>
      <c r="I18" s="99"/>
      <c r="J18" s="99"/>
      <c r="K18" s="99"/>
      <c r="L18" s="99"/>
      <c r="M18" s="99"/>
      <c r="N18" s="102"/>
      <c r="O18" s="99"/>
    </row>
    <row r="19" spans="1:15" x14ac:dyDescent="0.2">
      <c r="A19" s="37"/>
      <c r="B19" s="349"/>
      <c r="C19" s="350"/>
      <c r="D19" s="350"/>
      <c r="E19" s="350"/>
      <c r="F19" s="350"/>
      <c r="G19" s="350"/>
      <c r="H19" s="102"/>
      <c r="I19" s="103"/>
      <c r="J19" s="104"/>
      <c r="K19" s="51"/>
      <c r="L19" s="104"/>
      <c r="M19" s="105"/>
      <c r="N19" s="102"/>
      <c r="O19" s="99"/>
    </row>
    <row r="20" spans="1:15" x14ac:dyDescent="0.2">
      <c r="A20" s="38"/>
      <c r="B20" s="351"/>
      <c r="C20" s="352"/>
      <c r="D20" s="351"/>
      <c r="E20" s="352"/>
      <c r="F20" s="351"/>
      <c r="G20" s="352"/>
      <c r="H20" s="102"/>
      <c r="I20" s="103"/>
      <c r="J20" s="104"/>
      <c r="K20" s="51"/>
      <c r="L20" s="104"/>
      <c r="M20" s="105"/>
      <c r="N20" s="102"/>
      <c r="O20" s="99"/>
    </row>
    <row r="21" spans="1:15" x14ac:dyDescent="0.2">
      <c r="A21" s="63"/>
      <c r="B21" s="64"/>
      <c r="C21" s="32"/>
      <c r="D21" s="32"/>
      <c r="E21" s="32"/>
      <c r="F21" s="32"/>
      <c r="G21" s="49"/>
      <c r="H21" s="102"/>
      <c r="I21" s="103"/>
      <c r="J21" s="104"/>
      <c r="K21" s="51"/>
      <c r="L21" s="104"/>
      <c r="M21" s="105"/>
      <c r="N21" s="102"/>
      <c r="O21" s="99"/>
    </row>
    <row r="22" spans="1:15" x14ac:dyDescent="0.2">
      <c r="A22" s="340"/>
      <c r="B22" s="342"/>
      <c r="C22" s="343"/>
      <c r="D22" s="343"/>
      <c r="E22" s="343"/>
      <c r="F22" s="343"/>
      <c r="G22" s="343"/>
      <c r="H22" s="102"/>
      <c r="I22" s="103"/>
      <c r="J22" s="104"/>
      <c r="K22" s="51"/>
      <c r="L22" s="104"/>
      <c r="M22" s="105"/>
      <c r="N22" s="102"/>
      <c r="O22" s="99"/>
    </row>
    <row r="23" spans="1:15" x14ac:dyDescent="0.2">
      <c r="A23" s="341"/>
      <c r="B23" s="34"/>
      <c r="C23" s="47"/>
      <c r="D23" s="35"/>
      <c r="E23" s="47"/>
      <c r="F23" s="35"/>
      <c r="G23" s="47"/>
      <c r="H23" s="99"/>
      <c r="I23" s="99"/>
      <c r="J23" s="104"/>
      <c r="K23" s="51"/>
      <c r="L23" s="104"/>
      <c r="M23" s="105"/>
      <c r="N23" s="102"/>
      <c r="O23" s="99"/>
    </row>
    <row r="24" spans="1:15" x14ac:dyDescent="0.2">
      <c r="A24" s="30"/>
      <c r="B24" s="57"/>
      <c r="C24" s="43"/>
      <c r="D24" s="20"/>
      <c r="E24" s="43"/>
      <c r="F24" s="20"/>
      <c r="G24" s="43"/>
      <c r="H24" s="99"/>
      <c r="I24" s="99"/>
      <c r="J24" s="104"/>
      <c r="K24" s="51"/>
      <c r="L24" s="104"/>
      <c r="M24" s="105"/>
      <c r="N24" s="102"/>
      <c r="O24" s="103"/>
    </row>
    <row r="25" spans="1:15" x14ac:dyDescent="0.2">
      <c r="A25" s="30"/>
      <c r="B25" s="57"/>
      <c r="C25" s="43"/>
      <c r="D25" s="20"/>
      <c r="E25" s="43"/>
      <c r="F25" s="20"/>
      <c r="G25" s="43"/>
      <c r="H25" s="99"/>
      <c r="I25" s="99"/>
      <c r="J25" s="104"/>
      <c r="K25" s="51"/>
      <c r="L25" s="104"/>
      <c r="M25" s="105"/>
      <c r="N25" s="102"/>
      <c r="O25" s="103"/>
    </row>
    <row r="26" spans="1:15" x14ac:dyDescent="0.2">
      <c r="A26" s="30"/>
      <c r="B26" s="57"/>
      <c r="C26" s="43"/>
      <c r="D26" s="20"/>
      <c r="E26" s="43"/>
      <c r="F26" s="20"/>
      <c r="G26" s="43"/>
      <c r="H26" s="99"/>
      <c r="I26" s="99"/>
      <c r="J26" s="104"/>
      <c r="K26" s="51"/>
      <c r="L26" s="104"/>
      <c r="M26" s="105"/>
      <c r="N26" s="102"/>
      <c r="O26" s="103"/>
    </row>
    <row r="27" spans="1:15" ht="12.75" thickBot="1" x14ac:dyDescent="0.25">
      <c r="A27" s="31"/>
      <c r="B27" s="58"/>
      <c r="C27" s="44"/>
      <c r="D27" s="22"/>
      <c r="E27" s="44"/>
      <c r="F27" s="22"/>
      <c r="G27" s="44"/>
      <c r="H27" s="99"/>
      <c r="I27" s="99"/>
      <c r="J27" s="99"/>
      <c r="K27" s="99"/>
      <c r="L27" s="99"/>
      <c r="M27" s="99"/>
      <c r="N27" s="102"/>
      <c r="O27" s="103"/>
    </row>
    <row r="28" spans="1:15" x14ac:dyDescent="0.2">
      <c r="A28" s="18"/>
      <c r="B28" s="18"/>
      <c r="C28" s="39"/>
      <c r="D28" s="8"/>
      <c r="E28" s="8"/>
      <c r="F28" s="8"/>
      <c r="G28" s="100"/>
      <c r="H28" s="99"/>
      <c r="I28" s="99"/>
      <c r="J28" s="99"/>
      <c r="K28" s="99"/>
      <c r="L28" s="99"/>
      <c r="M28" s="99"/>
      <c r="N28" s="99"/>
      <c r="O28" s="99"/>
    </row>
    <row r="29" spans="1:15" x14ac:dyDescent="0.2">
      <c r="A29" s="18"/>
      <c r="B29" s="18"/>
      <c r="C29" s="39"/>
      <c r="D29" s="8"/>
      <c r="E29" s="8"/>
      <c r="F29" s="8"/>
      <c r="G29" s="100"/>
      <c r="H29" s="99"/>
      <c r="I29" s="99"/>
      <c r="J29" s="99"/>
      <c r="K29" s="99"/>
      <c r="L29" s="99"/>
      <c r="M29" s="99"/>
      <c r="N29" s="99"/>
      <c r="O29" s="99"/>
    </row>
    <row r="30" spans="1:15" x14ac:dyDescent="0.2">
      <c r="J30" s="104"/>
      <c r="K30" s="104"/>
      <c r="L30" s="104"/>
      <c r="M30" s="104"/>
    </row>
    <row r="31" spans="1:15" x14ac:dyDescent="0.2">
      <c r="H31" s="104"/>
      <c r="I31" s="106"/>
      <c r="J31" s="104"/>
      <c r="K31" s="94"/>
      <c r="L31" s="94"/>
      <c r="M31" s="94"/>
    </row>
    <row r="32" spans="1:15" x14ac:dyDescent="0.2">
      <c r="H32" s="104"/>
      <c r="I32" s="106"/>
      <c r="J32" s="104"/>
      <c r="K32" s="94"/>
      <c r="L32" s="94"/>
      <c r="M32" s="94"/>
    </row>
    <row r="33" spans="8:13" ht="12.75" customHeight="1" x14ac:dyDescent="0.2">
      <c r="H33" s="104"/>
      <c r="I33" s="106"/>
      <c r="J33" s="104"/>
      <c r="K33" s="94"/>
      <c r="L33" s="94"/>
      <c r="M33" s="94"/>
    </row>
    <row r="34" spans="8:13" x14ac:dyDescent="0.2">
      <c r="H34" s="104"/>
      <c r="I34" s="106"/>
      <c r="J34" s="104"/>
      <c r="K34" s="94"/>
      <c r="L34" s="94"/>
      <c r="M34" s="94"/>
    </row>
    <row r="35" spans="8:13" ht="13.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18"/>
  <dimension ref="A1:U38"/>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1" ht="18" x14ac:dyDescent="0.25">
      <c r="A1" s="90" t="s">
        <v>48</v>
      </c>
      <c r="B1" s="99"/>
      <c r="C1" s="99"/>
      <c r="D1" s="99"/>
      <c r="E1" s="99"/>
      <c r="F1" s="99"/>
      <c r="G1" s="99"/>
      <c r="H1" s="99"/>
      <c r="I1" s="99"/>
      <c r="J1" s="99"/>
      <c r="K1" s="99"/>
      <c r="L1" s="99"/>
      <c r="M1" s="91" t="e">
        <f>Obsah!#REF!</f>
        <v>#REF!</v>
      </c>
      <c r="N1" s="99"/>
      <c r="O1" s="99"/>
    </row>
    <row r="2" spans="1:21" ht="7.5" customHeight="1" x14ac:dyDescent="0.25">
      <c r="A2" s="90"/>
      <c r="B2" s="99"/>
      <c r="C2" s="99"/>
      <c r="D2" s="99"/>
      <c r="E2" s="99"/>
      <c r="F2" s="99"/>
      <c r="G2" s="99"/>
      <c r="H2" s="99"/>
      <c r="I2" s="99"/>
      <c r="J2" s="99"/>
      <c r="K2" s="99"/>
      <c r="L2" s="99"/>
      <c r="M2" s="99"/>
      <c r="N2" s="99"/>
      <c r="O2" s="99"/>
    </row>
    <row r="3" spans="1:21" x14ac:dyDescent="0.2">
      <c r="A3" s="28"/>
      <c r="B3" s="347"/>
      <c r="C3" s="347"/>
      <c r="D3" s="347"/>
      <c r="E3" s="347"/>
      <c r="F3" s="347"/>
      <c r="G3" s="348"/>
      <c r="H3" s="354"/>
      <c r="I3" s="347"/>
      <c r="J3" s="347"/>
      <c r="K3" s="347"/>
      <c r="L3" s="347"/>
      <c r="M3" s="347"/>
      <c r="N3" s="9"/>
    </row>
    <row r="4" spans="1:21" ht="13.5" customHeight="1" x14ac:dyDescent="0.2">
      <c r="A4" s="28"/>
      <c r="B4" s="355"/>
      <c r="C4" s="356"/>
      <c r="D4" s="356"/>
      <c r="E4" s="356"/>
      <c r="F4" s="356"/>
      <c r="G4" s="357"/>
      <c r="H4" s="355"/>
      <c r="I4" s="356"/>
      <c r="J4" s="356"/>
      <c r="K4" s="356"/>
      <c r="L4" s="356"/>
      <c r="M4" s="356"/>
      <c r="N4" s="40"/>
    </row>
    <row r="5" spans="1:21" x14ac:dyDescent="0.2">
      <c r="A5" s="16"/>
      <c r="B5" s="353"/>
      <c r="C5" s="352"/>
      <c r="D5" s="353"/>
      <c r="E5" s="352"/>
      <c r="F5" s="353"/>
      <c r="G5" s="352"/>
      <c r="H5" s="353"/>
      <c r="I5" s="352"/>
      <c r="J5" s="353"/>
      <c r="K5" s="352"/>
      <c r="L5" s="353"/>
      <c r="M5" s="351"/>
      <c r="N5" s="59"/>
    </row>
    <row r="6" spans="1:21" x14ac:dyDescent="0.2">
      <c r="A6" s="14"/>
      <c r="B6" s="64"/>
      <c r="C6" s="32"/>
      <c r="D6" s="32"/>
      <c r="E6" s="32"/>
      <c r="F6" s="32"/>
      <c r="G6" s="32"/>
      <c r="H6" s="32"/>
      <c r="I6" s="32"/>
      <c r="J6" s="32"/>
      <c r="K6" s="32"/>
      <c r="L6" s="32"/>
      <c r="M6" s="49"/>
      <c r="N6" s="59"/>
    </row>
    <row r="7" spans="1:21" x14ac:dyDescent="0.2">
      <c r="A7" s="344"/>
      <c r="B7" s="342"/>
      <c r="C7" s="343"/>
      <c r="D7" s="343"/>
      <c r="E7" s="343"/>
      <c r="F7" s="343"/>
      <c r="G7" s="346"/>
      <c r="H7" s="342"/>
      <c r="I7" s="343"/>
      <c r="J7" s="343"/>
      <c r="K7" s="343"/>
      <c r="L7" s="343"/>
      <c r="M7" s="343"/>
      <c r="N7" s="41"/>
    </row>
    <row r="8" spans="1:21" x14ac:dyDescent="0.2">
      <c r="A8" s="345"/>
      <c r="B8" s="34"/>
      <c r="C8" s="46"/>
      <c r="D8" s="35"/>
      <c r="E8" s="46"/>
      <c r="F8" s="35"/>
      <c r="G8" s="46"/>
      <c r="H8" s="34"/>
      <c r="I8" s="46"/>
      <c r="J8" s="35"/>
      <c r="K8" s="46"/>
      <c r="L8" s="35"/>
      <c r="M8" s="46"/>
      <c r="N8" s="1"/>
    </row>
    <row r="9" spans="1:21" x14ac:dyDescent="0.2">
      <c r="A9" s="36"/>
      <c r="B9" s="92"/>
      <c r="C9" s="93"/>
      <c r="D9" s="19"/>
      <c r="E9" s="93"/>
      <c r="F9" s="19"/>
      <c r="G9" s="93"/>
      <c r="H9" s="92"/>
      <c r="I9" s="93"/>
      <c r="J9" s="19"/>
      <c r="K9" s="93"/>
      <c r="L9" s="19"/>
      <c r="M9" s="93"/>
      <c r="N9" s="51"/>
      <c r="O9" s="105"/>
    </row>
    <row r="10" spans="1:21" x14ac:dyDescent="0.2">
      <c r="A10" s="36"/>
      <c r="B10" s="92"/>
      <c r="C10" s="93"/>
      <c r="D10" s="19"/>
      <c r="E10" s="93"/>
      <c r="F10" s="19"/>
      <c r="G10" s="93"/>
      <c r="H10" s="92"/>
      <c r="I10" s="93"/>
      <c r="J10" s="19"/>
      <c r="K10" s="93"/>
      <c r="L10" s="19"/>
      <c r="M10" s="93"/>
      <c r="N10" s="51"/>
      <c r="O10" s="105"/>
    </row>
    <row r="11" spans="1:21" x14ac:dyDescent="0.2">
      <c r="A11" s="27"/>
      <c r="B11" s="25"/>
      <c r="C11" s="93"/>
      <c r="D11" s="12"/>
      <c r="E11" s="93"/>
      <c r="F11" s="12"/>
      <c r="G11" s="93"/>
      <c r="H11" s="25"/>
      <c r="I11" s="93"/>
      <c r="J11" s="12"/>
      <c r="K11" s="93"/>
      <c r="L11" s="12"/>
      <c r="M11" s="93"/>
      <c r="N11" s="51"/>
      <c r="O11" s="105"/>
    </row>
    <row r="12" spans="1:21" x14ac:dyDescent="0.2">
      <c r="A12" s="27"/>
      <c r="B12" s="92"/>
      <c r="C12" s="93"/>
      <c r="D12" s="19"/>
      <c r="E12" s="93"/>
      <c r="F12" s="19"/>
      <c r="G12" s="93"/>
      <c r="H12" s="92"/>
      <c r="I12" s="93"/>
      <c r="J12" s="19"/>
      <c r="K12" s="93"/>
      <c r="L12" s="19"/>
      <c r="M12" s="93"/>
      <c r="N12" s="51"/>
      <c r="O12" s="105"/>
    </row>
    <row r="13" spans="1:21" x14ac:dyDescent="0.2">
      <c r="A13" s="27"/>
      <c r="B13" s="25"/>
      <c r="C13" s="93"/>
      <c r="D13" s="12"/>
      <c r="E13" s="93"/>
      <c r="F13" s="12"/>
      <c r="G13" s="93"/>
      <c r="H13" s="25"/>
      <c r="I13" s="93"/>
      <c r="J13" s="12"/>
      <c r="K13" s="93"/>
      <c r="L13" s="12"/>
      <c r="M13" s="93"/>
      <c r="N13" s="51"/>
      <c r="O13" s="105"/>
    </row>
    <row r="14" spans="1:21" x14ac:dyDescent="0.2">
      <c r="A14" s="27"/>
      <c r="B14" s="92"/>
      <c r="C14" s="93"/>
      <c r="D14" s="19"/>
      <c r="E14" s="93"/>
      <c r="F14" s="19"/>
      <c r="G14" s="93"/>
      <c r="H14" s="92"/>
      <c r="I14" s="93"/>
      <c r="J14" s="19"/>
      <c r="K14" s="93"/>
      <c r="L14" s="19"/>
      <c r="M14" s="93"/>
      <c r="N14" s="51"/>
      <c r="O14" s="105"/>
      <c r="P14" s="18"/>
      <c r="Q14" s="39"/>
      <c r="R14" s="8"/>
      <c r="S14" s="8"/>
      <c r="T14" s="8"/>
      <c r="U14" s="8"/>
    </row>
    <row r="15" spans="1:21" x14ac:dyDescent="0.2">
      <c r="A15" s="27"/>
      <c r="B15" s="92"/>
      <c r="C15" s="93"/>
      <c r="D15" s="19"/>
      <c r="E15" s="95"/>
      <c r="F15" s="19"/>
      <c r="G15" s="95"/>
      <c r="H15" s="92"/>
      <c r="I15" s="95"/>
      <c r="J15" s="19"/>
      <c r="K15" s="95"/>
      <c r="L15" s="19"/>
      <c r="M15" s="95"/>
      <c r="N15" s="51"/>
      <c r="O15" s="105"/>
      <c r="P15" s="18"/>
      <c r="Q15" s="39"/>
      <c r="R15" s="8"/>
      <c r="S15" s="8"/>
      <c r="T15" s="8"/>
      <c r="U15" s="8"/>
    </row>
    <row r="16" spans="1:21" ht="12.75" thickBot="1" x14ac:dyDescent="0.25">
      <c r="A16" s="15"/>
      <c r="B16" s="23"/>
      <c r="C16" s="96"/>
      <c r="D16" s="5"/>
      <c r="E16" s="97"/>
      <c r="F16" s="5"/>
      <c r="G16" s="97"/>
      <c r="H16" s="23"/>
      <c r="I16" s="98"/>
      <c r="J16" s="5"/>
      <c r="K16" s="98"/>
      <c r="L16" s="5"/>
      <c r="M16" s="98"/>
      <c r="N16" s="51"/>
      <c r="O16" s="105"/>
      <c r="P16" s="18"/>
      <c r="Q16" s="39"/>
      <c r="R16" s="8"/>
      <c r="S16" s="8"/>
      <c r="T16" s="8"/>
      <c r="U16" s="8"/>
    </row>
    <row r="17" spans="1:20" x14ac:dyDescent="0.2">
      <c r="A17" s="17"/>
      <c r="B17" s="99"/>
      <c r="C17" s="99"/>
      <c r="D17" s="99"/>
      <c r="E17" s="99"/>
      <c r="F17" s="99"/>
      <c r="G17" s="99"/>
      <c r="H17" s="99"/>
      <c r="I17" s="99"/>
      <c r="J17" s="99"/>
      <c r="K17" s="99"/>
      <c r="L17" s="100"/>
      <c r="M17" s="100"/>
      <c r="N17" s="101"/>
      <c r="O17" s="100"/>
    </row>
    <row r="18" spans="1:20" x14ac:dyDescent="0.2">
      <c r="A18" s="50"/>
      <c r="B18" s="347"/>
      <c r="C18" s="347"/>
      <c r="D18" s="347"/>
      <c r="E18" s="347"/>
      <c r="F18" s="347"/>
      <c r="G18" s="348"/>
      <c r="H18" s="7"/>
      <c r="I18" s="7"/>
      <c r="J18" s="7"/>
      <c r="K18" s="7"/>
      <c r="L18" s="7"/>
      <c r="M18" s="7"/>
      <c r="N18" s="102"/>
      <c r="O18" s="99"/>
      <c r="P18" s="60"/>
      <c r="Q18" s="39"/>
      <c r="R18" s="8"/>
      <c r="S18" s="8"/>
      <c r="T18" s="8"/>
    </row>
    <row r="19" spans="1:20" x14ac:dyDescent="0.2">
      <c r="A19" s="37"/>
      <c r="B19" s="349"/>
      <c r="C19" s="350"/>
      <c r="D19" s="350"/>
      <c r="E19" s="350"/>
      <c r="F19" s="350"/>
      <c r="G19" s="350"/>
      <c r="H19" s="102"/>
      <c r="I19" s="103"/>
      <c r="J19" s="104"/>
      <c r="K19" s="51"/>
      <c r="L19" s="104"/>
      <c r="M19" s="105"/>
      <c r="N19" s="102"/>
      <c r="O19" s="99"/>
      <c r="P19" s="60"/>
      <c r="Q19" s="39"/>
      <c r="R19" s="8"/>
      <c r="S19" s="8"/>
      <c r="T19" s="8"/>
    </row>
    <row r="20" spans="1:20" x14ac:dyDescent="0.2">
      <c r="A20" s="38"/>
      <c r="B20" s="351"/>
      <c r="C20" s="352"/>
      <c r="D20" s="351"/>
      <c r="E20" s="352"/>
      <c r="F20" s="351"/>
      <c r="G20" s="352"/>
      <c r="H20" s="102"/>
      <c r="I20" s="103"/>
      <c r="J20" s="104"/>
      <c r="K20" s="51"/>
      <c r="L20" s="104"/>
      <c r="M20" s="105"/>
      <c r="N20" s="102"/>
      <c r="O20" s="99"/>
      <c r="P20" s="60"/>
      <c r="Q20" s="39"/>
      <c r="R20" s="45"/>
      <c r="S20" s="45"/>
      <c r="T20" s="45"/>
    </row>
    <row r="21" spans="1:20" x14ac:dyDescent="0.2">
      <c r="A21" s="63"/>
      <c r="B21" s="64"/>
      <c r="C21" s="32"/>
      <c r="D21" s="32"/>
      <c r="E21" s="32"/>
      <c r="F21" s="32"/>
      <c r="G21" s="49"/>
      <c r="H21" s="102"/>
      <c r="I21" s="103"/>
      <c r="J21" s="104"/>
      <c r="K21" s="51"/>
      <c r="L21" s="104"/>
      <c r="M21" s="105"/>
      <c r="N21" s="102"/>
      <c r="O21" s="99"/>
      <c r="P21" s="60"/>
      <c r="Q21" s="39"/>
      <c r="R21" s="8"/>
      <c r="S21" s="8"/>
      <c r="T21" s="8"/>
    </row>
    <row r="22" spans="1:20" x14ac:dyDescent="0.2">
      <c r="A22" s="340"/>
      <c r="B22" s="342"/>
      <c r="C22" s="343"/>
      <c r="D22" s="343"/>
      <c r="E22" s="343"/>
      <c r="F22" s="343"/>
      <c r="G22" s="343"/>
      <c r="H22" s="102"/>
      <c r="I22" s="103"/>
      <c r="J22" s="104"/>
      <c r="K22" s="51"/>
      <c r="L22" s="104"/>
      <c r="M22" s="105"/>
      <c r="N22" s="102"/>
      <c r="O22" s="99"/>
      <c r="P22" s="60"/>
      <c r="Q22" s="39"/>
      <c r="R22" s="8"/>
      <c r="S22" s="8"/>
      <c r="T22" s="8"/>
    </row>
    <row r="23" spans="1:20" x14ac:dyDescent="0.2">
      <c r="A23" s="341"/>
      <c r="B23" s="34"/>
      <c r="C23" s="47"/>
      <c r="D23" s="35"/>
      <c r="E23" s="47"/>
      <c r="F23" s="35"/>
      <c r="G23" s="47"/>
      <c r="H23" s="99"/>
      <c r="I23" s="99"/>
      <c r="J23" s="104"/>
      <c r="K23" s="51"/>
      <c r="L23" s="104"/>
      <c r="M23" s="105"/>
      <c r="N23" s="102"/>
      <c r="O23" s="99"/>
      <c r="P23" s="60"/>
      <c r="Q23" s="39"/>
      <c r="R23" s="42"/>
      <c r="S23" s="45"/>
      <c r="T23" s="45"/>
    </row>
    <row r="24" spans="1:20" x14ac:dyDescent="0.2">
      <c r="A24" s="30"/>
      <c r="B24" s="57"/>
      <c r="C24" s="43"/>
      <c r="D24" s="20"/>
      <c r="E24" s="43"/>
      <c r="F24" s="20"/>
      <c r="G24" s="43"/>
      <c r="H24" s="99"/>
      <c r="I24" s="99"/>
      <c r="J24" s="104"/>
      <c r="K24" s="51"/>
      <c r="L24" s="104"/>
      <c r="M24" s="105"/>
      <c r="N24" s="102"/>
      <c r="O24" s="103"/>
      <c r="T24" s="100"/>
    </row>
    <row r="25" spans="1:20" x14ac:dyDescent="0.2">
      <c r="A25" s="30"/>
      <c r="B25" s="57"/>
      <c r="C25" s="43"/>
      <c r="D25" s="20"/>
      <c r="E25" s="43"/>
      <c r="F25" s="20"/>
      <c r="G25" s="43"/>
      <c r="H25" s="99"/>
      <c r="I25" s="99"/>
      <c r="J25" s="104"/>
      <c r="K25" s="51"/>
      <c r="L25" s="104"/>
      <c r="M25" s="105"/>
      <c r="N25" s="102"/>
      <c r="O25" s="103"/>
    </row>
    <row r="26" spans="1:20" x14ac:dyDescent="0.2">
      <c r="A26" s="30"/>
      <c r="B26" s="57"/>
      <c r="C26" s="43"/>
      <c r="D26" s="20"/>
      <c r="E26" s="43"/>
      <c r="F26" s="20"/>
      <c r="G26" s="43"/>
      <c r="H26" s="99"/>
      <c r="I26" s="99"/>
      <c r="J26" s="104"/>
      <c r="K26" s="51"/>
      <c r="L26" s="104"/>
      <c r="M26" s="105"/>
      <c r="N26" s="102"/>
      <c r="O26" s="103"/>
    </row>
    <row r="27" spans="1:20" ht="12.75" thickBot="1" x14ac:dyDescent="0.25">
      <c r="A27" s="31"/>
      <c r="B27" s="58"/>
      <c r="C27" s="44"/>
      <c r="D27" s="22"/>
      <c r="E27" s="44"/>
      <c r="F27" s="22"/>
      <c r="G27" s="44"/>
      <c r="H27" s="99"/>
      <c r="I27" s="99"/>
      <c r="J27" s="99"/>
      <c r="K27" s="99"/>
      <c r="L27" s="99"/>
      <c r="M27" s="99"/>
      <c r="N27" s="102"/>
      <c r="O27" s="103"/>
    </row>
    <row r="28" spans="1:20" x14ac:dyDescent="0.2">
      <c r="A28" s="18"/>
      <c r="B28" s="18"/>
      <c r="C28" s="39"/>
      <c r="D28" s="8"/>
      <c r="E28" s="8"/>
      <c r="F28" s="8"/>
      <c r="G28" s="100"/>
      <c r="H28" s="99"/>
      <c r="I28" s="99"/>
      <c r="J28" s="99"/>
      <c r="K28" s="99"/>
      <c r="L28" s="99"/>
      <c r="M28" s="99"/>
    </row>
    <row r="29" spans="1:20" x14ac:dyDescent="0.2">
      <c r="H29" s="99"/>
      <c r="I29" s="99"/>
      <c r="J29" s="99"/>
      <c r="K29" s="99"/>
      <c r="L29" s="99"/>
      <c r="M29" s="99"/>
    </row>
    <row r="30" spans="1:20" x14ac:dyDescent="0.2">
      <c r="J30" s="104"/>
      <c r="K30" s="104"/>
      <c r="L30" s="104"/>
      <c r="M30" s="104"/>
    </row>
    <row r="31" spans="1:20" x14ac:dyDescent="0.2">
      <c r="H31" s="104"/>
      <c r="I31" s="106"/>
      <c r="J31" s="104"/>
      <c r="K31" s="94"/>
      <c r="L31" s="94"/>
      <c r="M31" s="94"/>
    </row>
    <row r="32" spans="1:20" ht="12.75" customHeight="1" x14ac:dyDescent="0.2">
      <c r="H32" s="104"/>
      <c r="I32" s="106"/>
      <c r="J32" s="104"/>
      <c r="K32" s="94"/>
      <c r="L32" s="94"/>
      <c r="M32" s="94"/>
    </row>
    <row r="33" spans="8:13" x14ac:dyDescent="0.2">
      <c r="H33" s="104"/>
      <c r="I33" s="106"/>
      <c r="J33" s="104"/>
      <c r="K33" s="94"/>
      <c r="L33" s="94"/>
      <c r="M33" s="94"/>
    </row>
    <row r="34" spans="8:13" ht="13.5" customHeight="1" x14ac:dyDescent="0.2">
      <c r="H34" s="104"/>
      <c r="I34" s="106"/>
      <c r="J34" s="104"/>
      <c r="K34" s="94"/>
      <c r="L34" s="94"/>
      <c r="M34" s="94"/>
    </row>
    <row r="35" spans="8:13" ht="12.7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9"/>
  <dimension ref="A1:X39"/>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4" ht="18" x14ac:dyDescent="0.25">
      <c r="A1" s="90" t="s">
        <v>49</v>
      </c>
      <c r="M1" s="91" t="e">
        <f>Obsah!#REF!</f>
        <v>#REF!</v>
      </c>
    </row>
    <row r="2" spans="1:24" ht="7.5" customHeight="1" x14ac:dyDescent="0.2"/>
    <row r="3" spans="1:24" x14ac:dyDescent="0.2">
      <c r="A3" s="28"/>
      <c r="B3" s="347"/>
      <c r="C3" s="347"/>
      <c r="D3" s="347"/>
      <c r="E3" s="347"/>
      <c r="F3" s="347"/>
      <c r="G3" s="348"/>
      <c r="H3" s="354"/>
      <c r="I3" s="347"/>
      <c r="J3" s="347"/>
      <c r="K3" s="347"/>
      <c r="L3" s="347"/>
      <c r="M3" s="347"/>
      <c r="N3" s="9"/>
    </row>
    <row r="4" spans="1:24" x14ac:dyDescent="0.2">
      <c r="A4" s="28"/>
      <c r="B4" s="355"/>
      <c r="C4" s="356"/>
      <c r="D4" s="356"/>
      <c r="E4" s="356"/>
      <c r="F4" s="356"/>
      <c r="G4" s="357"/>
      <c r="H4" s="355"/>
      <c r="I4" s="356"/>
      <c r="J4" s="356"/>
      <c r="K4" s="356"/>
      <c r="L4" s="356"/>
      <c r="M4" s="356"/>
      <c r="N4" s="40"/>
    </row>
    <row r="5" spans="1:24" x14ac:dyDescent="0.2">
      <c r="A5" s="16"/>
      <c r="B5" s="353"/>
      <c r="C5" s="352"/>
      <c r="D5" s="353"/>
      <c r="E5" s="352"/>
      <c r="F5" s="353"/>
      <c r="G5" s="352"/>
      <c r="H5" s="353"/>
      <c r="I5" s="352"/>
      <c r="J5" s="353"/>
      <c r="K5" s="352"/>
      <c r="L5" s="353"/>
      <c r="M5" s="351"/>
      <c r="N5" s="59"/>
    </row>
    <row r="6" spans="1:24" x14ac:dyDescent="0.2">
      <c r="A6" s="14"/>
      <c r="B6" s="64"/>
      <c r="C6" s="32"/>
      <c r="D6" s="32"/>
      <c r="E6" s="32"/>
      <c r="F6" s="32"/>
      <c r="G6" s="32"/>
      <c r="H6" s="32"/>
      <c r="I6" s="32"/>
      <c r="J6" s="32"/>
      <c r="K6" s="32"/>
      <c r="L6" s="32"/>
      <c r="M6" s="33"/>
      <c r="N6" s="59"/>
    </row>
    <row r="7" spans="1:24" x14ac:dyDescent="0.2">
      <c r="A7" s="344"/>
      <c r="B7" s="342"/>
      <c r="C7" s="343"/>
      <c r="D7" s="343"/>
      <c r="E7" s="343"/>
      <c r="F7" s="343"/>
      <c r="G7" s="346"/>
      <c r="H7" s="342"/>
      <c r="I7" s="343"/>
      <c r="J7" s="343"/>
      <c r="K7" s="343"/>
      <c r="L7" s="343"/>
      <c r="M7" s="343"/>
      <c r="N7" s="41"/>
    </row>
    <row r="8" spans="1:24" x14ac:dyDescent="0.2">
      <c r="A8" s="345"/>
      <c r="B8" s="34"/>
      <c r="C8" s="46"/>
      <c r="D8" s="35"/>
      <c r="E8" s="46"/>
      <c r="F8" s="35"/>
      <c r="G8" s="46"/>
      <c r="H8" s="34"/>
      <c r="I8" s="46"/>
      <c r="J8" s="35"/>
      <c r="K8" s="46"/>
      <c r="L8" s="35"/>
      <c r="M8" s="46"/>
      <c r="N8" s="1"/>
    </row>
    <row r="9" spans="1:24" x14ac:dyDescent="0.2">
      <c r="A9" s="36"/>
      <c r="B9" s="92"/>
      <c r="C9" s="93"/>
      <c r="D9" s="19"/>
      <c r="E9" s="93"/>
      <c r="F9" s="19"/>
      <c r="G9" s="93"/>
      <c r="H9" s="92"/>
      <c r="I9" s="93"/>
      <c r="J9" s="19"/>
      <c r="K9" s="93"/>
      <c r="L9" s="19"/>
      <c r="M9" s="93"/>
      <c r="N9" s="51"/>
      <c r="O9" s="105"/>
      <c r="X9" s="94"/>
    </row>
    <row r="10" spans="1:24" x14ac:dyDescent="0.2">
      <c r="A10" s="27"/>
      <c r="B10" s="92"/>
      <c r="C10" s="93"/>
      <c r="D10" s="19"/>
      <c r="E10" s="93"/>
      <c r="F10" s="19"/>
      <c r="G10" s="93"/>
      <c r="H10" s="92"/>
      <c r="I10" s="93"/>
      <c r="J10" s="19"/>
      <c r="K10" s="93"/>
      <c r="L10" s="19"/>
      <c r="M10" s="93"/>
      <c r="N10" s="51"/>
      <c r="O10" s="105"/>
      <c r="X10" s="94"/>
    </row>
    <row r="11" spans="1:24" x14ac:dyDescent="0.2">
      <c r="A11" s="27"/>
      <c r="B11" s="25"/>
      <c r="C11" s="93"/>
      <c r="D11" s="12"/>
      <c r="E11" s="93"/>
      <c r="F11" s="12"/>
      <c r="G11" s="93"/>
      <c r="H11" s="25"/>
      <c r="I11" s="93"/>
      <c r="J11" s="12"/>
      <c r="K11" s="93"/>
      <c r="L11" s="12"/>
      <c r="M11" s="93"/>
      <c r="N11" s="51"/>
      <c r="O11" s="105"/>
      <c r="X11" s="94"/>
    </row>
    <row r="12" spans="1:24" x14ac:dyDescent="0.2">
      <c r="A12" s="27"/>
      <c r="B12" s="92"/>
      <c r="C12" s="93"/>
      <c r="D12" s="19"/>
      <c r="E12" s="93"/>
      <c r="F12" s="19"/>
      <c r="G12" s="93"/>
      <c r="H12" s="92"/>
      <c r="I12" s="93"/>
      <c r="J12" s="19"/>
      <c r="K12" s="93"/>
      <c r="L12" s="19"/>
      <c r="M12" s="93"/>
      <c r="N12" s="51"/>
      <c r="O12" s="105"/>
      <c r="X12" s="94"/>
    </row>
    <row r="13" spans="1:24" x14ac:dyDescent="0.2">
      <c r="A13" s="27"/>
      <c r="B13" s="25"/>
      <c r="C13" s="93"/>
      <c r="D13" s="12"/>
      <c r="E13" s="93"/>
      <c r="F13" s="12"/>
      <c r="G13" s="93"/>
      <c r="H13" s="25"/>
      <c r="I13" s="93"/>
      <c r="J13" s="12"/>
      <c r="K13" s="93"/>
      <c r="L13" s="12"/>
      <c r="M13" s="93"/>
      <c r="N13" s="51"/>
      <c r="O13" s="105"/>
      <c r="X13" s="94"/>
    </row>
    <row r="14" spans="1:24" x14ac:dyDescent="0.2">
      <c r="A14" s="27"/>
      <c r="B14" s="92"/>
      <c r="C14" s="93"/>
      <c r="D14" s="19"/>
      <c r="E14" s="93"/>
      <c r="F14" s="19"/>
      <c r="G14" s="93"/>
      <c r="H14" s="92"/>
      <c r="I14" s="93"/>
      <c r="J14" s="19"/>
      <c r="K14" s="93"/>
      <c r="L14" s="19"/>
      <c r="M14" s="93"/>
      <c r="N14" s="51"/>
      <c r="O14" s="105"/>
      <c r="P14" s="18"/>
      <c r="Q14" s="39"/>
      <c r="R14" s="8"/>
      <c r="S14" s="8"/>
      <c r="T14" s="8"/>
      <c r="U14" s="8"/>
      <c r="X14" s="94"/>
    </row>
    <row r="15" spans="1:24" x14ac:dyDescent="0.2">
      <c r="A15" s="27"/>
      <c r="B15" s="92"/>
      <c r="C15" s="93"/>
      <c r="D15" s="19"/>
      <c r="E15" s="95"/>
      <c r="F15" s="19"/>
      <c r="G15" s="95"/>
      <c r="H15" s="92"/>
      <c r="I15" s="95"/>
      <c r="J15" s="19"/>
      <c r="K15" s="95"/>
      <c r="L15" s="19"/>
      <c r="M15" s="95"/>
      <c r="N15" s="51"/>
      <c r="O15" s="105"/>
      <c r="P15" s="18"/>
      <c r="Q15" s="39"/>
      <c r="R15" s="8"/>
      <c r="S15" s="8"/>
      <c r="T15" s="8"/>
      <c r="U15" s="8"/>
      <c r="X15" s="94"/>
    </row>
    <row r="16" spans="1:24" ht="12.75" thickBot="1" x14ac:dyDescent="0.25">
      <c r="A16" s="15"/>
      <c r="B16" s="23"/>
      <c r="C16" s="96"/>
      <c r="D16" s="5"/>
      <c r="E16" s="97"/>
      <c r="F16" s="5"/>
      <c r="G16" s="97"/>
      <c r="H16" s="23"/>
      <c r="I16" s="98"/>
      <c r="J16" s="5"/>
      <c r="K16" s="98"/>
      <c r="L16" s="5"/>
      <c r="M16" s="98"/>
      <c r="N16" s="51"/>
      <c r="O16" s="105"/>
      <c r="P16" s="18"/>
      <c r="Q16" s="39"/>
      <c r="R16" s="8"/>
      <c r="S16" s="8"/>
      <c r="T16" s="8"/>
      <c r="U16" s="8"/>
      <c r="X16" s="94"/>
    </row>
    <row r="17" spans="1:15" x14ac:dyDescent="0.2">
      <c r="A17" s="17"/>
      <c r="B17" s="99"/>
      <c r="C17" s="99"/>
      <c r="D17" s="99"/>
      <c r="E17" s="99"/>
      <c r="F17" s="99"/>
      <c r="G17" s="99"/>
      <c r="H17" s="99"/>
      <c r="I17" s="99"/>
      <c r="J17" s="99"/>
      <c r="K17" s="99"/>
      <c r="L17" s="100"/>
      <c r="M17" s="100"/>
      <c r="N17" s="101"/>
      <c r="O17" s="100"/>
    </row>
    <row r="18" spans="1:15" x14ac:dyDescent="0.2">
      <c r="A18" s="29"/>
      <c r="B18" s="347"/>
      <c r="C18" s="347"/>
      <c r="D18" s="347"/>
      <c r="E18" s="347"/>
      <c r="F18" s="347"/>
      <c r="G18" s="348"/>
      <c r="H18" s="99"/>
      <c r="I18" s="99"/>
      <c r="J18" s="99"/>
      <c r="K18" s="99"/>
      <c r="L18" s="99"/>
      <c r="M18" s="99"/>
      <c r="N18" s="102"/>
      <c r="O18" s="99"/>
    </row>
    <row r="19" spans="1:15" x14ac:dyDescent="0.2">
      <c r="A19" s="37"/>
      <c r="B19" s="349"/>
      <c r="C19" s="350"/>
      <c r="D19" s="350"/>
      <c r="E19" s="350"/>
      <c r="F19" s="350"/>
      <c r="G19" s="350"/>
      <c r="H19" s="102"/>
      <c r="I19" s="103"/>
      <c r="J19" s="104"/>
      <c r="K19" s="51"/>
      <c r="L19" s="104"/>
      <c r="M19" s="105"/>
      <c r="N19" s="102"/>
      <c r="O19" s="99"/>
    </row>
    <row r="20" spans="1:15" x14ac:dyDescent="0.2">
      <c r="A20" s="38"/>
      <c r="B20" s="351"/>
      <c r="C20" s="352"/>
      <c r="D20" s="351"/>
      <c r="E20" s="352"/>
      <c r="F20" s="351"/>
      <c r="G20" s="352"/>
      <c r="H20" s="102"/>
      <c r="I20" s="103"/>
      <c r="J20" s="104"/>
      <c r="K20" s="51"/>
      <c r="L20" s="104"/>
      <c r="M20" s="105"/>
      <c r="N20" s="102"/>
      <c r="O20" s="99"/>
    </row>
    <row r="21" spans="1:15" x14ac:dyDescent="0.2">
      <c r="A21" s="63"/>
      <c r="B21" s="64"/>
      <c r="C21" s="32"/>
      <c r="D21" s="32"/>
      <c r="E21" s="32"/>
      <c r="F21" s="32"/>
      <c r="G21" s="49"/>
      <c r="H21" s="102"/>
      <c r="I21" s="103"/>
      <c r="J21" s="104"/>
      <c r="K21" s="51"/>
      <c r="L21" s="104"/>
      <c r="M21" s="105"/>
      <c r="N21" s="102"/>
      <c r="O21" s="99"/>
    </row>
    <row r="22" spans="1:15" x14ac:dyDescent="0.2">
      <c r="A22" s="340"/>
      <c r="B22" s="342"/>
      <c r="C22" s="343"/>
      <c r="D22" s="343"/>
      <c r="E22" s="343"/>
      <c r="F22" s="343"/>
      <c r="G22" s="343"/>
      <c r="H22" s="102"/>
      <c r="I22" s="103"/>
      <c r="J22" s="104"/>
      <c r="K22" s="51"/>
      <c r="L22" s="104"/>
      <c r="M22" s="105"/>
      <c r="N22" s="102"/>
      <c r="O22" s="99"/>
    </row>
    <row r="23" spans="1:15" x14ac:dyDescent="0.2">
      <c r="A23" s="341"/>
      <c r="B23" s="34"/>
      <c r="C23" s="47"/>
      <c r="D23" s="35"/>
      <c r="E23" s="47"/>
      <c r="F23" s="35"/>
      <c r="G23" s="47"/>
      <c r="H23" s="99"/>
      <c r="I23" s="99"/>
      <c r="J23" s="104"/>
      <c r="K23" s="51"/>
      <c r="L23" s="104"/>
      <c r="M23" s="105"/>
      <c r="N23" s="102"/>
      <c r="O23" s="99"/>
    </row>
    <row r="24" spans="1:15" x14ac:dyDescent="0.2">
      <c r="A24" s="30"/>
      <c r="B24" s="57"/>
      <c r="C24" s="43"/>
      <c r="D24" s="20"/>
      <c r="E24" s="43"/>
      <c r="F24" s="20"/>
      <c r="G24" s="43"/>
      <c r="H24" s="99"/>
      <c r="I24" s="99"/>
      <c r="J24" s="104"/>
      <c r="K24" s="51"/>
      <c r="L24" s="104"/>
      <c r="M24" s="105"/>
      <c r="N24" s="102"/>
      <c r="O24" s="103"/>
    </row>
    <row r="25" spans="1:15" x14ac:dyDescent="0.2">
      <c r="A25" s="30"/>
      <c r="B25" s="57"/>
      <c r="C25" s="43"/>
      <c r="D25" s="20"/>
      <c r="E25" s="43"/>
      <c r="F25" s="20"/>
      <c r="G25" s="43"/>
      <c r="H25" s="99"/>
      <c r="I25" s="99"/>
      <c r="J25" s="104"/>
      <c r="K25" s="51"/>
      <c r="L25" s="104"/>
      <c r="M25" s="105"/>
      <c r="N25" s="102"/>
      <c r="O25" s="103"/>
    </row>
    <row r="26" spans="1:15" x14ac:dyDescent="0.2">
      <c r="A26" s="30"/>
      <c r="B26" s="57"/>
      <c r="C26" s="43"/>
      <c r="D26" s="20"/>
      <c r="E26" s="43"/>
      <c r="F26" s="20"/>
      <c r="G26" s="43"/>
      <c r="H26" s="99"/>
      <c r="I26" s="99"/>
      <c r="J26" s="104"/>
      <c r="K26" s="51"/>
      <c r="L26" s="104"/>
      <c r="M26" s="105"/>
      <c r="N26" s="102"/>
      <c r="O26" s="103"/>
    </row>
    <row r="27" spans="1:15" ht="12.75" thickBot="1" x14ac:dyDescent="0.25">
      <c r="A27" s="31"/>
      <c r="B27" s="58"/>
      <c r="C27" s="44"/>
      <c r="D27" s="22"/>
      <c r="E27" s="44"/>
      <c r="F27" s="22"/>
      <c r="G27" s="44"/>
      <c r="H27" s="99"/>
      <c r="I27" s="99"/>
      <c r="J27" s="99"/>
      <c r="K27" s="99"/>
      <c r="L27" s="99"/>
      <c r="M27" s="99"/>
      <c r="N27" s="102"/>
      <c r="O27" s="103"/>
    </row>
    <row r="28" spans="1:15" x14ac:dyDescent="0.2">
      <c r="A28" s="18"/>
      <c r="B28" s="18"/>
      <c r="C28" s="39"/>
      <c r="D28" s="8"/>
      <c r="E28" s="8"/>
      <c r="F28" s="8"/>
      <c r="G28" s="100"/>
      <c r="H28" s="99"/>
      <c r="I28" s="99"/>
      <c r="J28" s="99"/>
      <c r="K28" s="99"/>
      <c r="L28" s="99"/>
      <c r="M28" s="99"/>
      <c r="N28" s="99"/>
      <c r="O28" s="99"/>
    </row>
    <row r="29" spans="1:15" x14ac:dyDescent="0.2">
      <c r="A29" s="18"/>
      <c r="B29" s="18"/>
      <c r="C29" s="39"/>
      <c r="D29" s="8"/>
      <c r="E29" s="8"/>
      <c r="F29" s="8"/>
      <c r="G29" s="100"/>
      <c r="H29" s="99"/>
      <c r="I29" s="99"/>
      <c r="J29" s="99"/>
      <c r="K29" s="99"/>
      <c r="L29" s="99"/>
      <c r="M29" s="99"/>
      <c r="N29" s="99"/>
      <c r="O29" s="99"/>
    </row>
    <row r="30" spans="1:15" x14ac:dyDescent="0.2">
      <c r="J30" s="104"/>
      <c r="K30" s="104"/>
      <c r="L30" s="104"/>
      <c r="M30" s="104"/>
    </row>
    <row r="31" spans="1:15" x14ac:dyDescent="0.2">
      <c r="H31" s="104"/>
      <c r="I31" s="106"/>
      <c r="J31" s="104"/>
      <c r="K31" s="94"/>
      <c r="L31" s="94"/>
      <c r="M31" s="94"/>
    </row>
    <row r="32" spans="1:15" x14ac:dyDescent="0.2">
      <c r="H32" s="104"/>
      <c r="I32" s="106"/>
      <c r="J32" s="104"/>
      <c r="K32" s="94"/>
      <c r="L32" s="94"/>
      <c r="M32" s="94"/>
    </row>
    <row r="33" spans="8:13" ht="12.75" customHeight="1" x14ac:dyDescent="0.2">
      <c r="H33" s="104"/>
      <c r="I33" s="106"/>
      <c r="J33" s="104"/>
      <c r="K33" s="94"/>
      <c r="L33" s="94"/>
      <c r="M33" s="94"/>
    </row>
    <row r="34" spans="8:13" x14ac:dyDescent="0.2">
      <c r="H34" s="104"/>
      <c r="I34" s="106"/>
      <c r="J34" s="104"/>
      <c r="K34" s="94"/>
      <c r="L34" s="94"/>
      <c r="M34" s="94"/>
    </row>
    <row r="35" spans="8:13" ht="13.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dimension ref="A1:U38"/>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1" ht="18" x14ac:dyDescent="0.25">
      <c r="A1" s="90" t="s">
        <v>50</v>
      </c>
      <c r="B1" s="99"/>
      <c r="C1" s="99"/>
      <c r="D1" s="99"/>
      <c r="E1" s="99"/>
      <c r="F1" s="99"/>
      <c r="G1" s="99"/>
      <c r="H1" s="99"/>
      <c r="I1" s="99"/>
      <c r="J1" s="99"/>
      <c r="K1" s="99"/>
      <c r="L1" s="99"/>
      <c r="M1" s="91" t="e">
        <f>Obsah!#REF!</f>
        <v>#REF!</v>
      </c>
      <c r="N1" s="99"/>
      <c r="O1" s="99"/>
    </row>
    <row r="2" spans="1:21" ht="7.5" customHeight="1" x14ac:dyDescent="0.25">
      <c r="A2" s="90"/>
      <c r="B2" s="99"/>
      <c r="C2" s="99"/>
      <c r="D2" s="99"/>
      <c r="E2" s="99"/>
      <c r="F2" s="99"/>
      <c r="G2" s="99"/>
      <c r="H2" s="99"/>
      <c r="I2" s="99"/>
      <c r="J2" s="99"/>
      <c r="K2" s="99"/>
      <c r="L2" s="99"/>
      <c r="M2" s="99"/>
      <c r="N2" s="99"/>
      <c r="O2" s="99"/>
    </row>
    <row r="3" spans="1:21" x14ac:dyDescent="0.2">
      <c r="A3" s="28"/>
      <c r="B3" s="347"/>
      <c r="C3" s="347"/>
      <c r="D3" s="347"/>
      <c r="E3" s="347"/>
      <c r="F3" s="347"/>
      <c r="G3" s="348"/>
      <c r="H3" s="354"/>
      <c r="I3" s="347"/>
      <c r="J3" s="347"/>
      <c r="K3" s="347"/>
      <c r="L3" s="347"/>
      <c r="M3" s="347"/>
      <c r="N3" s="9"/>
    </row>
    <row r="4" spans="1:21" ht="13.5" customHeight="1" x14ac:dyDescent="0.2">
      <c r="A4" s="28"/>
      <c r="B4" s="355"/>
      <c r="C4" s="356"/>
      <c r="D4" s="356"/>
      <c r="E4" s="356"/>
      <c r="F4" s="356"/>
      <c r="G4" s="357"/>
      <c r="H4" s="355"/>
      <c r="I4" s="356"/>
      <c r="J4" s="356"/>
      <c r="K4" s="356"/>
      <c r="L4" s="356"/>
      <c r="M4" s="356"/>
      <c r="N4" s="40"/>
    </row>
    <row r="5" spans="1:21" x14ac:dyDescent="0.2">
      <c r="A5" s="16"/>
      <c r="B5" s="353"/>
      <c r="C5" s="352"/>
      <c r="D5" s="353"/>
      <c r="E5" s="352"/>
      <c r="F5" s="353"/>
      <c r="G5" s="352"/>
      <c r="H5" s="353"/>
      <c r="I5" s="352"/>
      <c r="J5" s="353"/>
      <c r="K5" s="352"/>
      <c r="L5" s="353"/>
      <c r="M5" s="351"/>
      <c r="N5" s="59"/>
    </row>
    <row r="6" spans="1:21" x14ac:dyDescent="0.2">
      <c r="A6" s="14"/>
      <c r="B6" s="64"/>
      <c r="C6" s="32"/>
      <c r="D6" s="32"/>
      <c r="E6" s="32"/>
      <c r="F6" s="32"/>
      <c r="G6" s="32"/>
      <c r="H6" s="32"/>
      <c r="I6" s="32"/>
      <c r="J6" s="32"/>
      <c r="K6" s="32"/>
      <c r="L6" s="32"/>
      <c r="M6" s="49"/>
      <c r="N6" s="59"/>
    </row>
    <row r="7" spans="1:21" x14ac:dyDescent="0.2">
      <c r="A7" s="344"/>
      <c r="B7" s="342"/>
      <c r="C7" s="343"/>
      <c r="D7" s="343"/>
      <c r="E7" s="343"/>
      <c r="F7" s="343"/>
      <c r="G7" s="346"/>
      <c r="H7" s="342"/>
      <c r="I7" s="343"/>
      <c r="J7" s="343"/>
      <c r="K7" s="343"/>
      <c r="L7" s="343"/>
      <c r="M7" s="343"/>
      <c r="N7" s="41"/>
    </row>
    <row r="8" spans="1:21" x14ac:dyDescent="0.2">
      <c r="A8" s="345"/>
      <c r="B8" s="34"/>
      <c r="C8" s="46"/>
      <c r="D8" s="35"/>
      <c r="E8" s="46"/>
      <c r="F8" s="35"/>
      <c r="G8" s="46"/>
      <c r="H8" s="34"/>
      <c r="I8" s="46"/>
      <c r="J8" s="35"/>
      <c r="K8" s="46"/>
      <c r="L8" s="35"/>
      <c r="M8" s="46"/>
      <c r="N8" s="1"/>
    </row>
    <row r="9" spans="1:21" x14ac:dyDescent="0.2">
      <c r="A9" s="36"/>
      <c r="B9" s="92"/>
      <c r="C9" s="93"/>
      <c r="D9" s="19"/>
      <c r="E9" s="93"/>
      <c r="F9" s="19"/>
      <c r="G9" s="93"/>
      <c r="H9" s="92"/>
      <c r="I9" s="93"/>
      <c r="J9" s="19"/>
      <c r="K9" s="93"/>
      <c r="L9" s="19"/>
      <c r="M9" s="93"/>
      <c r="N9" s="51"/>
      <c r="O9" s="105"/>
    </row>
    <row r="10" spans="1:21" x14ac:dyDescent="0.2">
      <c r="A10" s="36"/>
      <c r="B10" s="92"/>
      <c r="C10" s="93"/>
      <c r="D10" s="19"/>
      <c r="E10" s="93"/>
      <c r="F10" s="19"/>
      <c r="G10" s="93"/>
      <c r="H10" s="92"/>
      <c r="I10" s="93"/>
      <c r="J10" s="19"/>
      <c r="K10" s="93"/>
      <c r="L10" s="19"/>
      <c r="M10" s="93"/>
      <c r="N10" s="51"/>
      <c r="O10" s="105"/>
    </row>
    <row r="11" spans="1:21" x14ac:dyDescent="0.2">
      <c r="A11" s="27"/>
      <c r="B11" s="25"/>
      <c r="C11" s="93"/>
      <c r="D11" s="12"/>
      <c r="E11" s="93"/>
      <c r="F11" s="12"/>
      <c r="G11" s="93"/>
      <c r="H11" s="25"/>
      <c r="I11" s="93"/>
      <c r="J11" s="12"/>
      <c r="K11" s="93"/>
      <c r="L11" s="12"/>
      <c r="M11" s="93"/>
      <c r="N11" s="51"/>
      <c r="O11" s="105"/>
    </row>
    <row r="12" spans="1:21" x14ac:dyDescent="0.2">
      <c r="A12" s="27"/>
      <c r="B12" s="92"/>
      <c r="C12" s="93"/>
      <c r="D12" s="19"/>
      <c r="E12" s="93"/>
      <c r="F12" s="19"/>
      <c r="G12" s="93"/>
      <c r="H12" s="92"/>
      <c r="I12" s="93"/>
      <c r="J12" s="19"/>
      <c r="K12" s="93"/>
      <c r="L12" s="19"/>
      <c r="M12" s="93"/>
      <c r="N12" s="51"/>
      <c r="O12" s="105"/>
    </row>
    <row r="13" spans="1:21" x14ac:dyDescent="0.2">
      <c r="A13" s="27"/>
      <c r="B13" s="25"/>
      <c r="C13" s="93"/>
      <c r="D13" s="12"/>
      <c r="E13" s="93"/>
      <c r="F13" s="12"/>
      <c r="G13" s="93"/>
      <c r="H13" s="25"/>
      <c r="I13" s="93"/>
      <c r="J13" s="12"/>
      <c r="K13" s="93"/>
      <c r="L13" s="12"/>
      <c r="M13" s="93"/>
      <c r="N13" s="51"/>
      <c r="O13" s="105"/>
    </row>
    <row r="14" spans="1:21" x14ac:dyDescent="0.2">
      <c r="A14" s="27"/>
      <c r="B14" s="92"/>
      <c r="C14" s="93"/>
      <c r="D14" s="19"/>
      <c r="E14" s="93"/>
      <c r="F14" s="19"/>
      <c r="G14" s="93"/>
      <c r="H14" s="92"/>
      <c r="I14" s="93"/>
      <c r="J14" s="19"/>
      <c r="K14" s="93"/>
      <c r="L14" s="19"/>
      <c r="M14" s="93"/>
      <c r="N14" s="51"/>
      <c r="O14" s="105"/>
      <c r="P14" s="18"/>
      <c r="Q14" s="39"/>
      <c r="R14" s="8"/>
      <c r="S14" s="8"/>
      <c r="T14" s="8"/>
      <c r="U14" s="8"/>
    </row>
    <row r="15" spans="1:21" x14ac:dyDescent="0.2">
      <c r="A15" s="27"/>
      <c r="B15" s="92"/>
      <c r="C15" s="93"/>
      <c r="D15" s="19"/>
      <c r="E15" s="95"/>
      <c r="F15" s="19"/>
      <c r="G15" s="95"/>
      <c r="H15" s="92"/>
      <c r="I15" s="95"/>
      <c r="J15" s="19"/>
      <c r="K15" s="95"/>
      <c r="L15" s="19"/>
      <c r="M15" s="95"/>
      <c r="N15" s="51"/>
      <c r="O15" s="105"/>
      <c r="P15" s="18"/>
      <c r="Q15" s="39"/>
      <c r="R15" s="8"/>
      <c r="S15" s="8"/>
      <c r="T15" s="8"/>
      <c r="U15" s="8"/>
    </row>
    <row r="16" spans="1:21" ht="12.75" thickBot="1" x14ac:dyDescent="0.25">
      <c r="A16" s="15"/>
      <c r="B16" s="23"/>
      <c r="C16" s="96"/>
      <c r="D16" s="5"/>
      <c r="E16" s="97"/>
      <c r="F16" s="5"/>
      <c r="G16" s="97"/>
      <c r="H16" s="23"/>
      <c r="I16" s="98"/>
      <c r="J16" s="5"/>
      <c r="K16" s="98"/>
      <c r="L16" s="5"/>
      <c r="M16" s="98"/>
      <c r="N16" s="51"/>
      <c r="O16" s="105"/>
      <c r="P16" s="18"/>
      <c r="Q16" s="39"/>
      <c r="R16" s="8"/>
      <c r="S16" s="8"/>
      <c r="T16" s="8"/>
      <c r="U16" s="8"/>
    </row>
    <row r="17" spans="1:20" x14ac:dyDescent="0.2">
      <c r="A17" s="17"/>
      <c r="B17" s="99"/>
      <c r="C17" s="99"/>
      <c r="D17" s="99"/>
      <c r="E17" s="99"/>
      <c r="F17" s="99"/>
      <c r="G17" s="99"/>
      <c r="H17" s="99"/>
      <c r="I17" s="99"/>
      <c r="J17" s="99"/>
      <c r="K17" s="99"/>
      <c r="L17" s="100"/>
      <c r="M17" s="100"/>
      <c r="N17" s="101"/>
      <c r="O17" s="100"/>
    </row>
    <row r="18" spans="1:20" x14ac:dyDescent="0.2">
      <c r="A18" s="50"/>
      <c r="B18" s="347"/>
      <c r="C18" s="347"/>
      <c r="D18" s="347"/>
      <c r="E18" s="347"/>
      <c r="F18" s="347"/>
      <c r="G18" s="348"/>
      <c r="H18" s="7"/>
      <c r="I18" s="7"/>
      <c r="J18" s="7"/>
      <c r="K18" s="7"/>
      <c r="L18" s="7"/>
      <c r="M18" s="7"/>
      <c r="N18" s="102"/>
      <c r="O18" s="99"/>
      <c r="P18" s="60"/>
      <c r="Q18" s="39"/>
      <c r="R18" s="8"/>
      <c r="S18" s="8"/>
      <c r="T18" s="8"/>
    </row>
    <row r="19" spans="1:20" x14ac:dyDescent="0.2">
      <c r="A19" s="37"/>
      <c r="B19" s="349"/>
      <c r="C19" s="350"/>
      <c r="D19" s="350"/>
      <c r="E19" s="350"/>
      <c r="F19" s="350"/>
      <c r="G19" s="350"/>
      <c r="H19" s="102"/>
      <c r="I19" s="103"/>
      <c r="J19" s="104"/>
      <c r="K19" s="51"/>
      <c r="L19" s="104"/>
      <c r="M19" s="105"/>
      <c r="N19" s="102"/>
      <c r="O19" s="99"/>
      <c r="P19" s="60"/>
      <c r="Q19" s="39"/>
      <c r="R19" s="8"/>
      <c r="S19" s="8"/>
      <c r="T19" s="8"/>
    </row>
    <row r="20" spans="1:20" x14ac:dyDescent="0.2">
      <c r="A20" s="38"/>
      <c r="B20" s="351"/>
      <c r="C20" s="352"/>
      <c r="D20" s="351"/>
      <c r="E20" s="352"/>
      <c r="F20" s="351"/>
      <c r="G20" s="352"/>
      <c r="H20" s="102"/>
      <c r="I20" s="103"/>
      <c r="J20" s="104"/>
      <c r="K20" s="51"/>
      <c r="L20" s="104"/>
      <c r="M20" s="105"/>
      <c r="N20" s="102"/>
      <c r="O20" s="99"/>
      <c r="P20" s="60"/>
      <c r="Q20" s="39"/>
      <c r="R20" s="45"/>
      <c r="S20" s="45"/>
      <c r="T20" s="45"/>
    </row>
    <row r="21" spans="1:20" x14ac:dyDescent="0.2">
      <c r="A21" s="63"/>
      <c r="B21" s="64"/>
      <c r="C21" s="32"/>
      <c r="D21" s="32"/>
      <c r="E21" s="32"/>
      <c r="F21" s="32"/>
      <c r="G21" s="49"/>
      <c r="H21" s="102"/>
      <c r="I21" s="103"/>
      <c r="J21" s="104"/>
      <c r="K21" s="51"/>
      <c r="L21" s="104"/>
      <c r="M21" s="105"/>
      <c r="N21" s="102"/>
      <c r="O21" s="99"/>
      <c r="P21" s="60"/>
      <c r="Q21" s="39"/>
      <c r="R21" s="8"/>
      <c r="S21" s="8"/>
      <c r="T21" s="8"/>
    </row>
    <row r="22" spans="1:20" x14ac:dyDescent="0.2">
      <c r="A22" s="340"/>
      <c r="B22" s="342"/>
      <c r="C22" s="343"/>
      <c r="D22" s="343"/>
      <c r="E22" s="343"/>
      <c r="F22" s="343"/>
      <c r="G22" s="343"/>
      <c r="H22" s="102"/>
      <c r="I22" s="103"/>
      <c r="J22" s="104"/>
      <c r="K22" s="51"/>
      <c r="L22" s="104"/>
      <c r="M22" s="105"/>
      <c r="N22" s="102"/>
      <c r="O22" s="99"/>
      <c r="P22" s="60"/>
      <c r="Q22" s="39"/>
      <c r="R22" s="8"/>
      <c r="S22" s="8"/>
      <c r="T22" s="8"/>
    </row>
    <row r="23" spans="1:20" x14ac:dyDescent="0.2">
      <c r="A23" s="341"/>
      <c r="B23" s="34"/>
      <c r="C23" s="47"/>
      <c r="D23" s="35"/>
      <c r="E23" s="47"/>
      <c r="F23" s="35"/>
      <c r="G23" s="47"/>
      <c r="H23" s="99"/>
      <c r="I23" s="99"/>
      <c r="J23" s="104"/>
      <c r="K23" s="51"/>
      <c r="L23" s="104"/>
      <c r="M23" s="105"/>
      <c r="N23" s="102"/>
      <c r="O23" s="99"/>
      <c r="P23" s="60"/>
      <c r="Q23" s="39"/>
      <c r="R23" s="42"/>
      <c r="S23" s="45"/>
      <c r="T23" s="45"/>
    </row>
    <row r="24" spans="1:20" x14ac:dyDescent="0.2">
      <c r="A24" s="30"/>
      <c r="B24" s="57"/>
      <c r="C24" s="43"/>
      <c r="D24" s="20"/>
      <c r="E24" s="43"/>
      <c r="F24" s="20"/>
      <c r="G24" s="43"/>
      <c r="H24" s="99"/>
      <c r="I24" s="99"/>
      <c r="J24" s="104"/>
      <c r="K24" s="51"/>
      <c r="L24" s="104"/>
      <c r="M24" s="105"/>
      <c r="N24" s="102"/>
      <c r="O24" s="103"/>
      <c r="T24" s="100"/>
    </row>
    <row r="25" spans="1:20" x14ac:dyDescent="0.2">
      <c r="A25" s="30"/>
      <c r="B25" s="57"/>
      <c r="C25" s="43"/>
      <c r="D25" s="20"/>
      <c r="E25" s="43"/>
      <c r="F25" s="20"/>
      <c r="G25" s="43"/>
      <c r="H25" s="99"/>
      <c r="I25" s="99"/>
      <c r="J25" s="104"/>
      <c r="K25" s="51"/>
      <c r="L25" s="104"/>
      <c r="M25" s="105"/>
      <c r="N25" s="102"/>
      <c r="O25" s="103"/>
    </row>
    <row r="26" spans="1:20" x14ac:dyDescent="0.2">
      <c r="A26" s="30"/>
      <c r="B26" s="57"/>
      <c r="C26" s="43"/>
      <c r="D26" s="20"/>
      <c r="E26" s="43"/>
      <c r="F26" s="20"/>
      <c r="G26" s="43"/>
      <c r="H26" s="99"/>
      <c r="I26" s="99"/>
      <c r="J26" s="104"/>
      <c r="K26" s="51"/>
      <c r="L26" s="104"/>
      <c r="M26" s="105"/>
      <c r="N26" s="102"/>
      <c r="O26" s="103"/>
    </row>
    <row r="27" spans="1:20" ht="12.75" thickBot="1" x14ac:dyDescent="0.25">
      <c r="A27" s="31"/>
      <c r="B27" s="58"/>
      <c r="C27" s="44"/>
      <c r="D27" s="22"/>
      <c r="E27" s="44"/>
      <c r="F27" s="22"/>
      <c r="G27" s="44"/>
      <c r="H27" s="99"/>
      <c r="I27" s="99"/>
      <c r="J27" s="99"/>
      <c r="K27" s="99"/>
      <c r="L27" s="99"/>
      <c r="M27" s="99"/>
      <c r="N27" s="102"/>
      <c r="O27" s="103"/>
    </row>
    <row r="28" spans="1:20" x14ac:dyDescent="0.2">
      <c r="A28" s="18"/>
      <c r="B28" s="18"/>
      <c r="C28" s="39"/>
      <c r="D28" s="8"/>
      <c r="E28" s="8"/>
      <c r="F28" s="8"/>
      <c r="G28" s="100"/>
      <c r="H28" s="99"/>
      <c r="I28" s="99"/>
      <c r="J28" s="99"/>
      <c r="K28" s="99"/>
      <c r="L28" s="99"/>
      <c r="M28" s="99"/>
    </row>
    <row r="29" spans="1:20" x14ac:dyDescent="0.2">
      <c r="H29" s="99"/>
      <c r="I29" s="99"/>
      <c r="J29" s="99"/>
      <c r="K29" s="99"/>
      <c r="L29" s="99"/>
      <c r="M29" s="99"/>
    </row>
    <row r="30" spans="1:20" x14ac:dyDescent="0.2">
      <c r="J30" s="104"/>
      <c r="K30" s="104"/>
      <c r="L30" s="104"/>
      <c r="M30" s="104"/>
    </row>
    <row r="31" spans="1:20" x14ac:dyDescent="0.2">
      <c r="H31" s="104"/>
      <c r="I31" s="106"/>
      <c r="J31" s="104"/>
      <c r="K31" s="94"/>
      <c r="L31" s="94"/>
      <c r="M31" s="94"/>
    </row>
    <row r="32" spans="1:20" ht="12.75" customHeight="1" x14ac:dyDescent="0.2">
      <c r="H32" s="104"/>
      <c r="I32" s="106"/>
      <c r="J32" s="104"/>
      <c r="K32" s="94"/>
      <c r="L32" s="94"/>
      <c r="M32" s="94"/>
    </row>
    <row r="33" spans="8:13" x14ac:dyDescent="0.2">
      <c r="H33" s="104"/>
      <c r="I33" s="106"/>
      <c r="J33" s="104"/>
      <c r="K33" s="94"/>
      <c r="L33" s="94"/>
      <c r="M33" s="94"/>
    </row>
    <row r="34" spans="8:13" ht="13.5" customHeight="1" x14ac:dyDescent="0.2">
      <c r="H34" s="104"/>
      <c r="I34" s="106"/>
      <c r="J34" s="104"/>
      <c r="K34" s="94"/>
      <c r="L34" s="94"/>
      <c r="M34" s="94"/>
    </row>
    <row r="35" spans="8:13" ht="12.7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5"/>
  <dimension ref="A1:X39"/>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4" ht="18" x14ac:dyDescent="0.25">
      <c r="A1" s="90" t="s">
        <v>51</v>
      </c>
      <c r="M1" s="91" t="e">
        <f>Obsah!#REF!</f>
        <v>#REF!</v>
      </c>
    </row>
    <row r="2" spans="1:24" ht="7.5" customHeight="1" x14ac:dyDescent="0.2"/>
    <row r="3" spans="1:24" x14ac:dyDescent="0.2">
      <c r="A3" s="28"/>
      <c r="B3" s="347"/>
      <c r="C3" s="347"/>
      <c r="D3" s="347"/>
      <c r="E3" s="347"/>
      <c r="F3" s="347"/>
      <c r="G3" s="348"/>
      <c r="H3" s="354"/>
      <c r="I3" s="347"/>
      <c r="J3" s="347"/>
      <c r="K3" s="347"/>
      <c r="L3" s="347"/>
      <c r="M3" s="347"/>
      <c r="N3" s="9"/>
    </row>
    <row r="4" spans="1:24" x14ac:dyDescent="0.2">
      <c r="A4" s="28"/>
      <c r="B4" s="355"/>
      <c r="C4" s="356"/>
      <c r="D4" s="356"/>
      <c r="E4" s="356"/>
      <c r="F4" s="356"/>
      <c r="G4" s="357"/>
      <c r="H4" s="355"/>
      <c r="I4" s="356"/>
      <c r="J4" s="356"/>
      <c r="K4" s="356"/>
      <c r="L4" s="356"/>
      <c r="M4" s="356"/>
      <c r="N4" s="40"/>
    </row>
    <row r="5" spans="1:24" x14ac:dyDescent="0.2">
      <c r="A5" s="16"/>
      <c r="B5" s="353"/>
      <c r="C5" s="352"/>
      <c r="D5" s="353"/>
      <c r="E5" s="352"/>
      <c r="F5" s="353"/>
      <c r="G5" s="352"/>
      <c r="H5" s="353"/>
      <c r="I5" s="352"/>
      <c r="J5" s="353"/>
      <c r="K5" s="352"/>
      <c r="L5" s="353"/>
      <c r="M5" s="351"/>
      <c r="N5" s="59"/>
    </row>
    <row r="6" spans="1:24" x14ac:dyDescent="0.2">
      <c r="A6" s="14"/>
      <c r="B6" s="64"/>
      <c r="C6" s="32"/>
      <c r="D6" s="32"/>
      <c r="E6" s="32"/>
      <c r="F6" s="32"/>
      <c r="G6" s="32"/>
      <c r="H6" s="32"/>
      <c r="I6" s="32"/>
      <c r="J6" s="32"/>
      <c r="K6" s="32"/>
      <c r="L6" s="32"/>
      <c r="M6" s="33"/>
      <c r="N6" s="59"/>
    </row>
    <row r="7" spans="1:24" x14ac:dyDescent="0.2">
      <c r="A7" s="344"/>
      <c r="B7" s="342"/>
      <c r="C7" s="343"/>
      <c r="D7" s="343"/>
      <c r="E7" s="343"/>
      <c r="F7" s="343"/>
      <c r="G7" s="346"/>
      <c r="H7" s="342"/>
      <c r="I7" s="343"/>
      <c r="J7" s="343"/>
      <c r="K7" s="343"/>
      <c r="L7" s="343"/>
      <c r="M7" s="343"/>
      <c r="N7" s="41"/>
    </row>
    <row r="8" spans="1:24" x14ac:dyDescent="0.2">
      <c r="A8" s="345"/>
      <c r="B8" s="34"/>
      <c r="C8" s="46"/>
      <c r="D8" s="35"/>
      <c r="E8" s="46"/>
      <c r="F8" s="35"/>
      <c r="G8" s="46"/>
      <c r="H8" s="34"/>
      <c r="I8" s="46"/>
      <c r="J8" s="35"/>
      <c r="K8" s="46"/>
      <c r="L8" s="35"/>
      <c r="M8" s="46"/>
      <c r="N8" s="1"/>
    </row>
    <row r="9" spans="1:24" x14ac:dyDescent="0.2">
      <c r="A9" s="36"/>
      <c r="B9" s="92"/>
      <c r="C9" s="93"/>
      <c r="D9" s="19"/>
      <c r="E9" s="93"/>
      <c r="F9" s="19"/>
      <c r="G9" s="93"/>
      <c r="H9" s="92"/>
      <c r="I9" s="93"/>
      <c r="J9" s="19"/>
      <c r="K9" s="93"/>
      <c r="L9" s="19"/>
      <c r="M9" s="93"/>
      <c r="N9" s="51"/>
      <c r="O9" s="105"/>
      <c r="X9" s="94"/>
    </row>
    <row r="10" spans="1:24" x14ac:dyDescent="0.2">
      <c r="A10" s="27"/>
      <c r="B10" s="92"/>
      <c r="C10" s="93"/>
      <c r="D10" s="19"/>
      <c r="E10" s="93"/>
      <c r="F10" s="19"/>
      <c r="G10" s="93"/>
      <c r="H10" s="92"/>
      <c r="I10" s="93"/>
      <c r="J10" s="19"/>
      <c r="K10" s="93"/>
      <c r="L10" s="19"/>
      <c r="M10" s="93"/>
      <c r="N10" s="51"/>
      <c r="O10" s="105"/>
      <c r="X10" s="94"/>
    </row>
    <row r="11" spans="1:24" x14ac:dyDescent="0.2">
      <c r="A11" s="27"/>
      <c r="B11" s="25"/>
      <c r="C11" s="93"/>
      <c r="D11" s="12"/>
      <c r="E11" s="93"/>
      <c r="F11" s="12"/>
      <c r="G11" s="93"/>
      <c r="H11" s="25"/>
      <c r="I11" s="93"/>
      <c r="J11" s="12"/>
      <c r="K11" s="93"/>
      <c r="L11" s="12"/>
      <c r="M11" s="93"/>
      <c r="N11" s="51"/>
      <c r="O11" s="105"/>
      <c r="X11" s="94"/>
    </row>
    <row r="12" spans="1:24" x14ac:dyDescent="0.2">
      <c r="A12" s="27"/>
      <c r="B12" s="92"/>
      <c r="C12" s="93"/>
      <c r="D12" s="19"/>
      <c r="E12" s="93"/>
      <c r="F12" s="19"/>
      <c r="G12" s="93"/>
      <c r="H12" s="92"/>
      <c r="I12" s="93"/>
      <c r="J12" s="19"/>
      <c r="K12" s="93"/>
      <c r="L12" s="19"/>
      <c r="M12" s="93"/>
      <c r="N12" s="51"/>
      <c r="O12" s="105"/>
      <c r="X12" s="94"/>
    </row>
    <row r="13" spans="1:24" x14ac:dyDescent="0.2">
      <c r="A13" s="27"/>
      <c r="B13" s="25"/>
      <c r="C13" s="93"/>
      <c r="D13" s="12"/>
      <c r="E13" s="93"/>
      <c r="F13" s="12"/>
      <c r="G13" s="93"/>
      <c r="H13" s="25"/>
      <c r="I13" s="93"/>
      <c r="J13" s="12"/>
      <c r="K13" s="93"/>
      <c r="L13" s="12"/>
      <c r="M13" s="93"/>
      <c r="N13" s="51"/>
      <c r="O13" s="105"/>
      <c r="X13" s="94"/>
    </row>
    <row r="14" spans="1:24" x14ac:dyDescent="0.2">
      <c r="A14" s="27"/>
      <c r="B14" s="92"/>
      <c r="C14" s="93"/>
      <c r="D14" s="19"/>
      <c r="E14" s="93"/>
      <c r="F14" s="19"/>
      <c r="G14" s="93"/>
      <c r="H14" s="92"/>
      <c r="I14" s="93"/>
      <c r="J14" s="19"/>
      <c r="K14" s="93"/>
      <c r="L14" s="19"/>
      <c r="M14" s="93"/>
      <c r="N14" s="51"/>
      <c r="O14" s="105"/>
      <c r="P14" s="18"/>
      <c r="Q14" s="39"/>
      <c r="R14" s="8"/>
      <c r="S14" s="8"/>
      <c r="T14" s="8"/>
      <c r="U14" s="8"/>
      <c r="X14" s="94"/>
    </row>
    <row r="15" spans="1:24" x14ac:dyDescent="0.2">
      <c r="A15" s="27"/>
      <c r="B15" s="92"/>
      <c r="C15" s="93"/>
      <c r="D15" s="19"/>
      <c r="E15" s="95"/>
      <c r="F15" s="19"/>
      <c r="G15" s="95"/>
      <c r="H15" s="92"/>
      <c r="I15" s="95"/>
      <c r="J15" s="19"/>
      <c r="K15" s="95"/>
      <c r="L15" s="19"/>
      <c r="M15" s="95"/>
      <c r="N15" s="51"/>
      <c r="O15" s="105"/>
      <c r="P15" s="18"/>
      <c r="Q15" s="39"/>
      <c r="R15" s="8"/>
      <c r="S15" s="8"/>
      <c r="T15" s="8"/>
      <c r="U15" s="8"/>
      <c r="X15" s="94"/>
    </row>
    <row r="16" spans="1:24" ht="12.75" thickBot="1" x14ac:dyDescent="0.25">
      <c r="A16" s="15"/>
      <c r="B16" s="23"/>
      <c r="C16" s="96"/>
      <c r="D16" s="5"/>
      <c r="E16" s="97"/>
      <c r="F16" s="5"/>
      <c r="G16" s="97"/>
      <c r="H16" s="23"/>
      <c r="I16" s="98"/>
      <c r="J16" s="5"/>
      <c r="K16" s="98"/>
      <c r="L16" s="5"/>
      <c r="M16" s="98"/>
      <c r="N16" s="51"/>
      <c r="O16" s="105"/>
      <c r="P16" s="18"/>
      <c r="Q16" s="39"/>
      <c r="R16" s="8"/>
      <c r="S16" s="8"/>
      <c r="T16" s="8"/>
      <c r="U16" s="8"/>
      <c r="X16" s="94"/>
    </row>
    <row r="17" spans="1:15" x14ac:dyDescent="0.2">
      <c r="A17" s="17"/>
      <c r="B17" s="99"/>
      <c r="C17" s="99"/>
      <c r="D17" s="99"/>
      <c r="E17" s="99"/>
      <c r="F17" s="99"/>
      <c r="G17" s="99"/>
      <c r="H17" s="99"/>
      <c r="I17" s="99"/>
      <c r="J17" s="99"/>
      <c r="K17" s="99"/>
      <c r="L17" s="100"/>
      <c r="M17" s="100"/>
      <c r="N17" s="101"/>
      <c r="O17" s="100"/>
    </row>
    <row r="18" spans="1:15" x14ac:dyDescent="0.2">
      <c r="A18" s="29"/>
      <c r="B18" s="347"/>
      <c r="C18" s="347"/>
      <c r="D18" s="347"/>
      <c r="E18" s="347"/>
      <c r="F18" s="347"/>
      <c r="G18" s="348"/>
      <c r="H18" s="99"/>
      <c r="I18" s="99"/>
      <c r="J18" s="99"/>
      <c r="K18" s="99"/>
      <c r="L18" s="99"/>
      <c r="M18" s="99"/>
      <c r="N18" s="102"/>
      <c r="O18" s="99"/>
    </row>
    <row r="19" spans="1:15" x14ac:dyDescent="0.2">
      <c r="A19" s="37"/>
      <c r="B19" s="349"/>
      <c r="C19" s="350"/>
      <c r="D19" s="350"/>
      <c r="E19" s="350"/>
      <c r="F19" s="350"/>
      <c r="G19" s="350"/>
      <c r="H19" s="102"/>
      <c r="I19" s="103"/>
      <c r="J19" s="104"/>
      <c r="K19" s="51"/>
      <c r="L19" s="104"/>
      <c r="M19" s="105"/>
      <c r="N19" s="102"/>
      <c r="O19" s="99"/>
    </row>
    <row r="20" spans="1:15" x14ac:dyDescent="0.2">
      <c r="A20" s="38"/>
      <c r="B20" s="351"/>
      <c r="C20" s="352"/>
      <c r="D20" s="351"/>
      <c r="E20" s="352"/>
      <c r="F20" s="351"/>
      <c r="G20" s="352"/>
      <c r="H20" s="102"/>
      <c r="I20" s="103"/>
      <c r="J20" s="104"/>
      <c r="K20" s="51"/>
      <c r="L20" s="104"/>
      <c r="M20" s="105"/>
      <c r="N20" s="102"/>
      <c r="O20" s="99"/>
    </row>
    <row r="21" spans="1:15" x14ac:dyDescent="0.2">
      <c r="A21" s="63"/>
      <c r="B21" s="64"/>
      <c r="C21" s="32"/>
      <c r="D21" s="32"/>
      <c r="E21" s="32"/>
      <c r="F21" s="32"/>
      <c r="G21" s="49"/>
      <c r="H21" s="102"/>
      <c r="I21" s="103"/>
      <c r="J21" s="104"/>
      <c r="K21" s="51"/>
      <c r="L21" s="104"/>
      <c r="M21" s="105"/>
      <c r="N21" s="102"/>
      <c r="O21" s="99"/>
    </row>
    <row r="22" spans="1:15" x14ac:dyDescent="0.2">
      <c r="A22" s="340"/>
      <c r="B22" s="342"/>
      <c r="C22" s="343"/>
      <c r="D22" s="343"/>
      <c r="E22" s="343"/>
      <c r="F22" s="343"/>
      <c r="G22" s="343"/>
      <c r="H22" s="102"/>
      <c r="I22" s="103"/>
      <c r="J22" s="104"/>
      <c r="K22" s="51"/>
      <c r="L22" s="104"/>
      <c r="M22" s="105"/>
      <c r="N22" s="102"/>
      <c r="O22" s="99"/>
    </row>
    <row r="23" spans="1:15" x14ac:dyDescent="0.2">
      <c r="A23" s="341"/>
      <c r="B23" s="34"/>
      <c r="C23" s="47"/>
      <c r="D23" s="35"/>
      <c r="E23" s="47"/>
      <c r="F23" s="35"/>
      <c r="G23" s="47"/>
      <c r="H23" s="99"/>
      <c r="I23" s="99"/>
      <c r="J23" s="104"/>
      <c r="K23" s="51"/>
      <c r="L23" s="104"/>
      <c r="M23" s="105"/>
      <c r="N23" s="102"/>
      <c r="O23" s="99"/>
    </row>
    <row r="24" spans="1:15" x14ac:dyDescent="0.2">
      <c r="A24" s="30"/>
      <c r="B24" s="57"/>
      <c r="C24" s="43"/>
      <c r="D24" s="20"/>
      <c r="E24" s="43"/>
      <c r="F24" s="20"/>
      <c r="G24" s="43"/>
      <c r="H24" s="99"/>
      <c r="I24" s="99"/>
      <c r="J24" s="104"/>
      <c r="K24" s="51"/>
      <c r="L24" s="104"/>
      <c r="M24" s="105"/>
      <c r="N24" s="102"/>
      <c r="O24" s="103"/>
    </row>
    <row r="25" spans="1:15" x14ac:dyDescent="0.2">
      <c r="A25" s="30"/>
      <c r="B25" s="57"/>
      <c r="C25" s="43"/>
      <c r="D25" s="20"/>
      <c r="E25" s="43"/>
      <c r="F25" s="20"/>
      <c r="G25" s="43"/>
      <c r="H25" s="99"/>
      <c r="I25" s="99"/>
      <c r="J25" s="104"/>
      <c r="K25" s="51"/>
      <c r="L25" s="104"/>
      <c r="M25" s="105"/>
      <c r="N25" s="102"/>
      <c r="O25" s="103"/>
    </row>
    <row r="26" spans="1:15" x14ac:dyDescent="0.2">
      <c r="A26" s="30"/>
      <c r="B26" s="57"/>
      <c r="C26" s="43"/>
      <c r="D26" s="20"/>
      <c r="E26" s="43"/>
      <c r="F26" s="20"/>
      <c r="G26" s="43"/>
      <c r="H26" s="99"/>
      <c r="I26" s="99"/>
      <c r="J26" s="104"/>
      <c r="K26" s="51"/>
      <c r="L26" s="104"/>
      <c r="M26" s="105"/>
      <c r="N26" s="102"/>
      <c r="O26" s="103"/>
    </row>
    <row r="27" spans="1:15" ht="12.75" thickBot="1" x14ac:dyDescent="0.25">
      <c r="A27" s="31"/>
      <c r="B27" s="58"/>
      <c r="C27" s="44"/>
      <c r="D27" s="22"/>
      <c r="E27" s="44"/>
      <c r="F27" s="22"/>
      <c r="G27" s="44"/>
      <c r="H27" s="99"/>
      <c r="I27" s="99"/>
      <c r="J27" s="99"/>
      <c r="K27" s="99"/>
      <c r="L27" s="99"/>
      <c r="M27" s="99"/>
      <c r="N27" s="102"/>
      <c r="O27" s="103"/>
    </row>
    <row r="28" spans="1:15" x14ac:dyDescent="0.2">
      <c r="A28" s="18"/>
      <c r="B28" s="18"/>
      <c r="C28" s="39"/>
      <c r="D28" s="8"/>
      <c r="E28" s="8"/>
      <c r="F28" s="8"/>
      <c r="G28" s="100"/>
      <c r="H28" s="99"/>
      <c r="I28" s="99"/>
      <c r="J28" s="99"/>
      <c r="K28" s="99"/>
      <c r="L28" s="99"/>
      <c r="M28" s="99"/>
      <c r="N28" s="99"/>
      <c r="O28" s="99"/>
    </row>
    <row r="29" spans="1:15" x14ac:dyDescent="0.2">
      <c r="A29" s="18"/>
      <c r="B29" s="18"/>
      <c r="C29" s="39"/>
      <c r="D29" s="8"/>
      <c r="E29" s="8"/>
      <c r="F29" s="8"/>
      <c r="G29" s="100"/>
      <c r="H29" s="99"/>
      <c r="I29" s="99"/>
      <c r="J29" s="99"/>
      <c r="K29" s="99"/>
      <c r="L29" s="99"/>
      <c r="M29" s="99"/>
      <c r="N29" s="99"/>
      <c r="O29" s="99"/>
    </row>
    <row r="30" spans="1:15" x14ac:dyDescent="0.2">
      <c r="J30" s="104"/>
      <c r="K30" s="104"/>
      <c r="L30" s="104"/>
      <c r="M30" s="104"/>
    </row>
    <row r="31" spans="1:15" x14ac:dyDescent="0.2">
      <c r="H31" s="104"/>
      <c r="I31" s="106"/>
      <c r="J31" s="104"/>
      <c r="K31" s="94"/>
      <c r="L31" s="94"/>
      <c r="M31" s="94"/>
    </row>
    <row r="32" spans="1:15" x14ac:dyDescent="0.2">
      <c r="H32" s="104"/>
      <c r="I32" s="106"/>
      <c r="J32" s="104"/>
      <c r="K32" s="94"/>
      <c r="L32" s="94"/>
      <c r="M32" s="94"/>
    </row>
    <row r="33" spans="8:13" ht="12.75" customHeight="1" x14ac:dyDescent="0.2">
      <c r="H33" s="104"/>
      <c r="I33" s="106"/>
      <c r="J33" s="104"/>
      <c r="K33" s="94"/>
      <c r="L33" s="94"/>
      <c r="M33" s="94"/>
    </row>
    <row r="34" spans="8:13" x14ac:dyDescent="0.2">
      <c r="H34" s="104"/>
      <c r="I34" s="106"/>
      <c r="J34" s="104"/>
      <c r="K34" s="94"/>
      <c r="L34" s="94"/>
      <c r="M34" s="94"/>
    </row>
    <row r="35" spans="8:13" ht="13.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6"/>
  <dimension ref="A1:U38"/>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1" ht="18" x14ac:dyDescent="0.25">
      <c r="A1" s="90" t="s">
        <v>52</v>
      </c>
      <c r="B1" s="99"/>
      <c r="C1" s="99"/>
      <c r="D1" s="99"/>
      <c r="E1" s="99"/>
      <c r="F1" s="99"/>
      <c r="G1" s="99"/>
      <c r="H1" s="99"/>
      <c r="I1" s="99"/>
      <c r="J1" s="99"/>
      <c r="K1" s="99"/>
      <c r="L1" s="99"/>
      <c r="M1" s="91" t="e">
        <f>Obsah!#REF!</f>
        <v>#REF!</v>
      </c>
      <c r="N1" s="99"/>
      <c r="O1" s="99"/>
    </row>
    <row r="2" spans="1:21" ht="7.5" customHeight="1" x14ac:dyDescent="0.25">
      <c r="A2" s="90"/>
      <c r="B2" s="99"/>
      <c r="C2" s="99"/>
      <c r="D2" s="99"/>
      <c r="E2" s="99"/>
      <c r="F2" s="99"/>
      <c r="G2" s="99"/>
      <c r="H2" s="99"/>
      <c r="I2" s="99"/>
      <c r="J2" s="99"/>
      <c r="K2" s="99"/>
      <c r="L2" s="99"/>
      <c r="M2" s="99"/>
      <c r="N2" s="99"/>
      <c r="O2" s="99"/>
    </row>
    <row r="3" spans="1:21" x14ac:dyDescent="0.2">
      <c r="A3" s="28"/>
      <c r="B3" s="347"/>
      <c r="C3" s="347"/>
      <c r="D3" s="347"/>
      <c r="E3" s="347"/>
      <c r="F3" s="347"/>
      <c r="G3" s="348"/>
      <c r="H3" s="354"/>
      <c r="I3" s="347"/>
      <c r="J3" s="347"/>
      <c r="K3" s="347"/>
      <c r="L3" s="347"/>
      <c r="M3" s="347"/>
      <c r="N3" s="9"/>
    </row>
    <row r="4" spans="1:21" ht="13.5" customHeight="1" x14ac:dyDescent="0.2">
      <c r="A4" s="28"/>
      <c r="B4" s="355"/>
      <c r="C4" s="356"/>
      <c r="D4" s="356"/>
      <c r="E4" s="356"/>
      <c r="F4" s="356"/>
      <c r="G4" s="357"/>
      <c r="H4" s="355"/>
      <c r="I4" s="356"/>
      <c r="J4" s="356"/>
      <c r="K4" s="356"/>
      <c r="L4" s="356"/>
      <c r="M4" s="356"/>
      <c r="N4" s="40"/>
    </row>
    <row r="5" spans="1:21" x14ac:dyDescent="0.2">
      <c r="A5" s="16"/>
      <c r="B5" s="353"/>
      <c r="C5" s="352"/>
      <c r="D5" s="353"/>
      <c r="E5" s="352"/>
      <c r="F5" s="353"/>
      <c r="G5" s="352"/>
      <c r="H5" s="353"/>
      <c r="I5" s="352"/>
      <c r="J5" s="353"/>
      <c r="K5" s="352"/>
      <c r="L5" s="353"/>
      <c r="M5" s="351"/>
      <c r="N5" s="59"/>
    </row>
    <row r="6" spans="1:21" x14ac:dyDescent="0.2">
      <c r="A6" s="14"/>
      <c r="B6" s="64"/>
      <c r="C6" s="32"/>
      <c r="D6" s="32"/>
      <c r="E6" s="32"/>
      <c r="F6" s="32"/>
      <c r="G6" s="32"/>
      <c r="H6" s="32"/>
      <c r="I6" s="32"/>
      <c r="J6" s="32"/>
      <c r="K6" s="32"/>
      <c r="L6" s="32"/>
      <c r="M6" s="49"/>
      <c r="N6" s="59"/>
    </row>
    <row r="7" spans="1:21" x14ac:dyDescent="0.2">
      <c r="A7" s="344"/>
      <c r="B7" s="342"/>
      <c r="C7" s="343"/>
      <c r="D7" s="343"/>
      <c r="E7" s="343"/>
      <c r="F7" s="343"/>
      <c r="G7" s="346"/>
      <c r="H7" s="342"/>
      <c r="I7" s="343"/>
      <c r="J7" s="343"/>
      <c r="K7" s="343"/>
      <c r="L7" s="343"/>
      <c r="M7" s="343"/>
      <c r="N7" s="41"/>
    </row>
    <row r="8" spans="1:21" x14ac:dyDescent="0.2">
      <c r="A8" s="345"/>
      <c r="B8" s="34"/>
      <c r="C8" s="46"/>
      <c r="D8" s="35"/>
      <c r="E8" s="46"/>
      <c r="F8" s="35"/>
      <c r="G8" s="46"/>
      <c r="H8" s="34"/>
      <c r="I8" s="46"/>
      <c r="J8" s="35"/>
      <c r="K8" s="46"/>
      <c r="L8" s="35"/>
      <c r="M8" s="46"/>
      <c r="N8" s="1"/>
    </row>
    <row r="9" spans="1:21" x14ac:dyDescent="0.2">
      <c r="A9" s="36"/>
      <c r="B9" s="92"/>
      <c r="C9" s="93"/>
      <c r="D9" s="19"/>
      <c r="E9" s="93"/>
      <c r="F9" s="19"/>
      <c r="G9" s="93"/>
      <c r="H9" s="92"/>
      <c r="I9" s="93"/>
      <c r="J9" s="19"/>
      <c r="K9" s="93"/>
      <c r="L9" s="19"/>
      <c r="M9" s="93"/>
      <c r="N9" s="51"/>
      <c r="O9" s="105"/>
    </row>
    <row r="10" spans="1:21" x14ac:dyDescent="0.2">
      <c r="A10" s="36"/>
      <c r="B10" s="92"/>
      <c r="C10" s="93"/>
      <c r="D10" s="19"/>
      <c r="E10" s="93"/>
      <c r="F10" s="19"/>
      <c r="G10" s="93"/>
      <c r="H10" s="92"/>
      <c r="I10" s="93"/>
      <c r="J10" s="19"/>
      <c r="K10" s="93"/>
      <c r="L10" s="19"/>
      <c r="M10" s="93"/>
      <c r="N10" s="51"/>
      <c r="O10" s="105"/>
    </row>
    <row r="11" spans="1:21" x14ac:dyDescent="0.2">
      <c r="A11" s="27"/>
      <c r="B11" s="25"/>
      <c r="C11" s="93"/>
      <c r="D11" s="12"/>
      <c r="E11" s="93"/>
      <c r="F11" s="12"/>
      <c r="G11" s="93"/>
      <c r="H11" s="25"/>
      <c r="I11" s="93"/>
      <c r="J11" s="12"/>
      <c r="K11" s="93"/>
      <c r="L11" s="12"/>
      <c r="M11" s="93"/>
      <c r="N11" s="51"/>
      <c r="O11" s="105"/>
    </row>
    <row r="12" spans="1:21" x14ac:dyDescent="0.2">
      <c r="A12" s="27"/>
      <c r="B12" s="92"/>
      <c r="C12" s="93"/>
      <c r="D12" s="19"/>
      <c r="E12" s="93"/>
      <c r="F12" s="19"/>
      <c r="G12" s="93"/>
      <c r="H12" s="92"/>
      <c r="I12" s="93"/>
      <c r="J12" s="19"/>
      <c r="K12" s="93"/>
      <c r="L12" s="19"/>
      <c r="M12" s="93"/>
      <c r="N12" s="51"/>
      <c r="O12" s="105"/>
    </row>
    <row r="13" spans="1:21" x14ac:dyDescent="0.2">
      <c r="A13" s="27"/>
      <c r="B13" s="25"/>
      <c r="C13" s="93"/>
      <c r="D13" s="12"/>
      <c r="E13" s="93"/>
      <c r="F13" s="12"/>
      <c r="G13" s="93"/>
      <c r="H13" s="25"/>
      <c r="I13" s="93"/>
      <c r="J13" s="12"/>
      <c r="K13" s="93"/>
      <c r="L13" s="12"/>
      <c r="M13" s="93"/>
      <c r="N13" s="51"/>
      <c r="O13" s="105"/>
    </row>
    <row r="14" spans="1:21" x14ac:dyDescent="0.2">
      <c r="A14" s="27"/>
      <c r="B14" s="92"/>
      <c r="C14" s="93"/>
      <c r="D14" s="19"/>
      <c r="E14" s="93"/>
      <c r="F14" s="19"/>
      <c r="G14" s="93"/>
      <c r="H14" s="92"/>
      <c r="I14" s="93"/>
      <c r="J14" s="19"/>
      <c r="K14" s="93"/>
      <c r="L14" s="19"/>
      <c r="M14" s="93"/>
      <c r="N14" s="51"/>
      <c r="O14" s="105"/>
      <c r="P14" s="18"/>
      <c r="Q14" s="39"/>
      <c r="R14" s="8"/>
      <c r="S14" s="8"/>
      <c r="T14" s="8"/>
      <c r="U14" s="8"/>
    </row>
    <row r="15" spans="1:21" x14ac:dyDescent="0.2">
      <c r="A15" s="27"/>
      <c r="B15" s="92"/>
      <c r="C15" s="93"/>
      <c r="D15" s="19"/>
      <c r="E15" s="95"/>
      <c r="F15" s="19"/>
      <c r="G15" s="95"/>
      <c r="H15" s="92"/>
      <c r="I15" s="95"/>
      <c r="J15" s="19"/>
      <c r="K15" s="95"/>
      <c r="L15" s="19"/>
      <c r="M15" s="95"/>
      <c r="N15" s="51"/>
      <c r="O15" s="105"/>
      <c r="P15" s="18"/>
      <c r="Q15" s="39"/>
      <c r="R15" s="8"/>
      <c r="S15" s="8"/>
      <c r="T15" s="8"/>
      <c r="U15" s="8"/>
    </row>
    <row r="16" spans="1:21" ht="12.75" thickBot="1" x14ac:dyDescent="0.25">
      <c r="A16" s="15"/>
      <c r="B16" s="23"/>
      <c r="C16" s="96"/>
      <c r="D16" s="5"/>
      <c r="E16" s="97"/>
      <c r="F16" s="5"/>
      <c r="G16" s="97"/>
      <c r="H16" s="23"/>
      <c r="I16" s="98"/>
      <c r="J16" s="5"/>
      <c r="K16" s="98"/>
      <c r="L16" s="5"/>
      <c r="M16" s="98"/>
      <c r="N16" s="51"/>
      <c r="O16" s="105"/>
      <c r="P16" s="18"/>
      <c r="Q16" s="39"/>
      <c r="R16" s="8"/>
      <c r="S16" s="8"/>
      <c r="T16" s="8"/>
      <c r="U16" s="8"/>
    </row>
    <row r="17" spans="1:20" x14ac:dyDescent="0.2">
      <c r="A17" s="17"/>
      <c r="B17" s="99"/>
      <c r="C17" s="99"/>
      <c r="D17" s="99"/>
      <c r="E17" s="99"/>
      <c r="F17" s="99"/>
      <c r="G17" s="99"/>
      <c r="H17" s="99"/>
      <c r="I17" s="99"/>
      <c r="J17" s="99"/>
      <c r="K17" s="99"/>
      <c r="L17" s="100"/>
      <c r="M17" s="100"/>
      <c r="N17" s="101"/>
      <c r="O17" s="100"/>
    </row>
    <row r="18" spans="1:20" x14ac:dyDescent="0.2">
      <c r="A18" s="50"/>
      <c r="B18" s="347"/>
      <c r="C18" s="347"/>
      <c r="D18" s="347"/>
      <c r="E18" s="347"/>
      <c r="F18" s="347"/>
      <c r="G18" s="348"/>
      <c r="H18" s="7"/>
      <c r="I18" s="7"/>
      <c r="J18" s="7"/>
      <c r="K18" s="7"/>
      <c r="L18" s="7"/>
      <c r="M18" s="7"/>
      <c r="N18" s="102"/>
      <c r="O18" s="99"/>
      <c r="P18" s="60"/>
      <c r="Q18" s="39"/>
      <c r="R18" s="8"/>
      <c r="S18" s="8"/>
      <c r="T18" s="8"/>
    </row>
    <row r="19" spans="1:20" x14ac:dyDescent="0.2">
      <c r="A19" s="37"/>
      <c r="B19" s="349"/>
      <c r="C19" s="350"/>
      <c r="D19" s="350"/>
      <c r="E19" s="350"/>
      <c r="F19" s="350"/>
      <c r="G19" s="350"/>
      <c r="H19" s="102"/>
      <c r="I19" s="103"/>
      <c r="J19" s="104"/>
      <c r="K19" s="51"/>
      <c r="L19" s="104"/>
      <c r="M19" s="105"/>
      <c r="N19" s="102"/>
      <c r="O19" s="99"/>
      <c r="P19" s="60"/>
      <c r="Q19" s="39"/>
      <c r="R19" s="8"/>
      <c r="S19" s="8"/>
      <c r="T19" s="8"/>
    </row>
    <row r="20" spans="1:20" x14ac:dyDescent="0.2">
      <c r="A20" s="38"/>
      <c r="B20" s="351"/>
      <c r="C20" s="352"/>
      <c r="D20" s="351"/>
      <c r="E20" s="352"/>
      <c r="F20" s="351"/>
      <c r="G20" s="352"/>
      <c r="H20" s="102"/>
      <c r="I20" s="103"/>
      <c r="J20" s="104"/>
      <c r="K20" s="51"/>
      <c r="L20" s="104"/>
      <c r="M20" s="105"/>
      <c r="N20" s="102"/>
      <c r="O20" s="99"/>
      <c r="P20" s="60"/>
      <c r="Q20" s="39"/>
      <c r="R20" s="45"/>
      <c r="S20" s="45"/>
      <c r="T20" s="45"/>
    </row>
    <row r="21" spans="1:20" x14ac:dyDescent="0.2">
      <c r="A21" s="63"/>
      <c r="B21" s="64"/>
      <c r="C21" s="32"/>
      <c r="D21" s="32"/>
      <c r="E21" s="32"/>
      <c r="F21" s="32"/>
      <c r="G21" s="49"/>
      <c r="H21" s="102"/>
      <c r="I21" s="103"/>
      <c r="J21" s="104"/>
      <c r="K21" s="51"/>
      <c r="L21" s="104"/>
      <c r="M21" s="105"/>
      <c r="N21" s="102"/>
      <c r="O21" s="99"/>
      <c r="P21" s="60"/>
      <c r="Q21" s="39"/>
      <c r="R21" s="8"/>
      <c r="S21" s="8"/>
      <c r="T21" s="8"/>
    </row>
    <row r="22" spans="1:20" x14ac:dyDescent="0.2">
      <c r="A22" s="340"/>
      <c r="B22" s="342"/>
      <c r="C22" s="343"/>
      <c r="D22" s="343"/>
      <c r="E22" s="343"/>
      <c r="F22" s="343"/>
      <c r="G22" s="343"/>
      <c r="H22" s="102"/>
      <c r="I22" s="103"/>
      <c r="J22" s="104"/>
      <c r="K22" s="51"/>
      <c r="L22" s="104"/>
      <c r="M22" s="105"/>
      <c r="N22" s="102"/>
      <c r="O22" s="99"/>
      <c r="P22" s="60"/>
      <c r="Q22" s="39"/>
      <c r="R22" s="8"/>
      <c r="S22" s="8"/>
      <c r="T22" s="8"/>
    </row>
    <row r="23" spans="1:20" x14ac:dyDescent="0.2">
      <c r="A23" s="341"/>
      <c r="B23" s="34"/>
      <c r="C23" s="47"/>
      <c r="D23" s="35"/>
      <c r="E23" s="47"/>
      <c r="F23" s="35"/>
      <c r="G23" s="47"/>
      <c r="H23" s="99"/>
      <c r="I23" s="99"/>
      <c r="J23" s="104"/>
      <c r="K23" s="51"/>
      <c r="L23" s="104"/>
      <c r="M23" s="105"/>
      <c r="N23" s="102"/>
      <c r="O23" s="99"/>
      <c r="P23" s="60"/>
      <c r="Q23" s="39"/>
      <c r="R23" s="42"/>
      <c r="S23" s="45"/>
      <c r="T23" s="45"/>
    </row>
    <row r="24" spans="1:20" x14ac:dyDescent="0.2">
      <c r="A24" s="30"/>
      <c r="B24" s="57"/>
      <c r="C24" s="43"/>
      <c r="D24" s="20"/>
      <c r="E24" s="43"/>
      <c r="F24" s="20"/>
      <c r="G24" s="43"/>
      <c r="H24" s="99"/>
      <c r="I24" s="99"/>
      <c r="J24" s="104"/>
      <c r="K24" s="51"/>
      <c r="L24" s="104"/>
      <c r="M24" s="105"/>
      <c r="N24" s="102"/>
      <c r="O24" s="103"/>
      <c r="T24" s="100"/>
    </row>
    <row r="25" spans="1:20" x14ac:dyDescent="0.2">
      <c r="A25" s="30"/>
      <c r="B25" s="57"/>
      <c r="C25" s="43"/>
      <c r="D25" s="20"/>
      <c r="E25" s="43"/>
      <c r="F25" s="20"/>
      <c r="G25" s="43"/>
      <c r="H25" s="99"/>
      <c r="I25" s="99"/>
      <c r="J25" s="104"/>
      <c r="K25" s="51"/>
      <c r="L25" s="104"/>
      <c r="M25" s="105"/>
      <c r="N25" s="102"/>
      <c r="O25" s="103"/>
    </row>
    <row r="26" spans="1:20" x14ac:dyDescent="0.2">
      <c r="A26" s="30"/>
      <c r="B26" s="57"/>
      <c r="C26" s="43"/>
      <c r="D26" s="20"/>
      <c r="E26" s="43"/>
      <c r="F26" s="20"/>
      <c r="G26" s="43"/>
      <c r="H26" s="99"/>
      <c r="I26" s="99"/>
      <c r="J26" s="104"/>
      <c r="K26" s="51"/>
      <c r="L26" s="104"/>
      <c r="M26" s="105"/>
      <c r="N26" s="102"/>
      <c r="O26" s="103"/>
    </row>
    <row r="27" spans="1:20" ht="12.75" thickBot="1" x14ac:dyDescent="0.25">
      <c r="A27" s="31"/>
      <c r="B27" s="58"/>
      <c r="C27" s="44"/>
      <c r="D27" s="22"/>
      <c r="E27" s="44"/>
      <c r="F27" s="22"/>
      <c r="G27" s="44"/>
      <c r="H27" s="99"/>
      <c r="I27" s="99"/>
      <c r="J27" s="99"/>
      <c r="K27" s="99"/>
      <c r="L27" s="99"/>
      <c r="M27" s="99"/>
      <c r="N27" s="102"/>
      <c r="O27" s="103"/>
    </row>
    <row r="28" spans="1:20" x14ac:dyDescent="0.2">
      <c r="A28" s="18"/>
      <c r="B28" s="18"/>
      <c r="C28" s="39"/>
      <c r="D28" s="8"/>
      <c r="E28" s="8"/>
      <c r="F28" s="8"/>
      <c r="G28" s="100"/>
      <c r="H28" s="99"/>
      <c r="I28" s="99"/>
      <c r="J28" s="99"/>
      <c r="K28" s="99"/>
      <c r="L28" s="99"/>
      <c r="M28" s="99"/>
    </row>
    <row r="29" spans="1:20" x14ac:dyDescent="0.2">
      <c r="H29" s="99"/>
      <c r="I29" s="99"/>
      <c r="J29" s="99"/>
      <c r="K29" s="99"/>
      <c r="L29" s="99"/>
      <c r="M29" s="99"/>
    </row>
    <row r="30" spans="1:20" x14ac:dyDescent="0.2">
      <c r="J30" s="104"/>
      <c r="K30" s="104"/>
      <c r="L30" s="104"/>
      <c r="M30" s="104"/>
    </row>
    <row r="31" spans="1:20" x14ac:dyDescent="0.2">
      <c r="H31" s="104"/>
      <c r="I31" s="106"/>
      <c r="J31" s="104"/>
      <c r="K31" s="94"/>
      <c r="L31" s="94"/>
      <c r="M31" s="94"/>
    </row>
    <row r="32" spans="1:20" ht="12.75" customHeight="1" x14ac:dyDescent="0.2">
      <c r="H32" s="104"/>
      <c r="I32" s="106"/>
      <c r="J32" s="104"/>
      <c r="K32" s="94"/>
      <c r="L32" s="94"/>
      <c r="M32" s="94"/>
    </row>
    <row r="33" spans="8:13" x14ac:dyDescent="0.2">
      <c r="H33" s="104"/>
      <c r="I33" s="106"/>
      <c r="J33" s="104"/>
      <c r="K33" s="94"/>
      <c r="L33" s="94"/>
      <c r="M33" s="94"/>
    </row>
    <row r="34" spans="8:13" ht="13.5" customHeight="1" x14ac:dyDescent="0.2">
      <c r="H34" s="104"/>
      <c r="I34" s="106"/>
      <c r="J34" s="104"/>
      <c r="K34" s="94"/>
      <c r="L34" s="94"/>
      <c r="M34" s="94"/>
    </row>
    <row r="35" spans="8:13" ht="12.7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7"/>
  <dimension ref="A1:X39"/>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4" ht="18" x14ac:dyDescent="0.25">
      <c r="A1" s="90" t="s">
        <v>53</v>
      </c>
      <c r="M1" s="91" t="e">
        <f>Obsah!#REF!</f>
        <v>#REF!</v>
      </c>
    </row>
    <row r="2" spans="1:24" ht="7.5" customHeight="1" x14ac:dyDescent="0.2"/>
    <row r="3" spans="1:24" x14ac:dyDescent="0.2">
      <c r="A3" s="28"/>
      <c r="B3" s="347"/>
      <c r="C3" s="347"/>
      <c r="D3" s="347"/>
      <c r="E3" s="347"/>
      <c r="F3" s="347"/>
      <c r="G3" s="348"/>
      <c r="H3" s="354"/>
      <c r="I3" s="347"/>
      <c r="J3" s="347"/>
      <c r="K3" s="347"/>
      <c r="L3" s="347"/>
      <c r="M3" s="347"/>
      <c r="N3" s="9"/>
    </row>
    <row r="4" spans="1:24" x14ac:dyDescent="0.2">
      <c r="A4" s="28"/>
      <c r="B4" s="355"/>
      <c r="C4" s="356"/>
      <c r="D4" s="356"/>
      <c r="E4" s="356"/>
      <c r="F4" s="356"/>
      <c r="G4" s="357"/>
      <c r="H4" s="355"/>
      <c r="I4" s="356"/>
      <c r="J4" s="356"/>
      <c r="K4" s="356"/>
      <c r="L4" s="356"/>
      <c r="M4" s="356"/>
      <c r="N4" s="40"/>
    </row>
    <row r="5" spans="1:24" x14ac:dyDescent="0.2">
      <c r="A5" s="16"/>
      <c r="B5" s="353"/>
      <c r="C5" s="352"/>
      <c r="D5" s="353"/>
      <c r="E5" s="352"/>
      <c r="F5" s="353"/>
      <c r="G5" s="352"/>
      <c r="H5" s="353"/>
      <c r="I5" s="352"/>
      <c r="J5" s="353"/>
      <c r="K5" s="352"/>
      <c r="L5" s="353"/>
      <c r="M5" s="351"/>
      <c r="N5" s="59"/>
    </row>
    <row r="6" spans="1:24" x14ac:dyDescent="0.2">
      <c r="A6" s="48"/>
      <c r="B6" s="64"/>
      <c r="C6" s="32"/>
      <c r="D6" s="32"/>
      <c r="E6" s="32"/>
      <c r="F6" s="32"/>
      <c r="G6" s="32"/>
      <c r="H6" s="32"/>
      <c r="I6" s="32"/>
      <c r="J6" s="32"/>
      <c r="K6" s="32"/>
      <c r="L6" s="32"/>
      <c r="M6" s="33"/>
      <c r="N6" s="59"/>
    </row>
    <row r="7" spans="1:24" x14ac:dyDescent="0.2">
      <c r="A7" s="344"/>
      <c r="B7" s="342"/>
      <c r="C7" s="343"/>
      <c r="D7" s="343"/>
      <c r="E7" s="343"/>
      <c r="F7" s="343"/>
      <c r="G7" s="346"/>
      <c r="H7" s="342"/>
      <c r="I7" s="343"/>
      <c r="J7" s="343"/>
      <c r="K7" s="343"/>
      <c r="L7" s="343"/>
      <c r="M7" s="343"/>
      <c r="N7" s="41"/>
    </row>
    <row r="8" spans="1:24" x14ac:dyDescent="0.2">
      <c r="A8" s="345"/>
      <c r="B8" s="34"/>
      <c r="C8" s="46"/>
      <c r="D8" s="35"/>
      <c r="E8" s="46"/>
      <c r="F8" s="35"/>
      <c r="G8" s="46"/>
      <c r="H8" s="34"/>
      <c r="I8" s="46"/>
      <c r="J8" s="35"/>
      <c r="K8" s="46"/>
      <c r="L8" s="35"/>
      <c r="M8" s="46"/>
      <c r="N8" s="1"/>
    </row>
    <row r="9" spans="1:24" x14ac:dyDescent="0.2">
      <c r="A9" s="36"/>
      <c r="B9" s="92"/>
      <c r="C9" s="93"/>
      <c r="D9" s="19"/>
      <c r="E9" s="93"/>
      <c r="F9" s="19"/>
      <c r="G9" s="93"/>
      <c r="H9" s="92"/>
      <c r="I9" s="93"/>
      <c r="J9" s="19"/>
      <c r="K9" s="93"/>
      <c r="L9" s="19"/>
      <c r="M9" s="93"/>
      <c r="N9" s="51"/>
      <c r="O9" s="105"/>
      <c r="X9" s="94"/>
    </row>
    <row r="10" spans="1:24" x14ac:dyDescent="0.2">
      <c r="A10" s="27"/>
      <c r="B10" s="92"/>
      <c r="C10" s="93"/>
      <c r="D10" s="19"/>
      <c r="E10" s="93"/>
      <c r="F10" s="19"/>
      <c r="G10" s="93"/>
      <c r="H10" s="92"/>
      <c r="I10" s="93"/>
      <c r="J10" s="19"/>
      <c r="K10" s="93"/>
      <c r="L10" s="19"/>
      <c r="M10" s="93"/>
      <c r="N10" s="51"/>
      <c r="O10" s="105"/>
      <c r="X10" s="94"/>
    </row>
    <row r="11" spans="1:24" x14ac:dyDescent="0.2">
      <c r="A11" s="27"/>
      <c r="B11" s="25"/>
      <c r="C11" s="93"/>
      <c r="D11" s="12"/>
      <c r="E11" s="93"/>
      <c r="F11" s="12"/>
      <c r="G11" s="93"/>
      <c r="H11" s="25"/>
      <c r="I11" s="93"/>
      <c r="J11" s="12"/>
      <c r="K11" s="93"/>
      <c r="L11" s="12"/>
      <c r="M11" s="93"/>
      <c r="N11" s="51"/>
      <c r="O11" s="105"/>
      <c r="X11" s="94"/>
    </row>
    <row r="12" spans="1:24" x14ac:dyDescent="0.2">
      <c r="A12" s="27"/>
      <c r="B12" s="92"/>
      <c r="C12" s="93"/>
      <c r="D12" s="19"/>
      <c r="E12" s="93"/>
      <c r="F12" s="19"/>
      <c r="G12" s="93"/>
      <c r="H12" s="92"/>
      <c r="I12" s="93"/>
      <c r="J12" s="19"/>
      <c r="K12" s="93"/>
      <c r="L12" s="19"/>
      <c r="M12" s="93"/>
      <c r="N12" s="51"/>
      <c r="O12" s="105"/>
      <c r="X12" s="94"/>
    </row>
    <row r="13" spans="1:24" x14ac:dyDescent="0.2">
      <c r="A13" s="27"/>
      <c r="B13" s="25"/>
      <c r="C13" s="93"/>
      <c r="D13" s="12"/>
      <c r="E13" s="93"/>
      <c r="F13" s="12"/>
      <c r="G13" s="93"/>
      <c r="H13" s="25"/>
      <c r="I13" s="93"/>
      <c r="J13" s="12"/>
      <c r="K13" s="93"/>
      <c r="L13" s="12"/>
      <c r="M13" s="93"/>
      <c r="N13" s="51"/>
      <c r="O13" s="105"/>
      <c r="X13" s="94"/>
    </row>
    <row r="14" spans="1:24" x14ac:dyDescent="0.2">
      <c r="A14" s="27"/>
      <c r="B14" s="92"/>
      <c r="C14" s="93"/>
      <c r="D14" s="19"/>
      <c r="E14" s="93"/>
      <c r="F14" s="19"/>
      <c r="G14" s="93"/>
      <c r="H14" s="92"/>
      <c r="I14" s="93"/>
      <c r="J14" s="19"/>
      <c r="K14" s="93"/>
      <c r="L14" s="19"/>
      <c r="M14" s="93"/>
      <c r="N14" s="51"/>
      <c r="O14" s="105"/>
      <c r="P14" s="18"/>
      <c r="Q14" s="39"/>
      <c r="R14" s="8"/>
      <c r="S14" s="8"/>
      <c r="T14" s="8"/>
      <c r="U14" s="8"/>
      <c r="X14" s="94"/>
    </row>
    <row r="15" spans="1:24" x14ac:dyDescent="0.2">
      <c r="A15" s="27"/>
      <c r="B15" s="92"/>
      <c r="C15" s="93"/>
      <c r="D15" s="19"/>
      <c r="E15" s="95"/>
      <c r="F15" s="19"/>
      <c r="G15" s="95"/>
      <c r="H15" s="92"/>
      <c r="I15" s="95"/>
      <c r="J15" s="19"/>
      <c r="K15" s="95"/>
      <c r="L15" s="19"/>
      <c r="M15" s="95"/>
      <c r="N15" s="51"/>
      <c r="O15" s="105"/>
      <c r="P15" s="18"/>
      <c r="Q15" s="39"/>
      <c r="R15" s="8"/>
      <c r="S15" s="8"/>
      <c r="T15" s="8"/>
      <c r="U15" s="8"/>
      <c r="X15" s="94"/>
    </row>
    <row r="16" spans="1:24" ht="12.75" thickBot="1" x14ac:dyDescent="0.25">
      <c r="A16" s="15"/>
      <c r="B16" s="23"/>
      <c r="C16" s="96"/>
      <c r="D16" s="5"/>
      <c r="E16" s="97"/>
      <c r="F16" s="5"/>
      <c r="G16" s="97"/>
      <c r="H16" s="23"/>
      <c r="I16" s="98"/>
      <c r="J16" s="5"/>
      <c r="K16" s="98"/>
      <c r="L16" s="5"/>
      <c r="M16" s="98"/>
      <c r="N16" s="51"/>
      <c r="O16" s="105"/>
      <c r="P16" s="18"/>
      <c r="Q16" s="39"/>
      <c r="R16" s="8"/>
      <c r="S16" s="8"/>
      <c r="T16" s="8"/>
      <c r="U16" s="8"/>
      <c r="X16" s="94"/>
    </row>
    <row r="17" spans="1:15" x14ac:dyDescent="0.2">
      <c r="A17" s="17"/>
      <c r="B17" s="99"/>
      <c r="C17" s="99"/>
      <c r="D17" s="99"/>
      <c r="E17" s="99"/>
      <c r="F17" s="99"/>
      <c r="G17" s="99"/>
      <c r="H17" s="99"/>
      <c r="I17" s="99"/>
      <c r="J17" s="99"/>
      <c r="K17" s="99"/>
      <c r="L17" s="100"/>
      <c r="M17" s="100"/>
      <c r="N17" s="101"/>
      <c r="O17" s="100"/>
    </row>
    <row r="18" spans="1:15" x14ac:dyDescent="0.2">
      <c r="A18" s="29"/>
      <c r="B18" s="347"/>
      <c r="C18" s="347"/>
      <c r="D18" s="347"/>
      <c r="E18" s="347"/>
      <c r="F18" s="347"/>
      <c r="G18" s="348"/>
      <c r="H18" s="99"/>
      <c r="I18" s="99"/>
      <c r="J18" s="99"/>
      <c r="K18" s="99"/>
      <c r="L18" s="99"/>
      <c r="M18" s="99"/>
      <c r="N18" s="102"/>
      <c r="O18" s="99"/>
    </row>
    <row r="19" spans="1:15" x14ac:dyDescent="0.2">
      <c r="A19" s="37"/>
      <c r="B19" s="349"/>
      <c r="C19" s="350"/>
      <c r="D19" s="350"/>
      <c r="E19" s="350"/>
      <c r="F19" s="350"/>
      <c r="G19" s="350"/>
      <c r="H19" s="102"/>
      <c r="I19" s="103"/>
      <c r="J19" s="104"/>
      <c r="K19" s="51"/>
      <c r="L19" s="104"/>
      <c r="M19" s="105"/>
      <c r="N19" s="102"/>
      <c r="O19" s="99"/>
    </row>
    <row r="20" spans="1:15" x14ac:dyDescent="0.2">
      <c r="A20" s="38"/>
      <c r="B20" s="351"/>
      <c r="C20" s="352"/>
      <c r="D20" s="351"/>
      <c r="E20" s="352"/>
      <c r="F20" s="351"/>
      <c r="G20" s="352"/>
      <c r="H20" s="102"/>
      <c r="I20" s="103"/>
      <c r="J20" s="104"/>
      <c r="K20" s="51"/>
      <c r="L20" s="104"/>
      <c r="M20" s="105"/>
      <c r="N20" s="102"/>
      <c r="O20" s="99"/>
    </row>
    <row r="21" spans="1:15" x14ac:dyDescent="0.2">
      <c r="A21" s="63"/>
      <c r="B21" s="64"/>
      <c r="C21" s="32"/>
      <c r="D21" s="32"/>
      <c r="E21" s="32"/>
      <c r="F21" s="32"/>
      <c r="G21" s="49"/>
      <c r="H21" s="102"/>
      <c r="I21" s="103"/>
      <c r="J21" s="104"/>
      <c r="K21" s="51"/>
      <c r="L21" s="104"/>
      <c r="M21" s="105"/>
      <c r="N21" s="102"/>
      <c r="O21" s="99"/>
    </row>
    <row r="22" spans="1:15" x14ac:dyDescent="0.2">
      <c r="A22" s="340"/>
      <c r="B22" s="342"/>
      <c r="C22" s="343"/>
      <c r="D22" s="343"/>
      <c r="E22" s="343"/>
      <c r="F22" s="343"/>
      <c r="G22" s="343"/>
      <c r="H22" s="102"/>
      <c r="I22" s="103"/>
      <c r="J22" s="104"/>
      <c r="K22" s="51"/>
      <c r="L22" s="104"/>
      <c r="M22" s="105"/>
      <c r="N22" s="102"/>
      <c r="O22" s="99"/>
    </row>
    <row r="23" spans="1:15" x14ac:dyDescent="0.2">
      <c r="A23" s="341"/>
      <c r="B23" s="34"/>
      <c r="C23" s="47"/>
      <c r="D23" s="35"/>
      <c r="E23" s="47"/>
      <c r="F23" s="35"/>
      <c r="G23" s="47"/>
      <c r="H23" s="99"/>
      <c r="I23" s="99"/>
      <c r="J23" s="104"/>
      <c r="K23" s="51"/>
      <c r="L23" s="104"/>
      <c r="M23" s="105"/>
      <c r="N23" s="102"/>
      <c r="O23" s="99"/>
    </row>
    <row r="24" spans="1:15" x14ac:dyDescent="0.2">
      <c r="A24" s="30"/>
      <c r="B24" s="57"/>
      <c r="C24" s="43"/>
      <c r="D24" s="20"/>
      <c r="E24" s="43"/>
      <c r="F24" s="20"/>
      <c r="G24" s="43"/>
      <c r="H24" s="99"/>
      <c r="I24" s="99"/>
      <c r="J24" s="104"/>
      <c r="K24" s="51"/>
      <c r="L24" s="104"/>
      <c r="M24" s="105"/>
      <c r="N24" s="102"/>
      <c r="O24" s="103"/>
    </row>
    <row r="25" spans="1:15" x14ac:dyDescent="0.2">
      <c r="A25" s="30"/>
      <c r="B25" s="57"/>
      <c r="C25" s="43"/>
      <c r="D25" s="20"/>
      <c r="E25" s="43"/>
      <c r="F25" s="20"/>
      <c r="G25" s="43"/>
      <c r="H25" s="99"/>
      <c r="I25" s="99"/>
      <c r="J25" s="104"/>
      <c r="K25" s="51"/>
      <c r="L25" s="104"/>
      <c r="M25" s="105"/>
      <c r="N25" s="102"/>
      <c r="O25" s="103"/>
    </row>
    <row r="26" spans="1:15" x14ac:dyDescent="0.2">
      <c r="A26" s="30"/>
      <c r="B26" s="57"/>
      <c r="C26" s="43"/>
      <c r="D26" s="20"/>
      <c r="E26" s="43"/>
      <c r="F26" s="20"/>
      <c r="G26" s="43"/>
      <c r="H26" s="99"/>
      <c r="I26" s="99"/>
      <c r="J26" s="104"/>
      <c r="K26" s="51"/>
      <c r="L26" s="104"/>
      <c r="M26" s="105"/>
      <c r="N26" s="102"/>
      <c r="O26" s="103"/>
    </row>
    <row r="27" spans="1:15" ht="12.75" thickBot="1" x14ac:dyDescent="0.25">
      <c r="A27" s="31"/>
      <c r="B27" s="58"/>
      <c r="C27" s="44"/>
      <c r="D27" s="22"/>
      <c r="E27" s="44"/>
      <c r="F27" s="22"/>
      <c r="G27" s="44"/>
      <c r="H27" s="99"/>
      <c r="I27" s="99"/>
      <c r="J27" s="99"/>
      <c r="K27" s="99"/>
      <c r="L27" s="99"/>
      <c r="M27" s="99"/>
      <c r="N27" s="102"/>
      <c r="O27" s="103"/>
    </row>
    <row r="28" spans="1:15" x14ac:dyDescent="0.2">
      <c r="A28" s="18"/>
      <c r="B28" s="18"/>
      <c r="C28" s="39"/>
      <c r="D28" s="8"/>
      <c r="E28" s="8"/>
      <c r="F28" s="8"/>
      <c r="G28" s="100"/>
      <c r="H28" s="99"/>
      <c r="I28" s="99"/>
      <c r="J28" s="99"/>
      <c r="K28" s="99"/>
      <c r="L28" s="99"/>
      <c r="M28" s="99"/>
      <c r="N28" s="99"/>
      <c r="O28" s="99"/>
    </row>
    <row r="29" spans="1:15" x14ac:dyDescent="0.2">
      <c r="A29" s="18"/>
      <c r="B29" s="18"/>
      <c r="C29" s="39"/>
      <c r="D29" s="8"/>
      <c r="E29" s="8"/>
      <c r="F29" s="8"/>
      <c r="G29" s="100"/>
      <c r="H29" s="99"/>
      <c r="I29" s="99"/>
      <c r="J29" s="99"/>
      <c r="K29" s="99"/>
      <c r="L29" s="99"/>
      <c r="M29" s="99"/>
      <c r="N29" s="99"/>
      <c r="O29" s="99"/>
    </row>
    <row r="30" spans="1:15" x14ac:dyDescent="0.2">
      <c r="J30" s="104"/>
      <c r="K30" s="104"/>
      <c r="L30" s="104"/>
      <c r="M30" s="104"/>
    </row>
    <row r="31" spans="1:15" x14ac:dyDescent="0.2">
      <c r="H31" s="104"/>
      <c r="I31" s="106"/>
      <c r="J31" s="104"/>
      <c r="K31" s="94"/>
      <c r="L31" s="94"/>
      <c r="M31" s="94"/>
    </row>
    <row r="32" spans="1:15" x14ac:dyDescent="0.2">
      <c r="H32" s="104"/>
      <c r="I32" s="106"/>
      <c r="J32" s="104"/>
      <c r="K32" s="94"/>
      <c r="L32" s="94"/>
      <c r="M32" s="94"/>
    </row>
    <row r="33" spans="8:13" ht="12.75" customHeight="1" x14ac:dyDescent="0.2">
      <c r="H33" s="104"/>
      <c r="I33" s="106"/>
      <c r="J33" s="104"/>
      <c r="K33" s="94"/>
      <c r="L33" s="94"/>
      <c r="M33" s="94"/>
    </row>
    <row r="34" spans="8:13" x14ac:dyDescent="0.2">
      <c r="H34" s="104"/>
      <c r="I34" s="106"/>
      <c r="J34" s="104"/>
      <c r="K34" s="94"/>
      <c r="L34" s="94"/>
      <c r="M34" s="94"/>
    </row>
    <row r="35" spans="8:13" ht="13.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8"/>
  <dimension ref="A1:U38"/>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1" ht="18" x14ac:dyDescent="0.25">
      <c r="A1" s="90" t="s">
        <v>54</v>
      </c>
      <c r="B1" s="99"/>
      <c r="C1" s="99"/>
      <c r="D1" s="99"/>
      <c r="E1" s="99"/>
      <c r="F1" s="99"/>
      <c r="G1" s="99"/>
      <c r="H1" s="99"/>
      <c r="I1" s="99"/>
      <c r="J1" s="99"/>
      <c r="K1" s="99"/>
      <c r="L1" s="99"/>
      <c r="M1" s="91" t="e">
        <f>Obsah!#REF!</f>
        <v>#REF!</v>
      </c>
      <c r="N1" s="99"/>
      <c r="O1" s="99"/>
    </row>
    <row r="2" spans="1:21" ht="7.5" customHeight="1" x14ac:dyDescent="0.25">
      <c r="A2" s="90"/>
      <c r="B2" s="99"/>
      <c r="C2" s="99"/>
      <c r="D2" s="99"/>
      <c r="E2" s="99"/>
      <c r="F2" s="99"/>
      <c r="G2" s="99"/>
      <c r="H2" s="99"/>
      <c r="I2" s="99"/>
      <c r="J2" s="99"/>
      <c r="K2" s="99"/>
      <c r="L2" s="99"/>
      <c r="M2" s="99"/>
      <c r="N2" s="99"/>
      <c r="O2" s="99"/>
    </row>
    <row r="3" spans="1:21" x14ac:dyDescent="0.2">
      <c r="A3" s="28"/>
      <c r="B3" s="347"/>
      <c r="C3" s="347"/>
      <c r="D3" s="347"/>
      <c r="E3" s="347"/>
      <c r="F3" s="347"/>
      <c r="G3" s="348"/>
      <c r="H3" s="354"/>
      <c r="I3" s="347"/>
      <c r="J3" s="347"/>
      <c r="K3" s="347"/>
      <c r="L3" s="347"/>
      <c r="M3" s="347"/>
      <c r="N3" s="9"/>
    </row>
    <row r="4" spans="1:21" ht="13.5" customHeight="1" x14ac:dyDescent="0.2">
      <c r="A4" s="28"/>
      <c r="B4" s="355"/>
      <c r="C4" s="356"/>
      <c r="D4" s="356"/>
      <c r="E4" s="356"/>
      <c r="F4" s="356"/>
      <c r="G4" s="357"/>
      <c r="H4" s="355"/>
      <c r="I4" s="356"/>
      <c r="J4" s="356"/>
      <c r="K4" s="356"/>
      <c r="L4" s="356"/>
      <c r="M4" s="356"/>
      <c r="N4" s="40"/>
    </row>
    <row r="5" spans="1:21" x14ac:dyDescent="0.2">
      <c r="A5" s="16"/>
      <c r="B5" s="353"/>
      <c r="C5" s="352"/>
      <c r="D5" s="353"/>
      <c r="E5" s="352"/>
      <c r="F5" s="353"/>
      <c r="G5" s="352"/>
      <c r="H5" s="353"/>
      <c r="I5" s="352"/>
      <c r="J5" s="353"/>
      <c r="K5" s="352"/>
      <c r="L5" s="353"/>
      <c r="M5" s="351"/>
      <c r="N5" s="59"/>
    </row>
    <row r="6" spans="1:21" x14ac:dyDescent="0.2">
      <c r="A6" s="14"/>
      <c r="B6" s="64"/>
      <c r="C6" s="32"/>
      <c r="D6" s="32"/>
      <c r="E6" s="32"/>
      <c r="F6" s="32"/>
      <c r="G6" s="32"/>
      <c r="H6" s="32"/>
      <c r="I6" s="32"/>
      <c r="J6" s="32"/>
      <c r="K6" s="32"/>
      <c r="L6" s="32"/>
      <c r="M6" s="49"/>
      <c r="N6" s="59"/>
    </row>
    <row r="7" spans="1:21" x14ac:dyDescent="0.2">
      <c r="A7" s="344"/>
      <c r="B7" s="342"/>
      <c r="C7" s="343"/>
      <c r="D7" s="343"/>
      <c r="E7" s="343"/>
      <c r="F7" s="343"/>
      <c r="G7" s="346"/>
      <c r="H7" s="342"/>
      <c r="I7" s="343"/>
      <c r="J7" s="343"/>
      <c r="K7" s="343"/>
      <c r="L7" s="343"/>
      <c r="M7" s="343"/>
      <c r="N7" s="41"/>
    </row>
    <row r="8" spans="1:21" x14ac:dyDescent="0.2">
      <c r="A8" s="345"/>
      <c r="B8" s="34"/>
      <c r="C8" s="46"/>
      <c r="D8" s="35"/>
      <c r="E8" s="46"/>
      <c r="F8" s="35"/>
      <c r="G8" s="46"/>
      <c r="H8" s="34"/>
      <c r="I8" s="46"/>
      <c r="J8" s="35"/>
      <c r="K8" s="46"/>
      <c r="L8" s="35"/>
      <c r="M8" s="46"/>
      <c r="N8" s="1"/>
    </row>
    <row r="9" spans="1:21" x14ac:dyDescent="0.2">
      <c r="A9" s="36"/>
      <c r="B9" s="92"/>
      <c r="C9" s="93"/>
      <c r="D9" s="19"/>
      <c r="E9" s="93"/>
      <c r="F9" s="19"/>
      <c r="G9" s="93"/>
      <c r="H9" s="92"/>
      <c r="I9" s="93"/>
      <c r="J9" s="19"/>
      <c r="K9" s="93"/>
      <c r="L9" s="19"/>
      <c r="M9" s="93"/>
      <c r="N9" s="51"/>
      <c r="O9" s="105"/>
    </row>
    <row r="10" spans="1:21" x14ac:dyDescent="0.2">
      <c r="A10" s="36"/>
      <c r="B10" s="92"/>
      <c r="C10" s="93"/>
      <c r="D10" s="19"/>
      <c r="E10" s="93"/>
      <c r="F10" s="19"/>
      <c r="G10" s="93"/>
      <c r="H10" s="92"/>
      <c r="I10" s="93"/>
      <c r="J10" s="19"/>
      <c r="K10" s="93"/>
      <c r="L10" s="19"/>
      <c r="M10" s="93"/>
      <c r="N10" s="51"/>
      <c r="O10" s="105"/>
    </row>
    <row r="11" spans="1:21" x14ac:dyDescent="0.2">
      <c r="A11" s="27"/>
      <c r="B11" s="25"/>
      <c r="C11" s="93"/>
      <c r="D11" s="12"/>
      <c r="E11" s="93"/>
      <c r="F11" s="12"/>
      <c r="G11" s="93"/>
      <c r="H11" s="25"/>
      <c r="I11" s="93"/>
      <c r="J11" s="12"/>
      <c r="K11" s="93"/>
      <c r="L11" s="12"/>
      <c r="M11" s="93"/>
      <c r="N11" s="51"/>
      <c r="O11" s="105"/>
    </row>
    <row r="12" spans="1:21" x14ac:dyDescent="0.2">
      <c r="A12" s="27"/>
      <c r="B12" s="92"/>
      <c r="C12" s="93"/>
      <c r="D12" s="19"/>
      <c r="E12" s="93"/>
      <c r="F12" s="19"/>
      <c r="G12" s="93"/>
      <c r="H12" s="92"/>
      <c r="I12" s="93"/>
      <c r="J12" s="19"/>
      <c r="K12" s="93"/>
      <c r="L12" s="19"/>
      <c r="M12" s="93"/>
      <c r="N12" s="51"/>
      <c r="O12" s="105"/>
    </row>
    <row r="13" spans="1:21" x14ac:dyDescent="0.2">
      <c r="A13" s="27"/>
      <c r="B13" s="25"/>
      <c r="C13" s="93"/>
      <c r="D13" s="12"/>
      <c r="E13" s="93"/>
      <c r="F13" s="12"/>
      <c r="G13" s="93"/>
      <c r="H13" s="25"/>
      <c r="I13" s="93"/>
      <c r="J13" s="12"/>
      <c r="K13" s="93"/>
      <c r="L13" s="12"/>
      <c r="M13" s="93"/>
      <c r="N13" s="51"/>
      <c r="O13" s="105"/>
    </row>
    <row r="14" spans="1:21" x14ac:dyDescent="0.2">
      <c r="A14" s="27"/>
      <c r="B14" s="92"/>
      <c r="C14" s="93"/>
      <c r="D14" s="19"/>
      <c r="E14" s="93"/>
      <c r="F14" s="19"/>
      <c r="G14" s="93"/>
      <c r="H14" s="92"/>
      <c r="I14" s="93"/>
      <c r="J14" s="19"/>
      <c r="K14" s="93"/>
      <c r="L14" s="19"/>
      <c r="M14" s="93"/>
      <c r="N14" s="51"/>
      <c r="O14" s="105"/>
      <c r="P14" s="18"/>
      <c r="Q14" s="39"/>
      <c r="R14" s="8"/>
      <c r="S14" s="8"/>
      <c r="T14" s="8"/>
      <c r="U14" s="8"/>
    </row>
    <row r="15" spans="1:21" x14ac:dyDescent="0.2">
      <c r="A15" s="27"/>
      <c r="B15" s="92"/>
      <c r="C15" s="93"/>
      <c r="D15" s="19"/>
      <c r="E15" s="95"/>
      <c r="F15" s="19"/>
      <c r="G15" s="95"/>
      <c r="H15" s="92"/>
      <c r="I15" s="95"/>
      <c r="J15" s="19"/>
      <c r="K15" s="95"/>
      <c r="L15" s="19"/>
      <c r="M15" s="95"/>
      <c r="N15" s="51"/>
      <c r="O15" s="105"/>
      <c r="P15" s="18"/>
      <c r="Q15" s="39"/>
      <c r="R15" s="8"/>
      <c r="S15" s="8"/>
      <c r="T15" s="8"/>
      <c r="U15" s="8"/>
    </row>
    <row r="16" spans="1:21" ht="12.75" thickBot="1" x14ac:dyDescent="0.25">
      <c r="A16" s="15"/>
      <c r="B16" s="23"/>
      <c r="C16" s="96"/>
      <c r="D16" s="5"/>
      <c r="E16" s="97"/>
      <c r="F16" s="5"/>
      <c r="G16" s="97"/>
      <c r="H16" s="23"/>
      <c r="I16" s="98"/>
      <c r="J16" s="5"/>
      <c r="K16" s="98"/>
      <c r="L16" s="5"/>
      <c r="M16" s="98"/>
      <c r="N16" s="51"/>
      <c r="O16" s="105"/>
      <c r="P16" s="18"/>
      <c r="Q16" s="39"/>
      <c r="R16" s="8"/>
      <c r="S16" s="8"/>
      <c r="T16" s="8"/>
      <c r="U16" s="8"/>
    </row>
    <row r="17" spans="1:20" x14ac:dyDescent="0.2">
      <c r="A17" s="17"/>
      <c r="B17" s="99"/>
      <c r="C17" s="99"/>
      <c r="D17" s="99"/>
      <c r="E17" s="99"/>
      <c r="F17" s="99"/>
      <c r="G17" s="99"/>
      <c r="H17" s="99"/>
      <c r="I17" s="99"/>
      <c r="J17" s="99"/>
      <c r="K17" s="99"/>
      <c r="L17" s="100"/>
      <c r="M17" s="100"/>
      <c r="N17" s="101"/>
      <c r="O17" s="100"/>
    </row>
    <row r="18" spans="1:20" x14ac:dyDescent="0.2">
      <c r="A18" s="50"/>
      <c r="B18" s="347"/>
      <c r="C18" s="347"/>
      <c r="D18" s="347"/>
      <c r="E18" s="347"/>
      <c r="F18" s="347"/>
      <c r="G18" s="348"/>
      <c r="H18" s="7"/>
      <c r="I18" s="7"/>
      <c r="J18" s="7"/>
      <c r="K18" s="7"/>
      <c r="L18" s="7"/>
      <c r="M18" s="7"/>
      <c r="N18" s="102"/>
      <c r="O18" s="99"/>
      <c r="P18" s="60"/>
      <c r="Q18" s="39"/>
      <c r="R18" s="8"/>
      <c r="S18" s="8"/>
      <c r="T18" s="8"/>
    </row>
    <row r="19" spans="1:20" x14ac:dyDescent="0.2">
      <c r="A19" s="37"/>
      <c r="B19" s="349"/>
      <c r="C19" s="350"/>
      <c r="D19" s="350"/>
      <c r="E19" s="350"/>
      <c r="F19" s="350"/>
      <c r="G19" s="350"/>
      <c r="H19" s="102"/>
      <c r="I19" s="103"/>
      <c r="J19" s="104"/>
      <c r="K19" s="51"/>
      <c r="L19" s="104"/>
      <c r="M19" s="105"/>
      <c r="N19" s="102"/>
      <c r="O19" s="99"/>
      <c r="P19" s="60"/>
      <c r="Q19" s="39"/>
      <c r="R19" s="8"/>
      <c r="S19" s="8"/>
      <c r="T19" s="8"/>
    </row>
    <row r="20" spans="1:20" x14ac:dyDescent="0.2">
      <c r="A20" s="38"/>
      <c r="B20" s="351"/>
      <c r="C20" s="352"/>
      <c r="D20" s="351"/>
      <c r="E20" s="352"/>
      <c r="F20" s="351"/>
      <c r="G20" s="352"/>
      <c r="H20" s="102"/>
      <c r="I20" s="103"/>
      <c r="J20" s="104"/>
      <c r="K20" s="51"/>
      <c r="L20" s="104"/>
      <c r="M20" s="105"/>
      <c r="N20" s="102"/>
      <c r="O20" s="99"/>
      <c r="P20" s="60"/>
      <c r="Q20" s="39"/>
      <c r="R20" s="45"/>
      <c r="S20" s="45"/>
      <c r="T20" s="45"/>
    </row>
    <row r="21" spans="1:20" x14ac:dyDescent="0.2">
      <c r="A21" s="63"/>
      <c r="B21" s="64"/>
      <c r="C21" s="32"/>
      <c r="D21" s="32"/>
      <c r="E21" s="32"/>
      <c r="F21" s="32"/>
      <c r="G21" s="49"/>
      <c r="H21" s="102"/>
      <c r="I21" s="103"/>
      <c r="J21" s="104"/>
      <c r="K21" s="51"/>
      <c r="L21" s="104"/>
      <c r="M21" s="105"/>
      <c r="N21" s="102"/>
      <c r="O21" s="99"/>
      <c r="P21" s="60"/>
      <c r="Q21" s="39"/>
      <c r="R21" s="8"/>
      <c r="S21" s="8"/>
      <c r="T21" s="8"/>
    </row>
    <row r="22" spans="1:20" x14ac:dyDescent="0.2">
      <c r="A22" s="340"/>
      <c r="B22" s="342"/>
      <c r="C22" s="343"/>
      <c r="D22" s="343"/>
      <c r="E22" s="343"/>
      <c r="F22" s="343"/>
      <c r="G22" s="343"/>
      <c r="H22" s="102"/>
      <c r="I22" s="103"/>
      <c r="J22" s="104"/>
      <c r="K22" s="51"/>
      <c r="L22" s="104"/>
      <c r="M22" s="105"/>
      <c r="N22" s="102"/>
      <c r="O22" s="99"/>
      <c r="P22" s="60"/>
      <c r="Q22" s="39"/>
      <c r="R22" s="8"/>
      <c r="S22" s="8"/>
      <c r="T22" s="8"/>
    </row>
    <row r="23" spans="1:20" x14ac:dyDescent="0.2">
      <c r="A23" s="341"/>
      <c r="B23" s="34"/>
      <c r="C23" s="47"/>
      <c r="D23" s="35"/>
      <c r="E23" s="47"/>
      <c r="F23" s="35"/>
      <c r="G23" s="47"/>
      <c r="H23" s="99"/>
      <c r="I23" s="99"/>
      <c r="J23" s="104"/>
      <c r="K23" s="51"/>
      <c r="L23" s="104"/>
      <c r="M23" s="105"/>
      <c r="N23" s="102"/>
      <c r="O23" s="99"/>
      <c r="P23" s="60"/>
      <c r="Q23" s="39"/>
      <c r="R23" s="42"/>
      <c r="S23" s="45"/>
      <c r="T23" s="45"/>
    </row>
    <row r="24" spans="1:20" x14ac:dyDescent="0.2">
      <c r="A24" s="30"/>
      <c r="B24" s="57"/>
      <c r="C24" s="43"/>
      <c r="D24" s="20"/>
      <c r="E24" s="43"/>
      <c r="F24" s="20"/>
      <c r="G24" s="43"/>
      <c r="H24" s="99"/>
      <c r="I24" s="99"/>
      <c r="J24" s="104"/>
      <c r="K24" s="51"/>
      <c r="L24" s="104"/>
      <c r="M24" s="105"/>
      <c r="N24" s="102"/>
      <c r="O24" s="103"/>
      <c r="T24" s="100"/>
    </row>
    <row r="25" spans="1:20" x14ac:dyDescent="0.2">
      <c r="A25" s="30"/>
      <c r="B25" s="57"/>
      <c r="C25" s="43"/>
      <c r="D25" s="20"/>
      <c r="E25" s="43"/>
      <c r="F25" s="20"/>
      <c r="G25" s="43"/>
      <c r="H25" s="99"/>
      <c r="I25" s="99"/>
      <c r="J25" s="104"/>
      <c r="K25" s="51"/>
      <c r="L25" s="104"/>
      <c r="M25" s="105"/>
      <c r="N25" s="102"/>
      <c r="O25" s="103"/>
    </row>
    <row r="26" spans="1:20" x14ac:dyDescent="0.2">
      <c r="A26" s="30"/>
      <c r="B26" s="57"/>
      <c r="C26" s="43"/>
      <c r="D26" s="20"/>
      <c r="E26" s="43"/>
      <c r="F26" s="20"/>
      <c r="G26" s="43"/>
      <c r="H26" s="99"/>
      <c r="I26" s="99"/>
      <c r="J26" s="104"/>
      <c r="K26" s="51"/>
      <c r="L26" s="104"/>
      <c r="M26" s="105"/>
      <c r="N26" s="102"/>
      <c r="O26" s="103"/>
    </row>
    <row r="27" spans="1:20" ht="12.75" thickBot="1" x14ac:dyDescent="0.25">
      <c r="A27" s="31"/>
      <c r="B27" s="58"/>
      <c r="C27" s="44"/>
      <c r="D27" s="22"/>
      <c r="E27" s="44"/>
      <c r="F27" s="22"/>
      <c r="G27" s="44"/>
      <c r="H27" s="99"/>
      <c r="I27" s="99"/>
      <c r="J27" s="99"/>
      <c r="K27" s="99"/>
      <c r="L27" s="99"/>
      <c r="M27" s="99"/>
      <c r="N27" s="102"/>
      <c r="O27" s="103"/>
    </row>
    <row r="28" spans="1:20" x14ac:dyDescent="0.2">
      <c r="A28" s="18"/>
      <c r="B28" s="18"/>
      <c r="C28" s="39"/>
      <c r="D28" s="8"/>
      <c r="E28" s="8"/>
      <c r="F28" s="8"/>
      <c r="G28" s="100"/>
      <c r="H28" s="99"/>
      <c r="I28" s="99"/>
      <c r="J28" s="99"/>
      <c r="K28" s="99"/>
      <c r="L28" s="99"/>
      <c r="M28" s="99"/>
    </row>
    <row r="29" spans="1:20" x14ac:dyDescent="0.2">
      <c r="H29" s="99"/>
      <c r="I29" s="99"/>
      <c r="J29" s="99"/>
      <c r="K29" s="99"/>
      <c r="L29" s="99"/>
      <c r="M29" s="99"/>
    </row>
    <row r="30" spans="1:20" x14ac:dyDescent="0.2">
      <c r="J30" s="104"/>
      <c r="K30" s="104"/>
      <c r="L30" s="104"/>
      <c r="M30" s="104"/>
    </row>
    <row r="31" spans="1:20" x14ac:dyDescent="0.2">
      <c r="H31" s="104"/>
      <c r="I31" s="106"/>
      <c r="J31" s="104"/>
      <c r="K31" s="94"/>
      <c r="L31" s="94"/>
      <c r="M31" s="94"/>
    </row>
    <row r="32" spans="1:20" ht="12.75" customHeight="1" x14ac:dyDescent="0.2">
      <c r="H32" s="104"/>
      <c r="I32" s="106"/>
      <c r="J32" s="104"/>
      <c r="K32" s="94"/>
      <c r="L32" s="94"/>
      <c r="M32" s="94"/>
    </row>
    <row r="33" spans="8:13" x14ac:dyDescent="0.2">
      <c r="H33" s="104"/>
      <c r="I33" s="106"/>
      <c r="J33" s="104"/>
      <c r="K33" s="94"/>
      <c r="L33" s="94"/>
      <c r="M33" s="94"/>
    </row>
    <row r="34" spans="8:13" ht="13.5" customHeight="1" x14ac:dyDescent="0.2">
      <c r="H34" s="104"/>
      <c r="I34" s="106"/>
      <c r="J34" s="104"/>
      <c r="K34" s="94"/>
      <c r="L34" s="94"/>
      <c r="M34" s="94"/>
    </row>
    <row r="35" spans="8:13" ht="12.7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9"/>
  <dimension ref="A1:X39"/>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4" ht="18" x14ac:dyDescent="0.25">
      <c r="A1" s="90" t="s">
        <v>55</v>
      </c>
      <c r="M1" s="91" t="e">
        <f>Obsah!#REF!</f>
        <v>#REF!</v>
      </c>
    </row>
    <row r="2" spans="1:24" ht="7.5" customHeight="1" x14ac:dyDescent="0.2"/>
    <row r="3" spans="1:24" x14ac:dyDescent="0.2">
      <c r="A3" s="28"/>
      <c r="B3" s="347"/>
      <c r="C3" s="347"/>
      <c r="D3" s="347"/>
      <c r="E3" s="347"/>
      <c r="F3" s="347"/>
      <c r="G3" s="348"/>
      <c r="H3" s="354"/>
      <c r="I3" s="347"/>
      <c r="J3" s="347"/>
      <c r="K3" s="347"/>
      <c r="L3" s="347"/>
      <c r="M3" s="347"/>
      <c r="N3" s="9"/>
    </row>
    <row r="4" spans="1:24" x14ac:dyDescent="0.2">
      <c r="A4" s="28"/>
      <c r="B4" s="355"/>
      <c r="C4" s="356"/>
      <c r="D4" s="356"/>
      <c r="E4" s="356"/>
      <c r="F4" s="356"/>
      <c r="G4" s="357"/>
      <c r="H4" s="355"/>
      <c r="I4" s="356"/>
      <c r="J4" s="356"/>
      <c r="K4" s="356"/>
      <c r="L4" s="356"/>
      <c r="M4" s="356"/>
      <c r="N4" s="40"/>
    </row>
    <row r="5" spans="1:24" x14ac:dyDescent="0.2">
      <c r="A5" s="16"/>
      <c r="B5" s="353"/>
      <c r="C5" s="352"/>
      <c r="D5" s="353"/>
      <c r="E5" s="352"/>
      <c r="F5" s="353"/>
      <c r="G5" s="352"/>
      <c r="H5" s="353"/>
      <c r="I5" s="352"/>
      <c r="J5" s="353"/>
      <c r="K5" s="352"/>
      <c r="L5" s="353"/>
      <c r="M5" s="351"/>
      <c r="N5" s="59"/>
    </row>
    <row r="6" spans="1:24" x14ac:dyDescent="0.2">
      <c r="A6" s="14"/>
      <c r="B6" s="64"/>
      <c r="C6" s="32"/>
      <c r="D6" s="32"/>
      <c r="E6" s="32"/>
      <c r="F6" s="32"/>
      <c r="G6" s="32"/>
      <c r="H6" s="32"/>
      <c r="I6" s="32"/>
      <c r="J6" s="32"/>
      <c r="K6" s="32"/>
      <c r="L6" s="32"/>
      <c r="M6" s="33"/>
      <c r="N6" s="59"/>
    </row>
    <row r="7" spans="1:24" x14ac:dyDescent="0.2">
      <c r="A7" s="344"/>
      <c r="B7" s="342"/>
      <c r="C7" s="343"/>
      <c r="D7" s="343"/>
      <c r="E7" s="343"/>
      <c r="F7" s="343"/>
      <c r="G7" s="346"/>
      <c r="H7" s="342"/>
      <c r="I7" s="343"/>
      <c r="J7" s="343"/>
      <c r="K7" s="343"/>
      <c r="L7" s="343"/>
      <c r="M7" s="343"/>
      <c r="N7" s="41"/>
    </row>
    <row r="8" spans="1:24" x14ac:dyDescent="0.2">
      <c r="A8" s="345"/>
      <c r="B8" s="34"/>
      <c r="C8" s="46"/>
      <c r="D8" s="35"/>
      <c r="E8" s="46"/>
      <c r="F8" s="35"/>
      <c r="G8" s="46"/>
      <c r="H8" s="34"/>
      <c r="I8" s="46"/>
      <c r="J8" s="35"/>
      <c r="K8" s="46"/>
      <c r="L8" s="35"/>
      <c r="M8" s="46"/>
      <c r="N8" s="1"/>
    </row>
    <row r="9" spans="1:24" x14ac:dyDescent="0.2">
      <c r="A9" s="36"/>
      <c r="B9" s="92"/>
      <c r="C9" s="93"/>
      <c r="D9" s="19"/>
      <c r="E9" s="93"/>
      <c r="F9" s="19"/>
      <c r="G9" s="93"/>
      <c r="H9" s="92"/>
      <c r="I9" s="93"/>
      <c r="J9" s="19"/>
      <c r="K9" s="93"/>
      <c r="L9" s="19"/>
      <c r="M9" s="93"/>
      <c r="N9" s="51"/>
      <c r="O9" s="105"/>
      <c r="X9" s="94"/>
    </row>
    <row r="10" spans="1:24" x14ac:dyDescent="0.2">
      <c r="A10" s="27"/>
      <c r="B10" s="92"/>
      <c r="C10" s="93"/>
      <c r="D10" s="19"/>
      <c r="E10" s="93"/>
      <c r="F10" s="19"/>
      <c r="G10" s="93"/>
      <c r="H10" s="92"/>
      <c r="I10" s="93"/>
      <c r="J10" s="19"/>
      <c r="K10" s="93"/>
      <c r="L10" s="19"/>
      <c r="M10" s="93"/>
      <c r="N10" s="51"/>
      <c r="O10" s="105"/>
      <c r="X10" s="94"/>
    </row>
    <row r="11" spans="1:24" x14ac:dyDescent="0.2">
      <c r="A11" s="27"/>
      <c r="B11" s="25"/>
      <c r="C11" s="93"/>
      <c r="D11" s="12"/>
      <c r="E11" s="93"/>
      <c r="F11" s="12"/>
      <c r="G11" s="93"/>
      <c r="H11" s="25"/>
      <c r="I11" s="93"/>
      <c r="J11" s="12"/>
      <c r="K11" s="93"/>
      <c r="L11" s="12"/>
      <c r="M11" s="93"/>
      <c r="N11" s="51"/>
      <c r="O11" s="105"/>
      <c r="X11" s="94"/>
    </row>
    <row r="12" spans="1:24" x14ac:dyDescent="0.2">
      <c r="A12" s="27"/>
      <c r="B12" s="92"/>
      <c r="C12" s="93"/>
      <c r="D12" s="19"/>
      <c r="E12" s="93"/>
      <c r="F12" s="19"/>
      <c r="G12" s="93"/>
      <c r="H12" s="92"/>
      <c r="I12" s="93"/>
      <c r="J12" s="19"/>
      <c r="K12" s="93"/>
      <c r="L12" s="19"/>
      <c r="M12" s="93"/>
      <c r="N12" s="51"/>
      <c r="O12" s="105"/>
      <c r="X12" s="94"/>
    </row>
    <row r="13" spans="1:24" x14ac:dyDescent="0.2">
      <c r="A13" s="27"/>
      <c r="B13" s="25"/>
      <c r="C13" s="93"/>
      <c r="D13" s="12"/>
      <c r="E13" s="93"/>
      <c r="F13" s="12"/>
      <c r="G13" s="93"/>
      <c r="H13" s="25"/>
      <c r="I13" s="93"/>
      <c r="J13" s="12"/>
      <c r="K13" s="93"/>
      <c r="L13" s="12"/>
      <c r="M13" s="93"/>
      <c r="N13" s="51"/>
      <c r="O13" s="105"/>
      <c r="X13" s="94"/>
    </row>
    <row r="14" spans="1:24" x14ac:dyDescent="0.2">
      <c r="A14" s="27"/>
      <c r="B14" s="92"/>
      <c r="C14" s="93"/>
      <c r="D14" s="19"/>
      <c r="E14" s="93"/>
      <c r="F14" s="19"/>
      <c r="G14" s="93"/>
      <c r="H14" s="92"/>
      <c r="I14" s="93"/>
      <c r="J14" s="19"/>
      <c r="K14" s="93"/>
      <c r="L14" s="19"/>
      <c r="M14" s="93"/>
      <c r="N14" s="51"/>
      <c r="O14" s="105"/>
      <c r="P14" s="18"/>
      <c r="Q14" s="39"/>
      <c r="R14" s="8"/>
      <c r="S14" s="8"/>
      <c r="T14" s="8"/>
      <c r="U14" s="8"/>
      <c r="X14" s="94"/>
    </row>
    <row r="15" spans="1:24" x14ac:dyDescent="0.2">
      <c r="A15" s="27"/>
      <c r="B15" s="92"/>
      <c r="C15" s="93"/>
      <c r="D15" s="19"/>
      <c r="E15" s="95"/>
      <c r="F15" s="19"/>
      <c r="G15" s="95"/>
      <c r="H15" s="92"/>
      <c r="I15" s="95"/>
      <c r="J15" s="19"/>
      <c r="K15" s="95"/>
      <c r="L15" s="19"/>
      <c r="M15" s="95"/>
      <c r="N15" s="51"/>
      <c r="O15" s="105"/>
      <c r="P15" s="18"/>
      <c r="Q15" s="39"/>
      <c r="R15" s="8"/>
      <c r="S15" s="8"/>
      <c r="T15" s="8"/>
      <c r="U15" s="8"/>
      <c r="X15" s="94"/>
    </row>
    <row r="16" spans="1:24" ht="12.75" thickBot="1" x14ac:dyDescent="0.25">
      <c r="A16" s="15"/>
      <c r="B16" s="23"/>
      <c r="C16" s="96"/>
      <c r="D16" s="5"/>
      <c r="E16" s="97"/>
      <c r="F16" s="5"/>
      <c r="G16" s="97"/>
      <c r="H16" s="23"/>
      <c r="I16" s="98"/>
      <c r="J16" s="5"/>
      <c r="K16" s="98"/>
      <c r="L16" s="5"/>
      <c r="M16" s="98"/>
      <c r="N16" s="51"/>
      <c r="O16" s="105"/>
      <c r="P16" s="18"/>
      <c r="Q16" s="39"/>
      <c r="R16" s="8"/>
      <c r="S16" s="8"/>
      <c r="T16" s="8"/>
      <c r="U16" s="8"/>
      <c r="X16" s="94"/>
    </row>
    <row r="17" spans="1:15" x14ac:dyDescent="0.2">
      <c r="A17" s="17"/>
      <c r="B17" s="99"/>
      <c r="C17" s="99"/>
      <c r="D17" s="99"/>
      <c r="E17" s="99"/>
      <c r="F17" s="99"/>
      <c r="G17" s="99"/>
      <c r="H17" s="99"/>
      <c r="I17" s="99"/>
      <c r="J17" s="99"/>
      <c r="K17" s="99"/>
      <c r="L17" s="100"/>
      <c r="M17" s="100"/>
      <c r="N17" s="101"/>
      <c r="O17" s="100"/>
    </row>
    <row r="18" spans="1:15" x14ac:dyDescent="0.2">
      <c r="A18" s="29"/>
      <c r="B18" s="347"/>
      <c r="C18" s="347"/>
      <c r="D18" s="347"/>
      <c r="E18" s="347"/>
      <c r="F18" s="347"/>
      <c r="G18" s="348"/>
      <c r="H18" s="99"/>
      <c r="I18" s="99"/>
      <c r="J18" s="99"/>
      <c r="K18" s="99"/>
      <c r="L18" s="99"/>
      <c r="M18" s="99"/>
      <c r="N18" s="102"/>
      <c r="O18" s="99"/>
    </row>
    <row r="19" spans="1:15" x14ac:dyDescent="0.2">
      <c r="A19" s="37"/>
      <c r="B19" s="349"/>
      <c r="C19" s="350"/>
      <c r="D19" s="350"/>
      <c r="E19" s="350"/>
      <c r="F19" s="350"/>
      <c r="G19" s="350"/>
      <c r="H19" s="102"/>
      <c r="I19" s="103"/>
      <c r="J19" s="104"/>
      <c r="K19" s="51"/>
      <c r="L19" s="104"/>
      <c r="M19" s="105"/>
      <c r="N19" s="102"/>
      <c r="O19" s="99"/>
    </row>
    <row r="20" spans="1:15" x14ac:dyDescent="0.2">
      <c r="A20" s="38"/>
      <c r="B20" s="351"/>
      <c r="C20" s="352"/>
      <c r="D20" s="351"/>
      <c r="E20" s="352"/>
      <c r="F20" s="351"/>
      <c r="G20" s="352"/>
      <c r="H20" s="102"/>
      <c r="I20" s="103"/>
      <c r="J20" s="104"/>
      <c r="K20" s="51"/>
      <c r="L20" s="104"/>
      <c r="M20" s="105"/>
      <c r="N20" s="102"/>
      <c r="O20" s="99"/>
    </row>
    <row r="21" spans="1:15" x14ac:dyDescent="0.2">
      <c r="A21" s="63"/>
      <c r="B21" s="64"/>
      <c r="C21" s="32"/>
      <c r="D21" s="32"/>
      <c r="E21" s="32"/>
      <c r="F21" s="32"/>
      <c r="G21" s="49"/>
      <c r="H21" s="102"/>
      <c r="I21" s="103"/>
      <c r="J21" s="104"/>
      <c r="K21" s="51"/>
      <c r="L21" s="104"/>
      <c r="M21" s="105"/>
      <c r="N21" s="102"/>
      <c r="O21" s="99"/>
    </row>
    <row r="22" spans="1:15" x14ac:dyDescent="0.2">
      <c r="A22" s="340"/>
      <c r="B22" s="342"/>
      <c r="C22" s="343"/>
      <c r="D22" s="343"/>
      <c r="E22" s="343"/>
      <c r="F22" s="343"/>
      <c r="G22" s="343"/>
      <c r="H22" s="102"/>
      <c r="I22" s="103"/>
      <c r="J22" s="104"/>
      <c r="K22" s="51"/>
      <c r="L22" s="104"/>
      <c r="M22" s="105"/>
      <c r="N22" s="102"/>
      <c r="O22" s="99"/>
    </row>
    <row r="23" spans="1:15" x14ac:dyDescent="0.2">
      <c r="A23" s="341"/>
      <c r="B23" s="34"/>
      <c r="C23" s="47"/>
      <c r="D23" s="35"/>
      <c r="E23" s="47"/>
      <c r="F23" s="35"/>
      <c r="G23" s="47"/>
      <c r="H23" s="99"/>
      <c r="I23" s="99"/>
      <c r="J23" s="104"/>
      <c r="K23" s="51"/>
      <c r="L23" s="104"/>
      <c r="M23" s="105"/>
      <c r="N23" s="102"/>
      <c r="O23" s="99"/>
    </row>
    <row r="24" spans="1:15" x14ac:dyDescent="0.2">
      <c r="A24" s="30"/>
      <c r="B24" s="57"/>
      <c r="C24" s="43"/>
      <c r="D24" s="20"/>
      <c r="E24" s="43"/>
      <c r="F24" s="20"/>
      <c r="G24" s="43"/>
      <c r="H24" s="99"/>
      <c r="I24" s="99"/>
      <c r="J24" s="104"/>
      <c r="K24" s="51"/>
      <c r="L24" s="104"/>
      <c r="M24" s="105"/>
      <c r="N24" s="102"/>
      <c r="O24" s="103"/>
    </row>
    <row r="25" spans="1:15" x14ac:dyDescent="0.2">
      <c r="A25" s="30"/>
      <c r="B25" s="57"/>
      <c r="C25" s="43"/>
      <c r="D25" s="20"/>
      <c r="E25" s="43"/>
      <c r="F25" s="20"/>
      <c r="G25" s="43"/>
      <c r="H25" s="99"/>
      <c r="I25" s="99"/>
      <c r="J25" s="104"/>
      <c r="K25" s="51"/>
      <c r="L25" s="104"/>
      <c r="M25" s="105"/>
      <c r="N25" s="102"/>
      <c r="O25" s="103"/>
    </row>
    <row r="26" spans="1:15" x14ac:dyDescent="0.2">
      <c r="A26" s="30"/>
      <c r="B26" s="57"/>
      <c r="C26" s="43"/>
      <c r="D26" s="20"/>
      <c r="E26" s="43"/>
      <c r="F26" s="20"/>
      <c r="G26" s="43"/>
      <c r="H26" s="99"/>
      <c r="I26" s="99"/>
      <c r="J26" s="104"/>
      <c r="K26" s="51"/>
      <c r="L26" s="104"/>
      <c r="M26" s="105"/>
      <c r="N26" s="102"/>
      <c r="O26" s="103"/>
    </row>
    <row r="27" spans="1:15" ht="12.75" thickBot="1" x14ac:dyDescent="0.25">
      <c r="A27" s="31"/>
      <c r="B27" s="58"/>
      <c r="C27" s="44"/>
      <c r="D27" s="22"/>
      <c r="E27" s="44"/>
      <c r="F27" s="22"/>
      <c r="G27" s="44"/>
      <c r="H27" s="99"/>
      <c r="I27" s="99"/>
      <c r="J27" s="99"/>
      <c r="K27" s="99"/>
      <c r="L27" s="99"/>
      <c r="M27" s="99"/>
      <c r="N27" s="102"/>
      <c r="O27" s="103"/>
    </row>
    <row r="28" spans="1:15" x14ac:dyDescent="0.2">
      <c r="A28" s="18"/>
      <c r="B28" s="18"/>
      <c r="C28" s="39"/>
      <c r="D28" s="8"/>
      <c r="E28" s="8"/>
      <c r="F28" s="8"/>
      <c r="G28" s="100"/>
      <c r="H28" s="99"/>
      <c r="I28" s="99"/>
      <c r="J28" s="99"/>
      <c r="K28" s="99"/>
      <c r="L28" s="99"/>
      <c r="M28" s="99"/>
      <c r="N28" s="99"/>
      <c r="O28" s="99"/>
    </row>
    <row r="29" spans="1:15" x14ac:dyDescent="0.2">
      <c r="A29" s="18"/>
      <c r="B29" s="18"/>
      <c r="C29" s="39"/>
      <c r="D29" s="8"/>
      <c r="E29" s="8"/>
      <c r="F29" s="8"/>
      <c r="G29" s="100"/>
      <c r="H29" s="99"/>
      <c r="I29" s="99"/>
      <c r="J29" s="99"/>
      <c r="K29" s="99"/>
      <c r="L29" s="99"/>
      <c r="M29" s="99"/>
      <c r="N29" s="99"/>
      <c r="O29" s="99"/>
    </row>
    <row r="30" spans="1:15" x14ac:dyDescent="0.2">
      <c r="J30" s="104"/>
      <c r="K30" s="104"/>
      <c r="L30" s="104"/>
      <c r="M30" s="104"/>
    </row>
    <row r="31" spans="1:15" x14ac:dyDescent="0.2">
      <c r="H31" s="104"/>
      <c r="I31" s="106"/>
      <c r="J31" s="104"/>
      <c r="K31" s="94"/>
      <c r="L31" s="94"/>
      <c r="M31" s="94"/>
    </row>
    <row r="32" spans="1:15" x14ac:dyDescent="0.2">
      <c r="H32" s="104"/>
      <c r="I32" s="106"/>
      <c r="J32" s="104"/>
      <c r="K32" s="94"/>
      <c r="L32" s="94"/>
      <c r="M32" s="94"/>
    </row>
    <row r="33" spans="8:13" ht="12.75" customHeight="1" x14ac:dyDescent="0.2">
      <c r="H33" s="104"/>
      <c r="I33" s="106"/>
      <c r="J33" s="104"/>
      <c r="K33" s="94"/>
      <c r="L33" s="94"/>
      <c r="M33" s="94"/>
    </row>
    <row r="34" spans="8:13" x14ac:dyDescent="0.2">
      <c r="H34" s="104"/>
      <c r="I34" s="106"/>
      <c r="J34" s="104"/>
      <c r="K34" s="94"/>
      <c r="L34" s="94"/>
      <c r="M34" s="94"/>
    </row>
    <row r="35" spans="8:13" ht="13.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30"/>
  <dimension ref="A1:U38"/>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1" ht="18" x14ac:dyDescent="0.25">
      <c r="A1" s="90" t="s">
        <v>56</v>
      </c>
      <c r="B1" s="99"/>
      <c r="C1" s="99"/>
      <c r="D1" s="99"/>
      <c r="E1" s="99"/>
      <c r="F1" s="99"/>
      <c r="G1" s="99"/>
      <c r="H1" s="99"/>
      <c r="I1" s="99"/>
      <c r="J1" s="99"/>
      <c r="K1" s="99"/>
      <c r="L1" s="99"/>
      <c r="M1" s="91" t="e">
        <f>Obsah!#REF!</f>
        <v>#REF!</v>
      </c>
      <c r="N1" s="99"/>
      <c r="O1" s="99"/>
    </row>
    <row r="2" spans="1:21" ht="7.5" customHeight="1" x14ac:dyDescent="0.25">
      <c r="A2" s="90"/>
      <c r="B2" s="99"/>
      <c r="C2" s="99"/>
      <c r="D2" s="99"/>
      <c r="E2" s="99"/>
      <c r="F2" s="99"/>
      <c r="G2" s="99"/>
      <c r="H2" s="99"/>
      <c r="I2" s="99"/>
      <c r="J2" s="99"/>
      <c r="K2" s="99"/>
      <c r="L2" s="99"/>
      <c r="M2" s="99"/>
      <c r="N2" s="99"/>
      <c r="O2" s="99"/>
    </row>
    <row r="3" spans="1:21" x14ac:dyDescent="0.2">
      <c r="A3" s="28"/>
      <c r="B3" s="347"/>
      <c r="C3" s="347"/>
      <c r="D3" s="347"/>
      <c r="E3" s="347"/>
      <c r="F3" s="347"/>
      <c r="G3" s="348"/>
      <c r="H3" s="354"/>
      <c r="I3" s="347"/>
      <c r="J3" s="347"/>
      <c r="K3" s="347"/>
      <c r="L3" s="347"/>
      <c r="M3" s="347"/>
      <c r="N3" s="9"/>
    </row>
    <row r="4" spans="1:21" ht="13.5" customHeight="1" x14ac:dyDescent="0.2">
      <c r="A4" s="28"/>
      <c r="B4" s="355"/>
      <c r="C4" s="356"/>
      <c r="D4" s="356"/>
      <c r="E4" s="356"/>
      <c r="F4" s="356"/>
      <c r="G4" s="357"/>
      <c r="H4" s="355"/>
      <c r="I4" s="356"/>
      <c r="J4" s="356"/>
      <c r="K4" s="356"/>
      <c r="L4" s="356"/>
      <c r="M4" s="356"/>
      <c r="N4" s="40"/>
    </row>
    <row r="5" spans="1:21" x14ac:dyDescent="0.2">
      <c r="A5" s="16"/>
      <c r="B5" s="353"/>
      <c r="C5" s="352"/>
      <c r="D5" s="353"/>
      <c r="E5" s="352"/>
      <c r="F5" s="353"/>
      <c r="G5" s="352"/>
      <c r="H5" s="353"/>
      <c r="I5" s="352"/>
      <c r="J5" s="353"/>
      <c r="K5" s="352"/>
      <c r="L5" s="353"/>
      <c r="M5" s="351"/>
      <c r="N5" s="59"/>
    </row>
    <row r="6" spans="1:21" x14ac:dyDescent="0.2">
      <c r="A6" s="14"/>
      <c r="B6" s="64"/>
      <c r="C6" s="32"/>
      <c r="D6" s="32"/>
      <c r="E6" s="32"/>
      <c r="F6" s="32"/>
      <c r="G6" s="32"/>
      <c r="H6" s="32"/>
      <c r="I6" s="32"/>
      <c r="J6" s="32"/>
      <c r="K6" s="32"/>
      <c r="L6" s="32"/>
      <c r="M6" s="49"/>
      <c r="N6" s="59"/>
    </row>
    <row r="7" spans="1:21" x14ac:dyDescent="0.2">
      <c r="A7" s="344"/>
      <c r="B7" s="342"/>
      <c r="C7" s="343"/>
      <c r="D7" s="343"/>
      <c r="E7" s="343"/>
      <c r="F7" s="343"/>
      <c r="G7" s="346"/>
      <c r="H7" s="342"/>
      <c r="I7" s="343"/>
      <c r="J7" s="343"/>
      <c r="K7" s="343"/>
      <c r="L7" s="343"/>
      <c r="M7" s="343"/>
      <c r="N7" s="41"/>
    </row>
    <row r="8" spans="1:21" x14ac:dyDescent="0.2">
      <c r="A8" s="345"/>
      <c r="B8" s="34"/>
      <c r="C8" s="46"/>
      <c r="D8" s="35"/>
      <c r="E8" s="46"/>
      <c r="F8" s="35"/>
      <c r="G8" s="46"/>
      <c r="H8" s="34"/>
      <c r="I8" s="46"/>
      <c r="J8" s="35"/>
      <c r="K8" s="46"/>
      <c r="L8" s="35"/>
      <c r="M8" s="46"/>
      <c r="N8" s="1"/>
    </row>
    <row r="9" spans="1:21" x14ac:dyDescent="0.2">
      <c r="A9" s="36"/>
      <c r="B9" s="92"/>
      <c r="C9" s="93"/>
      <c r="D9" s="19"/>
      <c r="E9" s="93"/>
      <c r="F9" s="19"/>
      <c r="G9" s="93"/>
      <c r="H9" s="92"/>
      <c r="I9" s="93"/>
      <c r="J9" s="19"/>
      <c r="K9" s="93"/>
      <c r="L9" s="19"/>
      <c r="M9" s="93"/>
      <c r="N9" s="51"/>
      <c r="O9" s="105"/>
    </row>
    <row r="10" spans="1:21" x14ac:dyDescent="0.2">
      <c r="A10" s="36"/>
      <c r="B10" s="92"/>
      <c r="C10" s="93"/>
      <c r="D10" s="19"/>
      <c r="E10" s="93"/>
      <c r="F10" s="19"/>
      <c r="G10" s="93"/>
      <c r="H10" s="92"/>
      <c r="I10" s="93"/>
      <c r="J10" s="19"/>
      <c r="K10" s="93"/>
      <c r="L10" s="19"/>
      <c r="M10" s="93"/>
      <c r="N10" s="51"/>
      <c r="O10" s="105"/>
    </row>
    <row r="11" spans="1:21" x14ac:dyDescent="0.2">
      <c r="A11" s="27"/>
      <c r="B11" s="25"/>
      <c r="C11" s="93"/>
      <c r="D11" s="12"/>
      <c r="E11" s="93"/>
      <c r="F11" s="12"/>
      <c r="G11" s="93"/>
      <c r="H11" s="25"/>
      <c r="I11" s="93"/>
      <c r="J11" s="12"/>
      <c r="K11" s="93"/>
      <c r="L11" s="12"/>
      <c r="M11" s="93"/>
      <c r="N11" s="51"/>
      <c r="O11" s="105"/>
    </row>
    <row r="12" spans="1:21" x14ac:dyDescent="0.2">
      <c r="A12" s="27"/>
      <c r="B12" s="92"/>
      <c r="C12" s="93"/>
      <c r="D12" s="19"/>
      <c r="E12" s="93"/>
      <c r="F12" s="19"/>
      <c r="G12" s="93"/>
      <c r="H12" s="92"/>
      <c r="I12" s="93"/>
      <c r="J12" s="19"/>
      <c r="K12" s="93"/>
      <c r="L12" s="19"/>
      <c r="M12" s="93"/>
      <c r="N12" s="51"/>
      <c r="O12" s="105"/>
    </row>
    <row r="13" spans="1:21" x14ac:dyDescent="0.2">
      <c r="A13" s="27"/>
      <c r="B13" s="25"/>
      <c r="C13" s="93"/>
      <c r="D13" s="12"/>
      <c r="E13" s="93"/>
      <c r="F13" s="12"/>
      <c r="G13" s="93"/>
      <c r="H13" s="25"/>
      <c r="I13" s="93"/>
      <c r="J13" s="12"/>
      <c r="K13" s="93"/>
      <c r="L13" s="12"/>
      <c r="M13" s="93"/>
      <c r="N13" s="51"/>
      <c r="O13" s="105"/>
    </row>
    <row r="14" spans="1:21" x14ac:dyDescent="0.2">
      <c r="A14" s="27"/>
      <c r="B14" s="92"/>
      <c r="C14" s="93"/>
      <c r="D14" s="19"/>
      <c r="E14" s="93"/>
      <c r="F14" s="19"/>
      <c r="G14" s="93"/>
      <c r="H14" s="92"/>
      <c r="I14" s="93"/>
      <c r="J14" s="19"/>
      <c r="K14" s="93"/>
      <c r="L14" s="19"/>
      <c r="M14" s="93"/>
      <c r="N14" s="51"/>
      <c r="O14" s="105"/>
      <c r="P14" s="18"/>
      <c r="Q14" s="39"/>
      <c r="R14" s="8"/>
      <c r="S14" s="8"/>
      <c r="T14" s="8"/>
      <c r="U14" s="8"/>
    </row>
    <row r="15" spans="1:21" x14ac:dyDescent="0.2">
      <c r="A15" s="27"/>
      <c r="B15" s="92"/>
      <c r="C15" s="93"/>
      <c r="D15" s="19"/>
      <c r="E15" s="95"/>
      <c r="F15" s="19"/>
      <c r="G15" s="95"/>
      <c r="H15" s="92"/>
      <c r="I15" s="95"/>
      <c r="J15" s="19"/>
      <c r="K15" s="95"/>
      <c r="L15" s="19"/>
      <c r="M15" s="95"/>
      <c r="N15" s="51"/>
      <c r="O15" s="105"/>
      <c r="P15" s="18"/>
      <c r="Q15" s="39"/>
      <c r="R15" s="8"/>
      <c r="S15" s="8"/>
      <c r="T15" s="8"/>
      <c r="U15" s="8"/>
    </row>
    <row r="16" spans="1:21" ht="12.75" thickBot="1" x14ac:dyDescent="0.25">
      <c r="A16" s="15"/>
      <c r="B16" s="23"/>
      <c r="C16" s="96"/>
      <c r="D16" s="5"/>
      <c r="E16" s="97"/>
      <c r="F16" s="5"/>
      <c r="G16" s="97"/>
      <c r="H16" s="23"/>
      <c r="I16" s="98"/>
      <c r="J16" s="5"/>
      <c r="K16" s="98"/>
      <c r="L16" s="5"/>
      <c r="M16" s="98"/>
      <c r="N16" s="51"/>
      <c r="O16" s="105"/>
      <c r="P16" s="18"/>
      <c r="Q16" s="39"/>
      <c r="R16" s="8"/>
      <c r="S16" s="8"/>
      <c r="T16" s="8"/>
      <c r="U16" s="8"/>
    </row>
    <row r="17" spans="1:20" x14ac:dyDescent="0.2">
      <c r="A17" s="17"/>
      <c r="B17" s="99"/>
      <c r="C17" s="99"/>
      <c r="D17" s="99"/>
      <c r="E17" s="99"/>
      <c r="F17" s="99"/>
      <c r="G17" s="99"/>
      <c r="H17" s="99"/>
      <c r="I17" s="99"/>
      <c r="J17" s="99"/>
      <c r="K17" s="99"/>
      <c r="L17" s="100"/>
      <c r="M17" s="100"/>
      <c r="N17" s="101"/>
      <c r="O17" s="100"/>
    </row>
    <row r="18" spans="1:20" x14ac:dyDescent="0.2">
      <c r="A18" s="50"/>
      <c r="B18" s="347"/>
      <c r="C18" s="347"/>
      <c r="D18" s="347"/>
      <c r="E18" s="347"/>
      <c r="F18" s="347"/>
      <c r="G18" s="348"/>
      <c r="H18" s="7"/>
      <c r="I18" s="7"/>
      <c r="J18" s="7"/>
      <c r="K18" s="7"/>
      <c r="L18" s="7"/>
      <c r="M18" s="7"/>
      <c r="N18" s="102"/>
      <c r="O18" s="99"/>
      <c r="P18" s="60"/>
      <c r="Q18" s="39"/>
      <c r="R18" s="8"/>
      <c r="S18" s="8"/>
      <c r="T18" s="8"/>
    </row>
    <row r="19" spans="1:20" x14ac:dyDescent="0.2">
      <c r="A19" s="37"/>
      <c r="B19" s="349"/>
      <c r="C19" s="350"/>
      <c r="D19" s="350"/>
      <c r="E19" s="350"/>
      <c r="F19" s="350"/>
      <c r="G19" s="350"/>
      <c r="H19" s="102"/>
      <c r="I19" s="103"/>
      <c r="J19" s="104"/>
      <c r="K19" s="51"/>
      <c r="L19" s="104"/>
      <c r="M19" s="105"/>
      <c r="N19" s="102"/>
      <c r="O19" s="99"/>
      <c r="P19" s="60"/>
      <c r="Q19" s="39"/>
      <c r="R19" s="8"/>
      <c r="S19" s="8"/>
      <c r="T19" s="8"/>
    </row>
    <row r="20" spans="1:20" x14ac:dyDescent="0.2">
      <c r="A20" s="38"/>
      <c r="B20" s="351"/>
      <c r="C20" s="352"/>
      <c r="D20" s="351"/>
      <c r="E20" s="352"/>
      <c r="F20" s="351"/>
      <c r="G20" s="352"/>
      <c r="H20" s="102"/>
      <c r="I20" s="103"/>
      <c r="J20" s="104"/>
      <c r="K20" s="51"/>
      <c r="L20" s="104"/>
      <c r="M20" s="105"/>
      <c r="N20" s="102"/>
      <c r="O20" s="99"/>
      <c r="P20" s="60"/>
      <c r="Q20" s="39"/>
      <c r="R20" s="45"/>
      <c r="S20" s="45"/>
      <c r="T20" s="45"/>
    </row>
    <row r="21" spans="1:20" x14ac:dyDescent="0.2">
      <c r="A21" s="63"/>
      <c r="B21" s="64"/>
      <c r="C21" s="32"/>
      <c r="D21" s="32"/>
      <c r="E21" s="32"/>
      <c r="F21" s="32"/>
      <c r="G21" s="49"/>
      <c r="H21" s="102"/>
      <c r="I21" s="103"/>
      <c r="J21" s="104"/>
      <c r="K21" s="51"/>
      <c r="L21" s="104"/>
      <c r="M21" s="105"/>
      <c r="N21" s="102"/>
      <c r="O21" s="99"/>
      <c r="P21" s="60"/>
      <c r="Q21" s="39"/>
      <c r="R21" s="8"/>
      <c r="S21" s="8"/>
      <c r="T21" s="8"/>
    </row>
    <row r="22" spans="1:20" x14ac:dyDescent="0.2">
      <c r="A22" s="340"/>
      <c r="B22" s="342"/>
      <c r="C22" s="343"/>
      <c r="D22" s="343"/>
      <c r="E22" s="343"/>
      <c r="F22" s="343"/>
      <c r="G22" s="343"/>
      <c r="H22" s="102"/>
      <c r="I22" s="103"/>
      <c r="J22" s="104"/>
      <c r="K22" s="51"/>
      <c r="L22" s="104"/>
      <c r="M22" s="105"/>
      <c r="N22" s="102"/>
      <c r="O22" s="99"/>
      <c r="P22" s="60"/>
      <c r="Q22" s="39"/>
      <c r="R22" s="8"/>
      <c r="S22" s="8"/>
      <c r="T22" s="8"/>
    </row>
    <row r="23" spans="1:20" x14ac:dyDescent="0.2">
      <c r="A23" s="341"/>
      <c r="B23" s="34"/>
      <c r="C23" s="47"/>
      <c r="D23" s="35"/>
      <c r="E23" s="47"/>
      <c r="F23" s="35"/>
      <c r="G23" s="47"/>
      <c r="H23" s="99"/>
      <c r="I23" s="99"/>
      <c r="J23" s="104"/>
      <c r="K23" s="51"/>
      <c r="L23" s="104"/>
      <c r="M23" s="105"/>
      <c r="N23" s="102"/>
      <c r="O23" s="99"/>
      <c r="P23" s="60"/>
      <c r="Q23" s="39"/>
      <c r="R23" s="42"/>
      <c r="S23" s="45"/>
      <c r="T23" s="45"/>
    </row>
    <row r="24" spans="1:20" x14ac:dyDescent="0.2">
      <c r="A24" s="30"/>
      <c r="B24" s="57"/>
      <c r="C24" s="43"/>
      <c r="D24" s="20"/>
      <c r="E24" s="43"/>
      <c r="F24" s="20"/>
      <c r="G24" s="43"/>
      <c r="H24" s="99"/>
      <c r="I24" s="99"/>
      <c r="J24" s="104"/>
      <c r="K24" s="51"/>
      <c r="L24" s="104"/>
      <c r="M24" s="105"/>
      <c r="N24" s="102"/>
      <c r="O24" s="103"/>
      <c r="T24" s="100"/>
    </row>
    <row r="25" spans="1:20" x14ac:dyDescent="0.2">
      <c r="A25" s="30"/>
      <c r="B25" s="57"/>
      <c r="C25" s="43"/>
      <c r="D25" s="20"/>
      <c r="E25" s="43"/>
      <c r="F25" s="20"/>
      <c r="G25" s="43"/>
      <c r="H25" s="99"/>
      <c r="I25" s="99"/>
      <c r="J25" s="104"/>
      <c r="K25" s="51"/>
      <c r="L25" s="104"/>
      <c r="M25" s="105"/>
      <c r="N25" s="102"/>
      <c r="O25" s="103"/>
    </row>
    <row r="26" spans="1:20" x14ac:dyDescent="0.2">
      <c r="A26" s="30"/>
      <c r="B26" s="57"/>
      <c r="C26" s="43"/>
      <c r="D26" s="20"/>
      <c r="E26" s="43"/>
      <c r="F26" s="20"/>
      <c r="G26" s="43"/>
      <c r="H26" s="99"/>
      <c r="I26" s="99"/>
      <c r="J26" s="104"/>
      <c r="K26" s="51"/>
      <c r="L26" s="104"/>
      <c r="M26" s="105"/>
      <c r="N26" s="102"/>
      <c r="O26" s="103"/>
    </row>
    <row r="27" spans="1:20" ht="12.75" thickBot="1" x14ac:dyDescent="0.25">
      <c r="A27" s="31"/>
      <c r="B27" s="58"/>
      <c r="C27" s="44"/>
      <c r="D27" s="22"/>
      <c r="E27" s="44"/>
      <c r="F27" s="22"/>
      <c r="G27" s="44"/>
      <c r="H27" s="99"/>
      <c r="I27" s="99"/>
      <c r="J27" s="99"/>
      <c r="K27" s="99"/>
      <c r="L27" s="99"/>
      <c r="M27" s="99"/>
      <c r="N27" s="102"/>
      <c r="O27" s="103"/>
    </row>
    <row r="28" spans="1:20" x14ac:dyDescent="0.2">
      <c r="A28" s="18"/>
      <c r="B28" s="18"/>
      <c r="C28" s="39"/>
      <c r="D28" s="8"/>
      <c r="E28" s="8"/>
      <c r="F28" s="8"/>
      <c r="G28" s="100"/>
      <c r="H28" s="99"/>
      <c r="I28" s="99"/>
      <c r="J28" s="99"/>
      <c r="K28" s="99"/>
      <c r="L28" s="99"/>
      <c r="M28" s="99"/>
    </row>
    <row r="29" spans="1:20" x14ac:dyDescent="0.2">
      <c r="H29" s="99"/>
      <c r="I29" s="99"/>
      <c r="J29" s="99"/>
      <c r="K29" s="99"/>
      <c r="L29" s="99"/>
      <c r="M29" s="99"/>
    </row>
    <row r="30" spans="1:20" x14ac:dyDescent="0.2">
      <c r="J30" s="104"/>
      <c r="K30" s="104"/>
      <c r="L30" s="104"/>
      <c r="M30" s="104"/>
    </row>
    <row r="31" spans="1:20" x14ac:dyDescent="0.2">
      <c r="H31" s="104"/>
      <c r="I31" s="106"/>
      <c r="J31" s="104"/>
      <c r="K31" s="94"/>
      <c r="L31" s="94"/>
      <c r="M31" s="94"/>
    </row>
    <row r="32" spans="1:20" ht="12.75" customHeight="1" x14ac:dyDescent="0.2">
      <c r="H32" s="104"/>
      <c r="I32" s="106"/>
      <c r="J32" s="104"/>
      <c r="K32" s="94"/>
      <c r="L32" s="94"/>
      <c r="M32" s="94"/>
    </row>
    <row r="33" spans="8:13" x14ac:dyDescent="0.2">
      <c r="H33" s="104"/>
      <c r="I33" s="106"/>
      <c r="J33" s="104"/>
      <c r="K33" s="94"/>
      <c r="L33" s="94"/>
      <c r="M33" s="94"/>
    </row>
    <row r="34" spans="8:13" ht="13.5" customHeight="1" x14ac:dyDescent="0.2">
      <c r="H34" s="104"/>
      <c r="I34" s="106"/>
      <c r="J34" s="104"/>
      <c r="K34" s="94"/>
      <c r="L34" s="94"/>
      <c r="M34" s="94"/>
    </row>
    <row r="35" spans="8:13" ht="12.7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8"/>
  <dimension ref="A1:I63"/>
  <sheetViews>
    <sheetView showGridLines="0" zoomScale="70" zoomScaleNormal="70" zoomScaleSheetLayoutView="100" zoomScalePageLayoutView="70" workbookViewId="0">
      <selection activeCell="A3" sqref="A3:I63"/>
    </sheetView>
  </sheetViews>
  <sheetFormatPr defaultColWidth="9.140625" defaultRowHeight="12.75" x14ac:dyDescent="0.2"/>
  <cols>
    <col min="1" max="8" width="11" style="153" customWidth="1"/>
    <col min="9" max="9" width="11.42578125" style="153" customWidth="1"/>
    <col min="10" max="16384" width="9.140625" style="153"/>
  </cols>
  <sheetData>
    <row r="1" spans="1:9" ht="20.25" x14ac:dyDescent="0.2">
      <c r="A1" s="185" t="s">
        <v>214</v>
      </c>
      <c r="I1" s="154"/>
    </row>
    <row r="2" spans="1:9" s="156" customFormat="1" ht="6" customHeight="1" x14ac:dyDescent="0.2">
      <c r="A2" s="155"/>
    </row>
    <row r="3" spans="1:9" ht="12.75" customHeight="1" x14ac:dyDescent="0.2">
      <c r="A3" s="320" t="s">
        <v>315</v>
      </c>
      <c r="B3" s="320"/>
      <c r="C3" s="320"/>
      <c r="D3" s="320"/>
      <c r="E3" s="320"/>
      <c r="F3" s="320"/>
      <c r="G3" s="320"/>
      <c r="H3" s="320"/>
      <c r="I3" s="320"/>
    </row>
    <row r="4" spans="1:9" ht="12.75" customHeight="1" x14ac:dyDescent="0.2">
      <c r="A4" s="320"/>
      <c r="B4" s="320"/>
      <c r="C4" s="320"/>
      <c r="D4" s="320"/>
      <c r="E4" s="320"/>
      <c r="F4" s="320"/>
      <c r="G4" s="320"/>
      <c r="H4" s="320"/>
      <c r="I4" s="320"/>
    </row>
    <row r="5" spans="1:9" ht="12.75" customHeight="1" x14ac:dyDescent="0.2">
      <c r="A5" s="320"/>
      <c r="B5" s="320"/>
      <c r="C5" s="320"/>
      <c r="D5" s="320"/>
      <c r="E5" s="320"/>
      <c r="F5" s="320"/>
      <c r="G5" s="320"/>
      <c r="H5" s="320"/>
      <c r="I5" s="320"/>
    </row>
    <row r="6" spans="1:9" ht="12.75" customHeight="1" x14ac:dyDescent="0.2">
      <c r="A6" s="320"/>
      <c r="B6" s="320"/>
      <c r="C6" s="320"/>
      <c r="D6" s="320"/>
      <c r="E6" s="320"/>
      <c r="F6" s="320"/>
      <c r="G6" s="320"/>
      <c r="H6" s="320"/>
      <c r="I6" s="320"/>
    </row>
    <row r="7" spans="1:9" ht="12.75" customHeight="1" x14ac:dyDescent="0.2">
      <c r="A7" s="320"/>
      <c r="B7" s="320"/>
      <c r="C7" s="320"/>
      <c r="D7" s="320"/>
      <c r="E7" s="320"/>
      <c r="F7" s="320"/>
      <c r="G7" s="320"/>
      <c r="H7" s="320"/>
      <c r="I7" s="320"/>
    </row>
    <row r="8" spans="1:9" ht="12.75" customHeight="1" x14ac:dyDescent="0.2">
      <c r="A8" s="320"/>
      <c r="B8" s="320"/>
      <c r="C8" s="320"/>
      <c r="D8" s="320"/>
      <c r="E8" s="320"/>
      <c r="F8" s="320"/>
      <c r="G8" s="320"/>
      <c r="H8" s="320"/>
      <c r="I8" s="320"/>
    </row>
    <row r="9" spans="1:9" ht="12.75" customHeight="1" x14ac:dyDescent="0.2">
      <c r="A9" s="320"/>
      <c r="B9" s="320"/>
      <c r="C9" s="320"/>
      <c r="D9" s="320"/>
      <c r="E9" s="320"/>
      <c r="F9" s="320"/>
      <c r="G9" s="320"/>
      <c r="H9" s="320"/>
      <c r="I9" s="320"/>
    </row>
    <row r="10" spans="1:9" ht="12.75" customHeight="1" x14ac:dyDescent="0.2">
      <c r="A10" s="320"/>
      <c r="B10" s="320"/>
      <c r="C10" s="320"/>
      <c r="D10" s="320"/>
      <c r="E10" s="320"/>
      <c r="F10" s="320"/>
      <c r="G10" s="320"/>
      <c r="H10" s="320"/>
      <c r="I10" s="320"/>
    </row>
    <row r="11" spans="1:9" ht="12.75" customHeight="1" x14ac:dyDescent="0.2">
      <c r="A11" s="320"/>
      <c r="B11" s="320"/>
      <c r="C11" s="320"/>
      <c r="D11" s="320"/>
      <c r="E11" s="320"/>
      <c r="F11" s="320"/>
      <c r="G11" s="320"/>
      <c r="H11" s="320"/>
      <c r="I11" s="320"/>
    </row>
    <row r="12" spans="1:9" ht="12.75" customHeight="1" x14ac:dyDescent="0.2">
      <c r="A12" s="320"/>
      <c r="B12" s="320"/>
      <c r="C12" s="320"/>
      <c r="D12" s="320"/>
      <c r="E12" s="320"/>
      <c r="F12" s="320"/>
      <c r="G12" s="320"/>
      <c r="H12" s="320"/>
      <c r="I12" s="320"/>
    </row>
    <row r="13" spans="1:9" ht="12.75" customHeight="1" x14ac:dyDescent="0.2">
      <c r="A13" s="320"/>
      <c r="B13" s="320"/>
      <c r="C13" s="320"/>
      <c r="D13" s="320"/>
      <c r="E13" s="320"/>
      <c r="F13" s="320"/>
      <c r="G13" s="320"/>
      <c r="H13" s="320"/>
      <c r="I13" s="320"/>
    </row>
    <row r="14" spans="1:9" ht="12.75" customHeight="1" x14ac:dyDescent="0.2">
      <c r="A14" s="320"/>
      <c r="B14" s="320"/>
      <c r="C14" s="320"/>
      <c r="D14" s="320"/>
      <c r="E14" s="320"/>
      <c r="F14" s="320"/>
      <c r="G14" s="320"/>
      <c r="H14" s="320"/>
      <c r="I14" s="320"/>
    </row>
    <row r="15" spans="1:9" ht="12.75" customHeight="1" x14ac:dyDescent="0.2">
      <c r="A15" s="320"/>
      <c r="B15" s="320"/>
      <c r="C15" s="320"/>
      <c r="D15" s="320"/>
      <c r="E15" s="320"/>
      <c r="F15" s="320"/>
      <c r="G15" s="320"/>
      <c r="H15" s="320"/>
      <c r="I15" s="320"/>
    </row>
    <row r="16" spans="1:9" ht="12.75" customHeight="1" x14ac:dyDescent="0.2">
      <c r="A16" s="320"/>
      <c r="B16" s="320"/>
      <c r="C16" s="320"/>
      <c r="D16" s="320"/>
      <c r="E16" s="320"/>
      <c r="F16" s="320"/>
      <c r="G16" s="320"/>
      <c r="H16" s="320"/>
      <c r="I16" s="320"/>
    </row>
    <row r="17" spans="1:9" ht="12.75" customHeight="1" x14ac:dyDescent="0.2">
      <c r="A17" s="320"/>
      <c r="B17" s="320"/>
      <c r="C17" s="320"/>
      <c r="D17" s="320"/>
      <c r="E17" s="320"/>
      <c r="F17" s="320"/>
      <c r="G17" s="320"/>
      <c r="H17" s="320"/>
      <c r="I17" s="320"/>
    </row>
    <row r="18" spans="1:9" ht="12.75" customHeight="1" x14ac:dyDescent="0.2">
      <c r="A18" s="320"/>
      <c r="B18" s="320"/>
      <c r="C18" s="320"/>
      <c r="D18" s="320"/>
      <c r="E18" s="320"/>
      <c r="F18" s="320"/>
      <c r="G18" s="320"/>
      <c r="H18" s="320"/>
      <c r="I18" s="320"/>
    </row>
    <row r="19" spans="1:9" ht="12.75" customHeight="1" x14ac:dyDescent="0.2">
      <c r="A19" s="320"/>
      <c r="B19" s="320"/>
      <c r="C19" s="320"/>
      <c r="D19" s="320"/>
      <c r="E19" s="320"/>
      <c r="F19" s="320"/>
      <c r="G19" s="320"/>
      <c r="H19" s="320"/>
      <c r="I19" s="320"/>
    </row>
    <row r="20" spans="1:9" ht="12.75" customHeight="1" x14ac:dyDescent="0.2">
      <c r="A20" s="320"/>
      <c r="B20" s="320"/>
      <c r="C20" s="320"/>
      <c r="D20" s="320"/>
      <c r="E20" s="320"/>
      <c r="F20" s="320"/>
      <c r="G20" s="320"/>
      <c r="H20" s="320"/>
      <c r="I20" s="320"/>
    </row>
    <row r="21" spans="1:9" ht="12.75" customHeight="1" x14ac:dyDescent="0.2">
      <c r="A21" s="320"/>
      <c r="B21" s="320"/>
      <c r="C21" s="320"/>
      <c r="D21" s="320"/>
      <c r="E21" s="320"/>
      <c r="F21" s="320"/>
      <c r="G21" s="320"/>
      <c r="H21" s="320"/>
      <c r="I21" s="320"/>
    </row>
    <row r="22" spans="1:9" ht="12.75" customHeight="1" x14ac:dyDescent="0.2">
      <c r="A22" s="320"/>
      <c r="B22" s="320"/>
      <c r="C22" s="320"/>
      <c r="D22" s="320"/>
      <c r="E22" s="320"/>
      <c r="F22" s="320"/>
      <c r="G22" s="320"/>
      <c r="H22" s="320"/>
      <c r="I22" s="320"/>
    </row>
    <row r="23" spans="1:9" ht="12.75" customHeight="1" x14ac:dyDescent="0.2">
      <c r="A23" s="320"/>
      <c r="B23" s="320"/>
      <c r="C23" s="320"/>
      <c r="D23" s="320"/>
      <c r="E23" s="320"/>
      <c r="F23" s="320"/>
      <c r="G23" s="320"/>
      <c r="H23" s="320"/>
      <c r="I23" s="320"/>
    </row>
    <row r="24" spans="1:9" ht="12.75" customHeight="1" x14ac:dyDescent="0.2">
      <c r="A24" s="320"/>
      <c r="B24" s="320"/>
      <c r="C24" s="320"/>
      <c r="D24" s="320"/>
      <c r="E24" s="320"/>
      <c r="F24" s="320"/>
      <c r="G24" s="320"/>
      <c r="H24" s="320"/>
      <c r="I24" s="320"/>
    </row>
    <row r="25" spans="1:9" ht="12.75" customHeight="1" x14ac:dyDescent="0.2">
      <c r="A25" s="320"/>
      <c r="B25" s="320"/>
      <c r="C25" s="320"/>
      <c r="D25" s="320"/>
      <c r="E25" s="320"/>
      <c r="F25" s="320"/>
      <c r="G25" s="320"/>
      <c r="H25" s="320"/>
      <c r="I25" s="320"/>
    </row>
    <row r="26" spans="1:9" ht="12.75" customHeight="1" x14ac:dyDescent="0.2">
      <c r="A26" s="320"/>
      <c r="B26" s="320"/>
      <c r="C26" s="320"/>
      <c r="D26" s="320"/>
      <c r="E26" s="320"/>
      <c r="F26" s="320"/>
      <c r="G26" s="320"/>
      <c r="H26" s="320"/>
      <c r="I26" s="320"/>
    </row>
    <row r="27" spans="1:9" ht="12.75" customHeight="1" x14ac:dyDescent="0.2">
      <c r="A27" s="320"/>
      <c r="B27" s="320"/>
      <c r="C27" s="320"/>
      <c r="D27" s="320"/>
      <c r="E27" s="320"/>
      <c r="F27" s="320"/>
      <c r="G27" s="320"/>
      <c r="H27" s="320"/>
      <c r="I27" s="320"/>
    </row>
    <row r="28" spans="1:9" ht="12.75" customHeight="1" x14ac:dyDescent="0.2">
      <c r="A28" s="320"/>
      <c r="B28" s="320"/>
      <c r="C28" s="320"/>
      <c r="D28" s="320"/>
      <c r="E28" s="320"/>
      <c r="F28" s="320"/>
      <c r="G28" s="320"/>
      <c r="H28" s="320"/>
      <c r="I28" s="320"/>
    </row>
    <row r="29" spans="1:9" ht="12.75" customHeight="1" x14ac:dyDescent="0.2">
      <c r="A29" s="320"/>
      <c r="B29" s="320"/>
      <c r="C29" s="320"/>
      <c r="D29" s="320"/>
      <c r="E29" s="320"/>
      <c r="F29" s="320"/>
      <c r="G29" s="320"/>
      <c r="H29" s="320"/>
      <c r="I29" s="320"/>
    </row>
    <row r="30" spans="1:9" ht="12.75" customHeight="1" x14ac:dyDescent="0.2">
      <c r="A30" s="320"/>
      <c r="B30" s="320"/>
      <c r="C30" s="320"/>
      <c r="D30" s="320"/>
      <c r="E30" s="320"/>
      <c r="F30" s="320"/>
      <c r="G30" s="320"/>
      <c r="H30" s="320"/>
      <c r="I30" s="320"/>
    </row>
    <row r="31" spans="1:9" ht="12.75" customHeight="1" x14ac:dyDescent="0.2">
      <c r="A31" s="320"/>
      <c r="B31" s="320"/>
      <c r="C31" s="320"/>
      <c r="D31" s="320"/>
      <c r="E31" s="320"/>
      <c r="F31" s="320"/>
      <c r="G31" s="320"/>
      <c r="H31" s="320"/>
      <c r="I31" s="320"/>
    </row>
    <row r="32" spans="1:9" ht="12.75" customHeight="1" x14ac:dyDescent="0.2">
      <c r="A32" s="320"/>
      <c r="B32" s="320"/>
      <c r="C32" s="320"/>
      <c r="D32" s="320"/>
      <c r="E32" s="320"/>
      <c r="F32" s="320"/>
      <c r="G32" s="320"/>
      <c r="H32" s="320"/>
      <c r="I32" s="320"/>
    </row>
    <row r="33" spans="1:9" ht="12.75" customHeight="1" x14ac:dyDescent="0.2">
      <c r="A33" s="320"/>
      <c r="B33" s="320"/>
      <c r="C33" s="320"/>
      <c r="D33" s="320"/>
      <c r="E33" s="320"/>
      <c r="F33" s="320"/>
      <c r="G33" s="320"/>
      <c r="H33" s="320"/>
      <c r="I33" s="320"/>
    </row>
    <row r="34" spans="1:9" ht="12.75" customHeight="1" x14ac:dyDescent="0.2">
      <c r="A34" s="320"/>
      <c r="B34" s="320"/>
      <c r="C34" s="320"/>
      <c r="D34" s="320"/>
      <c r="E34" s="320"/>
      <c r="F34" s="320"/>
      <c r="G34" s="320"/>
      <c r="H34" s="320"/>
      <c r="I34" s="320"/>
    </row>
    <row r="35" spans="1:9" ht="12.75" customHeight="1" x14ac:dyDescent="0.2">
      <c r="A35" s="320"/>
      <c r="B35" s="320"/>
      <c r="C35" s="320"/>
      <c r="D35" s="320"/>
      <c r="E35" s="320"/>
      <c r="F35" s="320"/>
      <c r="G35" s="320"/>
      <c r="H35" s="320"/>
      <c r="I35" s="320"/>
    </row>
    <row r="36" spans="1:9" ht="12.75" customHeight="1" x14ac:dyDescent="0.2">
      <c r="A36" s="320"/>
      <c r="B36" s="320"/>
      <c r="C36" s="320"/>
      <c r="D36" s="320"/>
      <c r="E36" s="320"/>
      <c r="F36" s="320"/>
      <c r="G36" s="320"/>
      <c r="H36" s="320"/>
      <c r="I36" s="320"/>
    </row>
    <row r="37" spans="1:9" ht="12.75" customHeight="1" x14ac:dyDescent="0.2">
      <c r="A37" s="320"/>
      <c r="B37" s="320"/>
      <c r="C37" s="320"/>
      <c r="D37" s="320"/>
      <c r="E37" s="320"/>
      <c r="F37" s="320"/>
      <c r="G37" s="320"/>
      <c r="H37" s="320"/>
      <c r="I37" s="320"/>
    </row>
    <row r="38" spans="1:9" ht="12.75" customHeight="1" x14ac:dyDescent="0.2">
      <c r="A38" s="320"/>
      <c r="B38" s="320"/>
      <c r="C38" s="320"/>
      <c r="D38" s="320"/>
      <c r="E38" s="320"/>
      <c r="F38" s="320"/>
      <c r="G38" s="320"/>
      <c r="H38" s="320"/>
      <c r="I38" s="320"/>
    </row>
    <row r="39" spans="1:9" ht="12.75" customHeight="1" x14ac:dyDescent="0.2">
      <c r="A39" s="320"/>
      <c r="B39" s="320"/>
      <c r="C39" s="320"/>
      <c r="D39" s="320"/>
      <c r="E39" s="320"/>
      <c r="F39" s="320"/>
      <c r="G39" s="320"/>
      <c r="H39" s="320"/>
      <c r="I39" s="320"/>
    </row>
    <row r="40" spans="1:9" ht="12.75" customHeight="1" x14ac:dyDescent="0.2">
      <c r="A40" s="320"/>
      <c r="B40" s="320"/>
      <c r="C40" s="320"/>
      <c r="D40" s="320"/>
      <c r="E40" s="320"/>
      <c r="F40" s="320"/>
      <c r="G40" s="320"/>
      <c r="H40" s="320"/>
      <c r="I40" s="320"/>
    </row>
    <row r="41" spans="1:9" ht="12.75" customHeight="1" x14ac:dyDescent="0.2">
      <c r="A41" s="320"/>
      <c r="B41" s="320"/>
      <c r="C41" s="320"/>
      <c r="D41" s="320"/>
      <c r="E41" s="320"/>
      <c r="F41" s="320"/>
      <c r="G41" s="320"/>
      <c r="H41" s="320"/>
      <c r="I41" s="320"/>
    </row>
    <row r="42" spans="1:9" ht="12.75" customHeight="1" x14ac:dyDescent="0.2">
      <c r="A42" s="320"/>
      <c r="B42" s="320"/>
      <c r="C42" s="320"/>
      <c r="D42" s="320"/>
      <c r="E42" s="320"/>
      <c r="F42" s="320"/>
      <c r="G42" s="320"/>
      <c r="H42" s="320"/>
      <c r="I42" s="320"/>
    </row>
    <row r="43" spans="1:9" ht="12.75" customHeight="1" x14ac:dyDescent="0.2">
      <c r="A43" s="320"/>
      <c r="B43" s="320"/>
      <c r="C43" s="320"/>
      <c r="D43" s="320"/>
      <c r="E43" s="320"/>
      <c r="F43" s="320"/>
      <c r="G43" s="320"/>
      <c r="H43" s="320"/>
      <c r="I43" s="320"/>
    </row>
    <row r="44" spans="1:9" ht="12.75" customHeight="1" x14ac:dyDescent="0.2">
      <c r="A44" s="320"/>
      <c r="B44" s="320"/>
      <c r="C44" s="320"/>
      <c r="D44" s="320"/>
      <c r="E44" s="320"/>
      <c r="F44" s="320"/>
      <c r="G44" s="320"/>
      <c r="H44" s="320"/>
      <c r="I44" s="320"/>
    </row>
    <row r="45" spans="1:9" ht="12.75" customHeight="1" x14ac:dyDescent="0.2">
      <c r="A45" s="320"/>
      <c r="B45" s="320"/>
      <c r="C45" s="320"/>
      <c r="D45" s="320"/>
      <c r="E45" s="320"/>
      <c r="F45" s="320"/>
      <c r="G45" s="320"/>
      <c r="H45" s="320"/>
      <c r="I45" s="320"/>
    </row>
    <row r="46" spans="1:9" ht="12.75" customHeight="1" x14ac:dyDescent="0.2">
      <c r="A46" s="320"/>
      <c r="B46" s="320"/>
      <c r="C46" s="320"/>
      <c r="D46" s="320"/>
      <c r="E46" s="320"/>
      <c r="F46" s="320"/>
      <c r="G46" s="320"/>
      <c r="H46" s="320"/>
      <c r="I46" s="320"/>
    </row>
    <row r="47" spans="1:9" ht="12.75" customHeight="1" x14ac:dyDescent="0.2">
      <c r="A47" s="320"/>
      <c r="B47" s="320"/>
      <c r="C47" s="320"/>
      <c r="D47" s="320"/>
      <c r="E47" s="320"/>
      <c r="F47" s="320"/>
      <c r="G47" s="320"/>
      <c r="H47" s="320"/>
      <c r="I47" s="320"/>
    </row>
    <row r="48" spans="1:9" ht="12.75" customHeight="1" x14ac:dyDescent="0.2">
      <c r="A48" s="320"/>
      <c r="B48" s="320"/>
      <c r="C48" s="320"/>
      <c r="D48" s="320"/>
      <c r="E48" s="320"/>
      <c r="F48" s="320"/>
      <c r="G48" s="320"/>
      <c r="H48" s="320"/>
      <c r="I48" s="320"/>
    </row>
    <row r="49" spans="1:9" ht="12.75" customHeight="1" x14ac:dyDescent="0.2">
      <c r="A49" s="320"/>
      <c r="B49" s="320"/>
      <c r="C49" s="320"/>
      <c r="D49" s="320"/>
      <c r="E49" s="320"/>
      <c r="F49" s="320"/>
      <c r="G49" s="320"/>
      <c r="H49" s="320"/>
      <c r="I49" s="320"/>
    </row>
    <row r="50" spans="1:9" ht="12.75" customHeight="1" x14ac:dyDescent="0.2">
      <c r="A50" s="320"/>
      <c r="B50" s="320"/>
      <c r="C50" s="320"/>
      <c r="D50" s="320"/>
      <c r="E50" s="320"/>
      <c r="F50" s="320"/>
      <c r="G50" s="320"/>
      <c r="H50" s="320"/>
      <c r="I50" s="320"/>
    </row>
    <row r="51" spans="1:9" ht="12.75" customHeight="1" x14ac:dyDescent="0.2">
      <c r="A51" s="320"/>
      <c r="B51" s="320"/>
      <c r="C51" s="320"/>
      <c r="D51" s="320"/>
      <c r="E51" s="320"/>
      <c r="F51" s="320"/>
      <c r="G51" s="320"/>
      <c r="H51" s="320"/>
      <c r="I51" s="320"/>
    </row>
    <row r="52" spans="1:9" ht="12.75" customHeight="1" x14ac:dyDescent="0.2">
      <c r="A52" s="320"/>
      <c r="B52" s="320"/>
      <c r="C52" s="320"/>
      <c r="D52" s="320"/>
      <c r="E52" s="320"/>
      <c r="F52" s="320"/>
      <c r="G52" s="320"/>
      <c r="H52" s="320"/>
      <c r="I52" s="320"/>
    </row>
    <row r="53" spans="1:9" ht="12.75" customHeight="1" x14ac:dyDescent="0.2">
      <c r="A53" s="320"/>
      <c r="B53" s="320"/>
      <c r="C53" s="320"/>
      <c r="D53" s="320"/>
      <c r="E53" s="320"/>
      <c r="F53" s="320"/>
      <c r="G53" s="320"/>
      <c r="H53" s="320"/>
      <c r="I53" s="320"/>
    </row>
    <row r="54" spans="1:9" ht="12.75" customHeight="1" x14ac:dyDescent="0.2">
      <c r="A54" s="320"/>
      <c r="B54" s="320"/>
      <c r="C54" s="320"/>
      <c r="D54" s="320"/>
      <c r="E54" s="320"/>
      <c r="F54" s="320"/>
      <c r="G54" s="320"/>
      <c r="H54" s="320"/>
      <c r="I54" s="320"/>
    </row>
    <row r="55" spans="1:9" ht="12.75" customHeight="1" x14ac:dyDescent="0.2">
      <c r="A55" s="320"/>
      <c r="B55" s="320"/>
      <c r="C55" s="320"/>
      <c r="D55" s="320"/>
      <c r="E55" s="320"/>
      <c r="F55" s="320"/>
      <c r="G55" s="320"/>
      <c r="H55" s="320"/>
      <c r="I55" s="320"/>
    </row>
    <row r="56" spans="1:9" ht="12.75" customHeight="1" x14ac:dyDescent="0.2">
      <c r="A56" s="320"/>
      <c r="B56" s="320"/>
      <c r="C56" s="320"/>
      <c r="D56" s="320"/>
      <c r="E56" s="320"/>
      <c r="F56" s="320"/>
      <c r="G56" s="320"/>
      <c r="H56" s="320"/>
      <c r="I56" s="320"/>
    </row>
    <row r="57" spans="1:9" ht="12.75" customHeight="1" x14ac:dyDescent="0.2">
      <c r="A57" s="320"/>
      <c r="B57" s="320"/>
      <c r="C57" s="320"/>
      <c r="D57" s="320"/>
      <c r="E57" s="320"/>
      <c r="F57" s="320"/>
      <c r="G57" s="320"/>
      <c r="H57" s="320"/>
      <c r="I57" s="320"/>
    </row>
    <row r="58" spans="1:9" ht="12.75" customHeight="1" x14ac:dyDescent="0.2">
      <c r="A58" s="320"/>
      <c r="B58" s="320"/>
      <c r="C58" s="320"/>
      <c r="D58" s="320"/>
      <c r="E58" s="320"/>
      <c r="F58" s="320"/>
      <c r="G58" s="320"/>
      <c r="H58" s="320"/>
      <c r="I58" s="320"/>
    </row>
    <row r="59" spans="1:9" ht="12.75" customHeight="1" x14ac:dyDescent="0.2">
      <c r="A59" s="320"/>
      <c r="B59" s="320"/>
      <c r="C59" s="320"/>
      <c r="D59" s="320"/>
      <c r="E59" s="320"/>
      <c r="F59" s="320"/>
      <c r="G59" s="320"/>
      <c r="H59" s="320"/>
      <c r="I59" s="320"/>
    </row>
    <row r="60" spans="1:9" ht="12.75" customHeight="1" x14ac:dyDescent="0.2">
      <c r="A60" s="320"/>
      <c r="B60" s="320"/>
      <c r="C60" s="320"/>
      <c r="D60" s="320"/>
      <c r="E60" s="320"/>
      <c r="F60" s="320"/>
      <c r="G60" s="320"/>
      <c r="H60" s="320"/>
      <c r="I60" s="320"/>
    </row>
    <row r="61" spans="1:9" ht="12.75" customHeight="1" x14ac:dyDescent="0.2">
      <c r="A61" s="320"/>
      <c r="B61" s="320"/>
      <c r="C61" s="320"/>
      <c r="D61" s="320"/>
      <c r="E61" s="320"/>
      <c r="F61" s="320"/>
      <c r="G61" s="320"/>
      <c r="H61" s="320"/>
      <c r="I61" s="320"/>
    </row>
    <row r="62" spans="1:9" ht="12.75" customHeight="1" x14ac:dyDescent="0.2">
      <c r="A62" s="320"/>
      <c r="B62" s="320"/>
      <c r="C62" s="320"/>
      <c r="D62" s="320"/>
      <c r="E62" s="320"/>
      <c r="F62" s="320"/>
      <c r="G62" s="320"/>
      <c r="H62" s="320"/>
      <c r="I62" s="320"/>
    </row>
    <row r="63" spans="1:9" ht="12.75" customHeight="1" x14ac:dyDescent="0.2">
      <c r="A63" s="320"/>
      <c r="B63" s="320"/>
      <c r="C63" s="320"/>
      <c r="D63" s="320"/>
      <c r="E63" s="320"/>
      <c r="F63" s="320"/>
      <c r="G63" s="320"/>
      <c r="H63" s="320"/>
      <c r="I63" s="320"/>
    </row>
  </sheetData>
  <mergeCells count="1">
    <mergeCell ref="A3:I63"/>
  </mergeCells>
  <pageMargins left="0.31496062992125984" right="0.31496062992125984" top="0.35433070866141736" bottom="0.35433070866141736" header="0.31496062992125984" footer="0.19685039370078741"/>
  <pageSetup paperSize="9" fitToHeight="0" orientation="portrait" r:id="rId1"/>
  <headerFooter differentFirst="1"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1"/>
  <dimension ref="A1:X39"/>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customWidth="1"/>
    <col min="8" max="8" width="14.42578125" style="75" customWidth="1"/>
    <col min="9" max="9" width="8" style="75" bestFit="1" customWidth="1"/>
    <col min="10" max="10" width="14.42578125" style="75" customWidth="1"/>
    <col min="11" max="11" width="8" style="75" customWidth="1"/>
    <col min="12" max="12" width="14.42578125" style="75" customWidth="1"/>
    <col min="13" max="13" width="8" style="75" customWidth="1"/>
    <col min="14" max="26" width="9.140625" style="75" customWidth="1"/>
    <col min="27" max="16384" width="9.140625" style="75"/>
  </cols>
  <sheetData>
    <row r="1" spans="1:24" ht="18" x14ac:dyDescent="0.25">
      <c r="A1" s="90" t="s">
        <v>57</v>
      </c>
      <c r="M1" s="91" t="e">
        <f>Obsah!#REF!</f>
        <v>#REF!</v>
      </c>
    </row>
    <row r="2" spans="1:24" ht="7.5" customHeight="1" x14ac:dyDescent="0.2"/>
    <row r="3" spans="1:24" x14ac:dyDescent="0.2">
      <c r="A3" s="28"/>
      <c r="B3" s="347"/>
      <c r="C3" s="347"/>
      <c r="D3" s="347"/>
      <c r="E3" s="347"/>
      <c r="F3" s="347"/>
      <c r="G3" s="348"/>
      <c r="H3" s="354"/>
      <c r="I3" s="347"/>
      <c r="J3" s="347"/>
      <c r="K3" s="347"/>
      <c r="L3" s="347"/>
      <c r="M3" s="347"/>
      <c r="N3" s="9"/>
    </row>
    <row r="4" spans="1:24" x14ac:dyDescent="0.2">
      <c r="A4" s="28"/>
      <c r="B4" s="355"/>
      <c r="C4" s="356"/>
      <c r="D4" s="356"/>
      <c r="E4" s="356"/>
      <c r="F4" s="356"/>
      <c r="G4" s="357"/>
      <c r="H4" s="355"/>
      <c r="I4" s="356"/>
      <c r="J4" s="356"/>
      <c r="K4" s="356"/>
      <c r="L4" s="356"/>
      <c r="M4" s="356"/>
      <c r="N4" s="40"/>
    </row>
    <row r="5" spans="1:24" x14ac:dyDescent="0.2">
      <c r="A5" s="16"/>
      <c r="B5" s="353"/>
      <c r="C5" s="352"/>
      <c r="D5" s="353"/>
      <c r="E5" s="352"/>
      <c r="F5" s="353"/>
      <c r="G5" s="352"/>
      <c r="H5" s="353"/>
      <c r="I5" s="352"/>
      <c r="J5" s="353"/>
      <c r="K5" s="352"/>
      <c r="L5" s="353"/>
      <c r="M5" s="351"/>
      <c r="N5" s="59"/>
    </row>
    <row r="6" spans="1:24" x14ac:dyDescent="0.2">
      <c r="A6" s="14"/>
      <c r="B6" s="64"/>
      <c r="C6" s="32"/>
      <c r="D6" s="32"/>
      <c r="E6" s="32"/>
      <c r="F6" s="32"/>
      <c r="G6" s="32"/>
      <c r="H6" s="32"/>
      <c r="I6" s="32"/>
      <c r="J6" s="32"/>
      <c r="K6" s="32"/>
      <c r="L6" s="32"/>
      <c r="M6" s="33"/>
      <c r="N6" s="59"/>
    </row>
    <row r="7" spans="1:24" x14ac:dyDescent="0.2">
      <c r="A7" s="344"/>
      <c r="B7" s="342"/>
      <c r="C7" s="343"/>
      <c r="D7" s="343"/>
      <c r="E7" s="343"/>
      <c r="F7" s="343"/>
      <c r="G7" s="346"/>
      <c r="H7" s="342"/>
      <c r="I7" s="343"/>
      <c r="J7" s="343"/>
      <c r="K7" s="343"/>
      <c r="L7" s="343"/>
      <c r="M7" s="343"/>
      <c r="N7" s="41"/>
    </row>
    <row r="8" spans="1:24" x14ac:dyDescent="0.2">
      <c r="A8" s="345"/>
      <c r="B8" s="34"/>
      <c r="C8" s="46"/>
      <c r="D8" s="35"/>
      <c r="E8" s="46"/>
      <c r="F8" s="35"/>
      <c r="G8" s="46"/>
      <c r="H8" s="34"/>
      <c r="I8" s="46"/>
      <c r="J8" s="35"/>
      <c r="K8" s="46"/>
      <c r="L8" s="35"/>
      <c r="M8" s="46"/>
      <c r="N8" s="1"/>
    </row>
    <row r="9" spans="1:24" x14ac:dyDescent="0.2">
      <c r="A9" s="36"/>
      <c r="B9" s="92"/>
      <c r="C9" s="93"/>
      <c r="D9" s="19"/>
      <c r="E9" s="93"/>
      <c r="F9" s="19"/>
      <c r="G9" s="93"/>
      <c r="H9" s="92"/>
      <c r="I9" s="93"/>
      <c r="J9" s="19"/>
      <c r="K9" s="93"/>
      <c r="L9" s="19"/>
      <c r="M9" s="93"/>
      <c r="N9" s="51"/>
      <c r="O9" s="105"/>
      <c r="X9" s="94"/>
    </row>
    <row r="10" spans="1:24" x14ac:dyDescent="0.2">
      <c r="A10" s="27"/>
      <c r="B10" s="92"/>
      <c r="C10" s="93"/>
      <c r="D10" s="19"/>
      <c r="E10" s="93"/>
      <c r="F10" s="19"/>
      <c r="G10" s="93"/>
      <c r="H10" s="92"/>
      <c r="I10" s="93"/>
      <c r="J10" s="19"/>
      <c r="K10" s="93"/>
      <c r="L10" s="19"/>
      <c r="M10" s="93"/>
      <c r="N10" s="51"/>
      <c r="O10" s="105"/>
      <c r="X10" s="94"/>
    </row>
    <row r="11" spans="1:24" x14ac:dyDescent="0.2">
      <c r="A11" s="27"/>
      <c r="B11" s="25"/>
      <c r="C11" s="93"/>
      <c r="D11" s="12"/>
      <c r="E11" s="93"/>
      <c r="F11" s="12"/>
      <c r="G11" s="93"/>
      <c r="H11" s="25"/>
      <c r="I11" s="93"/>
      <c r="J11" s="12"/>
      <c r="K11" s="93"/>
      <c r="L11" s="12"/>
      <c r="M11" s="93"/>
      <c r="N11" s="51"/>
      <c r="O11" s="105"/>
      <c r="X11" s="94"/>
    </row>
    <row r="12" spans="1:24" x14ac:dyDescent="0.2">
      <c r="A12" s="27"/>
      <c r="B12" s="92"/>
      <c r="C12" s="93"/>
      <c r="D12" s="19"/>
      <c r="E12" s="93"/>
      <c r="F12" s="19"/>
      <c r="G12" s="93"/>
      <c r="H12" s="92"/>
      <c r="I12" s="93"/>
      <c r="J12" s="19"/>
      <c r="K12" s="93"/>
      <c r="L12" s="19"/>
      <c r="M12" s="93"/>
      <c r="N12" s="51"/>
      <c r="O12" s="105"/>
      <c r="X12" s="94"/>
    </row>
    <row r="13" spans="1:24" x14ac:dyDescent="0.2">
      <c r="A13" s="27"/>
      <c r="B13" s="25"/>
      <c r="C13" s="93"/>
      <c r="D13" s="12"/>
      <c r="E13" s="93"/>
      <c r="F13" s="12"/>
      <c r="G13" s="93"/>
      <c r="H13" s="25"/>
      <c r="I13" s="93"/>
      <c r="J13" s="12"/>
      <c r="K13" s="93"/>
      <c r="L13" s="12"/>
      <c r="M13" s="93"/>
      <c r="N13" s="51"/>
      <c r="O13" s="105"/>
      <c r="X13" s="94"/>
    </row>
    <row r="14" spans="1:24" x14ac:dyDescent="0.2">
      <c r="A14" s="27"/>
      <c r="B14" s="92"/>
      <c r="C14" s="93"/>
      <c r="D14" s="19"/>
      <c r="E14" s="93"/>
      <c r="F14" s="19"/>
      <c r="G14" s="93"/>
      <c r="H14" s="92"/>
      <c r="I14" s="93"/>
      <c r="J14" s="19"/>
      <c r="K14" s="93"/>
      <c r="L14" s="19"/>
      <c r="M14" s="93"/>
      <c r="N14" s="51"/>
      <c r="O14" s="105"/>
      <c r="P14" s="18"/>
      <c r="Q14" s="39"/>
      <c r="R14" s="8"/>
      <c r="S14" s="8"/>
      <c r="T14" s="8"/>
      <c r="U14" s="8"/>
      <c r="X14" s="94"/>
    </row>
    <row r="15" spans="1:24" x14ac:dyDescent="0.2">
      <c r="A15" s="27"/>
      <c r="B15" s="92"/>
      <c r="C15" s="93"/>
      <c r="D15" s="19"/>
      <c r="E15" s="95"/>
      <c r="F15" s="19"/>
      <c r="G15" s="95"/>
      <c r="H15" s="92"/>
      <c r="I15" s="95"/>
      <c r="J15" s="19"/>
      <c r="K15" s="95"/>
      <c r="L15" s="19"/>
      <c r="M15" s="95"/>
      <c r="N15" s="51"/>
      <c r="O15" s="105"/>
      <c r="P15" s="18"/>
      <c r="Q15" s="39"/>
      <c r="R15" s="8"/>
      <c r="S15" s="8"/>
      <c r="T15" s="8"/>
      <c r="U15" s="8"/>
      <c r="X15" s="94"/>
    </row>
    <row r="16" spans="1:24" ht="12.75" thickBot="1" x14ac:dyDescent="0.25">
      <c r="A16" s="15"/>
      <c r="B16" s="23"/>
      <c r="C16" s="96"/>
      <c r="D16" s="5"/>
      <c r="E16" s="97"/>
      <c r="F16" s="5"/>
      <c r="G16" s="97"/>
      <c r="H16" s="23"/>
      <c r="I16" s="98"/>
      <c r="J16" s="5"/>
      <c r="K16" s="98"/>
      <c r="L16" s="5"/>
      <c r="M16" s="98"/>
      <c r="N16" s="51"/>
      <c r="O16" s="105"/>
      <c r="P16" s="18"/>
      <c r="Q16" s="39"/>
      <c r="R16" s="8"/>
      <c r="S16" s="8"/>
      <c r="T16" s="8"/>
      <c r="U16" s="8"/>
      <c r="X16" s="94"/>
    </row>
    <row r="17" spans="1:15" x14ac:dyDescent="0.2">
      <c r="A17" s="17"/>
      <c r="B17" s="99"/>
      <c r="C17" s="99"/>
      <c r="D17" s="99"/>
      <c r="E17" s="99"/>
      <c r="F17" s="99"/>
      <c r="G17" s="99"/>
      <c r="H17" s="99"/>
      <c r="I17" s="99"/>
      <c r="J17" s="99"/>
      <c r="K17" s="99"/>
      <c r="L17" s="100"/>
      <c r="M17" s="100"/>
      <c r="N17" s="101"/>
      <c r="O17" s="100"/>
    </row>
    <row r="18" spans="1:15" x14ac:dyDescent="0.2">
      <c r="A18" s="29"/>
      <c r="B18" s="347"/>
      <c r="C18" s="347"/>
      <c r="D18" s="347"/>
      <c r="E18" s="347"/>
      <c r="F18" s="347"/>
      <c r="G18" s="348"/>
      <c r="H18" s="99"/>
      <c r="I18" s="99"/>
      <c r="J18" s="99"/>
      <c r="K18" s="99"/>
      <c r="L18" s="99"/>
      <c r="M18" s="99"/>
      <c r="N18" s="102"/>
      <c r="O18" s="99"/>
    </row>
    <row r="19" spans="1:15" x14ac:dyDescent="0.2">
      <c r="A19" s="37"/>
      <c r="B19" s="349"/>
      <c r="C19" s="350"/>
      <c r="D19" s="350"/>
      <c r="E19" s="350"/>
      <c r="F19" s="350"/>
      <c r="G19" s="350"/>
      <c r="H19" s="102"/>
      <c r="I19" s="103"/>
      <c r="J19" s="104"/>
      <c r="K19" s="51"/>
      <c r="L19" s="104"/>
      <c r="M19" s="105"/>
      <c r="N19" s="102"/>
      <c r="O19" s="99"/>
    </row>
    <row r="20" spans="1:15" x14ac:dyDescent="0.2">
      <c r="A20" s="38"/>
      <c r="B20" s="351"/>
      <c r="C20" s="352"/>
      <c r="D20" s="351"/>
      <c r="E20" s="352"/>
      <c r="F20" s="351"/>
      <c r="G20" s="352"/>
      <c r="H20" s="102"/>
      <c r="I20" s="103"/>
      <c r="J20" s="104"/>
      <c r="K20" s="51"/>
      <c r="L20" s="104"/>
      <c r="M20" s="105"/>
      <c r="N20" s="102"/>
      <c r="O20" s="99"/>
    </row>
    <row r="21" spans="1:15" x14ac:dyDescent="0.2">
      <c r="A21" s="63"/>
      <c r="B21" s="64"/>
      <c r="C21" s="32"/>
      <c r="D21" s="32"/>
      <c r="E21" s="32"/>
      <c r="F21" s="32"/>
      <c r="G21" s="49"/>
      <c r="H21" s="102"/>
      <c r="I21" s="103"/>
      <c r="J21" s="104"/>
      <c r="K21" s="51"/>
      <c r="L21" s="104"/>
      <c r="M21" s="105"/>
      <c r="N21" s="102"/>
      <c r="O21" s="99"/>
    </row>
    <row r="22" spans="1:15" x14ac:dyDescent="0.2">
      <c r="A22" s="340"/>
      <c r="B22" s="342"/>
      <c r="C22" s="343"/>
      <c r="D22" s="343"/>
      <c r="E22" s="343"/>
      <c r="F22" s="343"/>
      <c r="G22" s="343"/>
      <c r="H22" s="102"/>
      <c r="I22" s="103"/>
      <c r="J22" s="104"/>
      <c r="K22" s="51"/>
      <c r="L22" s="104"/>
      <c r="M22" s="105"/>
      <c r="N22" s="102"/>
      <c r="O22" s="99"/>
    </row>
    <row r="23" spans="1:15" x14ac:dyDescent="0.2">
      <c r="A23" s="341"/>
      <c r="B23" s="34"/>
      <c r="C23" s="47"/>
      <c r="D23" s="35"/>
      <c r="E23" s="47"/>
      <c r="F23" s="35"/>
      <c r="G23" s="47"/>
      <c r="H23" s="99"/>
      <c r="I23" s="99"/>
      <c r="J23" s="104"/>
      <c r="K23" s="51"/>
      <c r="L23" s="104"/>
      <c r="M23" s="105"/>
      <c r="N23" s="102"/>
      <c r="O23" s="99"/>
    </row>
    <row r="24" spans="1:15" x14ac:dyDescent="0.2">
      <c r="A24" s="30"/>
      <c r="B24" s="57"/>
      <c r="C24" s="43"/>
      <c r="D24" s="20"/>
      <c r="E24" s="43"/>
      <c r="F24" s="20"/>
      <c r="G24" s="43"/>
      <c r="H24" s="99"/>
      <c r="I24" s="99"/>
      <c r="J24" s="104"/>
      <c r="K24" s="51"/>
      <c r="L24" s="104"/>
      <c r="M24" s="105"/>
      <c r="N24" s="102"/>
      <c r="O24" s="103"/>
    </row>
    <row r="25" spans="1:15" x14ac:dyDescent="0.2">
      <c r="A25" s="30"/>
      <c r="B25" s="57"/>
      <c r="C25" s="43"/>
      <c r="D25" s="20"/>
      <c r="E25" s="43"/>
      <c r="F25" s="20"/>
      <c r="G25" s="43"/>
      <c r="H25" s="99"/>
      <c r="I25" s="99"/>
      <c r="J25" s="104"/>
      <c r="K25" s="51"/>
      <c r="L25" s="104"/>
      <c r="M25" s="105"/>
      <c r="N25" s="102"/>
      <c r="O25" s="103"/>
    </row>
    <row r="26" spans="1:15" x14ac:dyDescent="0.2">
      <c r="A26" s="30"/>
      <c r="B26" s="57"/>
      <c r="C26" s="43"/>
      <c r="D26" s="20"/>
      <c r="E26" s="43"/>
      <c r="F26" s="20"/>
      <c r="G26" s="43"/>
      <c r="H26" s="99"/>
      <c r="I26" s="99"/>
      <c r="J26" s="104"/>
      <c r="K26" s="51"/>
      <c r="L26" s="104"/>
      <c r="M26" s="105"/>
      <c r="N26" s="102"/>
      <c r="O26" s="103"/>
    </row>
    <row r="27" spans="1:15" ht="12.75" thickBot="1" x14ac:dyDescent="0.25">
      <c r="A27" s="31"/>
      <c r="B27" s="58"/>
      <c r="C27" s="44"/>
      <c r="D27" s="22"/>
      <c r="E27" s="44"/>
      <c r="F27" s="22"/>
      <c r="G27" s="44"/>
      <c r="H27" s="99"/>
      <c r="I27" s="99"/>
      <c r="J27" s="99"/>
      <c r="K27" s="99"/>
      <c r="L27" s="99"/>
      <c r="M27" s="99"/>
      <c r="N27" s="102"/>
      <c r="O27" s="103"/>
    </row>
    <row r="28" spans="1:15" x14ac:dyDescent="0.2">
      <c r="A28" s="18"/>
      <c r="B28" s="18"/>
      <c r="C28" s="39"/>
      <c r="D28" s="8"/>
      <c r="E28" s="8"/>
      <c r="F28" s="8"/>
      <c r="G28" s="100"/>
      <c r="H28" s="99"/>
      <c r="I28" s="99"/>
      <c r="J28" s="99"/>
      <c r="K28" s="99"/>
      <c r="L28" s="99"/>
      <c r="M28" s="99"/>
      <c r="N28" s="99"/>
      <c r="O28" s="99"/>
    </row>
    <row r="29" spans="1:15" x14ac:dyDescent="0.2">
      <c r="A29" s="18"/>
      <c r="B29" s="18"/>
      <c r="C29" s="39"/>
      <c r="D29" s="8"/>
      <c r="E29" s="8"/>
      <c r="F29" s="8"/>
      <c r="G29" s="100"/>
      <c r="H29" s="99"/>
      <c r="I29" s="99"/>
      <c r="J29" s="99"/>
      <c r="K29" s="99"/>
      <c r="L29" s="99"/>
      <c r="M29" s="99"/>
      <c r="N29" s="99"/>
      <c r="O29" s="99"/>
    </row>
    <row r="30" spans="1:15" x14ac:dyDescent="0.2">
      <c r="J30" s="104"/>
      <c r="K30" s="104"/>
      <c r="L30" s="104"/>
      <c r="M30" s="104"/>
    </row>
    <row r="31" spans="1:15" x14ac:dyDescent="0.2">
      <c r="H31" s="104"/>
      <c r="I31" s="106"/>
      <c r="J31" s="104"/>
      <c r="K31" s="94"/>
      <c r="L31" s="94"/>
      <c r="M31" s="94"/>
    </row>
    <row r="32" spans="1:15" x14ac:dyDescent="0.2">
      <c r="H32" s="104"/>
      <c r="I32" s="106"/>
      <c r="J32" s="104"/>
      <c r="K32" s="94"/>
      <c r="L32" s="94"/>
      <c r="M32" s="94"/>
    </row>
    <row r="33" spans="8:13" ht="12.75" customHeight="1" x14ac:dyDescent="0.2">
      <c r="H33" s="104"/>
      <c r="I33" s="106"/>
      <c r="J33" s="104"/>
      <c r="K33" s="94"/>
      <c r="L33" s="94"/>
      <c r="M33" s="94"/>
    </row>
    <row r="34" spans="8:13" x14ac:dyDescent="0.2">
      <c r="H34" s="104"/>
      <c r="I34" s="106"/>
      <c r="J34" s="104"/>
      <c r="K34" s="94"/>
      <c r="L34" s="94"/>
      <c r="M34" s="94"/>
    </row>
    <row r="35" spans="8:13" ht="13.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2"/>
  <dimension ref="A1:U45"/>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1" ht="18" x14ac:dyDescent="0.25">
      <c r="A1" s="90" t="s">
        <v>58</v>
      </c>
      <c r="B1" s="99"/>
      <c r="C1" s="99"/>
      <c r="D1" s="99"/>
      <c r="E1" s="99"/>
      <c r="F1" s="99"/>
      <c r="G1" s="99"/>
      <c r="H1" s="99"/>
      <c r="I1" s="99"/>
      <c r="J1" s="99"/>
      <c r="K1" s="99"/>
      <c r="L1" s="99"/>
      <c r="M1" s="91" t="e">
        <f>Obsah!#REF!</f>
        <v>#REF!</v>
      </c>
      <c r="N1" s="21"/>
      <c r="O1" s="21"/>
      <c r="P1" s="107"/>
    </row>
    <row r="2" spans="1:21" ht="7.5" customHeight="1" x14ac:dyDescent="0.25">
      <c r="A2" s="90"/>
      <c r="B2" s="99"/>
      <c r="C2" s="99"/>
      <c r="D2" s="99"/>
      <c r="E2" s="99"/>
      <c r="F2" s="99"/>
      <c r="G2" s="99"/>
      <c r="H2" s="99"/>
      <c r="I2" s="99"/>
      <c r="J2" s="99"/>
      <c r="K2" s="99"/>
      <c r="L2" s="99"/>
      <c r="M2" s="99"/>
      <c r="N2" s="21"/>
      <c r="O2" s="21"/>
      <c r="P2" s="107"/>
    </row>
    <row r="3" spans="1:21" x14ac:dyDescent="0.2">
      <c r="A3" s="28"/>
      <c r="B3" s="347"/>
      <c r="C3" s="347"/>
      <c r="D3" s="347"/>
      <c r="E3" s="347"/>
      <c r="F3" s="347"/>
      <c r="G3" s="348"/>
      <c r="H3" s="354"/>
      <c r="I3" s="347"/>
      <c r="J3" s="347"/>
      <c r="K3" s="347"/>
      <c r="L3" s="347"/>
      <c r="M3" s="347"/>
      <c r="N3" s="21"/>
      <c r="O3" s="107"/>
      <c r="P3" s="107"/>
    </row>
    <row r="4" spans="1:21" ht="13.5" customHeight="1" x14ac:dyDescent="0.2">
      <c r="A4" s="28"/>
      <c r="B4" s="355"/>
      <c r="C4" s="356"/>
      <c r="D4" s="356"/>
      <c r="E4" s="356"/>
      <c r="F4" s="356"/>
      <c r="G4" s="357"/>
      <c r="H4" s="355"/>
      <c r="I4" s="356"/>
      <c r="J4" s="356"/>
      <c r="K4" s="356"/>
      <c r="L4" s="356"/>
      <c r="M4" s="356"/>
      <c r="N4" s="21"/>
      <c r="O4" s="107"/>
      <c r="P4" s="107"/>
    </row>
    <row r="5" spans="1:21" x14ac:dyDescent="0.2">
      <c r="A5" s="16"/>
      <c r="B5" s="353"/>
      <c r="C5" s="352"/>
      <c r="D5" s="353"/>
      <c r="E5" s="352"/>
      <c r="F5" s="353"/>
      <c r="G5" s="352"/>
      <c r="H5" s="353"/>
      <c r="I5" s="352"/>
      <c r="J5" s="353"/>
      <c r="K5" s="352"/>
      <c r="L5" s="353"/>
      <c r="M5" s="351"/>
      <c r="N5" s="21"/>
      <c r="O5" s="107"/>
      <c r="P5" s="107"/>
    </row>
    <row r="6" spans="1:21" x14ac:dyDescent="0.2">
      <c r="A6" s="14"/>
      <c r="B6" s="64"/>
      <c r="C6" s="32"/>
      <c r="D6" s="32"/>
      <c r="E6" s="32"/>
      <c r="F6" s="32"/>
      <c r="G6" s="32"/>
      <c r="H6" s="32"/>
      <c r="I6" s="32"/>
      <c r="J6" s="32"/>
      <c r="K6" s="32"/>
      <c r="L6" s="32"/>
      <c r="M6" s="49"/>
      <c r="N6" s="21"/>
      <c r="O6" s="107"/>
      <c r="P6" s="107"/>
    </row>
    <row r="7" spans="1:21" x14ac:dyDescent="0.2">
      <c r="A7" s="344"/>
      <c r="B7" s="342"/>
      <c r="C7" s="343"/>
      <c r="D7" s="343"/>
      <c r="E7" s="343"/>
      <c r="F7" s="343"/>
      <c r="G7" s="346"/>
      <c r="H7" s="342"/>
      <c r="I7" s="343"/>
      <c r="J7" s="343"/>
      <c r="K7" s="343"/>
      <c r="L7" s="343"/>
      <c r="M7" s="343"/>
      <c r="N7" s="21"/>
      <c r="O7" s="107"/>
      <c r="P7" s="107"/>
    </row>
    <row r="8" spans="1:21" x14ac:dyDescent="0.2">
      <c r="A8" s="345"/>
      <c r="B8" s="34"/>
      <c r="C8" s="46"/>
      <c r="D8" s="35"/>
      <c r="E8" s="46"/>
      <c r="F8" s="35"/>
      <c r="G8" s="46"/>
      <c r="H8" s="34"/>
      <c r="I8" s="46"/>
      <c r="J8" s="35"/>
      <c r="K8" s="46"/>
      <c r="L8" s="35"/>
      <c r="M8" s="46"/>
      <c r="N8" s="21"/>
      <c r="O8" s="107"/>
      <c r="P8" s="107"/>
    </row>
    <row r="9" spans="1:21" x14ac:dyDescent="0.2">
      <c r="A9" s="36"/>
      <c r="B9" s="92"/>
      <c r="C9" s="93"/>
      <c r="D9" s="19"/>
      <c r="E9" s="93"/>
      <c r="F9" s="19"/>
      <c r="G9" s="93"/>
      <c r="H9" s="92"/>
      <c r="I9" s="93"/>
      <c r="J9" s="19"/>
      <c r="K9" s="93"/>
      <c r="L9" s="19"/>
      <c r="M9" s="93"/>
      <c r="N9" s="61"/>
      <c r="O9" s="108"/>
      <c r="P9" s="107"/>
    </row>
    <row r="10" spans="1:21" x14ac:dyDescent="0.2">
      <c r="A10" s="36"/>
      <c r="B10" s="92"/>
      <c r="C10" s="93"/>
      <c r="D10" s="19"/>
      <c r="E10" s="93"/>
      <c r="F10" s="19"/>
      <c r="G10" s="93"/>
      <c r="H10" s="92"/>
      <c r="I10" s="93"/>
      <c r="J10" s="19"/>
      <c r="K10" s="93"/>
      <c r="L10" s="19"/>
      <c r="M10" s="93"/>
      <c r="N10" s="61"/>
      <c r="O10" s="108"/>
      <c r="P10" s="107"/>
    </row>
    <row r="11" spans="1:21" x14ac:dyDescent="0.2">
      <c r="A11" s="27"/>
      <c r="B11" s="25"/>
      <c r="C11" s="93"/>
      <c r="D11" s="12"/>
      <c r="E11" s="93"/>
      <c r="F11" s="12"/>
      <c r="G11" s="93"/>
      <c r="H11" s="25"/>
      <c r="I11" s="93"/>
      <c r="J11" s="12"/>
      <c r="K11" s="93"/>
      <c r="L11" s="12"/>
      <c r="M11" s="93"/>
      <c r="N11" s="61"/>
      <c r="O11" s="108"/>
      <c r="P11" s="107"/>
    </row>
    <row r="12" spans="1:21" x14ac:dyDescent="0.2">
      <c r="A12" s="27"/>
      <c r="B12" s="92"/>
      <c r="C12" s="93"/>
      <c r="D12" s="19"/>
      <c r="E12" s="93"/>
      <c r="F12" s="19"/>
      <c r="G12" s="93"/>
      <c r="H12" s="92"/>
      <c r="I12" s="93"/>
      <c r="J12" s="19"/>
      <c r="K12" s="93"/>
      <c r="L12" s="19"/>
      <c r="M12" s="93"/>
      <c r="N12" s="61"/>
      <c r="O12" s="108"/>
      <c r="P12" s="107"/>
    </row>
    <row r="13" spans="1:21" x14ac:dyDescent="0.2">
      <c r="A13" s="27"/>
      <c r="B13" s="25"/>
      <c r="C13" s="93"/>
      <c r="D13" s="12"/>
      <c r="E13" s="93"/>
      <c r="F13" s="12"/>
      <c r="G13" s="93"/>
      <c r="H13" s="25"/>
      <c r="I13" s="93"/>
      <c r="J13" s="12"/>
      <c r="K13" s="93"/>
      <c r="L13" s="12"/>
      <c r="M13" s="93"/>
      <c r="N13" s="61"/>
      <c r="O13" s="108"/>
      <c r="P13" s="107"/>
    </row>
    <row r="14" spans="1:21" x14ac:dyDescent="0.2">
      <c r="A14" s="27"/>
      <c r="B14" s="92"/>
      <c r="C14" s="93"/>
      <c r="D14" s="19"/>
      <c r="E14" s="93"/>
      <c r="F14" s="19"/>
      <c r="G14" s="93"/>
      <c r="H14" s="92"/>
      <c r="I14" s="93"/>
      <c r="J14" s="19"/>
      <c r="K14" s="93"/>
      <c r="L14" s="19"/>
      <c r="M14" s="93"/>
      <c r="N14" s="61"/>
      <c r="O14" s="108"/>
      <c r="P14" s="21"/>
      <c r="Q14" s="39"/>
      <c r="R14" s="8"/>
      <c r="S14" s="8"/>
      <c r="T14" s="8"/>
      <c r="U14" s="8"/>
    </row>
    <row r="15" spans="1:21" x14ac:dyDescent="0.2">
      <c r="A15" s="27"/>
      <c r="B15" s="92"/>
      <c r="C15" s="93"/>
      <c r="D15" s="19"/>
      <c r="E15" s="95"/>
      <c r="F15" s="19"/>
      <c r="G15" s="95"/>
      <c r="H15" s="92"/>
      <c r="I15" s="95"/>
      <c r="J15" s="19"/>
      <c r="K15" s="95"/>
      <c r="L15" s="19"/>
      <c r="M15" s="95"/>
      <c r="N15" s="61"/>
      <c r="O15" s="108"/>
      <c r="P15" s="21"/>
      <c r="Q15" s="39"/>
      <c r="R15" s="8"/>
      <c r="S15" s="8"/>
      <c r="T15" s="8"/>
      <c r="U15" s="8"/>
    </row>
    <row r="16" spans="1:21" ht="12.75" thickBot="1" x14ac:dyDescent="0.25">
      <c r="A16" s="15"/>
      <c r="B16" s="23"/>
      <c r="C16" s="96"/>
      <c r="D16" s="5"/>
      <c r="E16" s="97"/>
      <c r="F16" s="5"/>
      <c r="G16" s="97"/>
      <c r="H16" s="23"/>
      <c r="I16" s="98"/>
      <c r="J16" s="5"/>
      <c r="K16" s="98"/>
      <c r="L16" s="5"/>
      <c r="M16" s="98"/>
      <c r="N16" s="61"/>
      <c r="O16" s="108"/>
      <c r="P16" s="21"/>
      <c r="Q16" s="39"/>
      <c r="R16" s="8"/>
      <c r="S16" s="8"/>
      <c r="T16" s="8"/>
      <c r="U16" s="8"/>
    </row>
    <row r="17" spans="1:20" x14ac:dyDescent="0.2">
      <c r="A17" s="17"/>
      <c r="B17" s="99"/>
      <c r="C17" s="99"/>
      <c r="D17" s="99"/>
      <c r="E17" s="99"/>
      <c r="F17" s="99"/>
      <c r="G17" s="99"/>
      <c r="H17" s="99"/>
      <c r="I17" s="99"/>
      <c r="J17" s="99"/>
      <c r="K17" s="99"/>
      <c r="L17" s="100"/>
      <c r="M17" s="100"/>
      <c r="N17" s="109"/>
      <c r="O17" s="107"/>
      <c r="P17" s="107"/>
    </row>
    <row r="18" spans="1:20" x14ac:dyDescent="0.2">
      <c r="A18" s="50"/>
      <c r="B18" s="347"/>
      <c r="C18" s="347"/>
      <c r="D18" s="347"/>
      <c r="E18" s="347"/>
      <c r="F18" s="347"/>
      <c r="G18" s="348"/>
      <c r="H18" s="7"/>
      <c r="I18" s="7"/>
      <c r="J18" s="7"/>
      <c r="K18" s="7"/>
      <c r="L18" s="7"/>
      <c r="M18" s="7"/>
      <c r="N18" s="110"/>
      <c r="O18" s="21"/>
      <c r="P18" s="62"/>
      <c r="Q18" s="39"/>
      <c r="R18" s="8"/>
      <c r="S18" s="8"/>
      <c r="T18" s="8"/>
    </row>
    <row r="19" spans="1:20" x14ac:dyDescent="0.2">
      <c r="A19" s="37"/>
      <c r="B19" s="349"/>
      <c r="C19" s="350"/>
      <c r="D19" s="350"/>
      <c r="E19" s="350"/>
      <c r="F19" s="350"/>
      <c r="G19" s="350"/>
      <c r="H19" s="102"/>
      <c r="I19" s="103"/>
      <c r="J19" s="104"/>
      <c r="K19" s="51"/>
      <c r="L19" s="104"/>
      <c r="M19" s="105"/>
      <c r="N19" s="110"/>
      <c r="O19" s="21"/>
      <c r="P19" s="62"/>
      <c r="Q19" s="39"/>
      <c r="R19" s="8"/>
      <c r="S19" s="8"/>
      <c r="T19" s="8"/>
    </row>
    <row r="20" spans="1:20" x14ac:dyDescent="0.2">
      <c r="A20" s="38"/>
      <c r="B20" s="351"/>
      <c r="C20" s="352"/>
      <c r="D20" s="351"/>
      <c r="E20" s="352"/>
      <c r="F20" s="351"/>
      <c r="G20" s="352"/>
      <c r="H20" s="102"/>
      <c r="I20" s="103"/>
      <c r="J20" s="104"/>
      <c r="K20" s="51"/>
      <c r="L20" s="104"/>
      <c r="M20" s="105"/>
      <c r="N20" s="110"/>
      <c r="O20" s="21"/>
      <c r="P20" s="62"/>
      <c r="Q20" s="39"/>
      <c r="R20" s="45"/>
      <c r="S20" s="45"/>
      <c r="T20" s="45"/>
    </row>
    <row r="21" spans="1:20" x14ac:dyDescent="0.2">
      <c r="A21" s="63"/>
      <c r="B21" s="64"/>
      <c r="C21" s="32"/>
      <c r="D21" s="32"/>
      <c r="E21" s="32"/>
      <c r="F21" s="32"/>
      <c r="G21" s="49"/>
      <c r="H21" s="102"/>
      <c r="I21" s="103"/>
      <c r="J21" s="104"/>
      <c r="K21" s="51"/>
      <c r="L21" s="104"/>
      <c r="M21" s="105"/>
      <c r="N21" s="110"/>
      <c r="O21" s="21"/>
      <c r="P21" s="62"/>
      <c r="Q21" s="39"/>
      <c r="R21" s="8"/>
      <c r="S21" s="8"/>
      <c r="T21" s="8"/>
    </row>
    <row r="22" spans="1:20" x14ac:dyDescent="0.2">
      <c r="A22" s="340"/>
      <c r="B22" s="342"/>
      <c r="C22" s="343"/>
      <c r="D22" s="343"/>
      <c r="E22" s="343"/>
      <c r="F22" s="343"/>
      <c r="G22" s="343"/>
      <c r="H22" s="102"/>
      <c r="I22" s="103"/>
      <c r="J22" s="104"/>
      <c r="K22" s="51"/>
      <c r="L22" s="104"/>
      <c r="M22" s="105"/>
      <c r="N22" s="110"/>
      <c r="O22" s="21"/>
      <c r="P22" s="62"/>
      <c r="Q22" s="39"/>
      <c r="R22" s="8"/>
      <c r="S22" s="8"/>
      <c r="T22" s="8"/>
    </row>
    <row r="23" spans="1:20" x14ac:dyDescent="0.2">
      <c r="A23" s="341"/>
      <c r="B23" s="34"/>
      <c r="C23" s="47"/>
      <c r="D23" s="35"/>
      <c r="E23" s="47"/>
      <c r="F23" s="35"/>
      <c r="G23" s="47"/>
      <c r="H23" s="99"/>
      <c r="I23" s="99"/>
      <c r="J23" s="104"/>
      <c r="K23" s="51"/>
      <c r="L23" s="104"/>
      <c r="M23" s="105"/>
      <c r="N23" s="110"/>
      <c r="O23" s="21"/>
      <c r="P23" s="62"/>
      <c r="Q23" s="39"/>
      <c r="R23" s="42"/>
      <c r="S23" s="45"/>
      <c r="T23" s="45"/>
    </row>
    <row r="24" spans="1:20" x14ac:dyDescent="0.2">
      <c r="A24" s="30"/>
      <c r="B24" s="57"/>
      <c r="C24" s="43"/>
      <c r="D24" s="20"/>
      <c r="E24" s="43"/>
      <c r="F24" s="20"/>
      <c r="G24" s="43"/>
      <c r="H24" s="99"/>
      <c r="I24" s="99"/>
      <c r="J24" s="104"/>
      <c r="K24" s="51"/>
      <c r="L24" s="104"/>
      <c r="M24" s="105"/>
      <c r="N24" s="110"/>
      <c r="O24" s="61"/>
      <c r="P24" s="107"/>
      <c r="T24" s="100"/>
    </row>
    <row r="25" spans="1:20" x14ac:dyDescent="0.2">
      <c r="A25" s="30"/>
      <c r="B25" s="57"/>
      <c r="C25" s="43"/>
      <c r="D25" s="20"/>
      <c r="E25" s="43"/>
      <c r="F25" s="20"/>
      <c r="G25" s="43"/>
      <c r="H25" s="99"/>
      <c r="I25" s="99"/>
      <c r="J25" s="104"/>
      <c r="K25" s="51"/>
      <c r="L25" s="104"/>
      <c r="M25" s="105"/>
      <c r="N25" s="110"/>
      <c r="O25" s="61"/>
      <c r="P25" s="107"/>
    </row>
    <row r="26" spans="1:20" x14ac:dyDescent="0.2">
      <c r="A26" s="30"/>
      <c r="B26" s="57"/>
      <c r="C26" s="43"/>
      <c r="D26" s="20"/>
      <c r="E26" s="43"/>
      <c r="F26" s="20"/>
      <c r="G26" s="43"/>
      <c r="H26" s="99"/>
      <c r="I26" s="99"/>
      <c r="J26" s="104"/>
      <c r="K26" s="51"/>
      <c r="L26" s="104"/>
      <c r="M26" s="105"/>
      <c r="N26" s="110"/>
      <c r="O26" s="61"/>
      <c r="P26" s="107"/>
    </row>
    <row r="27" spans="1:20" ht="12.75" thickBot="1" x14ac:dyDescent="0.25">
      <c r="A27" s="31"/>
      <c r="B27" s="58"/>
      <c r="C27" s="44"/>
      <c r="D27" s="22"/>
      <c r="E27" s="44"/>
      <c r="F27" s="22"/>
      <c r="G27" s="44"/>
      <c r="H27" s="99"/>
      <c r="I27" s="99"/>
      <c r="J27" s="99"/>
      <c r="K27" s="99"/>
      <c r="L27" s="99"/>
      <c r="M27" s="99"/>
      <c r="N27" s="110"/>
      <c r="O27" s="61"/>
      <c r="P27" s="107"/>
    </row>
    <row r="28" spans="1:20" x14ac:dyDescent="0.2">
      <c r="A28" s="18"/>
      <c r="B28" s="18"/>
      <c r="C28" s="39"/>
      <c r="D28" s="8"/>
      <c r="E28" s="8"/>
      <c r="F28" s="8"/>
      <c r="G28" s="100"/>
      <c r="H28" s="99"/>
      <c r="I28" s="99"/>
      <c r="J28" s="99"/>
      <c r="K28" s="99"/>
      <c r="L28" s="99"/>
      <c r="M28" s="99"/>
      <c r="N28" s="107"/>
      <c r="O28" s="107"/>
      <c r="P28" s="107"/>
    </row>
    <row r="29" spans="1:20" x14ac:dyDescent="0.2">
      <c r="H29" s="99"/>
      <c r="I29" s="99"/>
      <c r="J29" s="99"/>
      <c r="K29" s="99"/>
      <c r="L29" s="99"/>
      <c r="M29" s="99"/>
      <c r="N29" s="107"/>
      <c r="O29" s="107"/>
      <c r="P29" s="107"/>
    </row>
    <row r="30" spans="1:20" x14ac:dyDescent="0.2">
      <c r="J30" s="104"/>
      <c r="K30" s="104"/>
      <c r="L30" s="104"/>
      <c r="M30" s="104"/>
      <c r="N30" s="107"/>
      <c r="O30" s="107"/>
      <c r="P30" s="107"/>
    </row>
    <row r="31" spans="1:20" x14ac:dyDescent="0.2">
      <c r="H31" s="104"/>
      <c r="I31" s="106"/>
      <c r="J31" s="104"/>
      <c r="K31" s="94"/>
      <c r="L31" s="94"/>
      <c r="M31" s="94"/>
      <c r="N31" s="107"/>
      <c r="O31" s="107"/>
      <c r="P31" s="107"/>
    </row>
    <row r="32" spans="1:20" ht="12.75" customHeight="1" x14ac:dyDescent="0.2">
      <c r="H32" s="104"/>
      <c r="I32" s="106"/>
      <c r="J32" s="104"/>
      <c r="K32" s="94"/>
      <c r="L32" s="94"/>
      <c r="M32" s="94"/>
      <c r="N32" s="107"/>
      <c r="O32" s="107"/>
      <c r="P32" s="107"/>
    </row>
    <row r="33" spans="8:16" x14ac:dyDescent="0.2">
      <c r="H33" s="104"/>
      <c r="I33" s="106"/>
      <c r="J33" s="104"/>
      <c r="K33" s="94"/>
      <c r="L33" s="94"/>
      <c r="M33" s="94"/>
      <c r="N33" s="107"/>
      <c r="O33" s="107"/>
      <c r="P33" s="107"/>
    </row>
    <row r="34" spans="8:16" ht="13.5" customHeight="1" x14ac:dyDescent="0.2">
      <c r="H34" s="104"/>
      <c r="I34" s="106"/>
      <c r="J34" s="104"/>
      <c r="K34" s="94"/>
      <c r="L34" s="94"/>
      <c r="M34" s="94"/>
      <c r="N34" s="107"/>
      <c r="O34" s="107"/>
      <c r="P34" s="107"/>
    </row>
    <row r="35" spans="8:16" ht="12.75" customHeight="1" x14ac:dyDescent="0.2">
      <c r="H35" s="104"/>
      <c r="I35" s="106"/>
      <c r="J35" s="104"/>
      <c r="K35" s="94"/>
      <c r="L35" s="94"/>
      <c r="M35" s="94"/>
      <c r="N35" s="107"/>
      <c r="O35" s="107"/>
      <c r="P35" s="107"/>
    </row>
    <row r="36" spans="8:16" ht="12.75" customHeight="1" x14ac:dyDescent="0.2">
      <c r="H36" s="104"/>
      <c r="I36" s="106"/>
      <c r="J36" s="104"/>
      <c r="K36" s="94"/>
      <c r="L36" s="94"/>
      <c r="M36" s="94"/>
      <c r="N36" s="107"/>
      <c r="O36" s="107"/>
      <c r="P36" s="107"/>
    </row>
    <row r="37" spans="8:16" ht="12.75" customHeight="1" x14ac:dyDescent="0.2">
      <c r="H37" s="104"/>
      <c r="I37" s="106"/>
      <c r="J37" s="104"/>
      <c r="K37" s="94"/>
      <c r="L37" s="94"/>
      <c r="M37" s="94"/>
      <c r="N37" s="107"/>
      <c r="O37" s="107"/>
      <c r="P37" s="107"/>
    </row>
    <row r="38" spans="8:16" ht="12.75" customHeight="1" x14ac:dyDescent="0.2">
      <c r="H38" s="104"/>
      <c r="I38" s="106"/>
      <c r="J38" s="104"/>
      <c r="K38" s="94"/>
      <c r="L38" s="94"/>
      <c r="M38" s="94"/>
      <c r="N38" s="107"/>
      <c r="O38" s="107"/>
      <c r="P38" s="107"/>
    </row>
    <row r="39" spans="8:16" x14ac:dyDescent="0.2">
      <c r="N39" s="107"/>
      <c r="O39" s="107"/>
      <c r="P39" s="107"/>
    </row>
    <row r="40" spans="8:16" x14ac:dyDescent="0.2">
      <c r="N40" s="107"/>
      <c r="O40" s="107"/>
      <c r="P40" s="107"/>
    </row>
    <row r="41" spans="8:16" x14ac:dyDescent="0.2">
      <c r="N41" s="107"/>
      <c r="O41" s="107"/>
      <c r="P41" s="107"/>
    </row>
    <row r="42" spans="8:16" x14ac:dyDescent="0.2">
      <c r="N42" s="107"/>
      <c r="O42" s="107"/>
      <c r="P42" s="107"/>
    </row>
    <row r="43" spans="8:16" x14ac:dyDescent="0.2">
      <c r="N43" s="107"/>
      <c r="O43" s="107"/>
      <c r="P43" s="107"/>
    </row>
    <row r="44" spans="8:16" x14ac:dyDescent="0.2">
      <c r="N44" s="107"/>
      <c r="O44" s="107"/>
      <c r="P44" s="107"/>
    </row>
    <row r="45" spans="8:16" x14ac:dyDescent="0.2">
      <c r="N45" s="107"/>
      <c r="O45" s="107"/>
      <c r="P45" s="107"/>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23"/>
  <dimension ref="A1:U41"/>
  <sheetViews>
    <sheetView showGridLines="0" view="pageBreakPreview" zoomScaleNormal="70" zoomScaleSheetLayoutView="100" workbookViewId="0">
      <selection activeCell="R39" sqref="R39"/>
    </sheetView>
  </sheetViews>
  <sheetFormatPr defaultColWidth="9.140625" defaultRowHeight="12" x14ac:dyDescent="0.2"/>
  <cols>
    <col min="1" max="1" width="31.14062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x14ac:dyDescent="0.25">
      <c r="A1" s="257" t="s">
        <v>288</v>
      </c>
      <c r="O1" s="260"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7"/>
      <c r="B4" s="129"/>
      <c r="C4" s="129"/>
      <c r="D4" s="129"/>
      <c r="E4" s="129"/>
      <c r="F4" s="110"/>
      <c r="K4" s="110"/>
      <c r="L4" s="128"/>
    </row>
    <row r="5" spans="1:21" ht="12.75" customHeight="1" x14ac:dyDescent="0.2">
      <c r="A5" s="182"/>
      <c r="B5" s="329" t="s">
        <v>42</v>
      </c>
      <c r="C5" s="330"/>
      <c r="D5" s="331"/>
      <c r="E5" s="329" t="s">
        <v>43</v>
      </c>
      <c r="F5" s="330"/>
      <c r="G5" s="331"/>
      <c r="H5" s="329" t="s">
        <v>44</v>
      </c>
      <c r="I5" s="330"/>
      <c r="J5" s="331"/>
      <c r="K5" s="329" t="s">
        <v>45</v>
      </c>
      <c r="L5" s="330"/>
      <c r="M5" s="331"/>
      <c r="N5" s="332" t="s">
        <v>7</v>
      </c>
      <c r="O5" s="339" t="s">
        <v>218</v>
      </c>
    </row>
    <row r="6" spans="1:21" x14ac:dyDescent="0.2">
      <c r="A6" s="181"/>
      <c r="B6" s="300" t="s">
        <v>8</v>
      </c>
      <c r="C6" s="299" t="s">
        <v>9</v>
      </c>
      <c r="D6" s="301" t="s">
        <v>10</v>
      </c>
      <c r="E6" s="300" t="s">
        <v>11</v>
      </c>
      <c r="F6" s="299" t="s">
        <v>12</v>
      </c>
      <c r="G6" s="301" t="s">
        <v>13</v>
      </c>
      <c r="H6" s="300" t="s">
        <v>14</v>
      </c>
      <c r="I6" s="299" t="s">
        <v>15</v>
      </c>
      <c r="J6" s="301" t="s">
        <v>16</v>
      </c>
      <c r="K6" s="300" t="s">
        <v>17</v>
      </c>
      <c r="L6" s="299" t="s">
        <v>18</v>
      </c>
      <c r="M6" s="301" t="s">
        <v>19</v>
      </c>
      <c r="N6" s="332"/>
      <c r="O6" s="339"/>
      <c r="P6" s="110"/>
      <c r="U6" s="110"/>
    </row>
    <row r="7" spans="1:21" ht="13.5" x14ac:dyDescent="0.2">
      <c r="A7" s="175" t="s">
        <v>203</v>
      </c>
      <c r="B7" s="306">
        <f>'[1]Podklady RZ'!B307</f>
        <v>1933.9069999999986</v>
      </c>
      <c r="C7" s="208">
        <f>'[1]Podklady RZ'!C307</f>
        <v>1934.2179999999985</v>
      </c>
      <c r="D7" s="307">
        <f>'[1]Podklady RZ'!D307</f>
        <v>1935.1559999999986</v>
      </c>
      <c r="E7" s="306">
        <f>'[1]Podklady RZ'!E307</f>
        <v>1935.1559999999986</v>
      </c>
      <c r="F7" s="208">
        <f>'[1]Podklady RZ'!F307</f>
        <v>1936.4069999999983</v>
      </c>
      <c r="G7" s="307">
        <f>'[1]Podklady RZ'!G307</f>
        <v>1918.4829999999986</v>
      </c>
      <c r="H7" s="306">
        <f>'[1]Podklady RZ'!H307</f>
        <v>1913.1389999999985</v>
      </c>
      <c r="I7" s="208">
        <f>'[1]Podklady RZ'!I307</f>
        <v>1913.1389999999985</v>
      </c>
      <c r="J7" s="307">
        <f>'[1]Podklady RZ'!J307</f>
        <v>1913.1389999999985</v>
      </c>
      <c r="K7" s="306">
        <f>'[1]Podklady RZ'!K307</f>
        <v>1914.2729999999981</v>
      </c>
      <c r="L7" s="208">
        <f>'[1]Podklady RZ'!L307</f>
        <v>1914.7489999999982</v>
      </c>
      <c r="M7" s="307">
        <f>'[1]Podklady RZ'!M307</f>
        <v>1915.0379999999982</v>
      </c>
      <c r="N7" s="208">
        <f>'[1]Podklady RZ'!N307</f>
        <v>1915.0379999999982</v>
      </c>
      <c r="O7" s="215">
        <f>'[1]Podklady RZ'!O307</f>
        <v>4.9049179067424599E-2</v>
      </c>
      <c r="P7" s="112"/>
      <c r="U7" s="61"/>
    </row>
    <row r="8" spans="1:21" x14ac:dyDescent="0.2">
      <c r="A8" s="175" t="s">
        <v>163</v>
      </c>
      <c r="B8" s="306">
        <f>'[1]Podklady RZ'!B308</f>
        <v>1099.4339480000003</v>
      </c>
      <c r="C8" s="208">
        <f>'[1]Podklady RZ'!C308</f>
        <v>1004.2863699999998</v>
      </c>
      <c r="D8" s="307">
        <f>'[1]Podklady RZ'!D308</f>
        <v>900.16295099999979</v>
      </c>
      <c r="E8" s="306">
        <f>'[1]Podklady RZ'!E308</f>
        <v>701.11071799999945</v>
      </c>
      <c r="F8" s="208">
        <f>'[1]Podklady RZ'!F308</f>
        <v>487.05583900000005</v>
      </c>
      <c r="G8" s="307">
        <f>'[1]Podklady RZ'!G308</f>
        <v>290.23597599999988</v>
      </c>
      <c r="H8" s="306">
        <f>'[1]Podklady RZ'!H308</f>
        <v>266.295973</v>
      </c>
      <c r="I8" s="208">
        <f>'[1]Podklady RZ'!I308</f>
        <v>278.25162600000004</v>
      </c>
      <c r="J8" s="307">
        <f>'[1]Podklady RZ'!J308</f>
        <v>333.63906400000002</v>
      </c>
      <c r="K8" s="306">
        <f>'[1]Podklady RZ'!K308</f>
        <v>692.27227499999981</v>
      </c>
      <c r="L8" s="208">
        <f>'[1]Podklady RZ'!L308</f>
        <v>920.31861600000036</v>
      </c>
      <c r="M8" s="307">
        <f>'[1]Podklady RZ'!M308</f>
        <v>1125.0957349999999</v>
      </c>
      <c r="N8" s="208">
        <f>'[1]Podklady RZ'!N308</f>
        <v>8098.1590910000004</v>
      </c>
      <c r="O8" s="215">
        <f>'[1]Podklady RZ'!O308</f>
        <v>5.0094584029529696E-2</v>
      </c>
      <c r="P8" s="112"/>
      <c r="U8" s="61"/>
    </row>
    <row r="9" spans="1:21" x14ac:dyDescent="0.2">
      <c r="A9" s="175" t="s">
        <v>164</v>
      </c>
      <c r="B9" s="306">
        <f>'[1]Podklady RZ'!B309</f>
        <v>850.95271700000012</v>
      </c>
      <c r="C9" s="208">
        <f>'[1]Podklady RZ'!C309</f>
        <v>776.72232899999995</v>
      </c>
      <c r="D9" s="307">
        <f>'[1]Podklady RZ'!D309</f>
        <v>675.85284499999989</v>
      </c>
      <c r="E9" s="306">
        <f>'[1]Podklady RZ'!E309</f>
        <v>509.22733700100008</v>
      </c>
      <c r="F9" s="208">
        <f>'[1]Podklady RZ'!F309</f>
        <v>339.35980000100005</v>
      </c>
      <c r="G9" s="307">
        <f>'[1]Podklady RZ'!G309</f>
        <v>187.208236</v>
      </c>
      <c r="H9" s="306">
        <f>'[1]Podklady RZ'!H309</f>
        <v>170.53703899999999</v>
      </c>
      <c r="I9" s="208">
        <f>'[1]Podklady RZ'!I309</f>
        <v>178.148222</v>
      </c>
      <c r="J9" s="307">
        <f>'[1]Podklady RZ'!J309</f>
        <v>225.02405200000004</v>
      </c>
      <c r="K9" s="306">
        <f>'[1]Podklady RZ'!K309</f>
        <v>438.28820000000007</v>
      </c>
      <c r="L9" s="208">
        <f>'[1]Podklady RZ'!L309</f>
        <v>628.88524000000007</v>
      </c>
      <c r="M9" s="307">
        <f>'[1]Podklady RZ'!M309</f>
        <v>807.60964300000023</v>
      </c>
      <c r="N9" s="208">
        <f>'[1]Podklady RZ'!N309</f>
        <v>5787.8156600019993</v>
      </c>
      <c r="O9" s="216">
        <f>'[1]Podklady RZ'!O309</f>
        <v>6.2618784212065196E-2</v>
      </c>
      <c r="P9" s="102"/>
      <c r="U9" s="105"/>
    </row>
    <row r="10" spans="1:21" x14ac:dyDescent="0.2">
      <c r="A10" s="178" t="s">
        <v>40</v>
      </c>
      <c r="B10" s="308">
        <f>'[1]Podklady RZ'!B310</f>
        <v>70.02573000000001</v>
      </c>
      <c r="C10" s="209">
        <f>'[1]Podklady RZ'!C310</f>
        <v>46.989460000000001</v>
      </c>
      <c r="D10" s="309">
        <f>'[1]Podklady RZ'!D310</f>
        <v>64.000720000000001</v>
      </c>
      <c r="E10" s="308">
        <f>'[1]Podklady RZ'!E310</f>
        <v>47.463050000000003</v>
      </c>
      <c r="F10" s="209">
        <f>'[1]Podklady RZ'!F310</f>
        <v>31.130939999999999</v>
      </c>
      <c r="G10" s="309">
        <f>'[1]Podklady RZ'!G310</f>
        <v>19.08343</v>
      </c>
      <c r="H10" s="308">
        <f>'[1]Podklady RZ'!H310</f>
        <v>16.883140000000001</v>
      </c>
      <c r="I10" s="209">
        <f>'[1]Podklady RZ'!I310</f>
        <v>14.905460000000001</v>
      </c>
      <c r="J10" s="309">
        <f>'[1]Podklady RZ'!J310</f>
        <v>20.69171</v>
      </c>
      <c r="K10" s="308">
        <f>'[1]Podklady RZ'!K310</f>
        <v>39.239019999999996</v>
      </c>
      <c r="L10" s="209">
        <f>'[1]Podklady RZ'!L310</f>
        <v>52.18817</v>
      </c>
      <c r="M10" s="309">
        <f>'[1]Podklady RZ'!M310</f>
        <v>64.984309999999994</v>
      </c>
      <c r="N10" s="209">
        <f>'[1]Podklady RZ'!N310</f>
        <v>487.58514000000008</v>
      </c>
      <c r="O10" s="217">
        <f>'[1]Podklady RZ'!O310</f>
        <v>5.5941647498281996E-2</v>
      </c>
      <c r="P10" s="102"/>
      <c r="U10" s="130"/>
    </row>
    <row r="11" spans="1:21" x14ac:dyDescent="0.2">
      <c r="A11" s="178" t="s">
        <v>39</v>
      </c>
      <c r="B11" s="308">
        <f>'[1]Podklady RZ'!B311</f>
        <v>9.3200840000000014</v>
      </c>
      <c r="C11" s="209">
        <f>'[1]Podklady RZ'!C311</f>
        <v>7.9042159999999999</v>
      </c>
      <c r="D11" s="309">
        <f>'[1]Podklady RZ'!D311</f>
        <v>7.5116029999999991</v>
      </c>
      <c r="E11" s="308">
        <f>'[1]Podklady RZ'!E311</f>
        <v>6.4109539999999994</v>
      </c>
      <c r="F11" s="209">
        <f>'[1]Podklady RZ'!F311</f>
        <v>5.9242730000000003</v>
      </c>
      <c r="G11" s="309">
        <f>'[1]Podklady RZ'!G311</f>
        <v>3.6302240000000001</v>
      </c>
      <c r="H11" s="308">
        <f>'[1]Podklady RZ'!H311</f>
        <v>3.6251250000000006</v>
      </c>
      <c r="I11" s="209">
        <f>'[1]Podklady RZ'!I311</f>
        <v>4.5035639999999999</v>
      </c>
      <c r="J11" s="309">
        <f>'[1]Podklady RZ'!J311</f>
        <v>5.1390139999999995</v>
      </c>
      <c r="K11" s="308">
        <f>'[1]Podklady RZ'!K311</f>
        <v>6.9074999999999998</v>
      </c>
      <c r="L11" s="209">
        <f>'[1]Podklady RZ'!L311</f>
        <v>7.4663330000000006</v>
      </c>
      <c r="M11" s="309">
        <f>'[1]Podklady RZ'!M311</f>
        <v>8.8167019999999994</v>
      </c>
      <c r="N11" s="209">
        <f>'[1]Podklady RZ'!N311</f>
        <v>77.159592000000004</v>
      </c>
      <c r="O11" s="217">
        <f>'[1]Podklady RZ'!O311</f>
        <v>0.13227904525294185</v>
      </c>
      <c r="P11" s="102"/>
      <c r="U11" s="130"/>
    </row>
    <row r="12" spans="1:21" x14ac:dyDescent="0.2">
      <c r="A12" s="178" t="s">
        <v>38</v>
      </c>
      <c r="B12" s="308">
        <f>'[1]Podklady RZ'!B312</f>
        <v>0</v>
      </c>
      <c r="C12" s="209">
        <f>'[1]Podklady RZ'!C312</f>
        <v>0.93752000000000002</v>
      </c>
      <c r="D12" s="309">
        <f>'[1]Podklady RZ'!D312</f>
        <v>0</v>
      </c>
      <c r="E12" s="308">
        <f>'[1]Podklady RZ'!E312</f>
        <v>0</v>
      </c>
      <c r="F12" s="209">
        <f>'[1]Podklady RZ'!F312</f>
        <v>0</v>
      </c>
      <c r="G12" s="309">
        <f>'[1]Podklady RZ'!G312</f>
        <v>0</v>
      </c>
      <c r="H12" s="308">
        <f>'[1]Podklady RZ'!H312</f>
        <v>0</v>
      </c>
      <c r="I12" s="209">
        <f>'[1]Podklady RZ'!I312</f>
        <v>0</v>
      </c>
      <c r="J12" s="309">
        <f>'[1]Podklady RZ'!J312</f>
        <v>0</v>
      </c>
      <c r="K12" s="308">
        <f>'[1]Podklady RZ'!K312</f>
        <v>0</v>
      </c>
      <c r="L12" s="209">
        <f>'[1]Podklady RZ'!L312</f>
        <v>0</v>
      </c>
      <c r="M12" s="309">
        <f>'[1]Podklady RZ'!M312</f>
        <v>1.6190000000000003E-2</v>
      </c>
      <c r="N12" s="209">
        <f>'[1]Podklady RZ'!N312</f>
        <v>0.95371000000000006</v>
      </c>
      <c r="O12" s="217">
        <f>'[1]Podklady RZ'!O312</f>
        <v>9.7492849686964446E-5</v>
      </c>
      <c r="P12" s="102"/>
      <c r="U12" s="130"/>
    </row>
    <row r="13" spans="1:21" x14ac:dyDescent="0.2">
      <c r="A13" s="178" t="s">
        <v>60</v>
      </c>
      <c r="B13" s="308">
        <f>'[1]Podklady RZ'!B313</f>
        <v>2.5999999999999999E-2</v>
      </c>
      <c r="C13" s="209">
        <f>'[1]Podklady RZ'!C313</f>
        <v>0.01</v>
      </c>
      <c r="D13" s="309">
        <f>'[1]Podklady RZ'!D313</f>
        <v>8.7999999999999995E-2</v>
      </c>
      <c r="E13" s="308">
        <f>'[1]Podklady RZ'!E313</f>
        <v>0.16900000000000001</v>
      </c>
      <c r="F13" s="209">
        <f>'[1]Podklady RZ'!F313</f>
        <v>0.189</v>
      </c>
      <c r="G13" s="309">
        <f>'[1]Podklady RZ'!G313</f>
        <v>0.51700000000000002</v>
      </c>
      <c r="H13" s="308">
        <f>'[1]Podklady RZ'!H313</f>
        <v>0.443</v>
      </c>
      <c r="I13" s="209">
        <f>'[1]Podklady RZ'!I313</f>
        <v>0.46400000000000002</v>
      </c>
      <c r="J13" s="309">
        <f>'[1]Podklady RZ'!J313</f>
        <v>0.433</v>
      </c>
      <c r="K13" s="308">
        <f>'[1]Podklady RZ'!K313</f>
        <v>0.39</v>
      </c>
      <c r="L13" s="209">
        <f>'[1]Podklady RZ'!L313</f>
        <v>0.43</v>
      </c>
      <c r="M13" s="309">
        <f>'[1]Podklady RZ'!M313</f>
        <v>0.40500000000000003</v>
      </c>
      <c r="N13" s="209">
        <f>'[1]Podklady RZ'!N313</f>
        <v>3.5640000000000001</v>
      </c>
      <c r="O13" s="217">
        <f>'[1]Podklady RZ'!O313</f>
        <v>0.10625918792399509</v>
      </c>
      <c r="P13" s="102"/>
      <c r="U13" s="130"/>
    </row>
    <row r="14" spans="1:21" x14ac:dyDescent="0.2">
      <c r="A14" s="178" t="s">
        <v>61</v>
      </c>
      <c r="B14" s="308">
        <f>'[1]Podklady RZ'!B314</f>
        <v>0.104</v>
      </c>
      <c r="C14" s="209">
        <f>'[1]Podklady RZ'!C314</f>
        <v>8.4000000000000005E-2</v>
      </c>
      <c r="D14" s="309">
        <f>'[1]Podklady RZ'!D314</f>
        <v>8.5999999999999993E-2</v>
      </c>
      <c r="E14" s="308">
        <f>'[1]Podklady RZ'!E314</f>
        <v>6.6000000000000003E-2</v>
      </c>
      <c r="F14" s="209">
        <f>'[1]Podklady RZ'!F314</f>
        <v>4.7E-2</v>
      </c>
      <c r="G14" s="309">
        <f>'[1]Podklady RZ'!G314</f>
        <v>1.4E-2</v>
      </c>
      <c r="H14" s="308">
        <f>'[1]Podklady RZ'!H314</f>
        <v>1.4E-2</v>
      </c>
      <c r="I14" s="209">
        <f>'[1]Podklady RZ'!I314</f>
        <v>1.7999999999999999E-2</v>
      </c>
      <c r="J14" s="309">
        <f>'[1]Podklady RZ'!J314</f>
        <v>2.8000000000000001E-2</v>
      </c>
      <c r="K14" s="308">
        <f>'[1]Podklady RZ'!K314</f>
        <v>6.0999999999999999E-2</v>
      </c>
      <c r="L14" s="209">
        <f>'[1]Podklady RZ'!L314</f>
        <v>0.08</v>
      </c>
      <c r="M14" s="309">
        <f>'[1]Podklady RZ'!M314</f>
        <v>0.11</v>
      </c>
      <c r="N14" s="209">
        <f>'[1]Podklady RZ'!N314</f>
        <v>0.71199999999999997</v>
      </c>
      <c r="O14" s="217">
        <f>'[1]Podklady RZ'!O314</f>
        <v>7.3480451103919943E-3</v>
      </c>
      <c r="P14" s="102"/>
      <c r="U14" s="130"/>
    </row>
    <row r="15" spans="1:21" x14ac:dyDescent="0.2">
      <c r="A15" s="178" t="s">
        <v>62</v>
      </c>
      <c r="B15" s="308">
        <f>'[1]Podklady RZ'!B315</f>
        <v>4.0000000000000001E-3</v>
      </c>
      <c r="C15" s="209">
        <f>'[1]Podklady RZ'!C315</f>
        <v>6.0000000000000001E-3</v>
      </c>
      <c r="D15" s="309">
        <f>'[1]Podklady RZ'!D315</f>
        <v>1.2999999999999999E-2</v>
      </c>
      <c r="E15" s="308">
        <f>'[1]Podklady RZ'!E315</f>
        <v>1.2E-2</v>
      </c>
      <c r="F15" s="209">
        <f>'[1]Podklady RZ'!F315</f>
        <v>1.6E-2</v>
      </c>
      <c r="G15" s="309">
        <f>'[1]Podklady RZ'!G315</f>
        <v>3.3000000000000002E-2</v>
      </c>
      <c r="H15" s="308">
        <f>'[1]Podklady RZ'!H315</f>
        <v>2.8000000000000001E-2</v>
      </c>
      <c r="I15" s="209">
        <f>'[1]Podklady RZ'!I315</f>
        <v>0.02</v>
      </c>
      <c r="J15" s="309">
        <f>'[1]Podklady RZ'!J315</f>
        <v>0.02</v>
      </c>
      <c r="K15" s="308">
        <f>'[1]Podklady RZ'!K315</f>
        <v>1.7999999999999999E-2</v>
      </c>
      <c r="L15" s="209">
        <f>'[1]Podklady RZ'!L315</f>
        <v>6.0000000000000001E-3</v>
      </c>
      <c r="M15" s="309">
        <f>'[1]Podklady RZ'!M315</f>
        <v>3.0000000000000001E-3</v>
      </c>
      <c r="N15" s="209">
        <f>'[1]Podklady RZ'!N315</f>
        <v>0.17899999999999999</v>
      </c>
      <c r="O15" s="217">
        <f>'[1]Podklady RZ'!O315</f>
        <v>0.31100578227510289</v>
      </c>
      <c r="P15" s="102"/>
      <c r="U15" s="130"/>
    </row>
    <row r="16" spans="1:21" x14ac:dyDescent="0.2">
      <c r="A16" s="178" t="s">
        <v>37</v>
      </c>
      <c r="B16" s="308">
        <f>'[1]Podklady RZ'!B316</f>
        <v>6.4313100000000007</v>
      </c>
      <c r="C16" s="209">
        <f>'[1]Podklady RZ'!C316</f>
        <v>23.41329</v>
      </c>
      <c r="D16" s="309">
        <f>'[1]Podklady RZ'!D316</f>
        <v>0.34599999999999997</v>
      </c>
      <c r="E16" s="308">
        <f>'[1]Podklady RZ'!E316</f>
        <v>0.25700000000000001</v>
      </c>
      <c r="F16" s="209">
        <f>'[1]Podklady RZ'!F316</f>
        <v>0.22</v>
      </c>
      <c r="G16" s="309">
        <f>'[1]Podklady RZ'!G316</f>
        <v>0.16600000000000001</v>
      </c>
      <c r="H16" s="308">
        <f>'[1]Podklady RZ'!H316</f>
        <v>0.153</v>
      </c>
      <c r="I16" s="209">
        <f>'[1]Podklady RZ'!I316</f>
        <v>0.154</v>
      </c>
      <c r="J16" s="309">
        <f>'[1]Podklady RZ'!J316</f>
        <v>0.17</v>
      </c>
      <c r="K16" s="308">
        <f>'[1]Podklady RZ'!K316</f>
        <v>0.22600000000000001</v>
      </c>
      <c r="L16" s="209">
        <f>'[1]Podklady RZ'!L316</f>
        <v>4.8582299999999998</v>
      </c>
      <c r="M16" s="309">
        <f>'[1]Podklady RZ'!M316</f>
        <v>6.6680699999999993</v>
      </c>
      <c r="N16" s="209">
        <f>'[1]Podklady RZ'!N316</f>
        <v>43.062899999999999</v>
      </c>
      <c r="O16" s="217">
        <f>'[1]Podklady RZ'!O316</f>
        <v>1.0922606380146394E-3</v>
      </c>
      <c r="P16" s="102"/>
      <c r="U16" s="130"/>
    </row>
    <row r="17" spans="1:21" x14ac:dyDescent="0.2">
      <c r="A17" s="178" t="s">
        <v>72</v>
      </c>
      <c r="B17" s="308">
        <f>'[1]Podklady RZ'!B317</f>
        <v>0</v>
      </c>
      <c r="C17" s="209">
        <f>'[1]Podklady RZ'!C317</f>
        <v>0</v>
      </c>
      <c r="D17" s="309">
        <f>'[1]Podklady RZ'!D317</f>
        <v>0</v>
      </c>
      <c r="E17" s="308">
        <f>'[1]Podklady RZ'!E317</f>
        <v>0</v>
      </c>
      <c r="F17" s="209">
        <f>'[1]Podklady RZ'!F317</f>
        <v>0</v>
      </c>
      <c r="G17" s="309">
        <f>'[1]Podklady RZ'!G317</f>
        <v>0</v>
      </c>
      <c r="H17" s="308">
        <f>'[1]Podklady RZ'!H317</f>
        <v>0</v>
      </c>
      <c r="I17" s="209">
        <f>'[1]Podklady RZ'!I317</f>
        <v>0</v>
      </c>
      <c r="J17" s="309">
        <f>'[1]Podklady RZ'!J317</f>
        <v>0</v>
      </c>
      <c r="K17" s="308">
        <f>'[1]Podklady RZ'!K317</f>
        <v>0</v>
      </c>
      <c r="L17" s="209">
        <f>'[1]Podklady RZ'!L317</f>
        <v>0</v>
      </c>
      <c r="M17" s="309">
        <f>'[1]Podklady RZ'!M317</f>
        <v>0</v>
      </c>
      <c r="N17" s="209">
        <f>'[1]Podklady RZ'!N317</f>
        <v>0</v>
      </c>
      <c r="O17" s="217">
        <f>'[1]Podklady RZ'!O317</f>
        <v>0</v>
      </c>
      <c r="P17" s="102"/>
      <c r="U17" s="130"/>
    </row>
    <row r="18" spans="1:21" x14ac:dyDescent="0.2">
      <c r="A18" s="178" t="s">
        <v>36</v>
      </c>
      <c r="B18" s="308">
        <f>'[1]Podklady RZ'!B318</f>
        <v>0</v>
      </c>
      <c r="C18" s="209">
        <f>'[1]Podklady RZ'!C318</f>
        <v>0</v>
      </c>
      <c r="D18" s="309">
        <f>'[1]Podklady RZ'!D318</f>
        <v>0</v>
      </c>
      <c r="E18" s="308">
        <f>'[1]Podklady RZ'!E318</f>
        <v>0</v>
      </c>
      <c r="F18" s="209">
        <f>'[1]Podklady RZ'!F318</f>
        <v>0</v>
      </c>
      <c r="G18" s="309">
        <f>'[1]Podklady RZ'!G318</f>
        <v>0</v>
      </c>
      <c r="H18" s="308">
        <f>'[1]Podklady RZ'!H318</f>
        <v>0</v>
      </c>
      <c r="I18" s="209">
        <f>'[1]Podklady RZ'!I318</f>
        <v>0</v>
      </c>
      <c r="J18" s="309">
        <f>'[1]Podklady RZ'!J318</f>
        <v>0</v>
      </c>
      <c r="K18" s="308">
        <f>'[1]Podklady RZ'!K318</f>
        <v>0</v>
      </c>
      <c r="L18" s="209">
        <f>'[1]Podklady RZ'!L318</f>
        <v>0</v>
      </c>
      <c r="M18" s="309">
        <f>'[1]Podklady RZ'!M318</f>
        <v>0</v>
      </c>
      <c r="N18" s="209">
        <f>'[1]Podklady RZ'!N318</f>
        <v>0</v>
      </c>
      <c r="O18" s="217">
        <f>'[1]Podklady RZ'!O318</f>
        <v>0</v>
      </c>
      <c r="P18" s="102"/>
      <c r="U18" s="130"/>
    </row>
    <row r="19" spans="1:21" x14ac:dyDescent="0.2">
      <c r="A19" s="178" t="s">
        <v>35</v>
      </c>
      <c r="B19" s="308">
        <f>'[1]Podklady RZ'!B319</f>
        <v>9.8811599999999995</v>
      </c>
      <c r="C19" s="209">
        <f>'[1]Podklady RZ'!C319</f>
        <v>8.7366900000000012</v>
      </c>
      <c r="D19" s="309">
        <f>'[1]Podklady RZ'!D319</f>
        <v>8.7337099999999985</v>
      </c>
      <c r="E19" s="308">
        <f>'[1]Podklady RZ'!E319</f>
        <v>8.03017</v>
      </c>
      <c r="F19" s="209">
        <f>'[1]Podklady RZ'!F319</f>
        <v>5.7070300000000005</v>
      </c>
      <c r="G19" s="309">
        <f>'[1]Podklady RZ'!G319</f>
        <v>1.79633</v>
      </c>
      <c r="H19" s="308">
        <f>'[1]Podklady RZ'!H319</f>
        <v>1.7469100000000002</v>
      </c>
      <c r="I19" s="209">
        <f>'[1]Podklady RZ'!I319</f>
        <v>1.8672500000000001</v>
      </c>
      <c r="J19" s="309">
        <f>'[1]Podklady RZ'!J319</f>
        <v>2.6571799999999999</v>
      </c>
      <c r="K19" s="308">
        <f>'[1]Podklady RZ'!K319</f>
        <v>6.84694</v>
      </c>
      <c r="L19" s="209">
        <f>'[1]Podklady RZ'!L319</f>
        <v>8.7351200000000002</v>
      </c>
      <c r="M19" s="309">
        <f>'[1]Podklady RZ'!M319</f>
        <v>10.25206</v>
      </c>
      <c r="N19" s="209">
        <f>'[1]Podklady RZ'!N319</f>
        <v>74.990549999999985</v>
      </c>
      <c r="O19" s="217">
        <f>'[1]Podklady RZ'!O319</f>
        <v>8.5795771568276946E-2</v>
      </c>
      <c r="P19" s="102"/>
      <c r="U19" s="130"/>
    </row>
    <row r="20" spans="1:21" x14ac:dyDescent="0.2">
      <c r="A20" s="178" t="s">
        <v>34</v>
      </c>
      <c r="B20" s="308">
        <f>'[1]Podklady RZ'!B320</f>
        <v>0</v>
      </c>
      <c r="C20" s="209">
        <f>'[1]Podklady RZ'!C320</f>
        <v>0</v>
      </c>
      <c r="D20" s="309">
        <f>'[1]Podklady RZ'!D320</f>
        <v>0</v>
      </c>
      <c r="E20" s="308">
        <f>'[1]Podklady RZ'!E320</f>
        <v>0</v>
      </c>
      <c r="F20" s="209">
        <f>'[1]Podklady RZ'!F320</f>
        <v>0</v>
      </c>
      <c r="G20" s="309">
        <f>'[1]Podklady RZ'!G320</f>
        <v>0</v>
      </c>
      <c r="H20" s="308">
        <f>'[1]Podklady RZ'!H320</f>
        <v>0</v>
      </c>
      <c r="I20" s="209">
        <f>'[1]Podklady RZ'!I320</f>
        <v>0</v>
      </c>
      <c r="J20" s="309">
        <f>'[1]Podklady RZ'!J320</f>
        <v>0</v>
      </c>
      <c r="K20" s="308">
        <f>'[1]Podklady RZ'!K320</f>
        <v>0</v>
      </c>
      <c r="L20" s="209">
        <f>'[1]Podklady RZ'!L320</f>
        <v>0</v>
      </c>
      <c r="M20" s="309">
        <f>'[1]Podklady RZ'!M320</f>
        <v>0</v>
      </c>
      <c r="N20" s="209">
        <f>'[1]Podklady RZ'!N320</f>
        <v>0</v>
      </c>
      <c r="O20" s="217">
        <f>'[1]Podklady RZ'!O320</f>
        <v>0</v>
      </c>
      <c r="P20" s="102"/>
      <c r="U20" s="130"/>
    </row>
    <row r="21" spans="1:21" x14ac:dyDescent="0.2">
      <c r="A21" s="178" t="s">
        <v>33</v>
      </c>
      <c r="B21" s="308">
        <f>'[1]Podklady RZ'!B321</f>
        <v>98.25</v>
      </c>
      <c r="C21" s="209">
        <f>'[1]Podklady RZ'!C321</f>
        <v>71.471000000000004</v>
      </c>
      <c r="D21" s="309">
        <f>'[1]Podklady RZ'!D321</f>
        <v>57.718000000000004</v>
      </c>
      <c r="E21" s="308">
        <f>'[1]Podklady RZ'!E321</f>
        <v>98.066999999999993</v>
      </c>
      <c r="F21" s="209">
        <f>'[1]Podklady RZ'!F321</f>
        <v>142.47800000000001</v>
      </c>
      <c r="G21" s="309">
        <f>'[1]Podklady RZ'!G321</f>
        <v>98.393000000000001</v>
      </c>
      <c r="H21" s="308">
        <f>'[1]Podklady RZ'!H321</f>
        <v>92.536000000000001</v>
      </c>
      <c r="I21" s="209">
        <f>'[1]Podklady RZ'!I321</f>
        <v>96.852000000000004</v>
      </c>
      <c r="J21" s="309">
        <f>'[1]Podklady RZ'!J321</f>
        <v>103.74</v>
      </c>
      <c r="K21" s="308">
        <f>'[1]Podklady RZ'!K321</f>
        <v>62.564050000000002</v>
      </c>
      <c r="L21" s="209">
        <f>'[1]Podklady RZ'!L321</f>
        <v>102.2908</v>
      </c>
      <c r="M21" s="309">
        <f>'[1]Podklady RZ'!M321</f>
        <v>32.808999999999997</v>
      </c>
      <c r="N21" s="209">
        <f>'[1]Podklady RZ'!N321</f>
        <v>1057.16885</v>
      </c>
      <c r="O21" s="217">
        <f>'[1]Podklady RZ'!O321</f>
        <v>0.36552427180365671</v>
      </c>
      <c r="P21" s="102"/>
      <c r="U21" s="130"/>
    </row>
    <row r="22" spans="1:21" x14ac:dyDescent="0.2">
      <c r="A22" s="178" t="s">
        <v>32</v>
      </c>
      <c r="B22" s="308">
        <f>'[1]Podklady RZ'!B322</f>
        <v>0</v>
      </c>
      <c r="C22" s="209">
        <f>'[1]Podklady RZ'!C322</f>
        <v>0</v>
      </c>
      <c r="D22" s="309">
        <f>'[1]Podklady RZ'!D322</f>
        <v>0</v>
      </c>
      <c r="E22" s="308">
        <f>'[1]Podklady RZ'!E322</f>
        <v>0</v>
      </c>
      <c r="F22" s="209">
        <f>'[1]Podklady RZ'!F322</f>
        <v>0</v>
      </c>
      <c r="G22" s="309">
        <f>'[1]Podklady RZ'!G322</f>
        <v>0</v>
      </c>
      <c r="H22" s="308">
        <f>'[1]Podklady RZ'!H322</f>
        <v>0</v>
      </c>
      <c r="I22" s="209">
        <f>'[1]Podklady RZ'!I322</f>
        <v>0</v>
      </c>
      <c r="J22" s="309">
        <f>'[1]Podklady RZ'!J322</f>
        <v>0</v>
      </c>
      <c r="K22" s="308">
        <f>'[1]Podklady RZ'!K322</f>
        <v>0</v>
      </c>
      <c r="L22" s="209">
        <f>'[1]Podklady RZ'!L322</f>
        <v>0</v>
      </c>
      <c r="M22" s="309">
        <f>'[1]Podklady RZ'!M322</f>
        <v>0</v>
      </c>
      <c r="N22" s="209">
        <f>'[1]Podklady RZ'!N322</f>
        <v>0</v>
      </c>
      <c r="O22" s="217">
        <f>'[1]Podklady RZ'!O322</f>
        <v>0</v>
      </c>
      <c r="P22" s="102"/>
      <c r="U22" s="130"/>
    </row>
    <row r="23" spans="1:21" x14ac:dyDescent="0.2">
      <c r="A23" s="178" t="s">
        <v>3</v>
      </c>
      <c r="B23" s="308">
        <f>'[1]Podklady RZ'!B323</f>
        <v>0</v>
      </c>
      <c r="C23" s="209">
        <f>'[1]Podklady RZ'!C323</f>
        <v>0</v>
      </c>
      <c r="D23" s="309">
        <f>'[1]Podklady RZ'!D323</f>
        <v>0</v>
      </c>
      <c r="E23" s="308">
        <f>'[1]Podklady RZ'!E323</f>
        <v>0</v>
      </c>
      <c r="F23" s="209">
        <f>'[1]Podklady RZ'!F323</f>
        <v>0</v>
      </c>
      <c r="G23" s="309">
        <f>'[1]Podklady RZ'!G323</f>
        <v>0</v>
      </c>
      <c r="H23" s="308">
        <f>'[1]Podklady RZ'!H323</f>
        <v>0</v>
      </c>
      <c r="I23" s="209">
        <f>'[1]Podklady RZ'!I323</f>
        <v>0</v>
      </c>
      <c r="J23" s="309">
        <f>'[1]Podklady RZ'!J323</f>
        <v>0</v>
      </c>
      <c r="K23" s="308">
        <f>'[1]Podklady RZ'!K323</f>
        <v>0</v>
      </c>
      <c r="L23" s="209">
        <f>'[1]Podklady RZ'!L323</f>
        <v>0</v>
      </c>
      <c r="M23" s="309">
        <f>'[1]Podklady RZ'!M323</f>
        <v>0</v>
      </c>
      <c r="N23" s="209">
        <f>'[1]Podklady RZ'!N323</f>
        <v>0</v>
      </c>
      <c r="O23" s="217">
        <f>'[1]Podklady RZ'!O323</f>
        <v>0</v>
      </c>
      <c r="P23" s="102"/>
      <c r="U23" s="130"/>
    </row>
    <row r="24" spans="1:21" x14ac:dyDescent="0.2">
      <c r="A24" s="178" t="s">
        <v>31</v>
      </c>
      <c r="B24" s="308">
        <f>'[1]Podklady RZ'!B324</f>
        <v>2.3306999999999998E-2</v>
      </c>
      <c r="C24" s="209">
        <f>'[1]Podklady RZ'!C324</f>
        <v>2.0917000000000002E-2</v>
      </c>
      <c r="D24" s="309">
        <f>'[1]Podklady RZ'!D324</f>
        <v>1.7748999999999997E-2</v>
      </c>
      <c r="E24" s="308">
        <f>'[1]Podklady RZ'!E324</f>
        <v>8.4259999999999995E-3</v>
      </c>
      <c r="F24" s="209">
        <f>'[1]Podklady RZ'!F324</f>
        <v>7.1699999999999997E-4</v>
      </c>
      <c r="G24" s="309">
        <f>'[1]Podklady RZ'!G324</f>
        <v>5.4380000000000001E-3</v>
      </c>
      <c r="H24" s="308">
        <f>'[1]Podklady RZ'!H324</f>
        <v>0.25573099999999999</v>
      </c>
      <c r="I24" s="209">
        <f>'[1]Podklady RZ'!I324</f>
        <v>3.1922320000000002</v>
      </c>
      <c r="J24" s="309">
        <f>'[1]Podklady RZ'!J324</f>
        <v>0</v>
      </c>
      <c r="K24" s="308">
        <f>'[1]Podklady RZ'!K324</f>
        <v>0.69064000000000003</v>
      </c>
      <c r="L24" s="209">
        <f>'[1]Podklady RZ'!L324</f>
        <v>0</v>
      </c>
      <c r="M24" s="309">
        <f>'[1]Podklady RZ'!M324</f>
        <v>0</v>
      </c>
      <c r="N24" s="209">
        <f>'[1]Podklady RZ'!N324</f>
        <v>4.2151570000000005</v>
      </c>
      <c r="O24" s="217">
        <f>'[1]Podklady RZ'!O324</f>
        <v>1.4539202855237181E-2</v>
      </c>
      <c r="P24" s="102"/>
      <c r="U24" s="130"/>
    </row>
    <row r="25" spans="1:21" x14ac:dyDescent="0.2">
      <c r="A25" s="178" t="s">
        <v>30</v>
      </c>
      <c r="B25" s="308">
        <f>'[1]Podklady RZ'!B325</f>
        <v>656.88712600000019</v>
      </c>
      <c r="C25" s="209">
        <f>'[1]Podklady RZ'!C325</f>
        <v>617.14923599999997</v>
      </c>
      <c r="D25" s="309">
        <f>'[1]Podklady RZ'!D325</f>
        <v>537.33806299999992</v>
      </c>
      <c r="E25" s="308">
        <f>'[1]Podklady RZ'!E325</f>
        <v>348.74373700100011</v>
      </c>
      <c r="F25" s="209">
        <f>'[1]Podklady RZ'!F325</f>
        <v>153.64684000100004</v>
      </c>
      <c r="G25" s="309">
        <f>'[1]Podklady RZ'!G325</f>
        <v>63.569814000000008</v>
      </c>
      <c r="H25" s="308">
        <f>'[1]Podklady RZ'!H325</f>
        <v>54.852132999999995</v>
      </c>
      <c r="I25" s="209">
        <f>'[1]Podklady RZ'!I325</f>
        <v>56.171715999999996</v>
      </c>
      <c r="J25" s="309">
        <f>'[1]Podklady RZ'!J325</f>
        <v>92.145148000000034</v>
      </c>
      <c r="K25" s="308">
        <f>'[1]Podklady RZ'!K325</f>
        <v>321.34505000000007</v>
      </c>
      <c r="L25" s="209">
        <f>'[1]Podklady RZ'!L325</f>
        <v>452.83058700000009</v>
      </c>
      <c r="M25" s="309">
        <f>'[1]Podklady RZ'!M325</f>
        <v>683.5453110000002</v>
      </c>
      <c r="N25" s="209">
        <f>'[1]Podklady RZ'!N325</f>
        <v>4038.2247610019999</v>
      </c>
      <c r="O25" s="217">
        <f>'[1]Podklady RZ'!O325</f>
        <v>0.15867070275944872</v>
      </c>
      <c r="P25" s="102"/>
      <c r="U25" s="99"/>
    </row>
    <row r="26" spans="1:21" ht="13.5" customHeight="1" x14ac:dyDescent="0.2">
      <c r="A26" s="176" t="s">
        <v>312</v>
      </c>
      <c r="B26" s="306">
        <f>'[1]Podklady RZ'!B326</f>
        <v>800.45346199999994</v>
      </c>
      <c r="C26" s="208">
        <f>'[1]Podklady RZ'!C326</f>
        <v>732.33696400000008</v>
      </c>
      <c r="D26" s="307">
        <f>'[1]Podklady RZ'!D326</f>
        <v>634.68270099999984</v>
      </c>
      <c r="E26" s="306">
        <f>'[1]Podklady RZ'!E326</f>
        <v>459.060559001</v>
      </c>
      <c r="F26" s="208">
        <f>'[1]Podklady RZ'!F326</f>
        <v>274.514043001</v>
      </c>
      <c r="G26" s="307">
        <f>'[1]Podklady RZ'!G326</f>
        <v>130.13680599999998</v>
      </c>
      <c r="H26" s="306">
        <f>'[1]Podklady RZ'!H326</f>
        <v>115.84175400000001</v>
      </c>
      <c r="I26" s="208">
        <f>'[1]Podklady RZ'!I326</f>
        <v>120.829899</v>
      </c>
      <c r="J26" s="307">
        <f>'[1]Podklady RZ'!J326</f>
        <v>167.459191</v>
      </c>
      <c r="K26" s="306">
        <f>'[1]Podklady RZ'!K326</f>
        <v>394.34711000000004</v>
      </c>
      <c r="L26" s="208">
        <f>'[1]Podklady RZ'!L326</f>
        <v>573.87591100000009</v>
      </c>
      <c r="M26" s="307">
        <f>'[1]Podklady RZ'!M326</f>
        <v>755.51528500000006</v>
      </c>
      <c r="N26" s="208">
        <f>'[1]Podklady RZ'!N326</f>
        <v>5159.0536850020007</v>
      </c>
      <c r="O26" s="216">
        <f>'[1]Podklady RZ'!O326</f>
        <v>6.1292293085212321E-2</v>
      </c>
      <c r="P26" s="10"/>
      <c r="U26" s="79"/>
    </row>
    <row r="27" spans="1:21" ht="12.75" customHeight="1" x14ac:dyDescent="0.2">
      <c r="A27" s="178" t="s">
        <v>26</v>
      </c>
      <c r="B27" s="308">
        <f>'[1]Podklady RZ'!B327</f>
        <v>76.492830999999981</v>
      </c>
      <c r="C27" s="209">
        <f>'[1]Podklady RZ'!C327</f>
        <v>71.620525999999998</v>
      </c>
      <c r="D27" s="309">
        <f>'[1]Podklady RZ'!D327</f>
        <v>64.482396000000008</v>
      </c>
      <c r="E27" s="308">
        <f>'[1]Podklady RZ'!E327</f>
        <v>44.432079999999999</v>
      </c>
      <c r="F27" s="209">
        <f>'[1]Podklady RZ'!F327</f>
        <v>26.591142999999995</v>
      </c>
      <c r="G27" s="309">
        <f>'[1]Podklady RZ'!G327</f>
        <v>17.507051000000001</v>
      </c>
      <c r="H27" s="308">
        <f>'[1]Podklady RZ'!H327</f>
        <v>14.780407</v>
      </c>
      <c r="I27" s="209">
        <f>'[1]Podklady RZ'!I327</f>
        <v>14.49309</v>
      </c>
      <c r="J27" s="309">
        <f>'[1]Podklady RZ'!J327</f>
        <v>18.589674000000002</v>
      </c>
      <c r="K27" s="308">
        <f>'[1]Podklady RZ'!K327</f>
        <v>36.763989000000002</v>
      </c>
      <c r="L27" s="209">
        <f>'[1]Podklady RZ'!L327</f>
        <v>55.538017000000004</v>
      </c>
      <c r="M27" s="309">
        <f>'[1]Podklady RZ'!M327</f>
        <v>70.517740000000003</v>
      </c>
      <c r="N27" s="209">
        <f>'[1]Podklady RZ'!N327</f>
        <v>511.808944</v>
      </c>
      <c r="O27" s="217">
        <f>'[1]Podklady RZ'!O327</f>
        <v>2.3237833989494458E-2</v>
      </c>
      <c r="P27" s="102"/>
      <c r="U27" s="79"/>
    </row>
    <row r="28" spans="1:21" ht="12.75" customHeight="1" x14ac:dyDescent="0.2">
      <c r="A28" s="178" t="s">
        <v>0</v>
      </c>
      <c r="B28" s="308">
        <f>'[1]Podklady RZ'!B328</f>
        <v>0.68345999999999996</v>
      </c>
      <c r="C28" s="209">
        <f>'[1]Podklady RZ'!C328</f>
        <v>0.64122999999999997</v>
      </c>
      <c r="D28" s="309">
        <f>'[1]Podklady RZ'!D328</f>
        <v>0.56682999999999995</v>
      </c>
      <c r="E28" s="308">
        <f>'[1]Podklady RZ'!E328</f>
        <v>0.40461000000000003</v>
      </c>
      <c r="F28" s="209">
        <f>'[1]Podklady RZ'!F328</f>
        <v>0.25563999999999998</v>
      </c>
      <c r="G28" s="309">
        <f>'[1]Podklady RZ'!G328</f>
        <v>0.15446000000000001</v>
      </c>
      <c r="H28" s="308">
        <f>'[1]Podklady RZ'!H328</f>
        <v>0.13772000000000001</v>
      </c>
      <c r="I28" s="209">
        <f>'[1]Podklady RZ'!I328</f>
        <v>0.15721000000000002</v>
      </c>
      <c r="J28" s="309">
        <f>'[1]Podklady RZ'!J328</f>
        <v>0.18151</v>
      </c>
      <c r="K28" s="308">
        <f>'[1]Podklady RZ'!K328</f>
        <v>0.34310000000000002</v>
      </c>
      <c r="L28" s="209">
        <f>'[1]Podklady RZ'!L328</f>
        <v>0.48956</v>
      </c>
      <c r="M28" s="309">
        <f>'[1]Podklady RZ'!M328</f>
        <v>1.4051300000000002</v>
      </c>
      <c r="N28" s="209">
        <f>'[1]Podklady RZ'!N328</f>
        <v>5.4204600000000003</v>
      </c>
      <c r="O28" s="217">
        <f>'[1]Podklady RZ'!O328</f>
        <v>2.4587323585530283E-3</v>
      </c>
      <c r="P28" s="102"/>
      <c r="U28" s="79"/>
    </row>
    <row r="29" spans="1:21" ht="12.75" customHeight="1" x14ac:dyDescent="0.2">
      <c r="A29" s="178" t="s">
        <v>1</v>
      </c>
      <c r="B29" s="308">
        <f>'[1]Podklady RZ'!B329</f>
        <v>9.7000000000000003E-2</v>
      </c>
      <c r="C29" s="209">
        <f>'[1]Podklady RZ'!C329</f>
        <v>9.2999999999999999E-2</v>
      </c>
      <c r="D29" s="309">
        <f>'[1]Podklady RZ'!D329</f>
        <v>8.5999999999999993E-2</v>
      </c>
      <c r="E29" s="308">
        <f>'[1]Podklady RZ'!E329</f>
        <v>6.0999999999999999E-2</v>
      </c>
      <c r="F29" s="209">
        <f>'[1]Podklady RZ'!F329</f>
        <v>5.8999999999999997E-2</v>
      </c>
      <c r="G29" s="309">
        <f>'[1]Podklady RZ'!G329</f>
        <v>3.0000000000000001E-3</v>
      </c>
      <c r="H29" s="308">
        <f>'[1]Podklady RZ'!H329</f>
        <v>3.0000000000000001E-3</v>
      </c>
      <c r="I29" s="209">
        <f>'[1]Podklady RZ'!I329</f>
        <v>3.0000000000000001E-3</v>
      </c>
      <c r="J29" s="309">
        <f>'[1]Podklady RZ'!J329</f>
        <v>7.0000000000000001E-3</v>
      </c>
      <c r="K29" s="308">
        <f>'[1]Podklady RZ'!K329</f>
        <v>4.3999999999999997E-2</v>
      </c>
      <c r="L29" s="209">
        <f>'[1]Podklady RZ'!L329</f>
        <v>7.5999999999999998E-2</v>
      </c>
      <c r="M29" s="309">
        <f>'[1]Podklady RZ'!M329</f>
        <v>0.106</v>
      </c>
      <c r="N29" s="209">
        <f>'[1]Podklady RZ'!N329</f>
        <v>0.63800000000000001</v>
      </c>
      <c r="O29" s="217">
        <f>'[1]Podklady RZ'!O329</f>
        <v>8.60557410982977E-4</v>
      </c>
      <c r="P29" s="102"/>
      <c r="U29" s="79"/>
    </row>
    <row r="30" spans="1:21" ht="12.75" customHeight="1" x14ac:dyDescent="0.2">
      <c r="A30" s="178" t="s">
        <v>2</v>
      </c>
      <c r="B30" s="308">
        <f>'[1]Podklady RZ'!B330</f>
        <v>0.10100000000000001</v>
      </c>
      <c r="C30" s="209">
        <f>'[1]Podklady RZ'!C330</f>
        <v>9.8000000000000004E-2</v>
      </c>
      <c r="D30" s="309">
        <f>'[1]Podklady RZ'!D330</f>
        <v>7.0999999999999994E-2</v>
      </c>
      <c r="E30" s="308">
        <f>'[1]Podklady RZ'!E330</f>
        <v>3.3000000000000002E-2</v>
      </c>
      <c r="F30" s="209">
        <f>'[1]Podklady RZ'!F330</f>
        <v>2E-3</v>
      </c>
      <c r="G30" s="309">
        <f>'[1]Podklady RZ'!G330</f>
        <v>0</v>
      </c>
      <c r="H30" s="308">
        <f>'[1]Podklady RZ'!H330</f>
        <v>0</v>
      </c>
      <c r="I30" s="209">
        <f>'[1]Podklady RZ'!I330</f>
        <v>0</v>
      </c>
      <c r="J30" s="309">
        <f>'[1]Podklady RZ'!J330</f>
        <v>0</v>
      </c>
      <c r="K30" s="308">
        <f>'[1]Podklady RZ'!K330</f>
        <v>1.7000000000000001E-2</v>
      </c>
      <c r="L30" s="209">
        <f>'[1]Podklady RZ'!L330</f>
        <v>4.2999999999999997E-2</v>
      </c>
      <c r="M30" s="309">
        <f>'[1]Podklady RZ'!M330</f>
        <v>0.10199999999999999</v>
      </c>
      <c r="N30" s="209">
        <f>'[1]Podklady RZ'!N330</f>
        <v>0.46700000000000003</v>
      </c>
      <c r="O30" s="217">
        <f>'[1]Podklady RZ'!O330</f>
        <v>2.0029284615456734E-3</v>
      </c>
      <c r="P30" s="102"/>
    </row>
    <row r="31" spans="1:21" x14ac:dyDescent="0.2">
      <c r="A31" s="178" t="s">
        <v>6</v>
      </c>
      <c r="B31" s="308">
        <f>'[1]Podklady RZ'!B331</f>
        <v>6.7267419999999998</v>
      </c>
      <c r="C31" s="209">
        <f>'[1]Podklady RZ'!C331</f>
        <v>6.3432919999999999</v>
      </c>
      <c r="D31" s="309">
        <f>'[1]Podklady RZ'!D331</f>
        <v>5.9891330000000007</v>
      </c>
      <c r="E31" s="308">
        <f>'[1]Podklady RZ'!E331</f>
        <v>4.3052859999999997</v>
      </c>
      <c r="F31" s="209">
        <f>'[1]Podklady RZ'!F331</f>
        <v>3.5341740000000001</v>
      </c>
      <c r="G31" s="309">
        <f>'[1]Podklady RZ'!G331</f>
        <v>2.2241109999999997</v>
      </c>
      <c r="H31" s="308">
        <f>'[1]Podklady RZ'!H331</f>
        <v>2.5284330000000002</v>
      </c>
      <c r="I31" s="209">
        <f>'[1]Podklady RZ'!I331</f>
        <v>1.5257740000000002</v>
      </c>
      <c r="J31" s="309">
        <f>'[1]Podklady RZ'!J331</f>
        <v>2.2191279999999995</v>
      </c>
      <c r="K31" s="308">
        <f>'[1]Podklady RZ'!K331</f>
        <v>4.2735249999999994</v>
      </c>
      <c r="L31" s="209">
        <f>'[1]Podklady RZ'!L331</f>
        <v>5.7288549999999994</v>
      </c>
      <c r="M31" s="309">
        <f>'[1]Podklady RZ'!M331</f>
        <v>6.471012</v>
      </c>
      <c r="N31" s="209">
        <f>'[1]Podklady RZ'!N331</f>
        <v>51.869465000000005</v>
      </c>
      <c r="O31" s="217">
        <f>'[1]Podklady RZ'!O331</f>
        <v>0.12245238453722528</v>
      </c>
      <c r="P31" s="102"/>
    </row>
    <row r="32" spans="1:21" x14ac:dyDescent="0.2">
      <c r="A32" s="178" t="s">
        <v>25</v>
      </c>
      <c r="B32" s="308">
        <f>'[1]Podklady RZ'!B332</f>
        <v>456.18242899999996</v>
      </c>
      <c r="C32" s="209">
        <f>'[1]Podklady RZ'!C332</f>
        <v>417.4523860000001</v>
      </c>
      <c r="D32" s="309">
        <f>'[1]Podklady RZ'!D332</f>
        <v>363.32929699999988</v>
      </c>
      <c r="E32" s="308">
        <f>'[1]Podklady RZ'!E332</f>
        <v>268.95688100100006</v>
      </c>
      <c r="F32" s="209">
        <f>'[1]Podklady RZ'!F332</f>
        <v>169.26936500100001</v>
      </c>
      <c r="G32" s="309">
        <f>'[1]Podklady RZ'!G332</f>
        <v>81.225095999999994</v>
      </c>
      <c r="H32" s="308">
        <f>'[1]Podklady RZ'!H332</f>
        <v>74.026672000000005</v>
      </c>
      <c r="I32" s="209">
        <f>'[1]Podklady RZ'!I332</f>
        <v>76.782692999999995</v>
      </c>
      <c r="J32" s="309">
        <f>'[1]Podklady RZ'!J332</f>
        <v>102.11082699999999</v>
      </c>
      <c r="K32" s="308">
        <f>'[1]Podklady RZ'!K332</f>
        <v>229.60976200000007</v>
      </c>
      <c r="L32" s="209">
        <f>'[1]Podklady RZ'!L332</f>
        <v>321.89392900000007</v>
      </c>
      <c r="M32" s="309">
        <f>'[1]Podklady RZ'!M332</f>
        <v>440.54072400000001</v>
      </c>
      <c r="N32" s="209">
        <f>'[1]Podklady RZ'!N332</f>
        <v>3001.3800610020003</v>
      </c>
      <c r="O32" s="217">
        <f>'[1]Podklady RZ'!O332</f>
        <v>8.1651572835832603E-2</v>
      </c>
      <c r="P32" s="102"/>
    </row>
    <row r="33" spans="1:16" x14ac:dyDescent="0.2">
      <c r="A33" s="178" t="s">
        <v>5</v>
      </c>
      <c r="B33" s="308">
        <f>'[1]Podklady RZ'!B333</f>
        <v>136.53950400000002</v>
      </c>
      <c r="C33" s="209">
        <f>'[1]Podklady RZ'!C333</f>
        <v>123.77293199999998</v>
      </c>
      <c r="D33" s="309">
        <f>'[1]Podklady RZ'!D333</f>
        <v>105.98521400000001</v>
      </c>
      <c r="E33" s="308">
        <f>'[1]Podklady RZ'!E333</f>
        <v>75.86019499999999</v>
      </c>
      <c r="F33" s="209">
        <f>'[1]Podklady RZ'!F333</f>
        <v>41.109914000000003</v>
      </c>
      <c r="G33" s="309">
        <f>'[1]Podklady RZ'!G333</f>
        <v>17.874344999999995</v>
      </c>
      <c r="H33" s="308">
        <f>'[1]Podklady RZ'!H333</f>
        <v>15.379417</v>
      </c>
      <c r="I33" s="209">
        <f>'[1]Podklady RZ'!I333</f>
        <v>17.088215000000002</v>
      </c>
      <c r="J33" s="309">
        <f>'[1]Podklady RZ'!J333</f>
        <v>24.517916</v>
      </c>
      <c r="K33" s="308">
        <f>'[1]Podklady RZ'!K333</f>
        <v>67.113810999999998</v>
      </c>
      <c r="L33" s="209">
        <f>'[1]Podklady RZ'!L333</f>
        <v>99.840719000000007</v>
      </c>
      <c r="M33" s="309">
        <f>'[1]Podklady RZ'!M333</f>
        <v>124.80523100000002</v>
      </c>
      <c r="N33" s="209">
        <f>'[1]Podklady RZ'!N333</f>
        <v>849.88741300000015</v>
      </c>
      <c r="O33" s="217">
        <f>'[1]Podklady RZ'!O333</f>
        <v>4.2468267213168848E-2</v>
      </c>
      <c r="P33" s="102"/>
    </row>
    <row r="34" spans="1:16" x14ac:dyDescent="0.2">
      <c r="A34" s="178" t="s">
        <v>3</v>
      </c>
      <c r="B34" s="308">
        <f>'[1]Podklady RZ'!B334</f>
        <v>123.63049599999999</v>
      </c>
      <c r="C34" s="209">
        <f>'[1]Podklady RZ'!C334</f>
        <v>112.31559799999999</v>
      </c>
      <c r="D34" s="309">
        <f>'[1]Podklady RZ'!D334</f>
        <v>94.172831000000002</v>
      </c>
      <c r="E34" s="308">
        <f>'[1]Podklady RZ'!E334</f>
        <v>65.007507000000004</v>
      </c>
      <c r="F34" s="209">
        <f>'[1]Podklady RZ'!F334</f>
        <v>33.692807000000002</v>
      </c>
      <c r="G34" s="309">
        <f>'[1]Podklady RZ'!G334</f>
        <v>11.148743</v>
      </c>
      <c r="H34" s="308">
        <f>'[1]Podklady RZ'!H334</f>
        <v>8.9861050000000002</v>
      </c>
      <c r="I34" s="209">
        <f>'[1]Podklady RZ'!I334</f>
        <v>10.779916999999999</v>
      </c>
      <c r="J34" s="309">
        <f>'[1]Podklady RZ'!J334</f>
        <v>19.833136</v>
      </c>
      <c r="K34" s="308">
        <f>'[1]Podklady RZ'!K334</f>
        <v>56.181922999999998</v>
      </c>
      <c r="L34" s="209">
        <f>'[1]Podklady RZ'!L334</f>
        <v>90.265830999999991</v>
      </c>
      <c r="M34" s="309">
        <f>'[1]Podklady RZ'!M334</f>
        <v>111.56744799999998</v>
      </c>
      <c r="N34" s="209">
        <f>'[1]Podklady RZ'!N334</f>
        <v>737.58234200000015</v>
      </c>
      <c r="O34" s="217">
        <f>'[1]Podklady RZ'!O334</f>
        <v>0.41597690703507828</v>
      </c>
      <c r="P34" s="102"/>
    </row>
    <row r="35" spans="1:16" ht="12" customHeight="1" x14ac:dyDescent="0.2">
      <c r="A35" s="203" t="s">
        <v>172</v>
      </c>
      <c r="B35" s="72"/>
      <c r="C35" s="72"/>
      <c r="D35" s="8"/>
      <c r="F35" s="10"/>
      <c r="G35" s="104"/>
      <c r="H35" s="104"/>
      <c r="I35" s="104"/>
      <c r="J35" s="104"/>
      <c r="K35" s="104"/>
      <c r="O35" s="3"/>
    </row>
    <row r="36" spans="1:16" x14ac:dyDescent="0.2">
      <c r="A36" s="203"/>
      <c r="B36" s="72"/>
      <c r="C36" s="72"/>
    </row>
    <row r="37" spans="1:16" x14ac:dyDescent="0.2">
      <c r="B37" s="79"/>
      <c r="C37" s="79"/>
      <c r="D37" s="79"/>
    </row>
    <row r="38" spans="1:16" x14ac:dyDescent="0.2">
      <c r="B38" s="79"/>
      <c r="C38" s="79"/>
      <c r="D38" s="79"/>
    </row>
    <row r="39" spans="1:16" x14ac:dyDescent="0.2">
      <c r="B39" s="79"/>
      <c r="C39" s="79"/>
      <c r="D39" s="79"/>
      <c r="M39" s="110" t="s">
        <v>168</v>
      </c>
      <c r="N39" s="117">
        <f>O7</f>
        <v>4.9049179067424599E-2</v>
      </c>
    </row>
    <row r="40" spans="1:16" x14ac:dyDescent="0.2">
      <c r="B40" s="121"/>
      <c r="C40" s="121"/>
      <c r="D40" s="121"/>
      <c r="M40" s="110" t="s">
        <v>59</v>
      </c>
      <c r="N40" s="117">
        <f>O8</f>
        <v>5.0094584029529696E-2</v>
      </c>
    </row>
    <row r="41" spans="1:16" x14ac:dyDescent="0.2">
      <c r="B41" s="79"/>
      <c r="C41" s="79"/>
      <c r="D41" s="79"/>
      <c r="M41" s="110" t="s">
        <v>117</v>
      </c>
      <c r="N41" s="117">
        <f>O9</f>
        <v>6.2618784212065196E-2</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{863E4D9F-0E73-4BFA-B242-ADA87C734717}</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{509E85FF-D2E3-4805-AC8F-C52B23CEDDFB}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863E4D9F-0E73-4BFA-B242-ADA87C734717}">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509E85FF-D2E3-4805-AC8F-C52B23CEDDFB}">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33"/>
  <dimension ref="A1:U41"/>
  <sheetViews>
    <sheetView showGridLines="0" view="pageBreakPreview" zoomScaleNormal="70" zoomScaleSheetLayoutView="100" workbookViewId="0">
      <selection activeCell="S39" sqref="S39"/>
    </sheetView>
  </sheetViews>
  <sheetFormatPr defaultColWidth="9.140625" defaultRowHeight="12" x14ac:dyDescent="0.2"/>
  <cols>
    <col min="1" max="1" width="31.710937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x14ac:dyDescent="0.25">
      <c r="A1" s="257" t="s">
        <v>289</v>
      </c>
      <c r="O1" s="260"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7"/>
      <c r="B4" s="129"/>
      <c r="C4" s="129"/>
      <c r="D4" s="129"/>
      <c r="E4" s="129"/>
      <c r="F4" s="110"/>
      <c r="K4" s="110"/>
      <c r="L4" s="128"/>
    </row>
    <row r="5" spans="1:21" ht="12.75" customHeight="1" x14ac:dyDescent="0.2">
      <c r="A5" s="182"/>
      <c r="B5" s="329" t="s">
        <v>42</v>
      </c>
      <c r="C5" s="330"/>
      <c r="D5" s="331"/>
      <c r="E5" s="329" t="s">
        <v>43</v>
      </c>
      <c r="F5" s="330"/>
      <c r="G5" s="331"/>
      <c r="H5" s="330" t="s">
        <v>44</v>
      </c>
      <c r="I5" s="330"/>
      <c r="J5" s="330"/>
      <c r="K5" s="329" t="s">
        <v>45</v>
      </c>
      <c r="L5" s="330"/>
      <c r="M5" s="331"/>
      <c r="N5" s="332" t="s">
        <v>7</v>
      </c>
      <c r="O5" s="339" t="s">
        <v>218</v>
      </c>
    </row>
    <row r="6" spans="1:21" x14ac:dyDescent="0.2">
      <c r="A6" s="181"/>
      <c r="B6" s="300" t="s">
        <v>8</v>
      </c>
      <c r="C6" s="299" t="s">
        <v>9</v>
      </c>
      <c r="D6" s="301" t="s">
        <v>10</v>
      </c>
      <c r="E6" s="300" t="s">
        <v>11</v>
      </c>
      <c r="F6" s="299" t="s">
        <v>12</v>
      </c>
      <c r="G6" s="301" t="s">
        <v>13</v>
      </c>
      <c r="H6" s="206" t="s">
        <v>14</v>
      </c>
      <c r="I6" s="206" t="s">
        <v>15</v>
      </c>
      <c r="J6" s="206" t="s">
        <v>16</v>
      </c>
      <c r="K6" s="300" t="s">
        <v>17</v>
      </c>
      <c r="L6" s="299" t="s">
        <v>18</v>
      </c>
      <c r="M6" s="301" t="s">
        <v>19</v>
      </c>
      <c r="N6" s="332"/>
      <c r="O6" s="339"/>
      <c r="P6" s="110"/>
      <c r="U6" s="110"/>
    </row>
    <row r="7" spans="1:21" ht="13.5" x14ac:dyDescent="0.2">
      <c r="A7" s="175" t="s">
        <v>203</v>
      </c>
      <c r="B7" s="306">
        <f>'[1]Podklady RZ'!B342</f>
        <v>2838.489</v>
      </c>
      <c r="C7" s="208">
        <f>'[1]Podklady RZ'!C342</f>
        <v>2825.6889999999999</v>
      </c>
      <c r="D7" s="307">
        <f>'[1]Podklady RZ'!D342</f>
        <v>2825.6889999999999</v>
      </c>
      <c r="E7" s="306">
        <f>'[1]Podklady RZ'!E342</f>
        <v>2827.5189999999998</v>
      </c>
      <c r="F7" s="208">
        <f>'[1]Podklady RZ'!F342</f>
        <v>2827.5199999999995</v>
      </c>
      <c r="G7" s="307">
        <f>'[1]Podklady RZ'!G342</f>
        <v>2827.567</v>
      </c>
      <c r="H7" s="208">
        <f>'[1]Podklady RZ'!H342</f>
        <v>2827.567</v>
      </c>
      <c r="I7" s="208">
        <f>'[1]Podklady RZ'!I342</f>
        <v>2833.567</v>
      </c>
      <c r="J7" s="208">
        <f>'[1]Podklady RZ'!J342</f>
        <v>2833.567</v>
      </c>
      <c r="K7" s="306">
        <f>'[1]Podklady RZ'!K342</f>
        <v>2834.2560000000003</v>
      </c>
      <c r="L7" s="208">
        <f>'[1]Podklady RZ'!L342</f>
        <v>2834.2560000000003</v>
      </c>
      <c r="M7" s="307">
        <f>'[1]Podklady RZ'!M342</f>
        <v>2834.2560000000003</v>
      </c>
      <c r="N7" s="208">
        <f>'[1]Podklady RZ'!N342</f>
        <v>2834.2560000000003</v>
      </c>
      <c r="O7" s="215">
        <f>'[1]Podklady RZ'!O342</f>
        <v>7.2592778872754851E-2</v>
      </c>
      <c r="P7" s="112"/>
      <c r="U7" s="61"/>
    </row>
    <row r="8" spans="1:21" x14ac:dyDescent="0.2">
      <c r="A8" s="175" t="s">
        <v>163</v>
      </c>
      <c r="B8" s="306">
        <f>'[1]Podklady RZ'!B343</f>
        <v>940.9574530000001</v>
      </c>
      <c r="C8" s="208">
        <f>'[1]Podklady RZ'!C343</f>
        <v>890.92319000000009</v>
      </c>
      <c r="D8" s="307">
        <f>'[1]Podklady RZ'!D343</f>
        <v>853.21296899999993</v>
      </c>
      <c r="E8" s="306">
        <f>'[1]Podklady RZ'!E343</f>
        <v>720.71688699999982</v>
      </c>
      <c r="F8" s="208">
        <f>'[1]Podklady RZ'!F343</f>
        <v>605.11804900000038</v>
      </c>
      <c r="G8" s="307">
        <f>'[1]Podklady RZ'!G343</f>
        <v>419.79459400000002</v>
      </c>
      <c r="H8" s="208">
        <f>'[1]Podklady RZ'!H343</f>
        <v>417.331975</v>
      </c>
      <c r="I8" s="208">
        <f>'[1]Podklady RZ'!I343</f>
        <v>447.05677099999997</v>
      </c>
      <c r="J8" s="208">
        <f>'[1]Podklady RZ'!J343</f>
        <v>515.54546300000004</v>
      </c>
      <c r="K8" s="306">
        <f>'[1]Podklady RZ'!K343</f>
        <v>699.79826600000001</v>
      </c>
      <c r="L8" s="208">
        <f>'[1]Podklady RZ'!L343</f>
        <v>830.33894499999997</v>
      </c>
      <c r="M8" s="307">
        <f>'[1]Podklady RZ'!M343</f>
        <v>934.18684499999983</v>
      </c>
      <c r="N8" s="208">
        <f>'[1]Podklady RZ'!N343</f>
        <v>8274.9814070000011</v>
      </c>
      <c r="O8" s="215">
        <f>'[1]Podklady RZ'!O343</f>
        <v>5.1188393161657311E-2</v>
      </c>
      <c r="P8" s="112"/>
      <c r="U8" s="61"/>
    </row>
    <row r="9" spans="1:21" x14ac:dyDescent="0.2">
      <c r="A9" s="175" t="s">
        <v>164</v>
      </c>
      <c r="B9" s="306">
        <f>'[1]Podklady RZ'!B344</f>
        <v>464.25101600000005</v>
      </c>
      <c r="C9" s="208">
        <f>'[1]Podklady RZ'!C344</f>
        <v>434.97253600000005</v>
      </c>
      <c r="D9" s="307">
        <f>'[1]Podklady RZ'!D344</f>
        <v>385.293612</v>
      </c>
      <c r="E9" s="306">
        <f>'[1]Podklady RZ'!E344</f>
        <v>315.67903099999995</v>
      </c>
      <c r="F9" s="208">
        <f>'[1]Podklady RZ'!F344</f>
        <v>241.26215500000001</v>
      </c>
      <c r="G9" s="307">
        <f>'[1]Podklady RZ'!G344</f>
        <v>110.453328</v>
      </c>
      <c r="H9" s="208">
        <f>'[1]Podklady RZ'!H344</f>
        <v>123.05883799999999</v>
      </c>
      <c r="I9" s="208">
        <f>'[1]Podklady RZ'!I344</f>
        <v>121.34514000000001</v>
      </c>
      <c r="J9" s="208">
        <f>'[1]Podklady RZ'!J344</f>
        <v>168.264511</v>
      </c>
      <c r="K9" s="306">
        <f>'[1]Podklady RZ'!K344</f>
        <v>295.47908499999994</v>
      </c>
      <c r="L9" s="208">
        <f>'[1]Podklady RZ'!L344</f>
        <v>387.07125299999996</v>
      </c>
      <c r="M9" s="307">
        <f>'[1]Podklady RZ'!M344</f>
        <v>456.49236099999996</v>
      </c>
      <c r="N9" s="208">
        <f>'[1]Podklady RZ'!N344</f>
        <v>3503.6228659999997</v>
      </c>
      <c r="O9" s="216">
        <f>'[1]Podklady RZ'!O344</f>
        <v>3.7905941912192063E-2</v>
      </c>
      <c r="P9" s="102"/>
      <c r="U9" s="105"/>
    </row>
    <row r="10" spans="1:21" x14ac:dyDescent="0.2">
      <c r="A10" s="178" t="s">
        <v>40</v>
      </c>
      <c r="B10" s="308">
        <f>'[1]Podklady RZ'!B345</f>
        <v>41.823642999999997</v>
      </c>
      <c r="C10" s="209">
        <f>'[1]Podklady RZ'!C345</f>
        <v>36.317533000000005</v>
      </c>
      <c r="D10" s="309">
        <f>'[1]Podklady RZ'!D345</f>
        <v>35.979361000000004</v>
      </c>
      <c r="E10" s="308">
        <f>'[1]Podklady RZ'!E345</f>
        <v>33.253067999999992</v>
      </c>
      <c r="F10" s="209">
        <f>'[1]Podklady RZ'!F345</f>
        <v>26.101967999999999</v>
      </c>
      <c r="G10" s="309">
        <f>'[1]Podklady RZ'!G345</f>
        <v>11.630571999999999</v>
      </c>
      <c r="H10" s="209">
        <f>'[1]Podklady RZ'!H345</f>
        <v>9.7724330000000013</v>
      </c>
      <c r="I10" s="209">
        <f>'[1]Podklady RZ'!I345</f>
        <v>10.787068</v>
      </c>
      <c r="J10" s="209">
        <f>'[1]Podklady RZ'!J345</f>
        <v>18.720879</v>
      </c>
      <c r="K10" s="308">
        <f>'[1]Podklady RZ'!K345</f>
        <v>35.307263999999996</v>
      </c>
      <c r="L10" s="209">
        <f>'[1]Podklady RZ'!L345</f>
        <v>48.922465999999993</v>
      </c>
      <c r="M10" s="309">
        <f>'[1]Podklady RZ'!M345</f>
        <v>40.426161</v>
      </c>
      <c r="N10" s="209">
        <f>'[1]Podklady RZ'!N345</f>
        <v>349.04241599999995</v>
      </c>
      <c r="O10" s="217">
        <f>'[1]Podklady RZ'!O345</f>
        <v>4.0046355386919086E-2</v>
      </c>
      <c r="P10" s="102"/>
      <c r="U10" s="130"/>
    </row>
    <row r="11" spans="1:21" x14ac:dyDescent="0.2">
      <c r="A11" s="178" t="s">
        <v>39</v>
      </c>
      <c r="B11" s="308">
        <f>'[1]Podklady RZ'!B346</f>
        <v>0.88100000000000001</v>
      </c>
      <c r="C11" s="209">
        <f>'[1]Podklady RZ'!C346</f>
        <v>0.73299999999999998</v>
      </c>
      <c r="D11" s="309">
        <f>'[1]Podklady RZ'!D346</f>
        <v>0.77600000000000002</v>
      </c>
      <c r="E11" s="308">
        <f>'[1]Podklady RZ'!E346</f>
        <v>0.57099999999999995</v>
      </c>
      <c r="F11" s="209">
        <f>'[1]Podklady RZ'!F346</f>
        <v>0.313</v>
      </c>
      <c r="G11" s="309">
        <f>'[1]Podklady RZ'!G346</f>
        <v>0.20100000000000001</v>
      </c>
      <c r="H11" s="209">
        <f>'[1]Podklady RZ'!H346</f>
        <v>0.13600000000000001</v>
      </c>
      <c r="I11" s="209">
        <f>'[1]Podklady RZ'!I346</f>
        <v>0.20200000000000001</v>
      </c>
      <c r="J11" s="209">
        <f>'[1]Podklady RZ'!J346</f>
        <v>0.47</v>
      </c>
      <c r="K11" s="308">
        <f>'[1]Podklady RZ'!K346</f>
        <v>0.376</v>
      </c>
      <c r="L11" s="209">
        <f>'[1]Podklady RZ'!L346</f>
        <v>0.60199999999999998</v>
      </c>
      <c r="M11" s="309">
        <f>'[1]Podklady RZ'!M346</f>
        <v>0.67900000000000005</v>
      </c>
      <c r="N11" s="209">
        <f>'[1]Podklady RZ'!N346</f>
        <v>5.94</v>
      </c>
      <c r="O11" s="217">
        <f>'[1]Podklady RZ'!O346</f>
        <v>1.0183277392167581E-2</v>
      </c>
      <c r="P11" s="102"/>
      <c r="U11" s="130"/>
    </row>
    <row r="12" spans="1:21" x14ac:dyDescent="0.2">
      <c r="A12" s="178" t="s">
        <v>38</v>
      </c>
      <c r="B12" s="308">
        <f>'[1]Podklady RZ'!B347</f>
        <v>0</v>
      </c>
      <c r="C12" s="209">
        <f>'[1]Podklady RZ'!C347</f>
        <v>0</v>
      </c>
      <c r="D12" s="309">
        <f>'[1]Podklady RZ'!D347</f>
        <v>0</v>
      </c>
      <c r="E12" s="308">
        <f>'[1]Podklady RZ'!E347</f>
        <v>0</v>
      </c>
      <c r="F12" s="209">
        <f>'[1]Podklady RZ'!F347</f>
        <v>0</v>
      </c>
      <c r="G12" s="309">
        <f>'[1]Podklady RZ'!G347</f>
        <v>0</v>
      </c>
      <c r="H12" s="209">
        <f>'[1]Podklady RZ'!H347</f>
        <v>0</v>
      </c>
      <c r="I12" s="209">
        <f>'[1]Podklady RZ'!I347</f>
        <v>0</v>
      </c>
      <c r="J12" s="209">
        <f>'[1]Podklady RZ'!J347</f>
        <v>0</v>
      </c>
      <c r="K12" s="308">
        <f>'[1]Podklady RZ'!K347</f>
        <v>0</v>
      </c>
      <c r="L12" s="209">
        <f>'[1]Podklady RZ'!L347</f>
        <v>0</v>
      </c>
      <c r="M12" s="309">
        <f>'[1]Podklady RZ'!M347</f>
        <v>0</v>
      </c>
      <c r="N12" s="209">
        <f>'[1]Podklady RZ'!N347</f>
        <v>0</v>
      </c>
      <c r="O12" s="217">
        <f>'[1]Podklady RZ'!O347</f>
        <v>0</v>
      </c>
      <c r="P12" s="102"/>
      <c r="U12" s="130"/>
    </row>
    <row r="13" spans="1:21" x14ac:dyDescent="0.2">
      <c r="A13" s="178" t="s">
        <v>60</v>
      </c>
      <c r="B13" s="308">
        <f>'[1]Podklady RZ'!B348</f>
        <v>0</v>
      </c>
      <c r="C13" s="209">
        <f>'[1]Podklady RZ'!C348</f>
        <v>0</v>
      </c>
      <c r="D13" s="309">
        <f>'[1]Podklady RZ'!D348</f>
        <v>0</v>
      </c>
      <c r="E13" s="308">
        <f>'[1]Podklady RZ'!E348</f>
        <v>0</v>
      </c>
      <c r="F13" s="209">
        <f>'[1]Podklady RZ'!F348</f>
        <v>0</v>
      </c>
      <c r="G13" s="309">
        <f>'[1]Podklady RZ'!G348</f>
        <v>0</v>
      </c>
      <c r="H13" s="209">
        <f>'[1]Podklady RZ'!H348</f>
        <v>0</v>
      </c>
      <c r="I13" s="209">
        <f>'[1]Podklady RZ'!I348</f>
        <v>0</v>
      </c>
      <c r="J13" s="209">
        <f>'[1]Podklady RZ'!J348</f>
        <v>0</v>
      </c>
      <c r="K13" s="308">
        <f>'[1]Podklady RZ'!K348</f>
        <v>0</v>
      </c>
      <c r="L13" s="209">
        <f>'[1]Podklady RZ'!L348</f>
        <v>0</v>
      </c>
      <c r="M13" s="309">
        <f>'[1]Podklady RZ'!M348</f>
        <v>0</v>
      </c>
      <c r="N13" s="209">
        <f>'[1]Podklady RZ'!N348</f>
        <v>0</v>
      </c>
      <c r="O13" s="217">
        <f>'[1]Podklady RZ'!O348</f>
        <v>0</v>
      </c>
      <c r="P13" s="102"/>
      <c r="U13" s="130"/>
    </row>
    <row r="14" spans="1:21" x14ac:dyDescent="0.2">
      <c r="A14" s="178" t="s">
        <v>61</v>
      </c>
      <c r="B14" s="308">
        <f>'[1]Podklady RZ'!B349</f>
        <v>0.65930999999999995</v>
      </c>
      <c r="C14" s="209">
        <f>'[1]Podklady RZ'!C349</f>
        <v>0.54576000000000002</v>
      </c>
      <c r="D14" s="309">
        <f>'[1]Podklady RZ'!D349</f>
        <v>0.48724000000000001</v>
      </c>
      <c r="E14" s="308">
        <f>'[1]Podklady RZ'!E349</f>
        <v>0.46276999999999996</v>
      </c>
      <c r="F14" s="209">
        <f>'[1]Podklady RZ'!F349</f>
        <v>0.46300000000000002</v>
      </c>
      <c r="G14" s="309">
        <f>'[1]Podklady RZ'!G349</f>
        <v>0.33143</v>
      </c>
      <c r="H14" s="209">
        <f>'[1]Podklady RZ'!H349</f>
        <v>0.35641</v>
      </c>
      <c r="I14" s="209">
        <f>'[1]Podklady RZ'!I349</f>
        <v>0.42937999999999998</v>
      </c>
      <c r="J14" s="209">
        <f>'[1]Podklady RZ'!J349</f>
        <v>0.45572000000000001</v>
      </c>
      <c r="K14" s="308">
        <f>'[1]Podklady RZ'!K349</f>
        <v>0.35804000000000002</v>
      </c>
      <c r="L14" s="209">
        <f>'[1]Podklady RZ'!L349</f>
        <v>0.32083999999999996</v>
      </c>
      <c r="M14" s="309">
        <f>'[1]Podklady RZ'!M349</f>
        <v>0.30262</v>
      </c>
      <c r="N14" s="209">
        <f>'[1]Podklady RZ'!N349</f>
        <v>5.1725199999999996</v>
      </c>
      <c r="O14" s="217">
        <f>'[1]Podklady RZ'!O349</f>
        <v>5.3381896480905612E-2</v>
      </c>
      <c r="P14" s="102"/>
      <c r="U14" s="130"/>
    </row>
    <row r="15" spans="1:21" x14ac:dyDescent="0.2">
      <c r="A15" s="178" t="s">
        <v>62</v>
      </c>
      <c r="B15" s="308">
        <f>'[1]Podklady RZ'!B350</f>
        <v>1.4289999999999999E-3</v>
      </c>
      <c r="C15" s="209">
        <f>'[1]Podklady RZ'!C350</f>
        <v>4.1539999999999997E-3</v>
      </c>
      <c r="D15" s="309">
        <f>'[1]Podklady RZ'!D350</f>
        <v>6.5429999999999993E-3</v>
      </c>
      <c r="E15" s="308">
        <f>'[1]Podklady RZ'!E350</f>
        <v>1.4748000000000001E-2</v>
      </c>
      <c r="F15" s="209">
        <f>'[1]Podklady RZ'!F350</f>
        <v>1.7156999999999999E-2</v>
      </c>
      <c r="G15" s="309">
        <f>'[1]Podklady RZ'!G350</f>
        <v>2.5567999999999997E-2</v>
      </c>
      <c r="H15" s="209">
        <f>'[1]Podklady RZ'!H350</f>
        <v>1.9594999999999998E-2</v>
      </c>
      <c r="I15" s="209">
        <f>'[1]Podklady RZ'!I350</f>
        <v>2.0882999999999999E-2</v>
      </c>
      <c r="J15" s="209">
        <f>'[1]Podklady RZ'!J350</f>
        <v>1.2896000000000001E-2</v>
      </c>
      <c r="K15" s="308">
        <f>'[1]Podklady RZ'!K350</f>
        <v>1.6349999999999996E-2</v>
      </c>
      <c r="L15" s="209">
        <f>'[1]Podklady RZ'!L350</f>
        <v>4.0199999999999993E-3</v>
      </c>
      <c r="M15" s="309">
        <f>'[1]Podklady RZ'!M350</f>
        <v>1.2800000000000001E-3</v>
      </c>
      <c r="N15" s="209">
        <f>'[1]Podklady RZ'!N350</f>
        <v>0.144623</v>
      </c>
      <c r="O15" s="217">
        <f>'[1]Podklady RZ'!O350</f>
        <v>0.25127703491604586</v>
      </c>
      <c r="P15" s="102"/>
      <c r="U15" s="130"/>
    </row>
    <row r="16" spans="1:21" x14ac:dyDescent="0.2">
      <c r="A16" s="178" t="s">
        <v>37</v>
      </c>
      <c r="B16" s="308">
        <f>'[1]Podklady RZ'!B351</f>
        <v>268.46597700000001</v>
      </c>
      <c r="C16" s="209">
        <f>'[1]Podklady RZ'!C351</f>
        <v>257.25602800000001</v>
      </c>
      <c r="D16" s="309">
        <f>'[1]Podklady RZ'!D351</f>
        <v>229.02243999999999</v>
      </c>
      <c r="E16" s="308">
        <f>'[1]Podklady RZ'!E351</f>
        <v>170.57841399999998</v>
      </c>
      <c r="F16" s="209">
        <f>'[1]Podklady RZ'!F351</f>
        <v>120.587855</v>
      </c>
      <c r="G16" s="309">
        <f>'[1]Podklady RZ'!G351</f>
        <v>72.156346999999997</v>
      </c>
      <c r="H16" s="209">
        <f>'[1]Podklady RZ'!H351</f>
        <v>73.979294999999993</v>
      </c>
      <c r="I16" s="209">
        <f>'[1]Podklady RZ'!I351</f>
        <v>56.408750999999995</v>
      </c>
      <c r="J16" s="209">
        <f>'[1]Podklady RZ'!J351</f>
        <v>94.796170000000018</v>
      </c>
      <c r="K16" s="308">
        <f>'[1]Podklady RZ'!K351</f>
        <v>151.85026799999997</v>
      </c>
      <c r="L16" s="209">
        <f>'[1]Podklady RZ'!L351</f>
        <v>206.71274499999998</v>
      </c>
      <c r="M16" s="309">
        <f>'[1]Podklady RZ'!M351</f>
        <v>259.05898300000001</v>
      </c>
      <c r="N16" s="209">
        <f>'[1]Podklady RZ'!N351</f>
        <v>1960.8732730000002</v>
      </c>
      <c r="O16" s="217">
        <f>'[1]Podklady RZ'!O351</f>
        <v>4.9736192690990021E-2</v>
      </c>
      <c r="P16" s="102"/>
      <c r="U16" s="130"/>
    </row>
    <row r="17" spans="1:21" x14ac:dyDescent="0.2">
      <c r="A17" s="178" t="s">
        <v>72</v>
      </c>
      <c r="B17" s="308">
        <f>'[1]Podklady RZ'!B352</f>
        <v>0</v>
      </c>
      <c r="C17" s="209">
        <f>'[1]Podklady RZ'!C352</f>
        <v>0</v>
      </c>
      <c r="D17" s="309">
        <f>'[1]Podklady RZ'!D352</f>
        <v>0</v>
      </c>
      <c r="E17" s="308">
        <f>'[1]Podklady RZ'!E352</f>
        <v>0</v>
      </c>
      <c r="F17" s="209">
        <f>'[1]Podklady RZ'!F352</f>
        <v>0</v>
      </c>
      <c r="G17" s="309">
        <f>'[1]Podklady RZ'!G352</f>
        <v>0</v>
      </c>
      <c r="H17" s="209">
        <f>'[1]Podklady RZ'!H352</f>
        <v>0</v>
      </c>
      <c r="I17" s="209">
        <f>'[1]Podklady RZ'!I352</f>
        <v>0</v>
      </c>
      <c r="J17" s="209">
        <f>'[1]Podklady RZ'!J352</f>
        <v>0</v>
      </c>
      <c r="K17" s="308">
        <f>'[1]Podklady RZ'!K352</f>
        <v>0</v>
      </c>
      <c r="L17" s="209">
        <f>'[1]Podklady RZ'!L352</f>
        <v>0</v>
      </c>
      <c r="M17" s="309">
        <f>'[1]Podklady RZ'!M352</f>
        <v>0</v>
      </c>
      <c r="N17" s="209">
        <f>'[1]Podklady RZ'!N352</f>
        <v>0</v>
      </c>
      <c r="O17" s="217">
        <f>'[1]Podklady RZ'!O352</f>
        <v>0</v>
      </c>
      <c r="P17" s="102"/>
      <c r="U17" s="130"/>
    </row>
    <row r="18" spans="1:21" x14ac:dyDescent="0.2">
      <c r="A18" s="178" t="s">
        <v>36</v>
      </c>
      <c r="B18" s="308">
        <f>'[1]Podklady RZ'!B353</f>
        <v>0</v>
      </c>
      <c r="C18" s="209">
        <f>'[1]Podklady RZ'!C353</f>
        <v>0</v>
      </c>
      <c r="D18" s="309">
        <f>'[1]Podklady RZ'!D353</f>
        <v>0</v>
      </c>
      <c r="E18" s="308">
        <f>'[1]Podklady RZ'!E353</f>
        <v>0</v>
      </c>
      <c r="F18" s="209">
        <f>'[1]Podklady RZ'!F353</f>
        <v>0</v>
      </c>
      <c r="G18" s="309">
        <f>'[1]Podklady RZ'!G353</f>
        <v>0</v>
      </c>
      <c r="H18" s="209">
        <f>'[1]Podklady RZ'!H353</f>
        <v>0</v>
      </c>
      <c r="I18" s="209">
        <f>'[1]Podklady RZ'!I353</f>
        <v>0</v>
      </c>
      <c r="J18" s="209">
        <f>'[1]Podklady RZ'!J353</f>
        <v>0</v>
      </c>
      <c r="K18" s="308">
        <f>'[1]Podklady RZ'!K353</f>
        <v>0</v>
      </c>
      <c r="L18" s="209">
        <f>'[1]Podklady RZ'!L353</f>
        <v>0</v>
      </c>
      <c r="M18" s="309">
        <f>'[1]Podklady RZ'!M353</f>
        <v>0</v>
      </c>
      <c r="N18" s="209">
        <f>'[1]Podklady RZ'!N353</f>
        <v>0</v>
      </c>
      <c r="O18" s="217">
        <f>'[1]Podklady RZ'!O353</f>
        <v>0</v>
      </c>
      <c r="P18" s="102"/>
      <c r="U18" s="130"/>
    </row>
    <row r="19" spans="1:21" x14ac:dyDescent="0.2">
      <c r="A19" s="178" t="s">
        <v>35</v>
      </c>
      <c r="B19" s="308">
        <f>'[1]Podklady RZ'!B354</f>
        <v>0</v>
      </c>
      <c r="C19" s="209">
        <f>'[1]Podklady RZ'!C354</f>
        <v>0</v>
      </c>
      <c r="D19" s="309">
        <f>'[1]Podklady RZ'!D354</f>
        <v>0</v>
      </c>
      <c r="E19" s="308">
        <f>'[1]Podklady RZ'!E354</f>
        <v>0</v>
      </c>
      <c r="F19" s="209">
        <f>'[1]Podklady RZ'!F354</f>
        <v>0</v>
      </c>
      <c r="G19" s="309">
        <f>'[1]Podklady RZ'!G354</f>
        <v>2.2800000000000001E-2</v>
      </c>
      <c r="H19" s="209">
        <f>'[1]Podklady RZ'!H354</f>
        <v>0</v>
      </c>
      <c r="I19" s="209">
        <f>'[1]Podklady RZ'!I354</f>
        <v>1.34E-2</v>
      </c>
      <c r="J19" s="209">
        <f>'[1]Podklady RZ'!J354</f>
        <v>0</v>
      </c>
      <c r="K19" s="308">
        <f>'[1]Podklady RZ'!K354</f>
        <v>0</v>
      </c>
      <c r="L19" s="209">
        <f>'[1]Podklady RZ'!L354</f>
        <v>0</v>
      </c>
      <c r="M19" s="309">
        <f>'[1]Podklady RZ'!M354</f>
        <v>0</v>
      </c>
      <c r="N19" s="209">
        <f>'[1]Podklady RZ'!N354</f>
        <v>3.6200000000000003E-2</v>
      </c>
      <c r="O19" s="217">
        <f>'[1]Podklady RZ'!O354</f>
        <v>4.1415977490118778E-5</v>
      </c>
      <c r="P19" s="102"/>
      <c r="U19" s="130"/>
    </row>
    <row r="20" spans="1:21" x14ac:dyDescent="0.2">
      <c r="A20" s="178" t="s">
        <v>34</v>
      </c>
      <c r="B20" s="308">
        <f>'[1]Podklady RZ'!B355</f>
        <v>0</v>
      </c>
      <c r="C20" s="209">
        <f>'[1]Podklady RZ'!C355</f>
        <v>0</v>
      </c>
      <c r="D20" s="309">
        <f>'[1]Podklady RZ'!D355</f>
        <v>0</v>
      </c>
      <c r="E20" s="308">
        <f>'[1]Podklady RZ'!E355</f>
        <v>0</v>
      </c>
      <c r="F20" s="209">
        <f>'[1]Podklady RZ'!F355</f>
        <v>0</v>
      </c>
      <c r="G20" s="309">
        <f>'[1]Podklady RZ'!G355</f>
        <v>0</v>
      </c>
      <c r="H20" s="209">
        <f>'[1]Podklady RZ'!H355</f>
        <v>0</v>
      </c>
      <c r="I20" s="209">
        <f>'[1]Podklady RZ'!I355</f>
        <v>0</v>
      </c>
      <c r="J20" s="209">
        <f>'[1]Podklady RZ'!J355</f>
        <v>0</v>
      </c>
      <c r="K20" s="308">
        <f>'[1]Podklady RZ'!K355</f>
        <v>0</v>
      </c>
      <c r="L20" s="209">
        <f>'[1]Podklady RZ'!L355</f>
        <v>0</v>
      </c>
      <c r="M20" s="309">
        <f>'[1]Podklady RZ'!M355</f>
        <v>0</v>
      </c>
      <c r="N20" s="209">
        <f>'[1]Podklady RZ'!N355</f>
        <v>0</v>
      </c>
      <c r="O20" s="217">
        <f>'[1]Podklady RZ'!O355</f>
        <v>0</v>
      </c>
      <c r="P20" s="102"/>
      <c r="U20" s="130"/>
    </row>
    <row r="21" spans="1:21" x14ac:dyDescent="0.2">
      <c r="A21" s="178" t="s">
        <v>33</v>
      </c>
      <c r="B21" s="308">
        <f>'[1]Podklady RZ'!B356</f>
        <v>0</v>
      </c>
      <c r="C21" s="209">
        <f>'[1]Podklady RZ'!C356</f>
        <v>0</v>
      </c>
      <c r="D21" s="309">
        <f>'[1]Podklady RZ'!D356</f>
        <v>0.77208600000000005</v>
      </c>
      <c r="E21" s="308">
        <f>'[1]Podklady RZ'!E356</f>
        <v>0</v>
      </c>
      <c r="F21" s="209">
        <f>'[1]Podklady RZ'!F356</f>
        <v>0</v>
      </c>
      <c r="G21" s="309">
        <f>'[1]Podklady RZ'!G356</f>
        <v>0</v>
      </c>
      <c r="H21" s="209">
        <f>'[1]Podklady RZ'!H356</f>
        <v>0</v>
      </c>
      <c r="I21" s="209">
        <f>'[1]Podklady RZ'!I356</f>
        <v>0</v>
      </c>
      <c r="J21" s="209">
        <f>'[1]Podklady RZ'!J356</f>
        <v>0</v>
      </c>
      <c r="K21" s="308">
        <f>'[1]Podklady RZ'!K356</f>
        <v>0</v>
      </c>
      <c r="L21" s="209">
        <f>'[1]Podklady RZ'!L356</f>
        <v>0</v>
      </c>
      <c r="M21" s="309">
        <f>'[1]Podklady RZ'!M356</f>
        <v>0</v>
      </c>
      <c r="N21" s="209">
        <f>'[1]Podklady RZ'!N356</f>
        <v>0.77208600000000005</v>
      </c>
      <c r="O21" s="217">
        <f>'[1]Podklady RZ'!O356</f>
        <v>2.6695468081546116E-4</v>
      </c>
      <c r="P21" s="102"/>
      <c r="U21" s="130"/>
    </row>
    <row r="22" spans="1:21" x14ac:dyDescent="0.2">
      <c r="A22" s="178" t="s">
        <v>32</v>
      </c>
      <c r="B22" s="308">
        <f>'[1]Podklady RZ'!B357</f>
        <v>0</v>
      </c>
      <c r="C22" s="209">
        <f>'[1]Podklady RZ'!C357</f>
        <v>0</v>
      </c>
      <c r="D22" s="309">
        <f>'[1]Podklady RZ'!D357</f>
        <v>0</v>
      </c>
      <c r="E22" s="308">
        <f>'[1]Podklady RZ'!E357</f>
        <v>0</v>
      </c>
      <c r="F22" s="209">
        <f>'[1]Podklady RZ'!F357</f>
        <v>0</v>
      </c>
      <c r="G22" s="309">
        <f>'[1]Podklady RZ'!G357</f>
        <v>0</v>
      </c>
      <c r="H22" s="209">
        <f>'[1]Podklady RZ'!H357</f>
        <v>0</v>
      </c>
      <c r="I22" s="209">
        <f>'[1]Podklady RZ'!I357</f>
        <v>0</v>
      </c>
      <c r="J22" s="209">
        <f>'[1]Podklady RZ'!J357</f>
        <v>0</v>
      </c>
      <c r="K22" s="308">
        <f>'[1]Podklady RZ'!K357</f>
        <v>0</v>
      </c>
      <c r="L22" s="209">
        <f>'[1]Podklady RZ'!L357</f>
        <v>0</v>
      </c>
      <c r="M22" s="309">
        <f>'[1]Podklady RZ'!M357</f>
        <v>0</v>
      </c>
      <c r="N22" s="209">
        <f>'[1]Podklady RZ'!N357</f>
        <v>0</v>
      </c>
      <c r="O22" s="217">
        <f>'[1]Podklady RZ'!O357</f>
        <v>0</v>
      </c>
      <c r="P22" s="102"/>
      <c r="U22" s="130"/>
    </row>
    <row r="23" spans="1:21" x14ac:dyDescent="0.2">
      <c r="A23" s="178" t="s">
        <v>3</v>
      </c>
      <c r="B23" s="308">
        <f>'[1]Podklady RZ'!B358</f>
        <v>0</v>
      </c>
      <c r="C23" s="209">
        <f>'[1]Podklady RZ'!C358</f>
        <v>0</v>
      </c>
      <c r="D23" s="309">
        <f>'[1]Podklady RZ'!D358</f>
        <v>0</v>
      </c>
      <c r="E23" s="308">
        <f>'[1]Podklady RZ'!E358</f>
        <v>0</v>
      </c>
      <c r="F23" s="209">
        <f>'[1]Podklady RZ'!F358</f>
        <v>0</v>
      </c>
      <c r="G23" s="309">
        <f>'[1]Podklady RZ'!G358</f>
        <v>0</v>
      </c>
      <c r="H23" s="209">
        <f>'[1]Podklady RZ'!H358</f>
        <v>0</v>
      </c>
      <c r="I23" s="209">
        <f>'[1]Podklady RZ'!I358</f>
        <v>0</v>
      </c>
      <c r="J23" s="209">
        <f>'[1]Podklady RZ'!J358</f>
        <v>0</v>
      </c>
      <c r="K23" s="308">
        <f>'[1]Podklady RZ'!K358</f>
        <v>0</v>
      </c>
      <c r="L23" s="209">
        <f>'[1]Podklady RZ'!L358</f>
        <v>0</v>
      </c>
      <c r="M23" s="309">
        <f>'[1]Podklady RZ'!M358</f>
        <v>0</v>
      </c>
      <c r="N23" s="209">
        <f>'[1]Podklady RZ'!N358</f>
        <v>0</v>
      </c>
      <c r="O23" s="217">
        <f>'[1]Podklady RZ'!O358</f>
        <v>0</v>
      </c>
      <c r="P23" s="102"/>
      <c r="U23" s="130"/>
    </row>
    <row r="24" spans="1:21" x14ac:dyDescent="0.2">
      <c r="A24" s="178" t="s">
        <v>31</v>
      </c>
      <c r="B24" s="308">
        <f>'[1]Podklady RZ'!B359</f>
        <v>0</v>
      </c>
      <c r="C24" s="209">
        <f>'[1]Podklady RZ'!C359</f>
        <v>0</v>
      </c>
      <c r="D24" s="309">
        <f>'[1]Podklady RZ'!D359</f>
        <v>0</v>
      </c>
      <c r="E24" s="308">
        <f>'[1]Podklady RZ'!E359</f>
        <v>0</v>
      </c>
      <c r="F24" s="209">
        <f>'[1]Podklady RZ'!F359</f>
        <v>0</v>
      </c>
      <c r="G24" s="309">
        <f>'[1]Podklady RZ'!G359</f>
        <v>0</v>
      </c>
      <c r="H24" s="209">
        <f>'[1]Podklady RZ'!H359</f>
        <v>0</v>
      </c>
      <c r="I24" s="209">
        <f>'[1]Podklady RZ'!I359</f>
        <v>0</v>
      </c>
      <c r="J24" s="209">
        <f>'[1]Podklady RZ'!J359</f>
        <v>0</v>
      </c>
      <c r="K24" s="308">
        <f>'[1]Podklady RZ'!K359</f>
        <v>0</v>
      </c>
      <c r="L24" s="209">
        <f>'[1]Podklady RZ'!L359</f>
        <v>0</v>
      </c>
      <c r="M24" s="309">
        <f>'[1]Podklady RZ'!M359</f>
        <v>0</v>
      </c>
      <c r="N24" s="209">
        <f>'[1]Podklady RZ'!N359</f>
        <v>0</v>
      </c>
      <c r="O24" s="217">
        <f>'[1]Podklady RZ'!O359</f>
        <v>0</v>
      </c>
      <c r="P24" s="102"/>
      <c r="U24" s="130"/>
    </row>
    <row r="25" spans="1:21" x14ac:dyDescent="0.2">
      <c r="A25" s="178" t="s">
        <v>30</v>
      </c>
      <c r="B25" s="308">
        <f>'[1]Podklady RZ'!B360</f>
        <v>152.41965700000003</v>
      </c>
      <c r="C25" s="209">
        <f>'[1]Podklady RZ'!C360</f>
        <v>140.116061</v>
      </c>
      <c r="D25" s="309">
        <f>'[1]Podklady RZ'!D360</f>
        <v>118.24994199999998</v>
      </c>
      <c r="E25" s="308">
        <f>'[1]Podklady RZ'!E360</f>
        <v>110.79903099999999</v>
      </c>
      <c r="F25" s="209">
        <f>'[1]Podklady RZ'!F360</f>
        <v>93.779175000000009</v>
      </c>
      <c r="G25" s="309">
        <f>'[1]Podklady RZ'!G360</f>
        <v>26.085611</v>
      </c>
      <c r="H25" s="209">
        <f>'[1]Podklady RZ'!H360</f>
        <v>38.795104999999992</v>
      </c>
      <c r="I25" s="209">
        <f>'[1]Podklady RZ'!I360</f>
        <v>53.483658000000013</v>
      </c>
      <c r="J25" s="209">
        <f>'[1]Podklady RZ'!J360</f>
        <v>53.808845999999988</v>
      </c>
      <c r="K25" s="308">
        <f>'[1]Podklady RZ'!K360</f>
        <v>107.57116299999998</v>
      </c>
      <c r="L25" s="209">
        <f>'[1]Podklady RZ'!L360</f>
        <v>130.50918199999998</v>
      </c>
      <c r="M25" s="309">
        <f>'[1]Podklady RZ'!M360</f>
        <v>156.02431699999994</v>
      </c>
      <c r="N25" s="209">
        <f>'[1]Podklady RZ'!N360</f>
        <v>1181.6417479999998</v>
      </c>
      <c r="O25" s="217">
        <f>'[1]Podklady RZ'!O360</f>
        <v>4.6429294470112958E-2</v>
      </c>
      <c r="P25" s="102"/>
      <c r="U25" s="99"/>
    </row>
    <row r="26" spans="1:21" ht="13.5" customHeight="1" x14ac:dyDescent="0.2">
      <c r="A26" s="176" t="s">
        <v>312</v>
      </c>
      <c r="B26" s="306">
        <f>'[1]Podklady RZ'!B361</f>
        <v>408.57203300000003</v>
      </c>
      <c r="C26" s="208">
        <f>'[1]Podklady RZ'!C361</f>
        <v>383.80103600000001</v>
      </c>
      <c r="D26" s="307">
        <f>'[1]Podklady RZ'!D361</f>
        <v>337.53051299999998</v>
      </c>
      <c r="E26" s="306">
        <f>'[1]Podklady RZ'!E361</f>
        <v>269.65138100000001</v>
      </c>
      <c r="F26" s="208">
        <f>'[1]Podklady RZ'!F361</f>
        <v>198.573398</v>
      </c>
      <c r="G26" s="307">
        <f>'[1]Podklady RZ'!G361</f>
        <v>78.845133999999987</v>
      </c>
      <c r="H26" s="208">
        <f>'[1]Podklady RZ'!H361</f>
        <v>70.860077999999987</v>
      </c>
      <c r="I26" s="208">
        <f>'[1]Podklady RZ'!I361</f>
        <v>81.342495999999997</v>
      </c>
      <c r="J26" s="208">
        <f>'[1]Podklady RZ'!J361</f>
        <v>134.156406</v>
      </c>
      <c r="K26" s="306">
        <f>'[1]Podklady RZ'!K361</f>
        <v>254.038364</v>
      </c>
      <c r="L26" s="208">
        <f>'[1]Podklady RZ'!L361</f>
        <v>340.42927399999996</v>
      </c>
      <c r="M26" s="307">
        <f>'[1]Podklady RZ'!M361</f>
        <v>402.55361400000004</v>
      </c>
      <c r="N26" s="208">
        <f>'[1]Podklady RZ'!N361</f>
        <v>2960.3537270000002</v>
      </c>
      <c r="O26" s="216">
        <f>'[1]Podklady RZ'!O361</f>
        <v>3.517057184317985E-2</v>
      </c>
      <c r="P26" s="10"/>
      <c r="U26" s="79"/>
    </row>
    <row r="27" spans="1:21" ht="12.75" customHeight="1" x14ac:dyDescent="0.2">
      <c r="A27" s="178" t="s">
        <v>26</v>
      </c>
      <c r="B27" s="308">
        <f>'[1]Podklady RZ'!B362</f>
        <v>24.786947000000001</v>
      </c>
      <c r="C27" s="209">
        <f>'[1]Podklady RZ'!C362</f>
        <v>24.538450999999998</v>
      </c>
      <c r="D27" s="309">
        <f>'[1]Podklady RZ'!D362</f>
        <v>21.779038</v>
      </c>
      <c r="E27" s="308">
        <f>'[1]Podklady RZ'!E362</f>
        <v>17.376982999999999</v>
      </c>
      <c r="F27" s="209">
        <f>'[1]Podklady RZ'!F362</f>
        <v>12.756066000000001</v>
      </c>
      <c r="G27" s="309">
        <f>'[1]Podklady RZ'!G362</f>
        <v>7.0489550000000003</v>
      </c>
      <c r="H27" s="209">
        <f>'[1]Podklady RZ'!H362</f>
        <v>6.2026829999999995</v>
      </c>
      <c r="I27" s="209">
        <f>'[1]Podklady RZ'!I362</f>
        <v>5.0419259999999992</v>
      </c>
      <c r="J27" s="209">
        <f>'[1]Podklady RZ'!J362</f>
        <v>8.3881259999999997</v>
      </c>
      <c r="K27" s="308">
        <f>'[1]Podklady RZ'!K362</f>
        <v>15.989381999999999</v>
      </c>
      <c r="L27" s="209">
        <f>'[1]Podklady RZ'!L362</f>
        <v>20.961677999999999</v>
      </c>
      <c r="M27" s="309">
        <f>'[1]Podklady RZ'!M362</f>
        <v>21.710561000000002</v>
      </c>
      <c r="N27" s="209">
        <f>'[1]Podklady RZ'!N362</f>
        <v>186.58079600000002</v>
      </c>
      <c r="O27" s="217">
        <f>'[1]Podklady RZ'!O362</f>
        <v>8.4713907677934838E-3</v>
      </c>
      <c r="P27" s="102"/>
      <c r="U27" s="79"/>
    </row>
    <row r="28" spans="1:21" ht="12.75" customHeight="1" x14ac:dyDescent="0.2">
      <c r="A28" s="178" t="s">
        <v>0</v>
      </c>
      <c r="B28" s="308">
        <f>'[1]Podklady RZ'!B363</f>
        <v>15.33361</v>
      </c>
      <c r="C28" s="209">
        <f>'[1]Podklady RZ'!C363</f>
        <v>17.180949999999999</v>
      </c>
      <c r="D28" s="309">
        <f>'[1]Podklady RZ'!D363</f>
        <v>17.0748</v>
      </c>
      <c r="E28" s="308">
        <f>'[1]Podklady RZ'!E363</f>
        <v>12.268840000000001</v>
      </c>
      <c r="F28" s="209">
        <f>'[1]Podklady RZ'!F363</f>
        <v>9.2323699999999995</v>
      </c>
      <c r="G28" s="309">
        <f>'[1]Podklady RZ'!G363</f>
        <v>3.7733499999999998</v>
      </c>
      <c r="H28" s="209">
        <f>'[1]Podklady RZ'!H363</f>
        <v>2.4326500000000002</v>
      </c>
      <c r="I28" s="209">
        <f>'[1]Podklady RZ'!I363</f>
        <v>2.6949099999999997</v>
      </c>
      <c r="J28" s="209">
        <f>'[1]Podklady RZ'!J363</f>
        <v>5.5291100000000002</v>
      </c>
      <c r="K28" s="308">
        <f>'[1]Podklady RZ'!K363</f>
        <v>8.8407599999999995</v>
      </c>
      <c r="L28" s="209">
        <f>'[1]Podklady RZ'!L363</f>
        <v>11.419500000000001</v>
      </c>
      <c r="M28" s="309">
        <f>'[1]Podklady RZ'!M363</f>
        <v>13.458</v>
      </c>
      <c r="N28" s="209">
        <f>'[1]Podklady RZ'!N363</f>
        <v>119.23884999999999</v>
      </c>
      <c r="O28" s="217">
        <f>'[1]Podklady RZ'!O363</f>
        <v>5.4086999791835143E-2</v>
      </c>
      <c r="P28" s="102"/>
      <c r="U28" s="79"/>
    </row>
    <row r="29" spans="1:21" ht="12.75" customHeight="1" x14ac:dyDescent="0.2">
      <c r="A29" s="178" t="s">
        <v>1</v>
      </c>
      <c r="B29" s="308">
        <f>'[1]Podklady RZ'!B364</f>
        <v>1.857415</v>
      </c>
      <c r="C29" s="209">
        <f>'[1]Podklady RZ'!C364</f>
        <v>1.7632260000000002</v>
      </c>
      <c r="D29" s="309">
        <f>'[1]Podklady RZ'!D364</f>
        <v>1.420776</v>
      </c>
      <c r="E29" s="308">
        <f>'[1]Podklady RZ'!E364</f>
        <v>1.141993</v>
      </c>
      <c r="F29" s="209">
        <f>'[1]Podklady RZ'!F364</f>
        <v>0.80480999999999991</v>
      </c>
      <c r="G29" s="309">
        <f>'[1]Podklady RZ'!G364</f>
        <v>0.30580099999999999</v>
      </c>
      <c r="H29" s="209">
        <f>'[1]Podklady RZ'!H364</f>
        <v>0.30782300000000001</v>
      </c>
      <c r="I29" s="209">
        <f>'[1]Podklady RZ'!I364</f>
        <v>0.40411999999999998</v>
      </c>
      <c r="J29" s="209">
        <f>'[1]Podklady RZ'!J364</f>
        <v>0.66445899999999991</v>
      </c>
      <c r="K29" s="308">
        <f>'[1]Podklady RZ'!K364</f>
        <v>1.425416</v>
      </c>
      <c r="L29" s="209">
        <f>'[1]Podklady RZ'!L364</f>
        <v>1.9437200000000003</v>
      </c>
      <c r="M29" s="309">
        <f>'[1]Podklady RZ'!M364</f>
        <v>2.2208999999999999</v>
      </c>
      <c r="N29" s="209">
        <f>'[1]Podklady RZ'!N364</f>
        <v>14.260459000000001</v>
      </c>
      <c r="O29" s="217">
        <f>'[1]Podklady RZ'!O364</f>
        <v>1.9235021436471621E-2</v>
      </c>
      <c r="P29" s="102"/>
      <c r="U29" s="79"/>
    </row>
    <row r="30" spans="1:21" ht="12.75" customHeight="1" x14ac:dyDescent="0.2">
      <c r="A30" s="178" t="s">
        <v>2</v>
      </c>
      <c r="B30" s="308">
        <f>'[1]Podklady RZ'!B365</f>
        <v>2.0698099999999999</v>
      </c>
      <c r="C30" s="209">
        <f>'[1]Podklady RZ'!C365</f>
        <v>2.080857</v>
      </c>
      <c r="D30" s="309">
        <f>'[1]Podklady RZ'!D365</f>
        <v>1.7264740000000001</v>
      </c>
      <c r="E30" s="308">
        <f>'[1]Podklady RZ'!E365</f>
        <v>1.357478</v>
      </c>
      <c r="F30" s="209">
        <f>'[1]Podklady RZ'!F365</f>
        <v>0.92364999999999997</v>
      </c>
      <c r="G30" s="309">
        <f>'[1]Podklady RZ'!G365</f>
        <v>0.24723200000000001</v>
      </c>
      <c r="H30" s="209">
        <f>'[1]Podklady RZ'!H365</f>
        <v>0.20546199999999998</v>
      </c>
      <c r="I30" s="209">
        <f>'[1]Podklady RZ'!I365</f>
        <v>0.277034</v>
      </c>
      <c r="J30" s="209">
        <f>'[1]Podklady RZ'!J365</f>
        <v>0.481402</v>
      </c>
      <c r="K30" s="308">
        <f>'[1]Podklady RZ'!K365</f>
        <v>1.259423</v>
      </c>
      <c r="L30" s="209">
        <f>'[1]Podklady RZ'!L365</f>
        <v>1.7895669999999999</v>
      </c>
      <c r="M30" s="309">
        <f>'[1]Podklady RZ'!M365</f>
        <v>1.9998340000000001</v>
      </c>
      <c r="N30" s="209">
        <f>'[1]Podklady RZ'!N365</f>
        <v>14.418223000000001</v>
      </c>
      <c r="O30" s="217">
        <f>'[1]Podklady RZ'!O365</f>
        <v>6.1838692101953842E-2</v>
      </c>
      <c r="P30" s="102"/>
    </row>
    <row r="31" spans="1:21" x14ac:dyDescent="0.2">
      <c r="A31" s="178" t="s">
        <v>6</v>
      </c>
      <c r="B31" s="308">
        <f>'[1]Podklady RZ'!B366</f>
        <v>0.99</v>
      </c>
      <c r="C31" s="209">
        <f>'[1]Podklady RZ'!C366</f>
        <v>0.82869999999999999</v>
      </c>
      <c r="D31" s="309">
        <f>'[1]Podklady RZ'!D366</f>
        <v>0.84295000000000009</v>
      </c>
      <c r="E31" s="308">
        <f>'[1]Podklady RZ'!E366</f>
        <v>0.62790000000000001</v>
      </c>
      <c r="F31" s="209">
        <f>'[1]Podklady RZ'!F366</f>
        <v>0.34364999999999996</v>
      </c>
      <c r="G31" s="309">
        <f>'[1]Podklady RZ'!G366</f>
        <v>0.20827999999999999</v>
      </c>
      <c r="H31" s="209">
        <f>'[1]Podklady RZ'!H366</f>
        <v>0.14232</v>
      </c>
      <c r="I31" s="209">
        <f>'[1]Podklady RZ'!I366</f>
        <v>0.21098</v>
      </c>
      <c r="J31" s="209">
        <f>'[1]Podklady RZ'!J366</f>
        <v>0.47960000000000003</v>
      </c>
      <c r="K31" s="308">
        <f>'[1]Podklady RZ'!K366</f>
        <v>0.42275999999999997</v>
      </c>
      <c r="L31" s="209">
        <f>'[1]Podklady RZ'!L366</f>
        <v>0.68108000000000002</v>
      </c>
      <c r="M31" s="309">
        <f>'[1]Podklady RZ'!M366</f>
        <v>0.78886999999999996</v>
      </c>
      <c r="N31" s="209">
        <f>'[1]Podklady RZ'!N366</f>
        <v>6.5670899999999994</v>
      </c>
      <c r="O31" s="217">
        <f>'[1]Podklady RZ'!O366</f>
        <v>1.5503453331754369E-2</v>
      </c>
      <c r="P31" s="102"/>
    </row>
    <row r="32" spans="1:21" x14ac:dyDescent="0.2">
      <c r="A32" s="178" t="s">
        <v>25</v>
      </c>
      <c r="B32" s="308">
        <f>'[1]Podklady RZ'!B367</f>
        <v>243.11540800000003</v>
      </c>
      <c r="C32" s="209">
        <f>'[1]Podklady RZ'!C367</f>
        <v>223.10530500000004</v>
      </c>
      <c r="D32" s="309">
        <f>'[1]Podklady RZ'!D367</f>
        <v>198.81446199999996</v>
      </c>
      <c r="E32" s="308">
        <f>'[1]Podklady RZ'!E367</f>
        <v>162.21068700000001</v>
      </c>
      <c r="F32" s="209">
        <f>'[1]Podklady RZ'!F367</f>
        <v>120.10367499999998</v>
      </c>
      <c r="G32" s="309">
        <f>'[1]Podklady RZ'!G367</f>
        <v>46.194292999999995</v>
      </c>
      <c r="H32" s="209">
        <f>'[1]Podklady RZ'!H367</f>
        <v>43.008901999999992</v>
      </c>
      <c r="I32" s="209">
        <f>'[1]Podklady RZ'!I367</f>
        <v>48.814064999999999</v>
      </c>
      <c r="J32" s="209">
        <f>'[1]Podklady RZ'!J367</f>
        <v>80.592430999999991</v>
      </c>
      <c r="K32" s="308">
        <f>'[1]Podklady RZ'!K367</f>
        <v>147.50673600000002</v>
      </c>
      <c r="L32" s="209">
        <f>'[1]Podklady RZ'!L367</f>
        <v>193.74573500000002</v>
      </c>
      <c r="M32" s="309">
        <f>'[1]Podklady RZ'!M367</f>
        <v>233.578622</v>
      </c>
      <c r="N32" s="209">
        <f>'[1]Podklady RZ'!N367</f>
        <v>1740.7903209999999</v>
      </c>
      <c r="O32" s="217">
        <f>'[1]Podklady RZ'!O367</f>
        <v>4.7357637086318065E-2</v>
      </c>
      <c r="P32" s="102"/>
    </row>
    <row r="33" spans="1:16" x14ac:dyDescent="0.2">
      <c r="A33" s="178" t="s">
        <v>5</v>
      </c>
      <c r="B33" s="308">
        <f>'[1]Podklady RZ'!B368</f>
        <v>98.815003000000019</v>
      </c>
      <c r="C33" s="209">
        <f>'[1]Podklady RZ'!C368</f>
        <v>93.819018999999997</v>
      </c>
      <c r="D33" s="309">
        <f>'[1]Podklady RZ'!D368</f>
        <v>78.357678000000007</v>
      </c>
      <c r="E33" s="308">
        <f>'[1]Podklady RZ'!E368</f>
        <v>60.722519000000013</v>
      </c>
      <c r="F33" s="209">
        <f>'[1]Podklady RZ'!F368</f>
        <v>44.627932000000001</v>
      </c>
      <c r="G33" s="309">
        <f>'[1]Podklady RZ'!G368</f>
        <v>17.653181</v>
      </c>
      <c r="H33" s="209">
        <f>'[1]Podklady RZ'!H368</f>
        <v>15.588937999999999</v>
      </c>
      <c r="I33" s="209">
        <f>'[1]Podklady RZ'!I368</f>
        <v>19.964110999999999</v>
      </c>
      <c r="J33" s="209">
        <f>'[1]Podklady RZ'!J368</f>
        <v>31.873611</v>
      </c>
      <c r="K33" s="308">
        <f>'[1]Podklady RZ'!K368</f>
        <v>64.981031000000002</v>
      </c>
      <c r="L33" s="209">
        <f>'[1]Podklady RZ'!L368</f>
        <v>91.445307999999983</v>
      </c>
      <c r="M33" s="309">
        <f>'[1]Podklady RZ'!M368</f>
        <v>106.89448299999999</v>
      </c>
      <c r="N33" s="209">
        <f>'[1]Podklady RZ'!N368</f>
        <v>724.74281400000007</v>
      </c>
      <c r="O33" s="217">
        <f>'[1]Podklady RZ'!O368</f>
        <v>3.6214880953621E-2</v>
      </c>
      <c r="P33" s="102"/>
    </row>
    <row r="34" spans="1:16" x14ac:dyDescent="0.2">
      <c r="A34" s="178" t="s">
        <v>3</v>
      </c>
      <c r="B34" s="308">
        <f>'[1]Podklady RZ'!B369</f>
        <v>21.603839999999998</v>
      </c>
      <c r="C34" s="209">
        <f>'[1]Podklady RZ'!C369</f>
        <v>20.484527999999997</v>
      </c>
      <c r="D34" s="309">
        <f>'[1]Podklady RZ'!D369</f>
        <v>17.514334999999999</v>
      </c>
      <c r="E34" s="308">
        <f>'[1]Podklady RZ'!E369</f>
        <v>13.944981</v>
      </c>
      <c r="F34" s="209">
        <f>'[1]Podklady RZ'!F369</f>
        <v>9.7812450000000002</v>
      </c>
      <c r="G34" s="309">
        <f>'[1]Podklady RZ'!G369</f>
        <v>3.4140419999999998</v>
      </c>
      <c r="H34" s="209">
        <f>'[1]Podklady RZ'!H369</f>
        <v>2.9713000000000003</v>
      </c>
      <c r="I34" s="209">
        <f>'[1]Podklady RZ'!I369</f>
        <v>3.9353500000000001</v>
      </c>
      <c r="J34" s="209">
        <f>'[1]Podklady RZ'!J369</f>
        <v>6.1476670000000002</v>
      </c>
      <c r="K34" s="308">
        <f>'[1]Podklady RZ'!K369</f>
        <v>13.612855999999997</v>
      </c>
      <c r="L34" s="209">
        <f>'[1]Podklady RZ'!L369</f>
        <v>18.442685999999998</v>
      </c>
      <c r="M34" s="309">
        <f>'[1]Podklady RZ'!M369</f>
        <v>21.902343999999999</v>
      </c>
      <c r="N34" s="209">
        <f>'[1]Podklady RZ'!N369</f>
        <v>153.75517399999998</v>
      </c>
      <c r="O34" s="217">
        <f>'[1]Podklady RZ'!O369</f>
        <v>8.6713846141886444E-2</v>
      </c>
      <c r="P34" s="102"/>
    </row>
    <row r="35" spans="1:16" ht="11.45" customHeight="1" x14ac:dyDescent="0.2">
      <c r="A35" s="203" t="s">
        <v>172</v>
      </c>
      <c r="B35" s="72"/>
      <c r="C35" s="72"/>
      <c r="D35" s="8"/>
      <c r="F35" s="10"/>
      <c r="G35" s="104"/>
      <c r="H35" s="104"/>
      <c r="I35" s="104"/>
      <c r="J35" s="104"/>
      <c r="K35" s="104"/>
      <c r="O35" s="3"/>
    </row>
    <row r="36" spans="1:16" x14ac:dyDescent="0.2">
      <c r="A36" s="203"/>
      <c r="B36" s="72"/>
      <c r="C36" s="72"/>
    </row>
    <row r="37" spans="1:16" x14ac:dyDescent="0.2">
      <c r="B37" s="79"/>
      <c r="C37" s="79"/>
      <c r="D37" s="79"/>
    </row>
    <row r="38" spans="1:16" x14ac:dyDescent="0.2">
      <c r="B38" s="79"/>
      <c r="C38" s="79"/>
      <c r="D38" s="79"/>
    </row>
    <row r="39" spans="1:16" x14ac:dyDescent="0.2">
      <c r="B39" s="79"/>
      <c r="C39" s="79"/>
      <c r="D39" s="79"/>
      <c r="M39" s="110" t="s">
        <v>168</v>
      </c>
      <c r="N39" s="117">
        <f>O7</f>
        <v>7.2592778872754851E-2</v>
      </c>
    </row>
    <row r="40" spans="1:16" x14ac:dyDescent="0.2">
      <c r="B40" s="121"/>
      <c r="C40" s="121"/>
      <c r="D40" s="121"/>
      <c r="M40" s="110" t="s">
        <v>59</v>
      </c>
      <c r="N40" s="117">
        <f>O8</f>
        <v>5.1188393161657311E-2</v>
      </c>
    </row>
    <row r="41" spans="1:16" x14ac:dyDescent="0.2">
      <c r="B41" s="79"/>
      <c r="C41" s="79"/>
      <c r="D41" s="79"/>
      <c r="M41" s="110" t="s">
        <v>117</v>
      </c>
      <c r="N41" s="117">
        <f>O9</f>
        <v>3.7905941912192063E-2</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{AEA8BA17-C5E5-493C-920B-4FEF140B35FD}</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{DDC7855E-897A-4F10-AF75-4E27822A60E4}</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AEA8BA17-C5E5-493C-920B-4FEF140B35FD}">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DDC7855E-897A-4F10-AF75-4E27822A60E4}">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4"/>
  <dimension ref="A1:U41"/>
  <sheetViews>
    <sheetView showGridLines="0" view="pageBreakPreview" zoomScaleNormal="70" zoomScaleSheetLayoutView="100" workbookViewId="0">
      <selection activeCell="R35" sqref="R35"/>
    </sheetView>
  </sheetViews>
  <sheetFormatPr defaultColWidth="9.140625" defaultRowHeight="12" x14ac:dyDescent="0.2"/>
  <cols>
    <col min="1" max="1" width="31.710937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x14ac:dyDescent="0.25">
      <c r="A1" s="257" t="s">
        <v>290</v>
      </c>
      <c r="O1" s="260"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7"/>
      <c r="B4" s="129"/>
      <c r="C4" s="129"/>
      <c r="D4" s="129"/>
      <c r="E4" s="129"/>
      <c r="F4" s="110"/>
      <c r="K4" s="110"/>
      <c r="L4" s="128"/>
    </row>
    <row r="5" spans="1:21" ht="12.75" customHeight="1" x14ac:dyDescent="0.2">
      <c r="A5" s="182"/>
      <c r="B5" s="329" t="s">
        <v>42</v>
      </c>
      <c r="C5" s="330"/>
      <c r="D5" s="331"/>
      <c r="E5" s="329" t="s">
        <v>43</v>
      </c>
      <c r="F5" s="330"/>
      <c r="G5" s="331"/>
      <c r="H5" s="330" t="s">
        <v>44</v>
      </c>
      <c r="I5" s="330"/>
      <c r="J5" s="330"/>
      <c r="K5" s="329" t="s">
        <v>45</v>
      </c>
      <c r="L5" s="330"/>
      <c r="M5" s="331"/>
      <c r="N5" s="332" t="s">
        <v>7</v>
      </c>
      <c r="O5" s="339" t="s">
        <v>218</v>
      </c>
    </row>
    <row r="6" spans="1:21" x14ac:dyDescent="0.2">
      <c r="A6" s="181"/>
      <c r="B6" s="300" t="s">
        <v>8</v>
      </c>
      <c r="C6" s="299" t="s">
        <v>9</v>
      </c>
      <c r="D6" s="301" t="s">
        <v>10</v>
      </c>
      <c r="E6" s="300" t="s">
        <v>11</v>
      </c>
      <c r="F6" s="299" t="s">
        <v>12</v>
      </c>
      <c r="G6" s="301" t="s">
        <v>13</v>
      </c>
      <c r="H6" s="240" t="s">
        <v>14</v>
      </c>
      <c r="I6" s="240" t="s">
        <v>15</v>
      </c>
      <c r="J6" s="240" t="s">
        <v>16</v>
      </c>
      <c r="K6" s="300" t="s">
        <v>17</v>
      </c>
      <c r="L6" s="299" t="s">
        <v>18</v>
      </c>
      <c r="M6" s="301" t="s">
        <v>19</v>
      </c>
      <c r="N6" s="332"/>
      <c r="O6" s="339"/>
      <c r="P6" s="110"/>
      <c r="U6" s="110"/>
    </row>
    <row r="7" spans="1:21" ht="13.5" x14ac:dyDescent="0.2">
      <c r="A7" s="175" t="s">
        <v>203</v>
      </c>
      <c r="B7" s="306">
        <f>'[1]Podklady RZ'!B377</f>
        <v>607.6610000000004</v>
      </c>
      <c r="C7" s="208">
        <f>'[1]Podklady RZ'!C377</f>
        <v>607.6610000000004</v>
      </c>
      <c r="D7" s="307">
        <f>'[1]Podklady RZ'!D377</f>
        <v>607.6610000000004</v>
      </c>
      <c r="E7" s="306">
        <f>'[1]Podklady RZ'!E377</f>
        <v>607.6610000000004</v>
      </c>
      <c r="F7" s="208">
        <f>'[1]Podklady RZ'!F377</f>
        <v>607.6610000000004</v>
      </c>
      <c r="G7" s="307">
        <f>'[1]Podklady RZ'!G377</f>
        <v>607.6610000000004</v>
      </c>
      <c r="H7" s="208">
        <f>'[1]Podklady RZ'!H377</f>
        <v>607.6610000000004</v>
      </c>
      <c r="I7" s="208">
        <f>'[1]Podklady RZ'!I377</f>
        <v>607.6610000000004</v>
      </c>
      <c r="J7" s="208">
        <f>'[1]Podklady RZ'!J377</f>
        <v>607.77700000000038</v>
      </c>
      <c r="K7" s="306">
        <f>'[1]Podklady RZ'!K377</f>
        <v>608.3910000000003</v>
      </c>
      <c r="L7" s="208">
        <f>'[1]Podklady RZ'!L377</f>
        <v>608.33600000000035</v>
      </c>
      <c r="M7" s="307">
        <f>'[1]Podklady RZ'!M377</f>
        <v>608.33600000000035</v>
      </c>
      <c r="N7" s="208">
        <f>'[1]Podklady RZ'!N377</f>
        <v>608.33600000000035</v>
      </c>
      <c r="O7" s="215">
        <f>'[1]Podklady RZ'!O377</f>
        <v>1.5581091026476162E-2</v>
      </c>
      <c r="P7" s="112"/>
      <c r="U7" s="61"/>
    </row>
    <row r="8" spans="1:21" x14ac:dyDescent="0.2">
      <c r="A8" s="175" t="s">
        <v>163</v>
      </c>
      <c r="B8" s="306">
        <f>'[1]Podklady RZ'!B378</f>
        <v>513.7247593077517</v>
      </c>
      <c r="C8" s="208">
        <f>'[1]Podklady RZ'!C378</f>
        <v>454.98591770795321</v>
      </c>
      <c r="D8" s="307">
        <f>'[1]Podklady RZ'!D378</f>
        <v>433.54361328317958</v>
      </c>
      <c r="E8" s="306">
        <f>'[1]Podklady RZ'!E378</f>
        <v>367.854079460295</v>
      </c>
      <c r="F8" s="208">
        <f>'[1]Podklady RZ'!F378</f>
        <v>287.82125155186645</v>
      </c>
      <c r="G8" s="307">
        <f>'[1]Podklady RZ'!G378</f>
        <v>192.91269454332723</v>
      </c>
      <c r="H8" s="208">
        <f>'[1]Podklady RZ'!H378</f>
        <v>177.42870539644125</v>
      </c>
      <c r="I8" s="208">
        <f>'[1]Podklady RZ'!I378</f>
        <v>185.13208592803926</v>
      </c>
      <c r="J8" s="208">
        <f>'[1]Podklady RZ'!J378</f>
        <v>171.75688291058879</v>
      </c>
      <c r="K8" s="306">
        <f>'[1]Podklady RZ'!K378</f>
        <v>308.65795079999998</v>
      </c>
      <c r="L8" s="208">
        <f>'[1]Podklady RZ'!L378</f>
        <v>388.58801900000003</v>
      </c>
      <c r="M8" s="307">
        <f>'[1]Podklady RZ'!M378</f>
        <v>466.94535479999951</v>
      </c>
      <c r="N8" s="208">
        <f>'[1]Podklady RZ'!N378</f>
        <v>3949.3513146894425</v>
      </c>
      <c r="O8" s="215">
        <f>'[1]Podklady RZ'!O378</f>
        <v>2.4430380914066911E-2</v>
      </c>
      <c r="P8" s="112"/>
      <c r="U8" s="61"/>
    </row>
    <row r="9" spans="1:21" x14ac:dyDescent="0.2">
      <c r="A9" s="175" t="s">
        <v>164</v>
      </c>
      <c r="B9" s="306">
        <f>'[1]Podklady RZ'!B379</f>
        <v>256.21327399999996</v>
      </c>
      <c r="C9" s="208">
        <f>'[1]Podklady RZ'!C379</f>
        <v>226.37418700000003</v>
      </c>
      <c r="D9" s="307">
        <f>'[1]Podklady RZ'!D379</f>
        <v>212.63104399999997</v>
      </c>
      <c r="E9" s="306">
        <f>'[1]Podklady RZ'!E379</f>
        <v>167.85951000000003</v>
      </c>
      <c r="F9" s="208">
        <f>'[1]Podklady RZ'!F379</f>
        <v>110.55757799999998</v>
      </c>
      <c r="G9" s="307">
        <f>'[1]Podklady RZ'!G379</f>
        <v>51.652622000000001</v>
      </c>
      <c r="H9" s="208">
        <f>'[1]Podklady RZ'!H379</f>
        <v>46.497563</v>
      </c>
      <c r="I9" s="208">
        <f>'[1]Podklady RZ'!I379</f>
        <v>47.974944000000008</v>
      </c>
      <c r="J9" s="208">
        <f>'[1]Podklady RZ'!J379</f>
        <v>67.840060000000008</v>
      </c>
      <c r="K9" s="306">
        <f>'[1]Podklady RZ'!K379</f>
        <v>132.02058700000003</v>
      </c>
      <c r="L9" s="208">
        <f>'[1]Podklady RZ'!L379</f>
        <v>191.18252000000001</v>
      </c>
      <c r="M9" s="307">
        <f>'[1]Podklady RZ'!M379</f>
        <v>235.97941200000002</v>
      </c>
      <c r="N9" s="208">
        <f>'[1]Podklady RZ'!N379</f>
        <v>1746.7833009999999</v>
      </c>
      <c r="O9" s="216">
        <f>'[1]Podklady RZ'!O379</f>
        <v>1.8898571242768319E-2</v>
      </c>
      <c r="P9" s="102"/>
      <c r="U9" s="105"/>
    </row>
    <row r="10" spans="1:21" x14ac:dyDescent="0.2">
      <c r="A10" s="178" t="s">
        <v>40</v>
      </c>
      <c r="B10" s="308">
        <f>'[1]Podklady RZ'!B380</f>
        <v>96.567809999999994</v>
      </c>
      <c r="C10" s="209">
        <f>'[1]Podklady RZ'!C380</f>
        <v>86.08441000000002</v>
      </c>
      <c r="D10" s="309">
        <f>'[1]Podklady RZ'!D380</f>
        <v>78.796499999999995</v>
      </c>
      <c r="E10" s="308">
        <f>'[1]Podklady RZ'!E380</f>
        <v>61.084029999999998</v>
      </c>
      <c r="F10" s="209">
        <f>'[1]Podklady RZ'!F380</f>
        <v>35.904199999999996</v>
      </c>
      <c r="G10" s="309">
        <f>'[1]Podklady RZ'!G380</f>
        <v>13.953604</v>
      </c>
      <c r="H10" s="209">
        <f>'[1]Podklady RZ'!H380</f>
        <v>11.598160999999999</v>
      </c>
      <c r="I10" s="209">
        <f>'[1]Podklady RZ'!I380</f>
        <v>11.793026000000001</v>
      </c>
      <c r="J10" s="209">
        <f>'[1]Podklady RZ'!J380</f>
        <v>18.455089999999998</v>
      </c>
      <c r="K10" s="308">
        <f>'[1]Podklady RZ'!K380</f>
        <v>47.398640000000007</v>
      </c>
      <c r="L10" s="209">
        <f>'[1]Podklady RZ'!L380</f>
        <v>67.901054000000002</v>
      </c>
      <c r="M10" s="309">
        <f>'[1]Podklady RZ'!M380</f>
        <v>89.015429999999995</v>
      </c>
      <c r="N10" s="209">
        <f>'[1]Podklady RZ'!N380</f>
        <v>618.55195500000002</v>
      </c>
      <c r="O10" s="217">
        <f>'[1]Podklady RZ'!O380</f>
        <v>7.0967739964313076E-2</v>
      </c>
      <c r="P10" s="102"/>
      <c r="U10" s="130"/>
    </row>
    <row r="11" spans="1:21" x14ac:dyDescent="0.2">
      <c r="A11" s="178" t="s">
        <v>39</v>
      </c>
      <c r="B11" s="308">
        <f>'[1]Podklady RZ'!B381</f>
        <v>5.3127139999999997</v>
      </c>
      <c r="C11" s="209">
        <f>'[1]Podklady RZ'!C381</f>
        <v>4.9881690000000001</v>
      </c>
      <c r="D11" s="309">
        <f>'[1]Podklady RZ'!D381</f>
        <v>5.1799949999999999</v>
      </c>
      <c r="E11" s="308">
        <f>'[1]Podklady RZ'!E381</f>
        <v>4.3721689999999995</v>
      </c>
      <c r="F11" s="209">
        <f>'[1]Podklady RZ'!F381</f>
        <v>3.8390720000000003</v>
      </c>
      <c r="G11" s="309">
        <f>'[1]Podklady RZ'!G381</f>
        <v>2.6680540000000001</v>
      </c>
      <c r="H11" s="209">
        <f>'[1]Podklady RZ'!H381</f>
        <v>2.2536740000000002</v>
      </c>
      <c r="I11" s="209">
        <f>'[1]Podklady RZ'!I381</f>
        <v>2.053661</v>
      </c>
      <c r="J11" s="209">
        <f>'[1]Podklady RZ'!J381</f>
        <v>2.4195739999999994</v>
      </c>
      <c r="K11" s="308">
        <f>'[1]Podklady RZ'!K381</f>
        <v>3.7424819999999999</v>
      </c>
      <c r="L11" s="209">
        <f>'[1]Podklady RZ'!L381</f>
        <v>5.9840339999999994</v>
      </c>
      <c r="M11" s="309">
        <f>'[1]Podklady RZ'!M381</f>
        <v>7.0806339999999999</v>
      </c>
      <c r="N11" s="209">
        <f>'[1]Podklady RZ'!N381</f>
        <v>49.894232000000002</v>
      </c>
      <c r="O11" s="217">
        <f>'[1]Podklady RZ'!O381</f>
        <v>8.553649911198051E-2</v>
      </c>
      <c r="P11" s="102"/>
      <c r="U11" s="130"/>
    </row>
    <row r="12" spans="1:21" x14ac:dyDescent="0.2">
      <c r="A12" s="178" t="s">
        <v>38</v>
      </c>
      <c r="B12" s="308">
        <f>'[1]Podklady RZ'!B382</f>
        <v>0</v>
      </c>
      <c r="C12" s="209">
        <f>'[1]Podklady RZ'!C382</f>
        <v>0</v>
      </c>
      <c r="D12" s="309">
        <f>'[1]Podklady RZ'!D382</f>
        <v>0</v>
      </c>
      <c r="E12" s="308">
        <f>'[1]Podklady RZ'!E382</f>
        <v>0</v>
      </c>
      <c r="F12" s="209">
        <f>'[1]Podklady RZ'!F382</f>
        <v>0</v>
      </c>
      <c r="G12" s="309">
        <f>'[1]Podklady RZ'!G382</f>
        <v>0</v>
      </c>
      <c r="H12" s="209">
        <f>'[1]Podklady RZ'!H382</f>
        <v>0</v>
      </c>
      <c r="I12" s="209">
        <f>'[1]Podklady RZ'!I382</f>
        <v>0</v>
      </c>
      <c r="J12" s="209">
        <f>'[1]Podklady RZ'!J382</f>
        <v>0</v>
      </c>
      <c r="K12" s="308">
        <f>'[1]Podklady RZ'!K382</f>
        <v>0</v>
      </c>
      <c r="L12" s="209">
        <f>'[1]Podklady RZ'!L382</f>
        <v>0</v>
      </c>
      <c r="M12" s="309">
        <f>'[1]Podklady RZ'!M382</f>
        <v>0</v>
      </c>
      <c r="N12" s="209">
        <f>'[1]Podklady RZ'!N382</f>
        <v>0</v>
      </c>
      <c r="O12" s="217">
        <f>'[1]Podklady RZ'!O382</f>
        <v>0</v>
      </c>
      <c r="P12" s="102"/>
      <c r="U12" s="130"/>
    </row>
    <row r="13" spans="1:21" x14ac:dyDescent="0.2">
      <c r="A13" s="178" t="s">
        <v>60</v>
      </c>
      <c r="B13" s="308">
        <f>'[1]Podklady RZ'!B383</f>
        <v>0</v>
      </c>
      <c r="C13" s="209">
        <f>'[1]Podklady RZ'!C383</f>
        <v>0</v>
      </c>
      <c r="D13" s="309">
        <f>'[1]Podklady RZ'!D383</f>
        <v>0</v>
      </c>
      <c r="E13" s="308">
        <f>'[1]Podklady RZ'!E383</f>
        <v>0</v>
      </c>
      <c r="F13" s="209">
        <f>'[1]Podklady RZ'!F383</f>
        <v>0</v>
      </c>
      <c r="G13" s="309">
        <f>'[1]Podklady RZ'!G383</f>
        <v>0.01</v>
      </c>
      <c r="H13" s="209">
        <f>'[1]Podklady RZ'!H383</f>
        <v>0.01</v>
      </c>
      <c r="I13" s="209">
        <f>'[1]Podklady RZ'!I383</f>
        <v>1.7999999999999999E-2</v>
      </c>
      <c r="J13" s="209">
        <f>'[1]Podklady RZ'!J383</f>
        <v>1.4999999999999999E-2</v>
      </c>
      <c r="K13" s="308">
        <f>'[1]Podklady RZ'!K383</f>
        <v>2E-3</v>
      </c>
      <c r="L13" s="209">
        <f>'[1]Podklady RZ'!L383</f>
        <v>1E-3</v>
      </c>
      <c r="M13" s="309">
        <f>'[1]Podklady RZ'!M383</f>
        <v>0</v>
      </c>
      <c r="N13" s="209">
        <f>'[1]Podklady RZ'!N383</f>
        <v>5.6000000000000001E-2</v>
      </c>
      <c r="O13" s="217">
        <f>'[1]Podklady RZ'!O383</f>
        <v>1.6696168697372968E-3</v>
      </c>
      <c r="P13" s="102"/>
      <c r="U13" s="130"/>
    </row>
    <row r="14" spans="1:21" x14ac:dyDescent="0.2">
      <c r="A14" s="178" t="s">
        <v>61</v>
      </c>
      <c r="B14" s="308">
        <f>'[1]Podklady RZ'!B384</f>
        <v>0</v>
      </c>
      <c r="C14" s="209">
        <f>'[1]Podklady RZ'!C384</f>
        <v>0</v>
      </c>
      <c r="D14" s="309">
        <f>'[1]Podklady RZ'!D384</f>
        <v>0</v>
      </c>
      <c r="E14" s="308">
        <f>'[1]Podklady RZ'!E384</f>
        <v>0</v>
      </c>
      <c r="F14" s="209">
        <f>'[1]Podklady RZ'!F384</f>
        <v>0</v>
      </c>
      <c r="G14" s="309">
        <f>'[1]Podklady RZ'!G384</f>
        <v>0</v>
      </c>
      <c r="H14" s="209">
        <f>'[1]Podklady RZ'!H384</f>
        <v>0</v>
      </c>
      <c r="I14" s="209">
        <f>'[1]Podklady RZ'!I384</f>
        <v>0</v>
      </c>
      <c r="J14" s="209">
        <f>'[1]Podklady RZ'!J384</f>
        <v>0</v>
      </c>
      <c r="K14" s="308">
        <f>'[1]Podklady RZ'!K384</f>
        <v>0</v>
      </c>
      <c r="L14" s="209">
        <f>'[1]Podklady RZ'!L384</f>
        <v>0</v>
      </c>
      <c r="M14" s="309">
        <f>'[1]Podklady RZ'!M384</f>
        <v>0</v>
      </c>
      <c r="N14" s="209">
        <f>'[1]Podklady RZ'!N384</f>
        <v>0</v>
      </c>
      <c r="O14" s="217">
        <f>'[1]Podklady RZ'!O384</f>
        <v>0</v>
      </c>
      <c r="P14" s="102"/>
      <c r="U14" s="130"/>
    </row>
    <row r="15" spans="1:21" x14ac:dyDescent="0.2">
      <c r="A15" s="178" t="s">
        <v>62</v>
      </c>
      <c r="B15" s="308">
        <f>'[1]Podklady RZ'!B385</f>
        <v>3.7000000000000002E-3</v>
      </c>
      <c r="C15" s="209">
        <f>'[1]Podklady RZ'!C385</f>
        <v>7.6E-3</v>
      </c>
      <c r="D15" s="309">
        <f>'[1]Podklady RZ'!D385</f>
        <v>1.24E-2</v>
      </c>
      <c r="E15" s="308">
        <f>'[1]Podklady RZ'!E385</f>
        <v>1.72E-2</v>
      </c>
      <c r="F15" s="209">
        <f>'[1]Podklady RZ'!F385</f>
        <v>1.8800000000000001E-2</v>
      </c>
      <c r="G15" s="309">
        <f>'[1]Podklady RZ'!G385</f>
        <v>2.8000000000000001E-2</v>
      </c>
      <c r="H15" s="209">
        <f>'[1]Podklady RZ'!H385</f>
        <v>2.47E-2</v>
      </c>
      <c r="I15" s="209">
        <f>'[1]Podklady RZ'!I385</f>
        <v>1.7899999999999999E-2</v>
      </c>
      <c r="J15" s="209">
        <f>'[1]Podklady RZ'!J385</f>
        <v>1.6E-2</v>
      </c>
      <c r="K15" s="308">
        <f>'[1]Podklady RZ'!K385</f>
        <v>1.2699999999999999E-2</v>
      </c>
      <c r="L15" s="209">
        <f>'[1]Podklady RZ'!L385</f>
        <v>3.8999999999999998E-3</v>
      </c>
      <c r="M15" s="309">
        <f>'[1]Podklady RZ'!M385</f>
        <v>2.5999999999999999E-3</v>
      </c>
      <c r="N15" s="209">
        <f>'[1]Podklady RZ'!N385</f>
        <v>0.16549999999999995</v>
      </c>
      <c r="O15" s="217">
        <f>'[1]Podklady RZ'!O385</f>
        <v>0.28755003891915931</v>
      </c>
      <c r="P15" s="102"/>
      <c r="U15" s="130"/>
    </row>
    <row r="16" spans="1:21" x14ac:dyDescent="0.2">
      <c r="A16" s="178" t="s">
        <v>37</v>
      </c>
      <c r="B16" s="308">
        <f>'[1]Podklady RZ'!B386</f>
        <v>45.815911</v>
      </c>
      <c r="C16" s="209">
        <f>'[1]Podklady RZ'!C386</f>
        <v>39.598559999999999</v>
      </c>
      <c r="D16" s="309">
        <f>'[1]Podklady RZ'!D386</f>
        <v>36.127970999999995</v>
      </c>
      <c r="E16" s="308">
        <f>'[1]Podklady RZ'!E386</f>
        <v>29.026882000000001</v>
      </c>
      <c r="F16" s="209">
        <f>'[1]Podklady RZ'!F386</f>
        <v>16.878263999999998</v>
      </c>
      <c r="G16" s="309">
        <f>'[1]Podklady RZ'!G386</f>
        <v>0.432</v>
      </c>
      <c r="H16" s="209">
        <f>'[1]Podklady RZ'!H386</f>
        <v>0.47099999999999997</v>
      </c>
      <c r="I16" s="209">
        <f>'[1]Podklady RZ'!I386</f>
        <v>0.504</v>
      </c>
      <c r="J16" s="209">
        <f>'[1]Podklady RZ'!J386</f>
        <v>0.78600000000000003</v>
      </c>
      <c r="K16" s="308">
        <f>'[1]Podklady RZ'!K386</f>
        <v>21.274776000000003</v>
      </c>
      <c r="L16" s="209">
        <f>'[1]Podklady RZ'!L386</f>
        <v>31.371758999999997</v>
      </c>
      <c r="M16" s="309">
        <f>'[1]Podklady RZ'!M386</f>
        <v>41.064175000000006</v>
      </c>
      <c r="N16" s="209">
        <f>'[1]Podklady RZ'!N386</f>
        <v>263.35129799999999</v>
      </c>
      <c r="O16" s="217">
        <f>'[1]Podklady RZ'!O386</f>
        <v>6.679723306499641E-3</v>
      </c>
      <c r="P16" s="102"/>
      <c r="U16" s="130"/>
    </row>
    <row r="17" spans="1:21" x14ac:dyDescent="0.2">
      <c r="A17" s="178" t="s">
        <v>72</v>
      </c>
      <c r="B17" s="308">
        <f>'[1]Podklady RZ'!B387</f>
        <v>6.1529399999999992</v>
      </c>
      <c r="C17" s="209">
        <f>'[1]Podklady RZ'!C387</f>
        <v>5.4262299999999994</v>
      </c>
      <c r="D17" s="309">
        <f>'[1]Podklady RZ'!D387</f>
        <v>5.0037099999999999</v>
      </c>
      <c r="E17" s="308">
        <f>'[1]Podklady RZ'!E387</f>
        <v>3.7126100000000002</v>
      </c>
      <c r="F17" s="209">
        <f>'[1]Podklady RZ'!F387</f>
        <v>1.9205699999999999</v>
      </c>
      <c r="G17" s="309">
        <f>'[1]Podklady RZ'!G387</f>
        <v>1.40876</v>
      </c>
      <c r="H17" s="209">
        <f>'[1]Podklady RZ'!H387</f>
        <v>1.4065799999999999</v>
      </c>
      <c r="I17" s="209">
        <f>'[1]Podklady RZ'!I387</f>
        <v>1.4053399999999998</v>
      </c>
      <c r="J17" s="209">
        <f>'[1]Podklady RZ'!J387</f>
        <v>1.66021</v>
      </c>
      <c r="K17" s="308">
        <f>'[1]Podklady RZ'!K387</f>
        <v>3.42719</v>
      </c>
      <c r="L17" s="209">
        <f>'[1]Podklady RZ'!L387</f>
        <v>4.9712700000000005</v>
      </c>
      <c r="M17" s="309">
        <f>'[1]Podklady RZ'!M387</f>
        <v>5.7340200000000001</v>
      </c>
      <c r="N17" s="209">
        <f>'[1]Podklady RZ'!N387</f>
        <v>42.229429999999994</v>
      </c>
      <c r="O17" s="217">
        <f>'[1]Podklady RZ'!O387</f>
        <v>0.20016591764988104</v>
      </c>
      <c r="P17" s="102"/>
      <c r="U17" s="130"/>
    </row>
    <row r="18" spans="1:21" x14ac:dyDescent="0.2">
      <c r="A18" s="178" t="s">
        <v>36</v>
      </c>
      <c r="B18" s="308">
        <f>'[1]Podklady RZ'!B388</f>
        <v>0</v>
      </c>
      <c r="C18" s="209">
        <f>'[1]Podklady RZ'!C388</f>
        <v>0</v>
      </c>
      <c r="D18" s="309">
        <f>'[1]Podklady RZ'!D388</f>
        <v>0</v>
      </c>
      <c r="E18" s="308">
        <f>'[1]Podklady RZ'!E388</f>
        <v>0</v>
      </c>
      <c r="F18" s="209">
        <f>'[1]Podklady RZ'!F388</f>
        <v>0</v>
      </c>
      <c r="G18" s="309">
        <f>'[1]Podklady RZ'!G388</f>
        <v>0</v>
      </c>
      <c r="H18" s="209">
        <f>'[1]Podklady RZ'!H388</f>
        <v>0</v>
      </c>
      <c r="I18" s="209">
        <f>'[1]Podklady RZ'!I388</f>
        <v>0</v>
      </c>
      <c r="J18" s="209">
        <f>'[1]Podklady RZ'!J388</f>
        <v>0</v>
      </c>
      <c r="K18" s="308">
        <f>'[1]Podklady RZ'!K388</f>
        <v>0</v>
      </c>
      <c r="L18" s="209">
        <f>'[1]Podklady RZ'!L388</f>
        <v>0</v>
      </c>
      <c r="M18" s="309">
        <f>'[1]Podklady RZ'!M388</f>
        <v>0</v>
      </c>
      <c r="N18" s="209">
        <f>'[1]Podklady RZ'!N388</f>
        <v>0</v>
      </c>
      <c r="O18" s="217">
        <f>'[1]Podklady RZ'!O388</f>
        <v>0</v>
      </c>
      <c r="P18" s="102"/>
      <c r="U18" s="130"/>
    </row>
    <row r="19" spans="1:21" x14ac:dyDescent="0.2">
      <c r="A19" s="178" t="s">
        <v>35</v>
      </c>
      <c r="B19" s="308">
        <f>'[1]Podklady RZ'!B389</f>
        <v>1.7950889999999999</v>
      </c>
      <c r="C19" s="209">
        <f>'[1]Podklady RZ'!C389</f>
        <v>1.8769629999999999</v>
      </c>
      <c r="D19" s="309">
        <f>'[1]Podklady RZ'!D389</f>
        <v>1.8712310000000001</v>
      </c>
      <c r="E19" s="308">
        <f>'[1]Podklady RZ'!E389</f>
        <v>1.549782</v>
      </c>
      <c r="F19" s="209">
        <f>'[1]Podklady RZ'!F389</f>
        <v>2.851378</v>
      </c>
      <c r="G19" s="309">
        <f>'[1]Podklady RZ'!G389</f>
        <v>2.2345839999999999</v>
      </c>
      <c r="H19" s="209">
        <f>'[1]Podklady RZ'!H389</f>
        <v>1.419254</v>
      </c>
      <c r="I19" s="209">
        <f>'[1]Podklady RZ'!I389</f>
        <v>1.2094149999999999</v>
      </c>
      <c r="J19" s="209">
        <f>'[1]Podklady RZ'!J389</f>
        <v>1.9188859999999999</v>
      </c>
      <c r="K19" s="308">
        <f>'[1]Podklady RZ'!K389</f>
        <v>2.1623679999999998</v>
      </c>
      <c r="L19" s="209">
        <f>'[1]Podklady RZ'!L389</f>
        <v>2.1904940000000002</v>
      </c>
      <c r="M19" s="309">
        <f>'[1]Podklady RZ'!M389</f>
        <v>1.447762</v>
      </c>
      <c r="N19" s="209">
        <f>'[1]Podklady RZ'!N389</f>
        <v>22.527206000000003</v>
      </c>
      <c r="O19" s="217">
        <f>'[1]Podklady RZ'!O389</f>
        <v>2.5773101011361012E-2</v>
      </c>
      <c r="P19" s="102"/>
      <c r="U19" s="130"/>
    </row>
    <row r="20" spans="1:21" x14ac:dyDescent="0.2">
      <c r="A20" s="178" t="s">
        <v>34</v>
      </c>
      <c r="B20" s="308">
        <f>'[1]Podklady RZ'!B390</f>
        <v>0</v>
      </c>
      <c r="C20" s="209">
        <f>'[1]Podklady RZ'!C390</f>
        <v>0</v>
      </c>
      <c r="D20" s="309">
        <f>'[1]Podklady RZ'!D390</f>
        <v>0</v>
      </c>
      <c r="E20" s="308">
        <f>'[1]Podklady RZ'!E390</f>
        <v>0</v>
      </c>
      <c r="F20" s="209">
        <f>'[1]Podklady RZ'!F390</f>
        <v>0</v>
      </c>
      <c r="G20" s="309">
        <f>'[1]Podklady RZ'!G390</f>
        <v>0</v>
      </c>
      <c r="H20" s="209">
        <f>'[1]Podklady RZ'!H390</f>
        <v>0</v>
      </c>
      <c r="I20" s="209">
        <f>'[1]Podklady RZ'!I390</f>
        <v>0</v>
      </c>
      <c r="J20" s="209">
        <f>'[1]Podklady RZ'!J390</f>
        <v>0</v>
      </c>
      <c r="K20" s="308">
        <f>'[1]Podklady RZ'!K390</f>
        <v>0</v>
      </c>
      <c r="L20" s="209">
        <f>'[1]Podklady RZ'!L390</f>
        <v>0</v>
      </c>
      <c r="M20" s="309">
        <f>'[1]Podklady RZ'!M390</f>
        <v>0</v>
      </c>
      <c r="N20" s="209">
        <f>'[1]Podklady RZ'!N390</f>
        <v>0</v>
      </c>
      <c r="O20" s="217">
        <f>'[1]Podklady RZ'!O390</f>
        <v>0</v>
      </c>
      <c r="P20" s="102"/>
      <c r="U20" s="130"/>
    </row>
    <row r="21" spans="1:21" x14ac:dyDescent="0.2">
      <c r="A21" s="178" t="s">
        <v>33</v>
      </c>
      <c r="B21" s="308">
        <f>'[1]Podklady RZ'!B391</f>
        <v>0.42799999999999999</v>
      </c>
      <c r="C21" s="209">
        <f>'[1]Podklady RZ'!C391</f>
        <v>0.93</v>
      </c>
      <c r="D21" s="309">
        <f>'[1]Podklady RZ'!D391</f>
        <v>1.423</v>
      </c>
      <c r="E21" s="308">
        <f>'[1]Podklady RZ'!E391</f>
        <v>1.1260219999999999</v>
      </c>
      <c r="F21" s="209">
        <f>'[1]Podklady RZ'!F391</f>
        <v>0.31892300000000001</v>
      </c>
      <c r="G21" s="309">
        <f>'[1]Podklady RZ'!G391</f>
        <v>0.261517</v>
      </c>
      <c r="H21" s="209">
        <f>'[1]Podklady RZ'!H391</f>
        <v>0.278279</v>
      </c>
      <c r="I21" s="209">
        <f>'[1]Podklady RZ'!I391</f>
        <v>0.247726</v>
      </c>
      <c r="J21" s="209">
        <f>'[1]Podklady RZ'!J391</f>
        <v>0.2485</v>
      </c>
      <c r="K21" s="308">
        <f>'[1]Podklady RZ'!K391</f>
        <v>1.1702629999999998</v>
      </c>
      <c r="L21" s="209">
        <f>'[1]Podklady RZ'!L391</f>
        <v>1.2372180000000002</v>
      </c>
      <c r="M21" s="309">
        <f>'[1]Podklady RZ'!M391</f>
        <v>1.201376</v>
      </c>
      <c r="N21" s="209">
        <f>'[1]Podklady RZ'!N391</f>
        <v>8.8708240000000007</v>
      </c>
      <c r="O21" s="217">
        <f>'[1]Podklady RZ'!O391</f>
        <v>3.0671557177440498E-3</v>
      </c>
      <c r="P21" s="102"/>
      <c r="U21" s="130"/>
    </row>
    <row r="22" spans="1:21" x14ac:dyDescent="0.2">
      <c r="A22" s="178" t="s">
        <v>32</v>
      </c>
      <c r="B22" s="308">
        <f>'[1]Podklady RZ'!B392</f>
        <v>0</v>
      </c>
      <c r="C22" s="209">
        <f>'[1]Podklady RZ'!C392</f>
        <v>0</v>
      </c>
      <c r="D22" s="309">
        <f>'[1]Podklady RZ'!D392</f>
        <v>0</v>
      </c>
      <c r="E22" s="308">
        <f>'[1]Podklady RZ'!E392</f>
        <v>0</v>
      </c>
      <c r="F22" s="209">
        <f>'[1]Podklady RZ'!F392</f>
        <v>0</v>
      </c>
      <c r="G22" s="309">
        <f>'[1]Podklady RZ'!G392</f>
        <v>0</v>
      </c>
      <c r="H22" s="209">
        <f>'[1]Podklady RZ'!H392</f>
        <v>0</v>
      </c>
      <c r="I22" s="209">
        <f>'[1]Podklady RZ'!I392</f>
        <v>0</v>
      </c>
      <c r="J22" s="209">
        <f>'[1]Podklady RZ'!J392</f>
        <v>0</v>
      </c>
      <c r="K22" s="308">
        <f>'[1]Podklady RZ'!K392</f>
        <v>0</v>
      </c>
      <c r="L22" s="209">
        <f>'[1]Podklady RZ'!L392</f>
        <v>0</v>
      </c>
      <c r="M22" s="309">
        <f>'[1]Podklady RZ'!M392</f>
        <v>0</v>
      </c>
      <c r="N22" s="209">
        <f>'[1]Podklady RZ'!N392</f>
        <v>0</v>
      </c>
      <c r="O22" s="217">
        <f>'[1]Podklady RZ'!O392</f>
        <v>0</v>
      </c>
      <c r="P22" s="102"/>
      <c r="U22" s="130"/>
    </row>
    <row r="23" spans="1:21" x14ac:dyDescent="0.2">
      <c r="A23" s="178" t="s">
        <v>3</v>
      </c>
      <c r="B23" s="308">
        <f>'[1]Podklady RZ'!B393</f>
        <v>0</v>
      </c>
      <c r="C23" s="209">
        <f>'[1]Podklady RZ'!C393</f>
        <v>0</v>
      </c>
      <c r="D23" s="309">
        <f>'[1]Podklady RZ'!D393</f>
        <v>0</v>
      </c>
      <c r="E23" s="308">
        <f>'[1]Podklady RZ'!E393</f>
        <v>0</v>
      </c>
      <c r="F23" s="209">
        <f>'[1]Podklady RZ'!F393</f>
        <v>0</v>
      </c>
      <c r="G23" s="309">
        <f>'[1]Podklady RZ'!G393</f>
        <v>0</v>
      </c>
      <c r="H23" s="209">
        <f>'[1]Podklady RZ'!H393</f>
        <v>0</v>
      </c>
      <c r="I23" s="209">
        <f>'[1]Podklady RZ'!I393</f>
        <v>0</v>
      </c>
      <c r="J23" s="209">
        <f>'[1]Podklady RZ'!J393</f>
        <v>0</v>
      </c>
      <c r="K23" s="308">
        <f>'[1]Podklady RZ'!K393</f>
        <v>0</v>
      </c>
      <c r="L23" s="209">
        <f>'[1]Podklady RZ'!L393</f>
        <v>0</v>
      </c>
      <c r="M23" s="309">
        <f>'[1]Podklady RZ'!M393</f>
        <v>0</v>
      </c>
      <c r="N23" s="209">
        <f>'[1]Podklady RZ'!N393</f>
        <v>0</v>
      </c>
      <c r="O23" s="217">
        <f>'[1]Podklady RZ'!O393</f>
        <v>0</v>
      </c>
      <c r="P23" s="102"/>
      <c r="U23" s="130"/>
    </row>
    <row r="24" spans="1:21" x14ac:dyDescent="0.2">
      <c r="A24" s="178" t="s">
        <v>31</v>
      </c>
      <c r="B24" s="308">
        <f>'[1]Podklady RZ'!B394</f>
        <v>0.134494</v>
      </c>
      <c r="C24" s="209">
        <f>'[1]Podklady RZ'!C394</f>
        <v>0.12371500000000001</v>
      </c>
      <c r="D24" s="309">
        <f>'[1]Podklady RZ'!D394</f>
        <v>0.11101</v>
      </c>
      <c r="E24" s="308">
        <f>'[1]Podklady RZ'!E394</f>
        <v>8.4567000000000003E-2</v>
      </c>
      <c r="F24" s="209">
        <f>'[1]Podklady RZ'!F394</f>
        <v>4.9938000000000003E-2</v>
      </c>
      <c r="G24" s="309">
        <f>'[1]Podklady RZ'!G394</f>
        <v>1.0949E-2</v>
      </c>
      <c r="H24" s="209">
        <f>'[1]Podklady RZ'!H394</f>
        <v>3.2729999999999999E-3</v>
      </c>
      <c r="I24" s="209">
        <f>'[1]Podklady RZ'!I394</f>
        <v>8.9770000000000006E-3</v>
      </c>
      <c r="J24" s="209">
        <f>'[1]Podklady RZ'!J394</f>
        <v>1.9862999999999999E-2</v>
      </c>
      <c r="K24" s="308">
        <f>'[1]Podklady RZ'!K394</f>
        <v>8.0003000000000005E-2</v>
      </c>
      <c r="L24" s="209">
        <f>'[1]Podklady RZ'!L394</f>
        <v>0.102977</v>
      </c>
      <c r="M24" s="309">
        <f>'[1]Podklady RZ'!M394</f>
        <v>0.134936</v>
      </c>
      <c r="N24" s="209">
        <f>'[1]Podklady RZ'!N394</f>
        <v>0.86470200000000008</v>
      </c>
      <c r="O24" s="217">
        <f>'[1]Podklady RZ'!O394</f>
        <v>2.9825882612033905E-3</v>
      </c>
      <c r="P24" s="102"/>
      <c r="U24" s="130"/>
    </row>
    <row r="25" spans="1:21" x14ac:dyDescent="0.2">
      <c r="A25" s="178" t="s">
        <v>30</v>
      </c>
      <c r="B25" s="308">
        <f>'[1]Podklady RZ'!B395</f>
        <v>100.00261600000002</v>
      </c>
      <c r="C25" s="209">
        <f>'[1]Podklady RZ'!C395</f>
        <v>87.338540000000023</v>
      </c>
      <c r="D25" s="309">
        <f>'[1]Podklady RZ'!D395</f>
        <v>84.105227000000014</v>
      </c>
      <c r="E25" s="308">
        <f>'[1]Podklady RZ'!E395</f>
        <v>66.886248000000023</v>
      </c>
      <c r="F25" s="209">
        <f>'[1]Podklady RZ'!F395</f>
        <v>48.776432999999997</v>
      </c>
      <c r="G25" s="309">
        <f>'[1]Podklady RZ'!G395</f>
        <v>30.645153999999998</v>
      </c>
      <c r="H25" s="209">
        <f>'[1]Podklady RZ'!H395</f>
        <v>29.032641999999999</v>
      </c>
      <c r="I25" s="209">
        <f>'[1]Podklady RZ'!I395</f>
        <v>30.716899000000005</v>
      </c>
      <c r="J25" s="209">
        <f>'[1]Podklady RZ'!J395</f>
        <v>42.300937000000005</v>
      </c>
      <c r="K25" s="308">
        <f>'[1]Podklady RZ'!K395</f>
        <v>52.750164999999996</v>
      </c>
      <c r="L25" s="209">
        <f>'[1]Podklady RZ'!L395</f>
        <v>77.418813999999998</v>
      </c>
      <c r="M25" s="309">
        <f>'[1]Podklady RZ'!M395</f>
        <v>90.298479</v>
      </c>
      <c r="N25" s="209">
        <f>'[1]Podklady RZ'!N395</f>
        <v>740.27215400000023</v>
      </c>
      <c r="O25" s="217">
        <f>'[1]Podklady RZ'!O395</f>
        <v>2.9086915627570417E-2</v>
      </c>
      <c r="P25" s="102"/>
      <c r="U25" s="99"/>
    </row>
    <row r="26" spans="1:21" ht="13.5" customHeight="1" x14ac:dyDescent="0.2">
      <c r="A26" s="176" t="s">
        <v>312</v>
      </c>
      <c r="B26" s="306">
        <f>'[1]Podklady RZ'!B396</f>
        <v>238.60243599999993</v>
      </c>
      <c r="C26" s="208">
        <f>'[1]Podklady RZ'!C396</f>
        <v>209.80607200000006</v>
      </c>
      <c r="D26" s="307">
        <f>'[1]Podklady RZ'!D396</f>
        <v>194.729017</v>
      </c>
      <c r="E26" s="306">
        <f>'[1]Podklady RZ'!E396</f>
        <v>153.319366</v>
      </c>
      <c r="F26" s="208">
        <f>'[1]Podklady RZ'!F396</f>
        <v>99.281847999999997</v>
      </c>
      <c r="G26" s="307">
        <f>'[1]Podklady RZ'!G396</f>
        <v>46.044270999999995</v>
      </c>
      <c r="H26" s="208">
        <f>'[1]Podklady RZ'!H396</f>
        <v>39.124220000000001</v>
      </c>
      <c r="I26" s="208">
        <f>'[1]Podklady RZ'!I396</f>
        <v>40.135647000000006</v>
      </c>
      <c r="J26" s="208">
        <f>'[1]Podklady RZ'!J396</f>
        <v>59.577658999999997</v>
      </c>
      <c r="K26" s="306">
        <f>'[1]Podklady RZ'!K396</f>
        <v>119.138932</v>
      </c>
      <c r="L26" s="208">
        <f>'[1]Podklady RZ'!L396</f>
        <v>175.66026899999997</v>
      </c>
      <c r="M26" s="307">
        <f>'[1]Podklady RZ'!M396</f>
        <v>222.46643599999996</v>
      </c>
      <c r="N26" s="208">
        <f>'[1]Podklady RZ'!N396</f>
        <v>1597.8861730000001</v>
      </c>
      <c r="O26" s="216">
        <f>'[1]Podklady RZ'!O396</f>
        <v>1.8983734927403899E-2</v>
      </c>
      <c r="P26" s="10"/>
      <c r="U26" s="79"/>
    </row>
    <row r="27" spans="1:21" ht="12.75" customHeight="1" x14ac:dyDescent="0.2">
      <c r="A27" s="178" t="s">
        <v>26</v>
      </c>
      <c r="B27" s="308">
        <f>'[1]Podklady RZ'!B397</f>
        <v>23.238699</v>
      </c>
      <c r="C27" s="209">
        <f>'[1]Podklady RZ'!C397</f>
        <v>21.653009999999998</v>
      </c>
      <c r="D27" s="309">
        <f>'[1]Podklady RZ'!D397</f>
        <v>20.689727999999999</v>
      </c>
      <c r="E27" s="308">
        <f>'[1]Podklady RZ'!E397</f>
        <v>16.926226</v>
      </c>
      <c r="F27" s="209">
        <f>'[1]Podklady RZ'!F397</f>
        <v>10.635414000000001</v>
      </c>
      <c r="G27" s="309">
        <f>'[1]Podklady RZ'!G397</f>
        <v>9.6246750000000016</v>
      </c>
      <c r="H27" s="209">
        <f>'[1]Podklady RZ'!H397</f>
        <v>9.1618250000000003</v>
      </c>
      <c r="I27" s="209">
        <f>'[1]Podklady RZ'!I397</f>
        <v>8.8165949999999995</v>
      </c>
      <c r="J27" s="209">
        <f>'[1]Podklady RZ'!J397</f>
        <v>9.3409449999999996</v>
      </c>
      <c r="K27" s="308">
        <f>'[1]Podklady RZ'!K397</f>
        <v>10.374571</v>
      </c>
      <c r="L27" s="209">
        <f>'[1]Podklady RZ'!L397</f>
        <v>13.799515999999999</v>
      </c>
      <c r="M27" s="309">
        <f>'[1]Podklady RZ'!M397</f>
        <v>19.191587999999999</v>
      </c>
      <c r="N27" s="209">
        <f>'[1]Podklady RZ'!N397</f>
        <v>173.45279200000002</v>
      </c>
      <c r="O27" s="217">
        <f>'[1]Podklady RZ'!O397</f>
        <v>7.8753355773913802E-3</v>
      </c>
      <c r="P27" s="102"/>
      <c r="U27" s="79"/>
    </row>
    <row r="28" spans="1:21" ht="12.75" customHeight="1" x14ac:dyDescent="0.2">
      <c r="A28" s="178" t="s">
        <v>0</v>
      </c>
      <c r="B28" s="308">
        <f>'[1]Podklady RZ'!B398</f>
        <v>6.1529399999999992</v>
      </c>
      <c r="C28" s="209">
        <f>'[1]Podklady RZ'!C398</f>
        <v>5.4262299999999994</v>
      </c>
      <c r="D28" s="309">
        <f>'[1]Podklady RZ'!D398</f>
        <v>5.0037099999999999</v>
      </c>
      <c r="E28" s="308">
        <f>'[1]Podklady RZ'!E398</f>
        <v>3.7126100000000002</v>
      </c>
      <c r="F28" s="209">
        <f>'[1]Podklady RZ'!F398</f>
        <v>1.9205699999999999</v>
      </c>
      <c r="G28" s="309">
        <f>'[1]Podklady RZ'!G398</f>
        <v>1.40876</v>
      </c>
      <c r="H28" s="209">
        <f>'[1]Podklady RZ'!H398</f>
        <v>1.4065799999999999</v>
      </c>
      <c r="I28" s="209">
        <f>'[1]Podklady RZ'!I398</f>
        <v>1.4053399999999998</v>
      </c>
      <c r="J28" s="209">
        <f>'[1]Podklady RZ'!J398</f>
        <v>1.66021</v>
      </c>
      <c r="K28" s="308">
        <f>'[1]Podklady RZ'!K398</f>
        <v>3.42719</v>
      </c>
      <c r="L28" s="209">
        <f>'[1]Podklady RZ'!L398</f>
        <v>4.9712700000000005</v>
      </c>
      <c r="M28" s="309">
        <f>'[1]Podklady RZ'!M398</f>
        <v>5.7340200000000001</v>
      </c>
      <c r="N28" s="209">
        <f>'[1]Podklady RZ'!N398</f>
        <v>42.229429999999994</v>
      </c>
      <c r="O28" s="217">
        <f>'[1]Podklady RZ'!O398</f>
        <v>1.9155360619624532E-2</v>
      </c>
      <c r="P28" s="102"/>
      <c r="U28" s="79"/>
    </row>
    <row r="29" spans="1:21" ht="12.75" customHeight="1" x14ac:dyDescent="0.2">
      <c r="A29" s="178" t="s">
        <v>1</v>
      </c>
      <c r="B29" s="308">
        <f>'[1]Podklady RZ'!B399</f>
        <v>0.66920999999999997</v>
      </c>
      <c r="C29" s="209">
        <f>'[1]Podklady RZ'!C399</f>
        <v>0.63951000000000002</v>
      </c>
      <c r="D29" s="309">
        <f>'[1]Podklady RZ'!D399</f>
        <v>0.52652999999999994</v>
      </c>
      <c r="E29" s="308">
        <f>'[1]Podklady RZ'!E399</f>
        <v>0.34534999999999999</v>
      </c>
      <c r="F29" s="209">
        <f>'[1]Podklady RZ'!F399</f>
        <v>0.13325999999999999</v>
      </c>
      <c r="G29" s="309">
        <f>'[1]Podklady RZ'!G399</f>
        <v>2.9959999999999997E-2</v>
      </c>
      <c r="H29" s="209">
        <f>'[1]Podklady RZ'!H399</f>
        <v>1.9709999999999998E-2</v>
      </c>
      <c r="I29" s="209">
        <f>'[1]Podklady RZ'!I399</f>
        <v>1.9969999999999998E-2</v>
      </c>
      <c r="J29" s="209">
        <f>'[1]Podklady RZ'!J399</f>
        <v>5.4629999999999998E-2</v>
      </c>
      <c r="K29" s="308">
        <f>'[1]Podklady RZ'!K399</f>
        <v>0.22549</v>
      </c>
      <c r="L29" s="209">
        <f>'[1]Podklady RZ'!L399</f>
        <v>0.39517000000000002</v>
      </c>
      <c r="M29" s="309">
        <f>'[1]Podklady RZ'!M399</f>
        <v>0.55362</v>
      </c>
      <c r="N29" s="209">
        <f>'[1]Podklady RZ'!N399</f>
        <v>3.6124100000000001</v>
      </c>
      <c r="O29" s="217">
        <f>'[1]Podklady RZ'!O399</f>
        <v>4.8725488981332535E-3</v>
      </c>
      <c r="P29" s="102"/>
      <c r="U29" s="79"/>
    </row>
    <row r="30" spans="1:21" ht="12.75" customHeight="1" x14ac:dyDescent="0.2">
      <c r="A30" s="178" t="s">
        <v>2</v>
      </c>
      <c r="B30" s="308">
        <f>'[1]Podklady RZ'!B400</f>
        <v>0.64254999999999995</v>
      </c>
      <c r="C30" s="209">
        <f>'[1]Podklady RZ'!C400</f>
        <v>0.51360000000000006</v>
      </c>
      <c r="D30" s="309">
        <f>'[1]Podklady RZ'!D400</f>
        <v>0.50548999999999999</v>
      </c>
      <c r="E30" s="308">
        <f>'[1]Podklady RZ'!E400</f>
        <v>0.45095000000000007</v>
      </c>
      <c r="F30" s="209">
        <f>'[1]Podklady RZ'!F400</f>
        <v>0.32116999999999996</v>
      </c>
      <c r="G30" s="309">
        <f>'[1]Podklady RZ'!G400</f>
        <v>3.2350000000000004E-2</v>
      </c>
      <c r="H30" s="209">
        <f>'[1]Podklady RZ'!H400</f>
        <v>1.2710000000000001E-2</v>
      </c>
      <c r="I30" s="209">
        <f>'[1]Podklady RZ'!I400</f>
        <v>2.3600000000000003E-2</v>
      </c>
      <c r="J30" s="209">
        <f>'[1]Podklady RZ'!J400</f>
        <v>7.9650000000000012E-2</v>
      </c>
      <c r="K30" s="308">
        <f>'[1]Podklady RZ'!K400</f>
        <v>0.26483000000000007</v>
      </c>
      <c r="L30" s="209">
        <f>'[1]Podklady RZ'!L400</f>
        <v>0.44500000000000001</v>
      </c>
      <c r="M30" s="309">
        <f>'[1]Podklady RZ'!M400</f>
        <v>0.66867999999999994</v>
      </c>
      <c r="N30" s="209">
        <f>'[1]Podklady RZ'!N400</f>
        <v>3.9605800000000002</v>
      </c>
      <c r="O30" s="217">
        <f>'[1]Podklady RZ'!O400</f>
        <v>1.698663470284489E-2</v>
      </c>
      <c r="P30" s="102"/>
    </row>
    <row r="31" spans="1:21" x14ac:dyDescent="0.2">
      <c r="A31" s="178" t="s">
        <v>6</v>
      </c>
      <c r="B31" s="308">
        <f>'[1]Podklady RZ'!B401</f>
        <v>9.3178920000000005</v>
      </c>
      <c r="C31" s="209">
        <f>'[1]Podklady RZ'!C401</f>
        <v>8.6750170000000004</v>
      </c>
      <c r="D31" s="309">
        <f>'[1]Podklady RZ'!D401</f>
        <v>9.0172000000000008</v>
      </c>
      <c r="E31" s="308">
        <f>'[1]Podklady RZ'!E401</f>
        <v>7.5102919999999997</v>
      </c>
      <c r="F31" s="209">
        <f>'[1]Podklady RZ'!F401</f>
        <v>5.8756969999999997</v>
      </c>
      <c r="G31" s="309">
        <f>'[1]Podklady RZ'!G401</f>
        <v>3.0867900000000001</v>
      </c>
      <c r="H31" s="209">
        <f>'[1]Podklady RZ'!H401</f>
        <v>2.6400100000000002</v>
      </c>
      <c r="I31" s="209">
        <f>'[1]Podklady RZ'!I401</f>
        <v>2.56854</v>
      </c>
      <c r="J31" s="209">
        <f>'[1]Podklady RZ'!J401</f>
        <v>4.4567860000000001</v>
      </c>
      <c r="K31" s="308">
        <f>'[1]Podklady RZ'!K401</f>
        <v>3.2982760000000004</v>
      </c>
      <c r="L31" s="209">
        <f>'[1]Podklady RZ'!L401</f>
        <v>7.7018940000000002</v>
      </c>
      <c r="M31" s="309">
        <f>'[1]Podklady RZ'!M401</f>
        <v>8.9956720000000008</v>
      </c>
      <c r="N31" s="209">
        <f>'[1]Podklady RZ'!N401</f>
        <v>73.144066000000009</v>
      </c>
      <c r="O31" s="217">
        <f>'[1]Podklady RZ'!O401</f>
        <v>0.17267703255563144</v>
      </c>
      <c r="P31" s="102"/>
    </row>
    <row r="32" spans="1:21" x14ac:dyDescent="0.2">
      <c r="A32" s="178" t="s">
        <v>25</v>
      </c>
      <c r="B32" s="308">
        <f>'[1]Podklady RZ'!B402</f>
        <v>142.56952899999996</v>
      </c>
      <c r="C32" s="209">
        <f>'[1]Podklady RZ'!C402</f>
        <v>123.61623500000005</v>
      </c>
      <c r="D32" s="309">
        <f>'[1]Podklady RZ'!D402</f>
        <v>116.106089</v>
      </c>
      <c r="E32" s="308">
        <f>'[1]Podklady RZ'!E402</f>
        <v>91.255241999999996</v>
      </c>
      <c r="F32" s="209">
        <f>'[1]Podklady RZ'!F402</f>
        <v>61.207556999999994</v>
      </c>
      <c r="G32" s="309">
        <f>'[1]Podklady RZ'!G402</f>
        <v>24.968147999999992</v>
      </c>
      <c r="H32" s="209">
        <f>'[1]Podklady RZ'!H402</f>
        <v>20.569039</v>
      </c>
      <c r="I32" s="209">
        <f>'[1]Podklady RZ'!I402</f>
        <v>21.099833000000011</v>
      </c>
      <c r="J32" s="209">
        <f>'[1]Podklady RZ'!J402</f>
        <v>33.553453000000005</v>
      </c>
      <c r="K32" s="308">
        <f>'[1]Podklady RZ'!K402</f>
        <v>73.874157000000011</v>
      </c>
      <c r="L32" s="209">
        <f>'[1]Podklady RZ'!L402</f>
        <v>104.24452699999996</v>
      </c>
      <c r="M32" s="309">
        <f>'[1]Podklady RZ'!M402</f>
        <v>133.53677999999996</v>
      </c>
      <c r="N32" s="209">
        <f>'[1]Podklady RZ'!N402</f>
        <v>946.6005889999999</v>
      </c>
      <c r="O32" s="217">
        <f>'[1]Podklady RZ'!O402</f>
        <v>2.5751962553310245E-2</v>
      </c>
      <c r="P32" s="102"/>
    </row>
    <row r="33" spans="1:16" x14ac:dyDescent="0.2">
      <c r="A33" s="178" t="s">
        <v>5</v>
      </c>
      <c r="B33" s="308">
        <f>'[1]Podklady RZ'!B403</f>
        <v>55.934105999999986</v>
      </c>
      <c r="C33" s="209">
        <f>'[1]Podklady RZ'!C403</f>
        <v>49.22487000000001</v>
      </c>
      <c r="D33" s="309">
        <f>'[1]Podklady RZ'!D403</f>
        <v>42.826830000000001</v>
      </c>
      <c r="E33" s="308">
        <f>'[1]Podklady RZ'!E403</f>
        <v>33.079725999999994</v>
      </c>
      <c r="F33" s="209">
        <f>'[1]Podklady RZ'!F403</f>
        <v>19.172340000000009</v>
      </c>
      <c r="G33" s="309">
        <f>'[1]Podklady RZ'!G403</f>
        <v>6.8934779999999991</v>
      </c>
      <c r="H33" s="209">
        <f>'[1]Podklady RZ'!H403</f>
        <v>5.3143460000000005</v>
      </c>
      <c r="I33" s="209">
        <f>'[1]Podklady RZ'!I403</f>
        <v>6.2016790000000004</v>
      </c>
      <c r="J33" s="209">
        <f>'[1]Podklady RZ'!J403</f>
        <v>10.426935</v>
      </c>
      <c r="K33" s="308">
        <f>'[1]Podklady RZ'!K403</f>
        <v>27.626840999999992</v>
      </c>
      <c r="L33" s="209">
        <f>'[1]Podklady RZ'!L403</f>
        <v>44.035006000000003</v>
      </c>
      <c r="M33" s="309">
        <f>'[1]Podklady RZ'!M403</f>
        <v>53.691215999999997</v>
      </c>
      <c r="N33" s="209">
        <f>'[1]Podklady RZ'!N403</f>
        <v>354.42737300000005</v>
      </c>
      <c r="O33" s="217">
        <f>'[1]Podklady RZ'!O403</f>
        <v>1.7710482769822438E-2</v>
      </c>
      <c r="P33" s="102"/>
    </row>
    <row r="34" spans="1:16" x14ac:dyDescent="0.2">
      <c r="A34" s="178" t="s">
        <v>3</v>
      </c>
      <c r="B34" s="308">
        <f>'[1]Podklady RZ'!B404</f>
        <v>7.7509999999999996E-2</v>
      </c>
      <c r="C34" s="209">
        <f>'[1]Podklady RZ'!C404</f>
        <v>5.7599999999999991E-2</v>
      </c>
      <c r="D34" s="309">
        <f>'[1]Podklady RZ'!D404</f>
        <v>5.3439999999999994E-2</v>
      </c>
      <c r="E34" s="308">
        <f>'[1]Podklady RZ'!E404</f>
        <v>3.8969999999999998E-2</v>
      </c>
      <c r="F34" s="209">
        <f>'[1]Podklady RZ'!F404</f>
        <v>1.584E-2</v>
      </c>
      <c r="G34" s="309">
        <f>'[1]Podklady RZ'!G404</f>
        <v>1.1E-4</v>
      </c>
      <c r="H34" s="209">
        <f>'[1]Podklady RZ'!H404</f>
        <v>0</v>
      </c>
      <c r="I34" s="209">
        <f>'[1]Podklady RZ'!I404</f>
        <v>8.9999999999999992E-5</v>
      </c>
      <c r="J34" s="209">
        <f>'[1]Podklady RZ'!J404</f>
        <v>5.0500000000000007E-3</v>
      </c>
      <c r="K34" s="308">
        <f>'[1]Podklady RZ'!K404</f>
        <v>4.7577000000000001E-2</v>
      </c>
      <c r="L34" s="209">
        <f>'[1]Podklady RZ'!L404</f>
        <v>6.7886000000000002E-2</v>
      </c>
      <c r="M34" s="309">
        <f>'[1]Podklady RZ'!M404</f>
        <v>9.486E-2</v>
      </c>
      <c r="N34" s="209">
        <f>'[1]Podklady RZ'!N404</f>
        <v>0.45893299999999998</v>
      </c>
      <c r="O34" s="217">
        <f>'[1]Podklady RZ'!O404</f>
        <v>2.5882605779129343E-4</v>
      </c>
      <c r="P34" s="102"/>
    </row>
    <row r="35" spans="1:16" ht="11.45" customHeight="1" x14ac:dyDescent="0.2">
      <c r="A35" s="203" t="s">
        <v>172</v>
      </c>
      <c r="B35" s="72"/>
      <c r="C35" s="72"/>
      <c r="D35" s="8"/>
      <c r="F35" s="10"/>
      <c r="G35" s="104"/>
      <c r="H35" s="104"/>
      <c r="I35" s="104"/>
      <c r="J35" s="104"/>
      <c r="K35" s="104"/>
      <c r="O35" s="3"/>
    </row>
    <row r="36" spans="1:16" x14ac:dyDescent="0.2">
      <c r="A36" s="203"/>
      <c r="B36" s="72"/>
      <c r="C36" s="72"/>
    </row>
    <row r="37" spans="1:16" x14ac:dyDescent="0.2">
      <c r="B37" s="79"/>
      <c r="C37" s="79"/>
      <c r="D37" s="79"/>
    </row>
    <row r="38" spans="1:16" x14ac:dyDescent="0.2">
      <c r="B38" s="79"/>
      <c r="C38" s="79"/>
      <c r="D38" s="79"/>
    </row>
    <row r="39" spans="1:16" x14ac:dyDescent="0.2">
      <c r="B39" s="79"/>
      <c r="C39" s="79"/>
      <c r="D39" s="79"/>
      <c r="M39" s="110" t="s">
        <v>168</v>
      </c>
      <c r="N39" s="117">
        <f>O7</f>
        <v>1.5581091026476162E-2</v>
      </c>
    </row>
    <row r="40" spans="1:16" x14ac:dyDescent="0.2">
      <c r="B40" s="121"/>
      <c r="C40" s="121"/>
      <c r="D40" s="121"/>
      <c r="M40" s="110" t="s">
        <v>59</v>
      </c>
      <c r="N40" s="117">
        <f>O8</f>
        <v>2.4430380914066911E-2</v>
      </c>
    </row>
    <row r="41" spans="1:16" x14ac:dyDescent="0.2">
      <c r="B41" s="79"/>
      <c r="C41" s="79"/>
      <c r="D41" s="79"/>
      <c r="M41" s="110" t="s">
        <v>117</v>
      </c>
      <c r="N41" s="117">
        <f>O9</f>
        <v>1.8898571242768319E-2</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{F8394BEE-CFA3-48C5-AEE8-EF2DBA986E2D}</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{5A266521-9702-49CC-8735-2801FAA5A20F}</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F8394BEE-CFA3-48C5-AEE8-EF2DBA986E2D}">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5A266521-9702-49CC-8735-2801FAA5A20F}">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5"/>
  <dimension ref="A1:U42"/>
  <sheetViews>
    <sheetView showGridLines="0" view="pageBreakPreview" zoomScaleNormal="70" zoomScaleSheetLayoutView="100" workbookViewId="0">
      <selection activeCell="M30" sqref="M30"/>
    </sheetView>
  </sheetViews>
  <sheetFormatPr defaultColWidth="9.140625" defaultRowHeight="12" x14ac:dyDescent="0.2"/>
  <cols>
    <col min="1" max="1" width="33.28515625" style="75" customWidth="1"/>
    <col min="2" max="14" width="8" style="75" customWidth="1"/>
    <col min="15" max="15" width="6.85546875" style="75" customWidth="1"/>
    <col min="16" max="21" width="9.140625" style="75" customWidth="1"/>
    <col min="22" max="16384" width="9.140625" style="75"/>
  </cols>
  <sheetData>
    <row r="1" spans="1:21" ht="18" x14ac:dyDescent="0.25">
      <c r="A1" s="257" t="s">
        <v>291</v>
      </c>
      <c r="O1" s="260"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7"/>
      <c r="B4" s="129"/>
      <c r="C4" s="129"/>
      <c r="D4" s="129"/>
      <c r="E4" s="129"/>
      <c r="F4" s="110"/>
      <c r="K4" s="110"/>
      <c r="L4" s="128"/>
    </row>
    <row r="5" spans="1:21" ht="12.75" customHeight="1" x14ac:dyDescent="0.2">
      <c r="A5" s="182"/>
      <c r="B5" s="329" t="s">
        <v>42</v>
      </c>
      <c r="C5" s="330"/>
      <c r="D5" s="331"/>
      <c r="E5" s="329" t="s">
        <v>43</v>
      </c>
      <c r="F5" s="330"/>
      <c r="G5" s="331"/>
      <c r="H5" s="330" t="s">
        <v>44</v>
      </c>
      <c r="I5" s="330"/>
      <c r="J5" s="330"/>
      <c r="K5" s="329" t="s">
        <v>45</v>
      </c>
      <c r="L5" s="330"/>
      <c r="M5" s="331"/>
      <c r="N5" s="332" t="s">
        <v>7</v>
      </c>
      <c r="O5" s="339" t="s">
        <v>218</v>
      </c>
    </row>
    <row r="6" spans="1:21" x14ac:dyDescent="0.2">
      <c r="A6" s="181"/>
      <c r="B6" s="300" t="s">
        <v>8</v>
      </c>
      <c r="C6" s="299" t="s">
        <v>9</v>
      </c>
      <c r="D6" s="301" t="s">
        <v>10</v>
      </c>
      <c r="E6" s="300" t="s">
        <v>11</v>
      </c>
      <c r="F6" s="299" t="s">
        <v>12</v>
      </c>
      <c r="G6" s="301" t="s">
        <v>13</v>
      </c>
      <c r="H6" s="240" t="s">
        <v>14</v>
      </c>
      <c r="I6" s="240" t="s">
        <v>15</v>
      </c>
      <c r="J6" s="240" t="s">
        <v>16</v>
      </c>
      <c r="K6" s="300" t="s">
        <v>17</v>
      </c>
      <c r="L6" s="299" t="s">
        <v>18</v>
      </c>
      <c r="M6" s="301" t="s">
        <v>19</v>
      </c>
      <c r="N6" s="332"/>
      <c r="O6" s="339"/>
      <c r="P6" s="110"/>
      <c r="U6" s="110"/>
    </row>
    <row r="7" spans="1:21" ht="13.5" x14ac:dyDescent="0.2">
      <c r="A7" s="175" t="s">
        <v>203</v>
      </c>
      <c r="B7" s="306">
        <f>'[1]Podklady RZ'!B412</f>
        <v>1069.0494999999999</v>
      </c>
      <c r="C7" s="208">
        <f>'[1]Podklady RZ'!C412</f>
        <v>1069.0494999999999</v>
      </c>
      <c r="D7" s="307">
        <f>'[1]Podklady RZ'!D412</f>
        <v>1069.3024999999998</v>
      </c>
      <c r="E7" s="306">
        <f>'[1]Podklady RZ'!E412</f>
        <v>1069.3024999999998</v>
      </c>
      <c r="F7" s="208">
        <f>'[1]Podklady RZ'!F412</f>
        <v>1069.2864999999999</v>
      </c>
      <c r="G7" s="307">
        <f>'[1]Podklady RZ'!G412</f>
        <v>1069.3024999999998</v>
      </c>
      <c r="H7" s="208">
        <f>'[1]Podklady RZ'!H412</f>
        <v>1072.5024999999996</v>
      </c>
      <c r="I7" s="208">
        <f>'[1]Podklady RZ'!I412</f>
        <v>1072.5024999999996</v>
      </c>
      <c r="J7" s="208">
        <f>'[1]Podklady RZ'!J412</f>
        <v>1072.5024999999996</v>
      </c>
      <c r="K7" s="306">
        <f>'[1]Podklady RZ'!K412</f>
        <v>1074.1434999999997</v>
      </c>
      <c r="L7" s="208">
        <f>'[1]Podklady RZ'!L412</f>
        <v>1072.3224999999995</v>
      </c>
      <c r="M7" s="307">
        <f>'[1]Podklady RZ'!M412</f>
        <v>1072.3224999999995</v>
      </c>
      <c r="N7" s="208">
        <f>'[1]Podklady RZ'!N412</f>
        <v>1072.3224999999995</v>
      </c>
      <c r="O7" s="215">
        <f>'[1]Podklady RZ'!O412</f>
        <v>2.7465010261168939E-2</v>
      </c>
      <c r="P7" s="112"/>
      <c r="U7" s="61"/>
    </row>
    <row r="8" spans="1:21" x14ac:dyDescent="0.2">
      <c r="A8" s="175" t="s">
        <v>163</v>
      </c>
      <c r="B8" s="306">
        <f>'[1]Podklady RZ'!B413</f>
        <v>599.87272820331088</v>
      </c>
      <c r="C8" s="208">
        <f>'[1]Podklady RZ'!C413</f>
        <v>503.12179368828777</v>
      </c>
      <c r="D8" s="307">
        <f>'[1]Podklady RZ'!D413</f>
        <v>474.27090307483189</v>
      </c>
      <c r="E8" s="306">
        <f>'[1]Podklady RZ'!E413</f>
        <v>383.69177921086532</v>
      </c>
      <c r="F8" s="208">
        <f>'[1]Podklady RZ'!F413</f>
        <v>301.05490150748551</v>
      </c>
      <c r="G8" s="307">
        <f>'[1]Podklady RZ'!G413</f>
        <v>200.14035000000004</v>
      </c>
      <c r="H8" s="208">
        <f>'[1]Podklady RZ'!H413</f>
        <v>171.70943400000002</v>
      </c>
      <c r="I8" s="208">
        <f>'[1]Podklady RZ'!I413</f>
        <v>178.03907499999994</v>
      </c>
      <c r="J8" s="208">
        <f>'[1]Podklady RZ'!J413</f>
        <v>290.19089100000002</v>
      </c>
      <c r="K8" s="306">
        <f>'[1]Podklady RZ'!K413</f>
        <v>459.98381200000011</v>
      </c>
      <c r="L8" s="208">
        <f>'[1]Podklady RZ'!L413</f>
        <v>526.53452900000002</v>
      </c>
      <c r="M8" s="307">
        <f>'[1]Podklady RZ'!M413</f>
        <v>635.9862730000001</v>
      </c>
      <c r="N8" s="208">
        <f>'[1]Podklady RZ'!N413</f>
        <v>4724.5964696847814</v>
      </c>
      <c r="O8" s="215">
        <f>'[1]Podklady RZ'!O413</f>
        <v>2.9225987313496658E-2</v>
      </c>
      <c r="P8" s="112"/>
      <c r="U8" s="61"/>
    </row>
    <row r="9" spans="1:21" x14ac:dyDescent="0.2">
      <c r="A9" s="175" t="s">
        <v>164</v>
      </c>
      <c r="B9" s="306">
        <f>'[1]Podklady RZ'!B414</f>
        <v>419.77620220331039</v>
      </c>
      <c r="C9" s="208">
        <f>'[1]Podklady RZ'!C414</f>
        <v>391.84989268828815</v>
      </c>
      <c r="D9" s="307">
        <f>'[1]Podklady RZ'!D414</f>
        <v>358.72402007483197</v>
      </c>
      <c r="E9" s="306">
        <f>'[1]Podklady RZ'!E414</f>
        <v>281.69510921086544</v>
      </c>
      <c r="F9" s="208">
        <f>'[1]Podklady RZ'!F414</f>
        <v>211.09311850748543</v>
      </c>
      <c r="G9" s="307">
        <f>'[1]Podklady RZ'!G414</f>
        <v>123.38767</v>
      </c>
      <c r="H9" s="208">
        <f>'[1]Podklady RZ'!H414</f>
        <v>99.255230000000012</v>
      </c>
      <c r="I9" s="208">
        <f>'[1]Podklady RZ'!I414</f>
        <v>109.99188700000001</v>
      </c>
      <c r="J9" s="208">
        <f>'[1]Podklady RZ'!J414</f>
        <v>146.60057</v>
      </c>
      <c r="K9" s="306">
        <f>'[1]Podklady RZ'!K414</f>
        <v>245.77119099999999</v>
      </c>
      <c r="L9" s="208">
        <f>'[1]Podklady RZ'!L414</f>
        <v>306.76397099999997</v>
      </c>
      <c r="M9" s="307">
        <f>'[1]Podklady RZ'!M414</f>
        <v>391.37090799999999</v>
      </c>
      <c r="N9" s="208">
        <f>'[1]Podklady RZ'!N414</f>
        <v>3086.2797696847811</v>
      </c>
      <c r="O9" s="216">
        <f>'[1]Podklady RZ'!O414</f>
        <v>3.3390677635349364E-2</v>
      </c>
      <c r="P9" s="102"/>
      <c r="U9" s="105"/>
    </row>
    <row r="10" spans="1:21" x14ac:dyDescent="0.2">
      <c r="A10" s="178" t="s">
        <v>40</v>
      </c>
      <c r="B10" s="308">
        <f>'[1]Podklady RZ'!B415</f>
        <v>80.270959999999988</v>
      </c>
      <c r="C10" s="209">
        <f>'[1]Podklady RZ'!C415</f>
        <v>75.507530000000003</v>
      </c>
      <c r="D10" s="309">
        <f>'[1]Podklady RZ'!D415</f>
        <v>58.345690000000005</v>
      </c>
      <c r="E10" s="308">
        <f>'[1]Podklady RZ'!E415</f>
        <v>69.830380000000005</v>
      </c>
      <c r="F10" s="209">
        <f>'[1]Podklady RZ'!F415</f>
        <v>86.54243000000001</v>
      </c>
      <c r="G10" s="309">
        <f>'[1]Podklady RZ'!G415</f>
        <v>42.814709999999998</v>
      </c>
      <c r="H10" s="209">
        <f>'[1]Podklady RZ'!H415</f>
        <v>11.41112</v>
      </c>
      <c r="I10" s="209">
        <f>'[1]Podklady RZ'!I415</f>
        <v>40.742089999999997</v>
      </c>
      <c r="J10" s="209">
        <f>'[1]Podklady RZ'!J415</f>
        <v>62.449920000000006</v>
      </c>
      <c r="K10" s="308">
        <f>'[1]Podklady RZ'!K415</f>
        <v>79.905901999999983</v>
      </c>
      <c r="L10" s="209">
        <f>'[1]Podklady RZ'!L415</f>
        <v>55.213879999999996</v>
      </c>
      <c r="M10" s="309">
        <f>'[1]Podklady RZ'!M415</f>
        <v>47.241222</v>
      </c>
      <c r="N10" s="209">
        <f>'[1]Podklady RZ'!N415</f>
        <v>710.27583399999992</v>
      </c>
      <c r="O10" s="217">
        <f>'[1]Podklady RZ'!O415</f>
        <v>8.1491409545779533E-2</v>
      </c>
      <c r="P10" s="102"/>
      <c r="U10" s="130"/>
    </row>
    <row r="11" spans="1:21" x14ac:dyDescent="0.2">
      <c r="A11" s="178" t="s">
        <v>39</v>
      </c>
      <c r="B11" s="308">
        <f>'[1]Podklady RZ'!B416</f>
        <v>5.1417960000000003</v>
      </c>
      <c r="C11" s="209">
        <f>'[1]Podklady RZ'!C416</f>
        <v>4.4695110000000007</v>
      </c>
      <c r="D11" s="309">
        <f>'[1]Podklady RZ'!D416</f>
        <v>4.6593070000000001</v>
      </c>
      <c r="E11" s="308">
        <f>'[1]Podklady RZ'!E416</f>
        <v>3.9221689999999998</v>
      </c>
      <c r="F11" s="209">
        <f>'[1]Podklady RZ'!F416</f>
        <v>3.477411</v>
      </c>
      <c r="G11" s="309">
        <f>'[1]Podklady RZ'!G416</f>
        <v>1.9689070000000002</v>
      </c>
      <c r="H11" s="209">
        <f>'[1]Podklady RZ'!H416</f>
        <v>1.6068239999999998</v>
      </c>
      <c r="I11" s="209">
        <f>'[1]Podklady RZ'!I416</f>
        <v>1.204232</v>
      </c>
      <c r="J11" s="209">
        <f>'[1]Podklady RZ'!J416</f>
        <v>2.3061120000000002</v>
      </c>
      <c r="K11" s="308">
        <f>'[1]Podklady RZ'!K416</f>
        <v>3.7956999999999996</v>
      </c>
      <c r="L11" s="209">
        <f>'[1]Podklady RZ'!L416</f>
        <v>4.8124979999999997</v>
      </c>
      <c r="M11" s="309">
        <f>'[1]Podklady RZ'!M416</f>
        <v>5.1649419999999999</v>
      </c>
      <c r="N11" s="209">
        <f>'[1]Podklady RZ'!N416</f>
        <v>42.529409000000001</v>
      </c>
      <c r="O11" s="217">
        <f>'[1]Podklady RZ'!O416</f>
        <v>7.2910567200664717E-2</v>
      </c>
      <c r="P11" s="102"/>
      <c r="U11" s="130"/>
    </row>
    <row r="12" spans="1:21" x14ac:dyDescent="0.2">
      <c r="A12" s="178" t="s">
        <v>38</v>
      </c>
      <c r="B12" s="308">
        <f>'[1]Podklady RZ'!B417</f>
        <v>9.0659100000000006</v>
      </c>
      <c r="C12" s="209">
        <f>'[1]Podklady RZ'!C417</f>
        <v>6.2101000000000006</v>
      </c>
      <c r="D12" s="309">
        <f>'[1]Podklady RZ'!D417</f>
        <v>10.697950000000001</v>
      </c>
      <c r="E12" s="308">
        <f>'[1]Podklady RZ'!E417</f>
        <v>3.8064</v>
      </c>
      <c r="F12" s="209">
        <f>'[1]Podklady RZ'!F417</f>
        <v>0</v>
      </c>
      <c r="G12" s="309">
        <f>'[1]Podklady RZ'!G417</f>
        <v>0</v>
      </c>
      <c r="H12" s="209">
        <f>'[1]Podklady RZ'!H417</f>
        <v>0.37557999999999997</v>
      </c>
      <c r="I12" s="209">
        <f>'[1]Podklady RZ'!I417</f>
        <v>2.9749400000000001</v>
      </c>
      <c r="J12" s="209">
        <f>'[1]Podklady RZ'!J417</f>
        <v>0.58035000000000003</v>
      </c>
      <c r="K12" s="308">
        <f>'[1]Podklady RZ'!K417</f>
        <v>2.37643</v>
      </c>
      <c r="L12" s="209">
        <f>'[1]Podklady RZ'!L417</f>
        <v>10.81855</v>
      </c>
      <c r="M12" s="309">
        <f>'[1]Podklady RZ'!M417</f>
        <v>7.71889</v>
      </c>
      <c r="N12" s="209">
        <f>'[1]Podklady RZ'!N417</f>
        <v>54.62510000000001</v>
      </c>
      <c r="O12" s="217">
        <f>'[1]Podklady RZ'!O417</f>
        <v>5.5840419660435582E-3</v>
      </c>
      <c r="P12" s="102"/>
      <c r="U12" s="130"/>
    </row>
    <row r="13" spans="1:21" x14ac:dyDescent="0.2">
      <c r="A13" s="178" t="s">
        <v>60</v>
      </c>
      <c r="B13" s="308">
        <f>'[1]Podklady RZ'!B418</f>
        <v>0</v>
      </c>
      <c r="C13" s="209">
        <f>'[1]Podklady RZ'!C418</f>
        <v>0</v>
      </c>
      <c r="D13" s="309">
        <f>'[1]Podklady RZ'!D418</f>
        <v>0</v>
      </c>
      <c r="E13" s="308">
        <f>'[1]Podklady RZ'!E418</f>
        <v>0</v>
      </c>
      <c r="F13" s="209">
        <f>'[1]Podklady RZ'!F418</f>
        <v>0</v>
      </c>
      <c r="G13" s="309">
        <f>'[1]Podklady RZ'!G418</f>
        <v>0</v>
      </c>
      <c r="H13" s="209">
        <f>'[1]Podklady RZ'!H418</f>
        <v>0</v>
      </c>
      <c r="I13" s="209">
        <f>'[1]Podklady RZ'!I418</f>
        <v>0</v>
      </c>
      <c r="J13" s="209">
        <f>'[1]Podklady RZ'!J418</f>
        <v>0</v>
      </c>
      <c r="K13" s="308">
        <f>'[1]Podklady RZ'!K418</f>
        <v>0</v>
      </c>
      <c r="L13" s="209">
        <f>'[1]Podklady RZ'!L418</f>
        <v>0</v>
      </c>
      <c r="M13" s="309">
        <f>'[1]Podklady RZ'!M418</f>
        <v>0</v>
      </c>
      <c r="N13" s="209">
        <f>'[1]Podklady RZ'!N418</f>
        <v>0</v>
      </c>
      <c r="O13" s="217">
        <f>'[1]Podklady RZ'!O418</f>
        <v>0</v>
      </c>
      <c r="P13" s="102"/>
      <c r="U13" s="130"/>
    </row>
    <row r="14" spans="1:21" x14ac:dyDescent="0.2">
      <c r="A14" s="178" t="s">
        <v>61</v>
      </c>
      <c r="B14" s="308">
        <f>'[1]Podklady RZ'!B419</f>
        <v>0</v>
      </c>
      <c r="C14" s="209">
        <f>'[1]Podklady RZ'!C419</f>
        <v>0</v>
      </c>
      <c r="D14" s="309">
        <f>'[1]Podklady RZ'!D419</f>
        <v>0</v>
      </c>
      <c r="E14" s="308">
        <f>'[1]Podklady RZ'!E419</f>
        <v>0</v>
      </c>
      <c r="F14" s="209">
        <f>'[1]Podklady RZ'!F419</f>
        <v>0</v>
      </c>
      <c r="G14" s="309">
        <f>'[1]Podklady RZ'!G419</f>
        <v>0</v>
      </c>
      <c r="H14" s="209">
        <f>'[1]Podklady RZ'!H419</f>
        <v>0</v>
      </c>
      <c r="I14" s="209">
        <f>'[1]Podklady RZ'!I419</f>
        <v>0</v>
      </c>
      <c r="J14" s="209">
        <f>'[1]Podklady RZ'!J419</f>
        <v>0</v>
      </c>
      <c r="K14" s="308">
        <f>'[1]Podklady RZ'!K419</f>
        <v>0</v>
      </c>
      <c r="L14" s="209">
        <f>'[1]Podklady RZ'!L419</f>
        <v>0</v>
      </c>
      <c r="M14" s="309">
        <f>'[1]Podklady RZ'!M419</f>
        <v>0</v>
      </c>
      <c r="N14" s="209">
        <f>'[1]Podklady RZ'!N419</f>
        <v>0</v>
      </c>
      <c r="O14" s="217">
        <f>'[1]Podklady RZ'!O419</f>
        <v>0</v>
      </c>
      <c r="P14" s="102"/>
      <c r="U14" s="130"/>
    </row>
    <row r="15" spans="1:21" x14ac:dyDescent="0.2">
      <c r="A15" s="178" t="s">
        <v>62</v>
      </c>
      <c r="B15" s="308">
        <f>'[1]Podklady RZ'!B420</f>
        <v>0</v>
      </c>
      <c r="C15" s="209">
        <f>'[1]Podklady RZ'!C420</f>
        <v>0</v>
      </c>
      <c r="D15" s="309">
        <f>'[1]Podklady RZ'!D420</f>
        <v>0</v>
      </c>
      <c r="E15" s="308">
        <f>'[1]Podklady RZ'!E420</f>
        <v>0</v>
      </c>
      <c r="F15" s="209">
        <f>'[1]Podklady RZ'!F420</f>
        <v>0</v>
      </c>
      <c r="G15" s="309">
        <f>'[1]Podklady RZ'!G420</f>
        <v>0</v>
      </c>
      <c r="H15" s="209">
        <f>'[1]Podklady RZ'!H420</f>
        <v>0</v>
      </c>
      <c r="I15" s="209">
        <f>'[1]Podklady RZ'!I420</f>
        <v>0</v>
      </c>
      <c r="J15" s="209">
        <f>'[1]Podklady RZ'!J420</f>
        <v>0</v>
      </c>
      <c r="K15" s="308">
        <f>'[1]Podklady RZ'!K420</f>
        <v>1.361E-3</v>
      </c>
      <c r="L15" s="209">
        <f>'[1]Podklady RZ'!L420</f>
        <v>0</v>
      </c>
      <c r="M15" s="309">
        <f>'[1]Podklady RZ'!M420</f>
        <v>6.7999999999999999E-5</v>
      </c>
      <c r="N15" s="209">
        <f>'[1]Podklady RZ'!N420</f>
        <v>1.4289999999999999E-3</v>
      </c>
      <c r="O15" s="217">
        <f>'[1]Podklady RZ'!O420</f>
        <v>2.4828338707883909E-3</v>
      </c>
      <c r="P15" s="102"/>
      <c r="U15" s="130"/>
    </row>
    <row r="16" spans="1:21" x14ac:dyDescent="0.2">
      <c r="A16" s="178" t="s">
        <v>37</v>
      </c>
      <c r="B16" s="308">
        <f>'[1]Podklady RZ'!B421</f>
        <v>162.45522</v>
      </c>
      <c r="C16" s="209">
        <f>'[1]Podklady RZ'!C421</f>
        <v>151.79088000000002</v>
      </c>
      <c r="D16" s="309">
        <f>'[1]Podklady RZ'!D421</f>
        <v>148.87607</v>
      </c>
      <c r="E16" s="308">
        <f>'[1]Podklady RZ'!E421</f>
        <v>101.67014</v>
      </c>
      <c r="F16" s="209">
        <f>'[1]Podklady RZ'!F421</f>
        <v>46.181550000000001</v>
      </c>
      <c r="G16" s="309">
        <f>'[1]Podklady RZ'!G421</f>
        <v>31.525729999999999</v>
      </c>
      <c r="H16" s="209">
        <f>'[1]Podklady RZ'!H421</f>
        <v>49.608350000000002</v>
      </c>
      <c r="I16" s="209">
        <f>'[1]Podklady RZ'!I421</f>
        <v>24.946620000000003</v>
      </c>
      <c r="J16" s="209">
        <f>'[1]Podklady RZ'!J421</f>
        <v>34.282150000000001</v>
      </c>
      <c r="K16" s="308">
        <f>'[1]Podklady RZ'!K421</f>
        <v>77.469979999999993</v>
      </c>
      <c r="L16" s="209">
        <f>'[1]Podklady RZ'!L421</f>
        <v>126.01629000000001</v>
      </c>
      <c r="M16" s="309">
        <f>'[1]Podklady RZ'!M421</f>
        <v>189.55058</v>
      </c>
      <c r="N16" s="209">
        <f>'[1]Podklady RZ'!N421</f>
        <v>1144.37356</v>
      </c>
      <c r="O16" s="217">
        <f>'[1]Podklady RZ'!O421</f>
        <v>2.9026242885933928E-2</v>
      </c>
      <c r="P16" s="102"/>
      <c r="U16" s="130"/>
    </row>
    <row r="17" spans="1:21" x14ac:dyDescent="0.2">
      <c r="A17" s="178" t="s">
        <v>72</v>
      </c>
      <c r="B17" s="308">
        <f>'[1]Podklady RZ'!B422</f>
        <v>0</v>
      </c>
      <c r="C17" s="209">
        <f>'[1]Podklady RZ'!C422</f>
        <v>0</v>
      </c>
      <c r="D17" s="309">
        <f>'[1]Podklady RZ'!D422</f>
        <v>0</v>
      </c>
      <c r="E17" s="308">
        <f>'[1]Podklady RZ'!E422</f>
        <v>0</v>
      </c>
      <c r="F17" s="209">
        <f>'[1]Podklady RZ'!F422</f>
        <v>0</v>
      </c>
      <c r="G17" s="309">
        <f>'[1]Podklady RZ'!G422</f>
        <v>0</v>
      </c>
      <c r="H17" s="209">
        <f>'[1]Podklady RZ'!H422</f>
        <v>0</v>
      </c>
      <c r="I17" s="209">
        <f>'[1]Podklady RZ'!I422</f>
        <v>0</v>
      </c>
      <c r="J17" s="209">
        <f>'[1]Podklady RZ'!J422</f>
        <v>0</v>
      </c>
      <c r="K17" s="308">
        <f>'[1]Podklady RZ'!K422</f>
        <v>0</v>
      </c>
      <c r="L17" s="209">
        <f>'[1]Podklady RZ'!L422</f>
        <v>0</v>
      </c>
      <c r="M17" s="309">
        <f>'[1]Podklady RZ'!M422</f>
        <v>0</v>
      </c>
      <c r="N17" s="209">
        <f>'[1]Podklady RZ'!N422</f>
        <v>0</v>
      </c>
      <c r="O17" s="217">
        <f>'[1]Podklady RZ'!O422</f>
        <v>0</v>
      </c>
      <c r="P17" s="102"/>
      <c r="U17" s="130"/>
    </row>
    <row r="18" spans="1:21" x14ac:dyDescent="0.2">
      <c r="A18" s="178" t="s">
        <v>36</v>
      </c>
      <c r="B18" s="308">
        <f>'[1]Podklady RZ'!B423</f>
        <v>0</v>
      </c>
      <c r="C18" s="209">
        <f>'[1]Podklady RZ'!C423</f>
        <v>0</v>
      </c>
      <c r="D18" s="309">
        <f>'[1]Podklady RZ'!D423</f>
        <v>0</v>
      </c>
      <c r="E18" s="308">
        <f>'[1]Podklady RZ'!E423</f>
        <v>0</v>
      </c>
      <c r="F18" s="209">
        <f>'[1]Podklady RZ'!F423</f>
        <v>0</v>
      </c>
      <c r="G18" s="309">
        <f>'[1]Podklady RZ'!G423</f>
        <v>0</v>
      </c>
      <c r="H18" s="209">
        <f>'[1]Podklady RZ'!H423</f>
        <v>0</v>
      </c>
      <c r="I18" s="209">
        <f>'[1]Podklady RZ'!I423</f>
        <v>0</v>
      </c>
      <c r="J18" s="209">
        <f>'[1]Podklady RZ'!J423</f>
        <v>0</v>
      </c>
      <c r="K18" s="308">
        <f>'[1]Podklady RZ'!K423</f>
        <v>0</v>
      </c>
      <c r="L18" s="209">
        <f>'[1]Podklady RZ'!L423</f>
        <v>0</v>
      </c>
      <c r="M18" s="309">
        <f>'[1]Podklady RZ'!M423</f>
        <v>0</v>
      </c>
      <c r="N18" s="209">
        <f>'[1]Podklady RZ'!N423</f>
        <v>0</v>
      </c>
      <c r="O18" s="217">
        <f>'[1]Podklady RZ'!O423</f>
        <v>0</v>
      </c>
      <c r="P18" s="102"/>
      <c r="U18" s="130"/>
    </row>
    <row r="19" spans="1:21" x14ac:dyDescent="0.2">
      <c r="A19" s="178" t="s">
        <v>35</v>
      </c>
      <c r="B19" s="308">
        <f>'[1]Podklady RZ'!B424</f>
        <v>0</v>
      </c>
      <c r="C19" s="209">
        <f>'[1]Podklady RZ'!C424</f>
        <v>0</v>
      </c>
      <c r="D19" s="309">
        <f>'[1]Podklady RZ'!D424</f>
        <v>0</v>
      </c>
      <c r="E19" s="308">
        <f>'[1]Podklady RZ'!E424</f>
        <v>0</v>
      </c>
      <c r="F19" s="209">
        <f>'[1]Podklady RZ'!F424</f>
        <v>0</v>
      </c>
      <c r="G19" s="309">
        <f>'[1]Podklady RZ'!G424</f>
        <v>0</v>
      </c>
      <c r="H19" s="209">
        <f>'[1]Podklady RZ'!H424</f>
        <v>0</v>
      </c>
      <c r="I19" s="209">
        <f>'[1]Podklady RZ'!I424</f>
        <v>0</v>
      </c>
      <c r="J19" s="209">
        <f>'[1]Podklady RZ'!J424</f>
        <v>0</v>
      </c>
      <c r="K19" s="308">
        <f>'[1]Podklady RZ'!K424</f>
        <v>0</v>
      </c>
      <c r="L19" s="209">
        <f>'[1]Podklady RZ'!L424</f>
        <v>0</v>
      </c>
      <c r="M19" s="309">
        <f>'[1]Podklady RZ'!M424</f>
        <v>0</v>
      </c>
      <c r="N19" s="209">
        <f>'[1]Podklady RZ'!N424</f>
        <v>0</v>
      </c>
      <c r="O19" s="217">
        <f>'[1]Podklady RZ'!O424</f>
        <v>0</v>
      </c>
      <c r="P19" s="102"/>
      <c r="U19" s="130"/>
    </row>
    <row r="20" spans="1:21" x14ac:dyDescent="0.2">
      <c r="A20" s="178" t="s">
        <v>34</v>
      </c>
      <c r="B20" s="308">
        <f>'[1]Podklady RZ'!B425</f>
        <v>0</v>
      </c>
      <c r="C20" s="209">
        <f>'[1]Podklady RZ'!C425</f>
        <v>0</v>
      </c>
      <c r="D20" s="309">
        <f>'[1]Podklady RZ'!D425</f>
        <v>0</v>
      </c>
      <c r="E20" s="308">
        <f>'[1]Podklady RZ'!E425</f>
        <v>0</v>
      </c>
      <c r="F20" s="209">
        <f>'[1]Podklady RZ'!F425</f>
        <v>0</v>
      </c>
      <c r="G20" s="309">
        <f>'[1]Podklady RZ'!G425</f>
        <v>0</v>
      </c>
      <c r="H20" s="209">
        <f>'[1]Podklady RZ'!H425</f>
        <v>0</v>
      </c>
      <c r="I20" s="209">
        <f>'[1]Podklady RZ'!I425</f>
        <v>0</v>
      </c>
      <c r="J20" s="209">
        <f>'[1]Podklady RZ'!J425</f>
        <v>0</v>
      </c>
      <c r="K20" s="308">
        <f>'[1]Podklady RZ'!K425</f>
        <v>0</v>
      </c>
      <c r="L20" s="209">
        <f>'[1]Podklady RZ'!L425</f>
        <v>0</v>
      </c>
      <c r="M20" s="309">
        <f>'[1]Podklady RZ'!M425</f>
        <v>0</v>
      </c>
      <c r="N20" s="209">
        <f>'[1]Podklady RZ'!N425</f>
        <v>0</v>
      </c>
      <c r="O20" s="217">
        <f>'[1]Podklady RZ'!O425</f>
        <v>0</v>
      </c>
      <c r="P20" s="102"/>
      <c r="U20" s="130"/>
    </row>
    <row r="21" spans="1:21" x14ac:dyDescent="0.2">
      <c r="A21" s="178" t="s">
        <v>33</v>
      </c>
      <c r="B21" s="308">
        <f>'[1]Podklady RZ'!B426</f>
        <v>0</v>
      </c>
      <c r="C21" s="209">
        <f>'[1]Podklady RZ'!C426</f>
        <v>0</v>
      </c>
      <c r="D21" s="309">
        <f>'[1]Podklady RZ'!D426</f>
        <v>0</v>
      </c>
      <c r="E21" s="308">
        <f>'[1]Podklady RZ'!E426</f>
        <v>0</v>
      </c>
      <c r="F21" s="209">
        <f>'[1]Podklady RZ'!F426</f>
        <v>0</v>
      </c>
      <c r="G21" s="309">
        <f>'[1]Podklady RZ'!G426</f>
        <v>0</v>
      </c>
      <c r="H21" s="209">
        <f>'[1]Podklady RZ'!H426</f>
        <v>0</v>
      </c>
      <c r="I21" s="209">
        <f>'[1]Podklady RZ'!I426</f>
        <v>0</v>
      </c>
      <c r="J21" s="209">
        <f>'[1]Podklady RZ'!J426</f>
        <v>0</v>
      </c>
      <c r="K21" s="308">
        <f>'[1]Podklady RZ'!K426</f>
        <v>0</v>
      </c>
      <c r="L21" s="209">
        <f>'[1]Podklady RZ'!L426</f>
        <v>0</v>
      </c>
      <c r="M21" s="309">
        <f>'[1]Podklady RZ'!M426</f>
        <v>0</v>
      </c>
      <c r="N21" s="209">
        <f>'[1]Podklady RZ'!N426</f>
        <v>0</v>
      </c>
      <c r="O21" s="217">
        <f>'[1]Podklady RZ'!O426</f>
        <v>0</v>
      </c>
      <c r="P21" s="102"/>
      <c r="U21" s="130"/>
    </row>
    <row r="22" spans="1:21" x14ac:dyDescent="0.2">
      <c r="A22" s="178" t="s">
        <v>32</v>
      </c>
      <c r="B22" s="308">
        <f>'[1]Podklady RZ'!B427</f>
        <v>0</v>
      </c>
      <c r="C22" s="209">
        <f>'[1]Podklady RZ'!C427</f>
        <v>0</v>
      </c>
      <c r="D22" s="309">
        <f>'[1]Podklady RZ'!D427</f>
        <v>0</v>
      </c>
      <c r="E22" s="308">
        <f>'[1]Podklady RZ'!E427</f>
        <v>0</v>
      </c>
      <c r="F22" s="209">
        <f>'[1]Podklady RZ'!F427</f>
        <v>0</v>
      </c>
      <c r="G22" s="309">
        <f>'[1]Podklady RZ'!G427</f>
        <v>0</v>
      </c>
      <c r="H22" s="209">
        <f>'[1]Podklady RZ'!H427</f>
        <v>0</v>
      </c>
      <c r="I22" s="209">
        <f>'[1]Podklady RZ'!I427</f>
        <v>0</v>
      </c>
      <c r="J22" s="209">
        <f>'[1]Podklady RZ'!J427</f>
        <v>0</v>
      </c>
      <c r="K22" s="308">
        <f>'[1]Podklady RZ'!K427</f>
        <v>0</v>
      </c>
      <c r="L22" s="209">
        <f>'[1]Podklady RZ'!L427</f>
        <v>0</v>
      </c>
      <c r="M22" s="309">
        <f>'[1]Podklady RZ'!M427</f>
        <v>0</v>
      </c>
      <c r="N22" s="209">
        <f>'[1]Podklady RZ'!N427</f>
        <v>0</v>
      </c>
      <c r="O22" s="217">
        <f>'[1]Podklady RZ'!O427</f>
        <v>0</v>
      </c>
      <c r="P22" s="102"/>
      <c r="U22" s="130"/>
    </row>
    <row r="23" spans="1:21" x14ac:dyDescent="0.2">
      <c r="A23" s="178" t="s">
        <v>3</v>
      </c>
      <c r="B23" s="308">
        <f>'[1]Podklady RZ'!B428</f>
        <v>0</v>
      </c>
      <c r="C23" s="209">
        <f>'[1]Podklady RZ'!C428</f>
        <v>0</v>
      </c>
      <c r="D23" s="309">
        <f>'[1]Podklady RZ'!D428</f>
        <v>0</v>
      </c>
      <c r="E23" s="308">
        <f>'[1]Podklady RZ'!E428</f>
        <v>0</v>
      </c>
      <c r="F23" s="209">
        <f>'[1]Podklady RZ'!F428</f>
        <v>0</v>
      </c>
      <c r="G23" s="309">
        <f>'[1]Podklady RZ'!G428</f>
        <v>0</v>
      </c>
      <c r="H23" s="209">
        <f>'[1]Podklady RZ'!H428</f>
        <v>0</v>
      </c>
      <c r="I23" s="209">
        <f>'[1]Podklady RZ'!I428</f>
        <v>0</v>
      </c>
      <c r="J23" s="209">
        <f>'[1]Podklady RZ'!J428</f>
        <v>0</v>
      </c>
      <c r="K23" s="308">
        <f>'[1]Podklady RZ'!K428</f>
        <v>0</v>
      </c>
      <c r="L23" s="209">
        <f>'[1]Podklady RZ'!L428</f>
        <v>0</v>
      </c>
      <c r="M23" s="309">
        <f>'[1]Podklady RZ'!M428</f>
        <v>0</v>
      </c>
      <c r="N23" s="209">
        <f>'[1]Podklady RZ'!N428</f>
        <v>0</v>
      </c>
      <c r="O23" s="217">
        <f>'[1]Podklady RZ'!O428</f>
        <v>0</v>
      </c>
      <c r="P23" s="102"/>
      <c r="U23" s="130"/>
    </row>
    <row r="24" spans="1:21" x14ac:dyDescent="0.2">
      <c r="A24" s="178" t="s">
        <v>31</v>
      </c>
      <c r="B24" s="308">
        <f>'[1]Podklady RZ'!B429</f>
        <v>8.5400000000000004E-2</v>
      </c>
      <c r="C24" s="209">
        <f>'[1]Podklady RZ'!C429</f>
        <v>0.59450000000000003</v>
      </c>
      <c r="D24" s="309">
        <f>'[1]Podklady RZ'!D429</f>
        <v>0.14330000000000001</v>
      </c>
      <c r="E24" s="308">
        <f>'[1]Podklady RZ'!E429</f>
        <v>0</v>
      </c>
      <c r="F24" s="209">
        <f>'[1]Podklady RZ'!F429</f>
        <v>0</v>
      </c>
      <c r="G24" s="309">
        <f>'[1]Podklady RZ'!G429</f>
        <v>1.5710000000000002E-2</v>
      </c>
      <c r="H24" s="209">
        <f>'[1]Podklady RZ'!H429</f>
        <v>4.4039999999999996E-2</v>
      </c>
      <c r="I24" s="209">
        <f>'[1]Podklady RZ'!I429</f>
        <v>0</v>
      </c>
      <c r="J24" s="209">
        <f>'[1]Podklady RZ'!J429</f>
        <v>0</v>
      </c>
      <c r="K24" s="308">
        <f>'[1]Podklady RZ'!K429</f>
        <v>0</v>
      </c>
      <c r="L24" s="209">
        <f>'[1]Podklady RZ'!L429</f>
        <v>0</v>
      </c>
      <c r="M24" s="309">
        <f>'[1]Podklady RZ'!M429</f>
        <v>1.2759</v>
      </c>
      <c r="N24" s="209">
        <f>'[1]Podklady RZ'!N429</f>
        <v>2.1588500000000002</v>
      </c>
      <c r="O24" s="217">
        <f>'[1]Podklady RZ'!O429</f>
        <v>7.446450531742658E-3</v>
      </c>
      <c r="P24" s="102"/>
      <c r="U24" s="130"/>
    </row>
    <row r="25" spans="1:21" x14ac:dyDescent="0.2">
      <c r="A25" s="178" t="s">
        <v>30</v>
      </c>
      <c r="B25" s="308">
        <f>'[1]Podklady RZ'!B430</f>
        <v>162.75691620331042</v>
      </c>
      <c r="C25" s="209">
        <f>'[1]Podklady RZ'!C430</f>
        <v>153.2773716882881</v>
      </c>
      <c r="D25" s="309">
        <f>'[1]Podklady RZ'!D430</f>
        <v>136.00170307483197</v>
      </c>
      <c r="E25" s="308">
        <f>'[1]Podklady RZ'!E430</f>
        <v>102.46602021086548</v>
      </c>
      <c r="F25" s="209">
        <f>'[1]Podklady RZ'!F430</f>
        <v>74.891727507485413</v>
      </c>
      <c r="G25" s="309">
        <f>'[1]Podklady RZ'!G430</f>
        <v>47.062612999999999</v>
      </c>
      <c r="H25" s="209">
        <f>'[1]Podklady RZ'!H430</f>
        <v>36.209316000000001</v>
      </c>
      <c r="I25" s="209">
        <f>'[1]Podklady RZ'!I430</f>
        <v>40.124004999999997</v>
      </c>
      <c r="J25" s="209">
        <f>'[1]Podklady RZ'!J430</f>
        <v>46.982038000000003</v>
      </c>
      <c r="K25" s="308">
        <f>'[1]Podklady RZ'!K430</f>
        <v>82.221818000000013</v>
      </c>
      <c r="L25" s="209">
        <f>'[1]Podklady RZ'!L430</f>
        <v>109.90275299999999</v>
      </c>
      <c r="M25" s="309">
        <f>'[1]Podklady RZ'!M430</f>
        <v>140.41930599999998</v>
      </c>
      <c r="N25" s="209">
        <f>'[1]Podklady RZ'!N430</f>
        <v>1132.3155876847811</v>
      </c>
      <c r="O25" s="217">
        <f>'[1]Podklady RZ'!O430</f>
        <v>4.4491161507028712E-2</v>
      </c>
      <c r="P25" s="102"/>
      <c r="U25" s="99"/>
    </row>
    <row r="26" spans="1:21" ht="13.5" customHeight="1" x14ac:dyDescent="0.2">
      <c r="A26" s="176" t="s">
        <v>190</v>
      </c>
      <c r="B26" s="306">
        <f>'[1]Podklady RZ'!B431</f>
        <v>188.90600000000001</v>
      </c>
      <c r="C26" s="208">
        <f>'[1]Podklady RZ'!C431</f>
        <v>174.2174</v>
      </c>
      <c r="D26" s="307">
        <f>'[1]Podklady RZ'!D431</f>
        <v>153.44120000000001</v>
      </c>
      <c r="E26" s="306">
        <f>'[1]Podklady RZ'!E431</f>
        <v>117.0834</v>
      </c>
      <c r="F26" s="208">
        <f>'[1]Podklady RZ'!F431</f>
        <v>74.80810000000001</v>
      </c>
      <c r="G26" s="307">
        <f>'[1]Podklady RZ'!G431</f>
        <v>23.192</v>
      </c>
      <c r="H26" s="208">
        <f>'[1]Podklady RZ'!H431</f>
        <v>21.025300000000001</v>
      </c>
      <c r="I26" s="208">
        <f>'[1]Podklady RZ'!I431</f>
        <v>23.437200000000001</v>
      </c>
      <c r="J26" s="208">
        <f>'[1]Podklady RZ'!J431</f>
        <v>35.445</v>
      </c>
      <c r="K26" s="306">
        <f>'[1]Podklady RZ'!K431</f>
        <v>98.498599999999996</v>
      </c>
      <c r="L26" s="208">
        <f>'[1]Podklady RZ'!L431</f>
        <v>134.9282</v>
      </c>
      <c r="M26" s="307">
        <f>'[1]Podklady RZ'!M431</f>
        <v>181.2911</v>
      </c>
      <c r="N26" s="208">
        <f>'[1]Podklady RZ'!N431</f>
        <v>1226.2735</v>
      </c>
      <c r="O26" s="216"/>
      <c r="P26" s="10"/>
      <c r="U26" s="79"/>
    </row>
    <row r="27" spans="1:21" ht="13.5" customHeight="1" x14ac:dyDescent="0.2">
      <c r="A27" s="176" t="s">
        <v>312</v>
      </c>
      <c r="B27" s="306">
        <f>'[1]Podklady RZ'!B432</f>
        <v>522.04761020331046</v>
      </c>
      <c r="C27" s="208">
        <f>'[1]Podklady RZ'!C432</f>
        <v>487.16317168828817</v>
      </c>
      <c r="D27" s="307">
        <f>'[1]Podklady RZ'!D432</f>
        <v>434.33134207483192</v>
      </c>
      <c r="E27" s="306">
        <f>'[1]Podklady RZ'!E432</f>
        <v>346.35414621086545</v>
      </c>
      <c r="F27" s="208">
        <f>'[1]Podklady RZ'!F432</f>
        <v>225.83055950748542</v>
      </c>
      <c r="G27" s="307">
        <f>'[1]Podklady RZ'!G432</f>
        <v>110.38037600000001</v>
      </c>
      <c r="H27" s="208">
        <f>'[1]Podklady RZ'!H432</f>
        <v>104.909161</v>
      </c>
      <c r="I27" s="208">
        <f>'[1]Podklady RZ'!I432</f>
        <v>94.043835999999999</v>
      </c>
      <c r="J27" s="208">
        <f>'[1]Podklady RZ'!J432</f>
        <v>135.29705099999998</v>
      </c>
      <c r="K27" s="306">
        <f>'[1]Podklady RZ'!K432</f>
        <v>285.10584699999998</v>
      </c>
      <c r="L27" s="208">
        <f>'[1]Podklady RZ'!L432</f>
        <v>373.81983300000002</v>
      </c>
      <c r="M27" s="307">
        <f>'[1]Podklady RZ'!M432</f>
        <v>504.128308</v>
      </c>
      <c r="N27" s="208">
        <f>'[1]Podklady RZ'!N432</f>
        <v>3623.4112416847811</v>
      </c>
      <c r="O27" s="216">
        <f>'[1]Podklady RZ'!O432</f>
        <v>4.3048046667789337E-2</v>
      </c>
      <c r="P27" s="10"/>
      <c r="U27" s="79"/>
    </row>
    <row r="28" spans="1:21" ht="12.75" customHeight="1" x14ac:dyDescent="0.2">
      <c r="A28" s="178" t="s">
        <v>26</v>
      </c>
      <c r="B28" s="308">
        <f>'[1]Podklady RZ'!B433</f>
        <v>90.347900203310417</v>
      </c>
      <c r="C28" s="209">
        <f>'[1]Podklady RZ'!C433</f>
        <v>90.24651868828812</v>
      </c>
      <c r="D28" s="309">
        <f>'[1]Podklady RZ'!D433</f>
        <v>87.165079074831937</v>
      </c>
      <c r="E28" s="308">
        <f>'[1]Podklady RZ'!E433</f>
        <v>68.507134210865473</v>
      </c>
      <c r="F28" s="209">
        <f>'[1]Podklady RZ'!F433</f>
        <v>57.629543507485408</v>
      </c>
      <c r="G28" s="309">
        <f>'[1]Podklady RZ'!G433</f>
        <v>46.443453999999996</v>
      </c>
      <c r="H28" s="209">
        <f>'[1]Podklady RZ'!H433</f>
        <v>31.455515999999999</v>
      </c>
      <c r="I28" s="209">
        <f>'[1]Podklady RZ'!I433</f>
        <v>29.324630000000003</v>
      </c>
      <c r="J28" s="209">
        <f>'[1]Podklady RZ'!J433</f>
        <v>41.160976999999988</v>
      </c>
      <c r="K28" s="308">
        <f>'[1]Podklady RZ'!K433</f>
        <v>57.233630000000005</v>
      </c>
      <c r="L28" s="209">
        <f>'[1]Podklady RZ'!L433</f>
        <v>62.156557000000006</v>
      </c>
      <c r="M28" s="309">
        <f>'[1]Podklady RZ'!M433</f>
        <v>73.143699999999995</v>
      </c>
      <c r="N28" s="209">
        <f>'[1]Podklady RZ'!N433</f>
        <v>734.81463968478135</v>
      </c>
      <c r="O28" s="217">
        <f>'[1]Podklady RZ'!O433</f>
        <v>3.3363036754678395E-2</v>
      </c>
      <c r="P28" s="102"/>
      <c r="U28" s="79"/>
    </row>
    <row r="29" spans="1:21" ht="12.75" customHeight="1" x14ac:dyDescent="0.2">
      <c r="A29" s="178" t="s">
        <v>0</v>
      </c>
      <c r="B29" s="308">
        <f>'[1]Podklady RZ'!B434</f>
        <v>1.1713500000000001</v>
      </c>
      <c r="C29" s="209">
        <f>'[1]Podklady RZ'!C434</f>
        <v>1.1487999999999998</v>
      </c>
      <c r="D29" s="309">
        <f>'[1]Podklady RZ'!D434</f>
        <v>0.99364999999999992</v>
      </c>
      <c r="E29" s="308">
        <f>'[1]Podklady RZ'!E434</f>
        <v>0.69641000000000008</v>
      </c>
      <c r="F29" s="209">
        <f>'[1]Podklady RZ'!F434</f>
        <v>0.50409999999999999</v>
      </c>
      <c r="G29" s="309">
        <f>'[1]Podklady RZ'!G434</f>
        <v>0.2717</v>
      </c>
      <c r="H29" s="209">
        <f>'[1]Podklady RZ'!H434</f>
        <v>0.22826000000000002</v>
      </c>
      <c r="I29" s="209">
        <f>'[1]Podklady RZ'!I434</f>
        <v>0.28388000000000002</v>
      </c>
      <c r="J29" s="209">
        <f>'[1]Podklady RZ'!J434</f>
        <v>0.35735999999999996</v>
      </c>
      <c r="K29" s="308">
        <f>'[1]Podklady RZ'!K434</f>
        <v>0.62235000000000007</v>
      </c>
      <c r="L29" s="209">
        <f>'[1]Podklady RZ'!L434</f>
        <v>0.82579999999999998</v>
      </c>
      <c r="M29" s="309">
        <f>'[1]Podklady RZ'!M434</f>
        <v>1.1533</v>
      </c>
      <c r="N29" s="209">
        <f>'[1]Podklady RZ'!N434</f>
        <v>8.2569599999999994</v>
      </c>
      <c r="O29" s="217">
        <f>'[1]Podklady RZ'!O434</f>
        <v>3.7453748824413449E-3</v>
      </c>
      <c r="P29" s="102"/>
      <c r="U29" s="79"/>
    </row>
    <row r="30" spans="1:21" ht="12.75" customHeight="1" x14ac:dyDescent="0.2">
      <c r="A30" s="178" t="s">
        <v>1</v>
      </c>
      <c r="B30" s="308">
        <f>'[1]Podklady RZ'!B435</f>
        <v>2.8159999999999998</v>
      </c>
      <c r="C30" s="209">
        <f>'[1]Podklady RZ'!C435</f>
        <v>2.6960000000000002</v>
      </c>
      <c r="D30" s="309">
        <f>'[1]Podklady RZ'!D435</f>
        <v>2.3155999999999999</v>
      </c>
      <c r="E30" s="308">
        <f>'[1]Podklady RZ'!E435</f>
        <v>1.8325</v>
      </c>
      <c r="F30" s="209">
        <f>'[1]Podklady RZ'!F435</f>
        <v>1.0615000000000001</v>
      </c>
      <c r="G30" s="309">
        <f>'[1]Podklady RZ'!G435</f>
        <v>0.30019999999999997</v>
      </c>
      <c r="H30" s="209">
        <f>'[1]Podklady RZ'!H435</f>
        <v>0.1794</v>
      </c>
      <c r="I30" s="209">
        <f>'[1]Podklady RZ'!I435</f>
        <v>0.22169999999999998</v>
      </c>
      <c r="J30" s="209">
        <f>'[1]Podklady RZ'!J435</f>
        <v>0.48899999999999999</v>
      </c>
      <c r="K30" s="308">
        <f>'[1]Podklady RZ'!K435</f>
        <v>1.2495000000000001</v>
      </c>
      <c r="L30" s="209">
        <f>'[1]Podklady RZ'!L435</f>
        <v>2.0103</v>
      </c>
      <c r="M30" s="309">
        <f>'[1]Podklady RZ'!M435</f>
        <v>4.8538999999999994</v>
      </c>
      <c r="N30" s="209">
        <f>'[1]Podklady RZ'!N435</f>
        <v>20.025600000000001</v>
      </c>
      <c r="O30" s="217">
        <f>'[1]Podklady RZ'!O435</f>
        <v>2.7011251550753453E-2</v>
      </c>
      <c r="P30" s="102"/>
      <c r="U30" s="79"/>
    </row>
    <row r="31" spans="1:21" ht="12.75" customHeight="1" x14ac:dyDescent="0.2">
      <c r="A31" s="178" t="s">
        <v>2</v>
      </c>
      <c r="B31" s="308">
        <f>'[1]Podklady RZ'!B436</f>
        <v>1.2950999999999999</v>
      </c>
      <c r="C31" s="209">
        <f>'[1]Podklady RZ'!C436</f>
        <v>1.1289</v>
      </c>
      <c r="D31" s="309">
        <f>'[1]Podklady RZ'!D436</f>
        <v>0.96179999999999999</v>
      </c>
      <c r="E31" s="308">
        <f>'[1]Podklady RZ'!E436</f>
        <v>0.67200000000000004</v>
      </c>
      <c r="F31" s="209">
        <f>'[1]Podklady RZ'!F436</f>
        <v>0.34699999999999998</v>
      </c>
      <c r="G31" s="309">
        <f>'[1]Podklady RZ'!G436</f>
        <v>4.3999999999999997E-2</v>
      </c>
      <c r="H31" s="209">
        <f>'[1]Podklady RZ'!H436</f>
        <v>2.7E-2</v>
      </c>
      <c r="I31" s="209">
        <f>'[1]Podklady RZ'!I436</f>
        <v>3.9E-2</v>
      </c>
      <c r="J31" s="209">
        <f>'[1]Podklady RZ'!J436</f>
        <v>0.13900000000000001</v>
      </c>
      <c r="K31" s="308">
        <f>'[1]Podklady RZ'!K436</f>
        <v>0.45200000000000001</v>
      </c>
      <c r="L31" s="209">
        <f>'[1]Podklady RZ'!L436</f>
        <v>0.71699999999999997</v>
      </c>
      <c r="M31" s="309">
        <f>'[1]Podklady RZ'!M436</f>
        <v>0.95299999999999996</v>
      </c>
      <c r="N31" s="209">
        <f>'[1]Podklady RZ'!N436</f>
        <v>6.7757999999999994</v>
      </c>
      <c r="O31" s="217">
        <f>'[1]Podklady RZ'!O436</f>
        <v>2.906090507439223E-2</v>
      </c>
      <c r="P31" s="102"/>
    </row>
    <row r="32" spans="1:21" x14ac:dyDescent="0.2">
      <c r="A32" s="178" t="s">
        <v>6</v>
      </c>
      <c r="B32" s="308">
        <f>'[1]Podklady RZ'!B437</f>
        <v>0.26150000000000001</v>
      </c>
      <c r="C32" s="209">
        <f>'[1]Podklady RZ'!C437</f>
        <v>0.183196</v>
      </c>
      <c r="D32" s="309">
        <f>'[1]Podklady RZ'!D437</f>
        <v>0.121</v>
      </c>
      <c r="E32" s="308">
        <f>'[1]Podklady RZ'!E437</f>
        <v>8.7999999999999995E-2</v>
      </c>
      <c r="F32" s="209">
        <f>'[1]Podklady RZ'!F437</f>
        <v>3.7999999999999999E-2</v>
      </c>
      <c r="G32" s="309">
        <f>'[1]Podklady RZ'!G437</f>
        <v>1.4E-2</v>
      </c>
      <c r="H32" s="209">
        <f>'[1]Podklady RZ'!H437</f>
        <v>1.0999999999999999E-2</v>
      </c>
      <c r="I32" s="209">
        <f>'[1]Podklady RZ'!I437</f>
        <v>1.4E-2</v>
      </c>
      <c r="J32" s="209">
        <f>'[1]Podklady RZ'!J437</f>
        <v>0.02</v>
      </c>
      <c r="K32" s="308">
        <f>'[1]Podklady RZ'!K437</f>
        <v>7.1999999999999995E-2</v>
      </c>
      <c r="L32" s="209">
        <f>'[1]Podklady RZ'!L437</f>
        <v>0.11799999999999999</v>
      </c>
      <c r="M32" s="309">
        <f>'[1]Podklady RZ'!M437</f>
        <v>0.53300000000000003</v>
      </c>
      <c r="N32" s="209">
        <f>'[1]Podklady RZ'!N437</f>
        <v>1.4736959999999999</v>
      </c>
      <c r="O32" s="217">
        <f>'[1]Podklady RZ'!O437</f>
        <v>3.4790717290600686E-3</v>
      </c>
      <c r="P32" s="102"/>
    </row>
    <row r="33" spans="1:16" x14ac:dyDescent="0.2">
      <c r="A33" s="178" t="s">
        <v>25</v>
      </c>
      <c r="B33" s="308">
        <f>'[1]Podklady RZ'!B438</f>
        <v>254.65518999999998</v>
      </c>
      <c r="C33" s="209">
        <f>'[1]Podklady RZ'!C438</f>
        <v>230.88844000000003</v>
      </c>
      <c r="D33" s="309">
        <f>'[1]Podklady RZ'!D438</f>
        <v>203.74288999999999</v>
      </c>
      <c r="E33" s="308">
        <f>'[1]Podklady RZ'!E438</f>
        <v>169.49467999999999</v>
      </c>
      <c r="F33" s="209">
        <f>'[1]Podklady RZ'!F438</f>
        <v>99.723320000000001</v>
      </c>
      <c r="G33" s="309">
        <f>'[1]Podklady RZ'!G438</f>
        <v>38.711370000000009</v>
      </c>
      <c r="H33" s="209">
        <f>'[1]Podklady RZ'!H438</f>
        <v>52.268049999999995</v>
      </c>
      <c r="I33" s="209">
        <f>'[1]Podklady RZ'!I438</f>
        <v>39.159140000000001</v>
      </c>
      <c r="J33" s="209">
        <f>'[1]Podklady RZ'!J438</f>
        <v>56.500520000000002</v>
      </c>
      <c r="K33" s="308">
        <f>'[1]Podklady RZ'!K438</f>
        <v>133.04276999999999</v>
      </c>
      <c r="L33" s="209">
        <f>'[1]Podklady RZ'!L438</f>
        <v>183.51102000000003</v>
      </c>
      <c r="M33" s="309">
        <f>'[1]Podklady RZ'!M438</f>
        <v>211.13470999999998</v>
      </c>
      <c r="N33" s="209">
        <f>'[1]Podklady RZ'!N438</f>
        <v>1672.8320999999999</v>
      </c>
      <c r="O33" s="217">
        <f>'[1]Podklady RZ'!O438</f>
        <v>4.5508855686096916E-2</v>
      </c>
      <c r="P33" s="102"/>
    </row>
    <row r="34" spans="1:16" x14ac:dyDescent="0.2">
      <c r="A34" s="178" t="s">
        <v>5</v>
      </c>
      <c r="B34" s="308">
        <f>'[1]Podklady RZ'!B439</f>
        <v>164.45446299999998</v>
      </c>
      <c r="C34" s="209">
        <f>'[1]Podklady RZ'!C439</f>
        <v>154.23728500000001</v>
      </c>
      <c r="D34" s="309">
        <f>'[1]Podklady RZ'!D439</f>
        <v>132.51637499999998</v>
      </c>
      <c r="E34" s="308">
        <f>'[1]Podklady RZ'!E439</f>
        <v>100.05703800000001</v>
      </c>
      <c r="F34" s="209">
        <f>'[1]Podklady RZ'!F439</f>
        <v>62.437291000000002</v>
      </c>
      <c r="G34" s="309">
        <f>'[1]Podklady RZ'!G439</f>
        <v>21.607144000000002</v>
      </c>
      <c r="H34" s="209">
        <f>'[1]Podklady RZ'!H439</f>
        <v>17.851367</v>
      </c>
      <c r="I34" s="209">
        <f>'[1]Podklady RZ'!I439</f>
        <v>21.987362000000005</v>
      </c>
      <c r="J34" s="209">
        <f>'[1]Podklady RZ'!J439</f>
        <v>33.709232</v>
      </c>
      <c r="K34" s="308">
        <f>'[1]Podklady RZ'!K439</f>
        <v>87.809483999999955</v>
      </c>
      <c r="L34" s="209">
        <f>'[1]Podklady RZ'!L439</f>
        <v>119.00473</v>
      </c>
      <c r="M34" s="309">
        <f>'[1]Podklady RZ'!M439</f>
        <v>204.97563700000001</v>
      </c>
      <c r="N34" s="209">
        <f>'[1]Podklady RZ'!N439</f>
        <v>1120.6474079999998</v>
      </c>
      <c r="O34" s="217">
        <f>'[1]Podklady RZ'!O439</f>
        <v>5.5997950842330023E-2</v>
      </c>
      <c r="P34" s="102"/>
    </row>
    <row r="35" spans="1:16" x14ac:dyDescent="0.2">
      <c r="A35" s="178" t="s">
        <v>3</v>
      </c>
      <c r="B35" s="308">
        <f>'[1]Podklady RZ'!B440</f>
        <v>7.0461069999999983</v>
      </c>
      <c r="C35" s="209">
        <f>'[1]Podklady RZ'!C440</f>
        <v>6.6340320000000004</v>
      </c>
      <c r="D35" s="309">
        <f>'[1]Podklady RZ'!D440</f>
        <v>6.5149480000000004</v>
      </c>
      <c r="E35" s="308">
        <f>'[1]Podklady RZ'!E440</f>
        <v>5.0063839999999988</v>
      </c>
      <c r="F35" s="209">
        <f>'[1]Podklady RZ'!F440</f>
        <v>4.0898050000000001</v>
      </c>
      <c r="G35" s="309">
        <f>'[1]Podklady RZ'!G440</f>
        <v>2.9885080000000004</v>
      </c>
      <c r="H35" s="209">
        <f>'[1]Podklady RZ'!H440</f>
        <v>2.8885679999999998</v>
      </c>
      <c r="I35" s="209">
        <f>'[1]Podklady RZ'!I440</f>
        <v>3.0141240000000007</v>
      </c>
      <c r="J35" s="209">
        <f>'[1]Podklady RZ'!J440</f>
        <v>2.9209620000000003</v>
      </c>
      <c r="K35" s="308">
        <f>'[1]Podklady RZ'!K440</f>
        <v>4.6241130000000004</v>
      </c>
      <c r="L35" s="209">
        <f>'[1]Podklady RZ'!L440</f>
        <v>5.4764260000000009</v>
      </c>
      <c r="M35" s="309">
        <f>'[1]Podklady RZ'!M440</f>
        <v>7.381060999999999</v>
      </c>
      <c r="N35" s="209">
        <f>'[1]Podklady RZ'!N440</f>
        <v>58.585038000000011</v>
      </c>
      <c r="O35" s="217">
        <f>'[1]Podklady RZ'!O440</f>
        <v>3.304040988792073E-2</v>
      </c>
      <c r="P35" s="102"/>
    </row>
    <row r="36" spans="1:16" ht="12" customHeight="1" x14ac:dyDescent="0.2">
      <c r="A36" s="203" t="s">
        <v>191</v>
      </c>
      <c r="B36" s="72"/>
      <c r="C36" s="72"/>
      <c r="D36" s="8"/>
      <c r="F36" s="10"/>
      <c r="G36" s="104"/>
      <c r="H36" s="104"/>
      <c r="I36" s="104"/>
      <c r="J36" s="104"/>
      <c r="K36" s="104"/>
      <c r="O36" s="3"/>
    </row>
    <row r="37" spans="1:16" x14ac:dyDescent="0.2">
      <c r="A37" s="203"/>
      <c r="B37" s="72" t="s">
        <v>219</v>
      </c>
      <c r="C37" s="72"/>
    </row>
    <row r="38" spans="1:16" x14ac:dyDescent="0.2">
      <c r="A38" s="230"/>
      <c r="B38" s="79"/>
      <c r="C38" s="79"/>
      <c r="D38" s="79"/>
    </row>
    <row r="39" spans="1:16" x14ac:dyDescent="0.2">
      <c r="B39" s="79"/>
      <c r="C39" s="79"/>
      <c r="D39" s="79"/>
    </row>
    <row r="40" spans="1:16" x14ac:dyDescent="0.2">
      <c r="B40" s="79"/>
      <c r="C40" s="79"/>
      <c r="D40" s="79"/>
      <c r="M40" s="110" t="s">
        <v>168</v>
      </c>
      <c r="N40" s="117">
        <f>O7</f>
        <v>2.7465010261168939E-2</v>
      </c>
    </row>
    <row r="41" spans="1:16" x14ac:dyDescent="0.2">
      <c r="B41" s="121"/>
      <c r="C41" s="121"/>
      <c r="D41" s="121"/>
      <c r="M41" s="110" t="s">
        <v>59</v>
      </c>
      <c r="N41" s="117">
        <f>O8</f>
        <v>2.9225987313496658E-2</v>
      </c>
    </row>
    <row r="42" spans="1:16" x14ac:dyDescent="0.2">
      <c r="B42" s="79"/>
      <c r="C42" s="79"/>
      <c r="D42" s="79"/>
      <c r="M42" s="110" t="s">
        <v>117</v>
      </c>
      <c r="N42" s="117">
        <f>O9</f>
        <v>3.3390677635349364E-2</v>
      </c>
    </row>
  </sheetData>
  <mergeCells count="6">
    <mergeCell ref="O5:O6"/>
    <mergeCell ref="B5:D5"/>
    <mergeCell ref="E5:G5"/>
    <mergeCell ref="H5:J5"/>
    <mergeCell ref="K5:M5"/>
    <mergeCell ref="N5:N6"/>
  </mergeCells>
  <conditionalFormatting sqref="O10:O25 O28:O35">
    <cfRule type="dataBar" priority="1">
      <dataBar>
        <cfvo type="num" val="0"/>
        <cfvo type="num" val="1"/>
        <color theme="9"/>
      </dataBar>
      <extLst>
        <ext xmlns:x14="http://schemas.microsoft.com/office/spreadsheetml/2009/9/main" uri="{B025F937-C7B1-47D3-B67F-A62EFF666E3E}">
          <x14:id>{22CC47AD-DA4E-4964-99B9-A52F197068DC}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22CC47AD-DA4E-4964-99B9-A52F197068DC}">
            <x14:dataBar minLength="0" maxLength="100" gradient="0" direction="rightToLeft">
              <x14:cfvo type="num">
                <xm:f>0</xm:f>
              </x14:cfvo>
              <x14:cfvo type="num">
                <xm:f>1</xm:f>
              </x14:cfvo>
              <x14:negativeFillColor rgb="FFFF0000"/>
              <x14:axisColor rgb="FF000000"/>
            </x14:dataBar>
          </x14:cfRule>
          <xm:sqref>O10:O25 O28:O35</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6"/>
  <dimension ref="A1:U41"/>
  <sheetViews>
    <sheetView showGridLines="0" view="pageBreakPreview" zoomScaleNormal="70" zoomScaleSheetLayoutView="100" workbookViewId="0">
      <selection activeCell="Q41" sqref="Q41"/>
    </sheetView>
  </sheetViews>
  <sheetFormatPr defaultColWidth="9.140625" defaultRowHeight="12" x14ac:dyDescent="0.2"/>
  <cols>
    <col min="1" max="1" width="31.710937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x14ac:dyDescent="0.25">
      <c r="A1" s="257" t="s">
        <v>292</v>
      </c>
      <c r="O1" s="260"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7"/>
      <c r="B4" s="129"/>
      <c r="C4" s="129"/>
      <c r="D4" s="129"/>
      <c r="E4" s="129"/>
      <c r="F4" s="110"/>
      <c r="K4" s="110"/>
      <c r="L4" s="128"/>
    </row>
    <row r="5" spans="1:21" ht="12.75" customHeight="1" x14ac:dyDescent="0.2">
      <c r="A5" s="182"/>
      <c r="B5" s="329" t="s">
        <v>42</v>
      </c>
      <c r="C5" s="330"/>
      <c r="D5" s="331"/>
      <c r="E5" s="329" t="s">
        <v>43</v>
      </c>
      <c r="F5" s="330"/>
      <c r="G5" s="331"/>
      <c r="H5" s="330" t="s">
        <v>44</v>
      </c>
      <c r="I5" s="330"/>
      <c r="J5" s="330"/>
      <c r="K5" s="329" t="s">
        <v>45</v>
      </c>
      <c r="L5" s="330"/>
      <c r="M5" s="331"/>
      <c r="N5" s="332" t="s">
        <v>7</v>
      </c>
      <c r="O5" s="339" t="s">
        <v>218</v>
      </c>
    </row>
    <row r="6" spans="1:21" x14ac:dyDescent="0.2">
      <c r="A6" s="181"/>
      <c r="B6" s="300" t="s">
        <v>8</v>
      </c>
      <c r="C6" s="299" t="s">
        <v>9</v>
      </c>
      <c r="D6" s="301" t="s">
        <v>10</v>
      </c>
      <c r="E6" s="300" t="s">
        <v>11</v>
      </c>
      <c r="F6" s="299" t="s">
        <v>12</v>
      </c>
      <c r="G6" s="301" t="s">
        <v>13</v>
      </c>
      <c r="H6" s="240" t="s">
        <v>14</v>
      </c>
      <c r="I6" s="240" t="s">
        <v>15</v>
      </c>
      <c r="J6" s="240" t="s">
        <v>16</v>
      </c>
      <c r="K6" s="300" t="s">
        <v>17</v>
      </c>
      <c r="L6" s="299" t="s">
        <v>18</v>
      </c>
      <c r="M6" s="301" t="s">
        <v>19</v>
      </c>
      <c r="N6" s="332"/>
      <c r="O6" s="339"/>
      <c r="P6" s="110"/>
      <c r="U6" s="110"/>
    </row>
    <row r="7" spans="1:21" ht="13.5" x14ac:dyDescent="0.2">
      <c r="A7" s="175" t="s">
        <v>203</v>
      </c>
      <c r="B7" s="306">
        <f>'[1]Podklady RZ'!B448</f>
        <v>487.32899999999995</v>
      </c>
      <c r="C7" s="208">
        <f>'[1]Podklady RZ'!C448</f>
        <v>487.32899999999995</v>
      </c>
      <c r="D7" s="307">
        <f>'[1]Podklady RZ'!D448</f>
        <v>487.32899999999995</v>
      </c>
      <c r="E7" s="306">
        <f>'[1]Podklady RZ'!E448</f>
        <v>487.18699999999995</v>
      </c>
      <c r="F7" s="208">
        <f>'[1]Podklady RZ'!F448</f>
        <v>487.18899999999991</v>
      </c>
      <c r="G7" s="307">
        <f>'[1]Podklady RZ'!G448</f>
        <v>487.18899999999991</v>
      </c>
      <c r="H7" s="208">
        <f>'[1]Podklady RZ'!H448</f>
        <v>488.14099999999996</v>
      </c>
      <c r="I7" s="208">
        <f>'[1]Podklady RZ'!I448</f>
        <v>488.14099999999996</v>
      </c>
      <c r="J7" s="208">
        <f>'[1]Podklady RZ'!J448</f>
        <v>488.14099999999996</v>
      </c>
      <c r="K7" s="306">
        <f>'[1]Podklady RZ'!K448</f>
        <v>488.14099999999996</v>
      </c>
      <c r="L7" s="208">
        <f>'[1]Podklady RZ'!L448</f>
        <v>488.14099999999996</v>
      </c>
      <c r="M7" s="307">
        <f>'[1]Podklady RZ'!M448</f>
        <v>488.14099999999996</v>
      </c>
      <c r="N7" s="208">
        <f>'[1]Podklady RZ'!N448</f>
        <v>488.14099999999996</v>
      </c>
      <c r="O7" s="215">
        <f>'[1]Podklady RZ'!O448</f>
        <v>1.250257974993276E-2</v>
      </c>
      <c r="P7" s="112"/>
      <c r="U7" s="61"/>
    </row>
    <row r="8" spans="1:21" x14ac:dyDescent="0.2">
      <c r="A8" s="175" t="s">
        <v>163</v>
      </c>
      <c r="B8" s="306">
        <f>'[1]Podklady RZ'!B449</f>
        <v>356.93551300000001</v>
      </c>
      <c r="C8" s="208">
        <f>'[1]Podklady RZ'!C449</f>
        <v>316.17043999999999</v>
      </c>
      <c r="D8" s="307">
        <f>'[1]Podklady RZ'!D449</f>
        <v>287.63759800000003</v>
      </c>
      <c r="E8" s="306">
        <f>'[1]Podklady RZ'!E449</f>
        <v>244.32764400000002</v>
      </c>
      <c r="F8" s="208">
        <f>'[1]Podklady RZ'!F449</f>
        <v>172.76322000000002</v>
      </c>
      <c r="G8" s="307">
        <f>'[1]Podklady RZ'!G449</f>
        <v>109.927809</v>
      </c>
      <c r="H8" s="208">
        <f>'[1]Podklady RZ'!H449</f>
        <v>101.88515999999998</v>
      </c>
      <c r="I8" s="208">
        <f>'[1]Podklady RZ'!I449</f>
        <v>103.24729100000003</v>
      </c>
      <c r="J8" s="208">
        <f>'[1]Podklady RZ'!J449</f>
        <v>133.31397399999994</v>
      </c>
      <c r="K8" s="306">
        <f>'[1]Podklady RZ'!K449</f>
        <v>209.1552859999999</v>
      </c>
      <c r="L8" s="208">
        <f>'[1]Podklady RZ'!L449</f>
        <v>267.08468099999999</v>
      </c>
      <c r="M8" s="307">
        <f>'[1]Podklady RZ'!M449</f>
        <v>335.11638199999993</v>
      </c>
      <c r="N8" s="208">
        <f>'[1]Podklady RZ'!N449</f>
        <v>2637.5649979999998</v>
      </c>
      <c r="O8" s="215">
        <f>'[1]Podklady RZ'!O449</f>
        <v>1.6315772503469248E-2</v>
      </c>
      <c r="P8" s="112"/>
      <c r="U8" s="61"/>
    </row>
    <row r="9" spans="1:21" x14ac:dyDescent="0.2">
      <c r="A9" s="175" t="s">
        <v>164</v>
      </c>
      <c r="B9" s="306">
        <f>'[1]Podklady RZ'!B450</f>
        <v>322.840372</v>
      </c>
      <c r="C9" s="208">
        <f>'[1]Podklady RZ'!C450</f>
        <v>284.96762899999999</v>
      </c>
      <c r="D9" s="307">
        <f>'[1]Podklady RZ'!D450</f>
        <v>256.03935500000006</v>
      </c>
      <c r="E9" s="306">
        <f>'[1]Podklady RZ'!E450</f>
        <v>212.07286000000005</v>
      </c>
      <c r="F9" s="208">
        <f>'[1]Podklady RZ'!F450</f>
        <v>148.45476600000001</v>
      </c>
      <c r="G9" s="307">
        <f>'[1]Podklady RZ'!G450</f>
        <v>66.902096</v>
      </c>
      <c r="H9" s="208">
        <f>'[1]Podklady RZ'!H450</f>
        <v>63.355654999999999</v>
      </c>
      <c r="I9" s="208">
        <f>'[1]Podklady RZ'!I450</f>
        <v>66.565197000000012</v>
      </c>
      <c r="J9" s="208">
        <f>'[1]Podklady RZ'!J450</f>
        <v>94.431664000000012</v>
      </c>
      <c r="K9" s="306">
        <f>'[1]Podklady RZ'!K450</f>
        <v>177.6502097845154</v>
      </c>
      <c r="L9" s="208">
        <f>'[1]Podklady RZ'!L450</f>
        <v>237.52475964372752</v>
      </c>
      <c r="M9" s="307">
        <f>'[1]Podklady RZ'!M450</f>
        <v>302.37864410677582</v>
      </c>
      <c r="N9" s="208">
        <f>'[1]Podklady RZ'!N450</f>
        <v>2233.1832075350189</v>
      </c>
      <c r="O9" s="216">
        <f>'[1]Podklady RZ'!O450</f>
        <v>2.4160966000529919E-2</v>
      </c>
      <c r="P9" s="102"/>
      <c r="U9" s="105"/>
    </row>
    <row r="10" spans="1:21" x14ac:dyDescent="0.2">
      <c r="A10" s="178" t="s">
        <v>40</v>
      </c>
      <c r="B10" s="308">
        <f>'[1]Podklady RZ'!B451</f>
        <v>8.132041000000001</v>
      </c>
      <c r="C10" s="209">
        <f>'[1]Podklady RZ'!C451</f>
        <v>5.9816760000000002</v>
      </c>
      <c r="D10" s="309">
        <f>'[1]Podklady RZ'!D451</f>
        <v>4.0631599999999999</v>
      </c>
      <c r="E10" s="308">
        <f>'[1]Podklady RZ'!E451</f>
        <v>0.154999</v>
      </c>
      <c r="F10" s="209">
        <f>'[1]Podklady RZ'!F451</f>
        <v>0.20295199999999999</v>
      </c>
      <c r="G10" s="309">
        <f>'[1]Podklady RZ'!G451</f>
        <v>9.9879999999999997E-2</v>
      </c>
      <c r="H10" s="209">
        <f>'[1]Podklady RZ'!H451</f>
        <v>8.9219999999999994E-2</v>
      </c>
      <c r="I10" s="209">
        <f>'[1]Podklady RZ'!I451</f>
        <v>8.565600000000001E-2</v>
      </c>
      <c r="J10" s="209">
        <f>'[1]Podklady RZ'!J451</f>
        <v>3.2210000000000003E-2</v>
      </c>
      <c r="K10" s="308">
        <f>'[1]Podklady RZ'!K451</f>
        <v>0.52804399999999996</v>
      </c>
      <c r="L10" s="209">
        <f>'[1]Podklady RZ'!L451</f>
        <v>0.67537999999999998</v>
      </c>
      <c r="M10" s="309">
        <f>'[1]Podklady RZ'!M451</f>
        <v>7.7839000000000005E-2</v>
      </c>
      <c r="N10" s="209">
        <f>'[1]Podklady RZ'!N451</f>
        <v>20.123057000000003</v>
      </c>
      <c r="O10" s="217">
        <f>'[1]Podklady RZ'!O451</f>
        <v>2.3087597814852108E-3</v>
      </c>
      <c r="P10" s="102"/>
      <c r="U10" s="130"/>
    </row>
    <row r="11" spans="1:21" x14ac:dyDescent="0.2">
      <c r="A11" s="178" t="s">
        <v>39</v>
      </c>
      <c r="B11" s="308">
        <f>'[1]Podklady RZ'!B452</f>
        <v>1.10284</v>
      </c>
      <c r="C11" s="209">
        <f>'[1]Podklady RZ'!C452</f>
        <v>1.0071699999999999</v>
      </c>
      <c r="D11" s="309">
        <f>'[1]Podklady RZ'!D452</f>
        <v>1.00068</v>
      </c>
      <c r="E11" s="308">
        <f>'[1]Podklady RZ'!E452</f>
        <v>0.99558000000000002</v>
      </c>
      <c r="F11" s="209">
        <f>'[1]Podklady RZ'!F452</f>
        <v>0.9302999999999999</v>
      </c>
      <c r="G11" s="309">
        <f>'[1]Podklady RZ'!G452</f>
        <v>0.63332999999999995</v>
      </c>
      <c r="H11" s="209">
        <f>'[1]Podklady RZ'!H452</f>
        <v>0.72096000000000005</v>
      </c>
      <c r="I11" s="209">
        <f>'[1]Podklady RZ'!I452</f>
        <v>0.73092000000000001</v>
      </c>
      <c r="J11" s="209">
        <f>'[1]Podklady RZ'!J452</f>
        <v>0.69316999999999995</v>
      </c>
      <c r="K11" s="308">
        <f>'[1]Podklady RZ'!K452</f>
        <v>0.9164500000000001</v>
      </c>
      <c r="L11" s="209">
        <f>'[1]Podklady RZ'!L452</f>
        <v>0.93103999999999998</v>
      </c>
      <c r="M11" s="309">
        <f>'[1]Podklady RZ'!M452</f>
        <v>1.0087699999999999</v>
      </c>
      <c r="N11" s="209">
        <f>'[1]Podklady RZ'!N452</f>
        <v>10.67121</v>
      </c>
      <c r="O11" s="217">
        <f>'[1]Podklady RZ'!O452</f>
        <v>1.8294257835029058E-2</v>
      </c>
      <c r="P11" s="102"/>
      <c r="U11" s="130"/>
    </row>
    <row r="12" spans="1:21" x14ac:dyDescent="0.2">
      <c r="A12" s="178" t="s">
        <v>38</v>
      </c>
      <c r="B12" s="308">
        <f>'[1]Podklady RZ'!B453</f>
        <v>0</v>
      </c>
      <c r="C12" s="209">
        <f>'[1]Podklady RZ'!C453</f>
        <v>0</v>
      </c>
      <c r="D12" s="309">
        <f>'[1]Podklady RZ'!D453</f>
        <v>0</v>
      </c>
      <c r="E12" s="308">
        <f>'[1]Podklady RZ'!E453</f>
        <v>0</v>
      </c>
      <c r="F12" s="209">
        <f>'[1]Podklady RZ'!F453</f>
        <v>0</v>
      </c>
      <c r="G12" s="309">
        <f>'[1]Podklady RZ'!G453</f>
        <v>0</v>
      </c>
      <c r="H12" s="209">
        <f>'[1]Podklady RZ'!H453</f>
        <v>0</v>
      </c>
      <c r="I12" s="209">
        <f>'[1]Podklady RZ'!I453</f>
        <v>0</v>
      </c>
      <c r="J12" s="209">
        <f>'[1]Podklady RZ'!J453</f>
        <v>0</v>
      </c>
      <c r="K12" s="308">
        <f>'[1]Podklady RZ'!K453</f>
        <v>0</v>
      </c>
      <c r="L12" s="209">
        <f>'[1]Podklady RZ'!L453</f>
        <v>0</v>
      </c>
      <c r="M12" s="309">
        <f>'[1]Podklady RZ'!M453</f>
        <v>0</v>
      </c>
      <c r="N12" s="209">
        <f>'[1]Podklady RZ'!N453</f>
        <v>0</v>
      </c>
      <c r="O12" s="217">
        <f>'[1]Podklady RZ'!O453</f>
        <v>0</v>
      </c>
      <c r="P12" s="102"/>
      <c r="U12" s="130"/>
    </row>
    <row r="13" spans="1:21" x14ac:dyDescent="0.2">
      <c r="A13" s="178" t="s">
        <v>60</v>
      </c>
      <c r="B13" s="308">
        <f>'[1]Podklady RZ'!B454</f>
        <v>0</v>
      </c>
      <c r="C13" s="209">
        <f>'[1]Podklady RZ'!C454</f>
        <v>0</v>
      </c>
      <c r="D13" s="309">
        <f>'[1]Podklady RZ'!D454</f>
        <v>0</v>
      </c>
      <c r="E13" s="308">
        <f>'[1]Podklady RZ'!E454</f>
        <v>0</v>
      </c>
      <c r="F13" s="209">
        <f>'[1]Podklady RZ'!F454</f>
        <v>0</v>
      </c>
      <c r="G13" s="309">
        <f>'[1]Podklady RZ'!G454</f>
        <v>0</v>
      </c>
      <c r="H13" s="209">
        <f>'[1]Podklady RZ'!H454</f>
        <v>0</v>
      </c>
      <c r="I13" s="209">
        <f>'[1]Podklady RZ'!I454</f>
        <v>0</v>
      </c>
      <c r="J13" s="209">
        <f>'[1]Podklady RZ'!J454</f>
        <v>0</v>
      </c>
      <c r="K13" s="308">
        <f>'[1]Podklady RZ'!K454</f>
        <v>0</v>
      </c>
      <c r="L13" s="209">
        <f>'[1]Podklady RZ'!L454</f>
        <v>0</v>
      </c>
      <c r="M13" s="309">
        <f>'[1]Podklady RZ'!M454</f>
        <v>0</v>
      </c>
      <c r="N13" s="209">
        <f>'[1]Podklady RZ'!N454</f>
        <v>0</v>
      </c>
      <c r="O13" s="217">
        <f>'[1]Podklady RZ'!O454</f>
        <v>0</v>
      </c>
      <c r="P13" s="102"/>
      <c r="U13" s="130"/>
    </row>
    <row r="14" spans="1:21" x14ac:dyDescent="0.2">
      <c r="A14" s="178" t="s">
        <v>61</v>
      </c>
      <c r="B14" s="308">
        <f>'[1]Podklady RZ'!B455</f>
        <v>0</v>
      </c>
      <c r="C14" s="209">
        <f>'[1]Podklady RZ'!C455</f>
        <v>0</v>
      </c>
      <c r="D14" s="309">
        <f>'[1]Podklady RZ'!D455</f>
        <v>0</v>
      </c>
      <c r="E14" s="308">
        <f>'[1]Podklady RZ'!E455</f>
        <v>0</v>
      </c>
      <c r="F14" s="209">
        <f>'[1]Podklady RZ'!F455</f>
        <v>0</v>
      </c>
      <c r="G14" s="309">
        <f>'[1]Podklady RZ'!G455</f>
        <v>0</v>
      </c>
      <c r="H14" s="209">
        <f>'[1]Podklady RZ'!H455</f>
        <v>0</v>
      </c>
      <c r="I14" s="209">
        <f>'[1]Podklady RZ'!I455</f>
        <v>0</v>
      </c>
      <c r="J14" s="209">
        <f>'[1]Podklady RZ'!J455</f>
        <v>0</v>
      </c>
      <c r="K14" s="308">
        <f>'[1]Podklady RZ'!K455</f>
        <v>0</v>
      </c>
      <c r="L14" s="209">
        <f>'[1]Podklady RZ'!L455</f>
        <v>0</v>
      </c>
      <c r="M14" s="309">
        <f>'[1]Podklady RZ'!M455</f>
        <v>0</v>
      </c>
      <c r="N14" s="209">
        <f>'[1]Podklady RZ'!N455</f>
        <v>0</v>
      </c>
      <c r="O14" s="217">
        <f>'[1]Podklady RZ'!O455</f>
        <v>0</v>
      </c>
      <c r="P14" s="102"/>
      <c r="U14" s="130"/>
    </row>
    <row r="15" spans="1:21" x14ac:dyDescent="0.2">
      <c r="A15" s="178" t="s">
        <v>62</v>
      </c>
      <c r="B15" s="308">
        <f>'[1]Podklady RZ'!B456</f>
        <v>0</v>
      </c>
      <c r="C15" s="209">
        <f>'[1]Podklady RZ'!C456</f>
        <v>0</v>
      </c>
      <c r="D15" s="309">
        <f>'[1]Podklady RZ'!D456</f>
        <v>0</v>
      </c>
      <c r="E15" s="308">
        <f>'[1]Podklady RZ'!E456</f>
        <v>0</v>
      </c>
      <c r="F15" s="209">
        <f>'[1]Podklady RZ'!F456</f>
        <v>0</v>
      </c>
      <c r="G15" s="309">
        <f>'[1]Podklady RZ'!G456</f>
        <v>0</v>
      </c>
      <c r="H15" s="209">
        <f>'[1]Podklady RZ'!H456</f>
        <v>0</v>
      </c>
      <c r="I15" s="209">
        <f>'[1]Podklady RZ'!I456</f>
        <v>0</v>
      </c>
      <c r="J15" s="209">
        <f>'[1]Podklady RZ'!J456</f>
        <v>0</v>
      </c>
      <c r="K15" s="308">
        <f>'[1]Podklady RZ'!K456</f>
        <v>0</v>
      </c>
      <c r="L15" s="209">
        <f>'[1]Podklady RZ'!L456</f>
        <v>0</v>
      </c>
      <c r="M15" s="309">
        <f>'[1]Podklady RZ'!M456</f>
        <v>0</v>
      </c>
      <c r="N15" s="209">
        <f>'[1]Podklady RZ'!N456</f>
        <v>0</v>
      </c>
      <c r="O15" s="217">
        <f>'[1]Podklady RZ'!O456</f>
        <v>0</v>
      </c>
      <c r="P15" s="102"/>
      <c r="U15" s="130"/>
    </row>
    <row r="16" spans="1:21" x14ac:dyDescent="0.2">
      <c r="A16" s="178" t="s">
        <v>37</v>
      </c>
      <c r="B16" s="308">
        <f>'[1]Podklady RZ'!B457</f>
        <v>12.351222999999999</v>
      </c>
      <c r="C16" s="209">
        <f>'[1]Podklady RZ'!C457</f>
        <v>9.0490600000000008</v>
      </c>
      <c r="D16" s="309">
        <f>'[1]Podklady RZ'!D457</f>
        <v>9.6539009999999994</v>
      </c>
      <c r="E16" s="308">
        <f>'[1]Podklady RZ'!E457</f>
        <v>8.0241400000000009</v>
      </c>
      <c r="F16" s="209">
        <f>'[1]Podklady RZ'!F457</f>
        <v>6.2114200000000004</v>
      </c>
      <c r="G16" s="309">
        <f>'[1]Podklady RZ'!G457</f>
        <v>2.56412</v>
      </c>
      <c r="H16" s="209">
        <f>'[1]Podklady RZ'!H457</f>
        <v>2.5578469999999998</v>
      </c>
      <c r="I16" s="209">
        <f>'[1]Podklady RZ'!I457</f>
        <v>2.4076130000000004</v>
      </c>
      <c r="J16" s="209">
        <f>'[1]Podklady RZ'!J457</f>
        <v>4.0249800000000002</v>
      </c>
      <c r="K16" s="308">
        <f>'[1]Podklady RZ'!K457</f>
        <v>7.721258999999999</v>
      </c>
      <c r="L16" s="209">
        <f>'[1]Podklady RZ'!L457</f>
        <v>9.5596599999999992</v>
      </c>
      <c r="M16" s="309">
        <f>'[1]Podklady RZ'!M457</f>
        <v>12.67897</v>
      </c>
      <c r="N16" s="209">
        <f>'[1]Podklady RZ'!N457</f>
        <v>86.804192999999998</v>
      </c>
      <c r="O16" s="217">
        <f>'[1]Podklady RZ'!O457</f>
        <v>2.2017282446961514E-3</v>
      </c>
      <c r="P16" s="102"/>
      <c r="U16" s="130"/>
    </row>
    <row r="17" spans="1:21" x14ac:dyDescent="0.2">
      <c r="A17" s="178" t="s">
        <v>72</v>
      </c>
      <c r="B17" s="308">
        <f>'[1]Podklady RZ'!B458</f>
        <v>0</v>
      </c>
      <c r="C17" s="209">
        <f>'[1]Podklady RZ'!C458</f>
        <v>0</v>
      </c>
      <c r="D17" s="309">
        <f>'[1]Podklady RZ'!D458</f>
        <v>0</v>
      </c>
      <c r="E17" s="308">
        <f>'[1]Podklady RZ'!E458</f>
        <v>0</v>
      </c>
      <c r="F17" s="209">
        <f>'[1]Podklady RZ'!F458</f>
        <v>0</v>
      </c>
      <c r="G17" s="309">
        <f>'[1]Podklady RZ'!G458</f>
        <v>0</v>
      </c>
      <c r="H17" s="209">
        <f>'[1]Podklady RZ'!H458</f>
        <v>0</v>
      </c>
      <c r="I17" s="209">
        <f>'[1]Podklady RZ'!I458</f>
        <v>0</v>
      </c>
      <c r="J17" s="209">
        <f>'[1]Podklady RZ'!J458</f>
        <v>0</v>
      </c>
      <c r="K17" s="308">
        <f>'[1]Podklady RZ'!K458</f>
        <v>0</v>
      </c>
      <c r="L17" s="209">
        <f>'[1]Podklady RZ'!L458</f>
        <v>0</v>
      </c>
      <c r="M17" s="309">
        <f>'[1]Podklady RZ'!M458</f>
        <v>0</v>
      </c>
      <c r="N17" s="209">
        <f>'[1]Podklady RZ'!N458</f>
        <v>0</v>
      </c>
      <c r="O17" s="217">
        <f>'[1]Podklady RZ'!O458</f>
        <v>0</v>
      </c>
      <c r="P17" s="102"/>
      <c r="U17" s="130"/>
    </row>
    <row r="18" spans="1:21" x14ac:dyDescent="0.2">
      <c r="A18" s="178" t="s">
        <v>36</v>
      </c>
      <c r="B18" s="308">
        <f>'[1]Podklady RZ'!B459</f>
        <v>0</v>
      </c>
      <c r="C18" s="209">
        <f>'[1]Podklady RZ'!C459</f>
        <v>0</v>
      </c>
      <c r="D18" s="309">
        <f>'[1]Podklady RZ'!D459</f>
        <v>0</v>
      </c>
      <c r="E18" s="308">
        <f>'[1]Podklady RZ'!E459</f>
        <v>0</v>
      </c>
      <c r="F18" s="209">
        <f>'[1]Podklady RZ'!F459</f>
        <v>0</v>
      </c>
      <c r="G18" s="309">
        <f>'[1]Podklady RZ'!G459</f>
        <v>0</v>
      </c>
      <c r="H18" s="209">
        <f>'[1]Podklady RZ'!H459</f>
        <v>0</v>
      </c>
      <c r="I18" s="209">
        <f>'[1]Podklady RZ'!I459</f>
        <v>0</v>
      </c>
      <c r="J18" s="209">
        <f>'[1]Podklady RZ'!J459</f>
        <v>0</v>
      </c>
      <c r="K18" s="308">
        <f>'[1]Podklady RZ'!K459</f>
        <v>0</v>
      </c>
      <c r="L18" s="209">
        <f>'[1]Podklady RZ'!L459</f>
        <v>0</v>
      </c>
      <c r="M18" s="309">
        <f>'[1]Podklady RZ'!M459</f>
        <v>0</v>
      </c>
      <c r="N18" s="209">
        <f>'[1]Podklady RZ'!N459</f>
        <v>0</v>
      </c>
      <c r="O18" s="217">
        <f>'[1]Podklady RZ'!O459</f>
        <v>0</v>
      </c>
      <c r="P18" s="102"/>
      <c r="U18" s="130"/>
    </row>
    <row r="19" spans="1:21" x14ac:dyDescent="0.2">
      <c r="A19" s="178" t="s">
        <v>35</v>
      </c>
      <c r="B19" s="308">
        <f>'[1]Podklady RZ'!B460</f>
        <v>0.34179999999999999</v>
      </c>
      <c r="C19" s="209">
        <f>'[1]Podklady RZ'!C460</f>
        <v>0.32319999999999999</v>
      </c>
      <c r="D19" s="309">
        <f>'[1]Podklady RZ'!D460</f>
        <v>0.36380000000000001</v>
      </c>
      <c r="E19" s="308">
        <f>'[1]Podklady RZ'!E460</f>
        <v>0.316</v>
      </c>
      <c r="F19" s="209">
        <f>'[1]Podklady RZ'!F460</f>
        <v>0.1067</v>
      </c>
      <c r="G19" s="309">
        <f>'[1]Podklady RZ'!G460</f>
        <v>0.1411</v>
      </c>
      <c r="H19" s="209">
        <f>'[1]Podklady RZ'!H460</f>
        <v>0.15090000000000001</v>
      </c>
      <c r="I19" s="209">
        <f>'[1]Podklady RZ'!I460</f>
        <v>0.18709999999999999</v>
      </c>
      <c r="J19" s="209">
        <f>'[1]Podklady RZ'!J460</f>
        <v>0.20599999999999999</v>
      </c>
      <c r="K19" s="308">
        <f>'[1]Podklady RZ'!K460</f>
        <v>0.3054</v>
      </c>
      <c r="L19" s="209">
        <f>'[1]Podklady RZ'!L460</f>
        <v>0.31460000000000005</v>
      </c>
      <c r="M19" s="309">
        <f>'[1]Podklady RZ'!M460</f>
        <v>0.38400000000000001</v>
      </c>
      <c r="N19" s="209">
        <f>'[1]Podklady RZ'!N460</f>
        <v>3.1406000000000001</v>
      </c>
      <c r="O19" s="217">
        <f>'[1]Podklady RZ'!O460</f>
        <v>3.5931220692117958E-3</v>
      </c>
      <c r="P19" s="102"/>
      <c r="U19" s="130"/>
    </row>
    <row r="20" spans="1:21" x14ac:dyDescent="0.2">
      <c r="A20" s="178" t="s">
        <v>34</v>
      </c>
      <c r="B20" s="308">
        <f>'[1]Podklady RZ'!B461</f>
        <v>0</v>
      </c>
      <c r="C20" s="209">
        <f>'[1]Podklady RZ'!C461</f>
        <v>0</v>
      </c>
      <c r="D20" s="309">
        <f>'[1]Podklady RZ'!D461</f>
        <v>0</v>
      </c>
      <c r="E20" s="308">
        <f>'[1]Podklady RZ'!E461</f>
        <v>0</v>
      </c>
      <c r="F20" s="209">
        <f>'[1]Podklady RZ'!F461</f>
        <v>0</v>
      </c>
      <c r="G20" s="309">
        <f>'[1]Podklady RZ'!G461</f>
        <v>0</v>
      </c>
      <c r="H20" s="209">
        <f>'[1]Podklady RZ'!H461</f>
        <v>0</v>
      </c>
      <c r="I20" s="209">
        <f>'[1]Podklady RZ'!I461</f>
        <v>0</v>
      </c>
      <c r="J20" s="209">
        <f>'[1]Podklady RZ'!J461</f>
        <v>0</v>
      </c>
      <c r="K20" s="308">
        <f>'[1]Podklady RZ'!K461</f>
        <v>0</v>
      </c>
      <c r="L20" s="209">
        <f>'[1]Podklady RZ'!L461</f>
        <v>0</v>
      </c>
      <c r="M20" s="309">
        <f>'[1]Podklady RZ'!M461</f>
        <v>0</v>
      </c>
      <c r="N20" s="209">
        <f>'[1]Podklady RZ'!N461</f>
        <v>0</v>
      </c>
      <c r="O20" s="217">
        <f>'[1]Podklady RZ'!O461</f>
        <v>0</v>
      </c>
      <c r="P20" s="102"/>
      <c r="U20" s="130"/>
    </row>
    <row r="21" spans="1:21" x14ac:dyDescent="0.2">
      <c r="A21" s="178" t="s">
        <v>33</v>
      </c>
      <c r="B21" s="308">
        <f>'[1]Podklady RZ'!B462</f>
        <v>62.658000000000001</v>
      </c>
      <c r="C21" s="209">
        <f>'[1]Podklady RZ'!C462</f>
        <v>61.243000000000002</v>
      </c>
      <c r="D21" s="309">
        <f>'[1]Podklady RZ'!D462</f>
        <v>65.811000000000007</v>
      </c>
      <c r="E21" s="308">
        <f>'[1]Podklady RZ'!E462</f>
        <v>65.524000000000001</v>
      </c>
      <c r="F21" s="209">
        <f>'[1]Podklady RZ'!F462</f>
        <v>30.716000000000001</v>
      </c>
      <c r="G21" s="309">
        <f>'[1]Podklady RZ'!G462</f>
        <v>33.683</v>
      </c>
      <c r="H21" s="209">
        <f>'[1]Podklady RZ'!H462</f>
        <v>30.937999999999999</v>
      </c>
      <c r="I21" s="209">
        <f>'[1]Podklady RZ'!I462</f>
        <v>31.161999999999999</v>
      </c>
      <c r="J21" s="209">
        <f>'[1]Podklady RZ'!J462</f>
        <v>44.173000000000002</v>
      </c>
      <c r="K21" s="308">
        <f>'[1]Podklady RZ'!K462</f>
        <v>60.567999999999998</v>
      </c>
      <c r="L21" s="209">
        <f>'[1]Podklady RZ'!L462</f>
        <v>60.290999999999997</v>
      </c>
      <c r="M21" s="309">
        <f>'[1]Podklady RZ'!M462</f>
        <v>65.453000000000003</v>
      </c>
      <c r="N21" s="209">
        <f>'[1]Podklady RZ'!N462</f>
        <v>612.21999999999991</v>
      </c>
      <c r="O21" s="217">
        <f>'[1]Podklady RZ'!O462</f>
        <v>0.21167978008776431</v>
      </c>
      <c r="P21" s="102"/>
      <c r="U21" s="130"/>
    </row>
    <row r="22" spans="1:21" x14ac:dyDescent="0.2">
      <c r="A22" s="178" t="s">
        <v>32</v>
      </c>
      <c r="B22" s="308">
        <f>'[1]Podklady RZ'!B463</f>
        <v>0</v>
      </c>
      <c r="C22" s="209">
        <f>'[1]Podklady RZ'!C463</f>
        <v>0</v>
      </c>
      <c r="D22" s="309">
        <f>'[1]Podklady RZ'!D463</f>
        <v>0</v>
      </c>
      <c r="E22" s="308">
        <f>'[1]Podklady RZ'!E463</f>
        <v>0</v>
      </c>
      <c r="F22" s="209">
        <f>'[1]Podklady RZ'!F463</f>
        <v>0</v>
      </c>
      <c r="G22" s="309">
        <f>'[1]Podklady RZ'!G463</f>
        <v>0</v>
      </c>
      <c r="H22" s="209">
        <f>'[1]Podklady RZ'!H463</f>
        <v>0</v>
      </c>
      <c r="I22" s="209">
        <f>'[1]Podklady RZ'!I463</f>
        <v>0</v>
      </c>
      <c r="J22" s="209">
        <f>'[1]Podklady RZ'!J463</f>
        <v>0</v>
      </c>
      <c r="K22" s="308">
        <f>'[1]Podklady RZ'!K463</f>
        <v>0</v>
      </c>
      <c r="L22" s="209">
        <f>'[1]Podklady RZ'!L463</f>
        <v>0</v>
      </c>
      <c r="M22" s="309">
        <f>'[1]Podklady RZ'!M463</f>
        <v>0</v>
      </c>
      <c r="N22" s="209">
        <f>'[1]Podklady RZ'!N463</f>
        <v>0</v>
      </c>
      <c r="O22" s="217">
        <f>'[1]Podklady RZ'!O463</f>
        <v>0</v>
      </c>
      <c r="P22" s="102"/>
      <c r="U22" s="130"/>
    </row>
    <row r="23" spans="1:21" x14ac:dyDescent="0.2">
      <c r="A23" s="178" t="s">
        <v>3</v>
      </c>
      <c r="B23" s="308">
        <f>'[1]Podklady RZ'!B464</f>
        <v>0</v>
      </c>
      <c r="C23" s="209">
        <f>'[1]Podklady RZ'!C464</f>
        <v>0</v>
      </c>
      <c r="D23" s="309">
        <f>'[1]Podklady RZ'!D464</f>
        <v>0</v>
      </c>
      <c r="E23" s="308">
        <f>'[1]Podklady RZ'!E464</f>
        <v>0</v>
      </c>
      <c r="F23" s="209">
        <f>'[1]Podklady RZ'!F464</f>
        <v>0</v>
      </c>
      <c r="G23" s="309">
        <f>'[1]Podklady RZ'!G464</f>
        <v>0</v>
      </c>
      <c r="H23" s="209">
        <f>'[1]Podklady RZ'!H464</f>
        <v>0</v>
      </c>
      <c r="I23" s="209">
        <f>'[1]Podklady RZ'!I464</f>
        <v>0</v>
      </c>
      <c r="J23" s="209">
        <f>'[1]Podklady RZ'!J464</f>
        <v>0</v>
      </c>
      <c r="K23" s="308">
        <f>'[1]Podklady RZ'!K464</f>
        <v>0</v>
      </c>
      <c r="L23" s="209">
        <f>'[1]Podklady RZ'!L464</f>
        <v>0</v>
      </c>
      <c r="M23" s="309">
        <f>'[1]Podklady RZ'!M464</f>
        <v>0</v>
      </c>
      <c r="N23" s="209">
        <f>'[1]Podklady RZ'!N464</f>
        <v>0</v>
      </c>
      <c r="O23" s="217">
        <f>'[1]Podklady RZ'!O464</f>
        <v>0</v>
      </c>
      <c r="P23" s="102"/>
      <c r="U23" s="130"/>
    </row>
    <row r="24" spans="1:21" x14ac:dyDescent="0.2">
      <c r="A24" s="178" t="s">
        <v>31</v>
      </c>
      <c r="B24" s="308">
        <f>'[1]Podklady RZ'!B465</f>
        <v>9.8785660000000011</v>
      </c>
      <c r="C24" s="209">
        <f>'[1]Podklady RZ'!C465</f>
        <v>8.1662879999999998</v>
      </c>
      <c r="D24" s="309">
        <f>'[1]Podklady RZ'!D465</f>
        <v>0</v>
      </c>
      <c r="E24" s="308">
        <f>'[1]Podklady RZ'!E465</f>
        <v>0</v>
      </c>
      <c r="F24" s="209">
        <f>'[1]Podklady RZ'!F465</f>
        <v>0</v>
      </c>
      <c r="G24" s="309">
        <f>'[1]Podklady RZ'!G465</f>
        <v>0</v>
      </c>
      <c r="H24" s="209">
        <f>'[1]Podklady RZ'!H465</f>
        <v>0</v>
      </c>
      <c r="I24" s="209">
        <f>'[1]Podklady RZ'!I465</f>
        <v>0</v>
      </c>
      <c r="J24" s="209">
        <f>'[1]Podklady RZ'!J465</f>
        <v>0</v>
      </c>
      <c r="K24" s="308">
        <f>'[1]Podklady RZ'!K465</f>
        <v>0</v>
      </c>
      <c r="L24" s="209">
        <f>'[1]Podklady RZ'!L465</f>
        <v>1.717136</v>
      </c>
      <c r="M24" s="309">
        <f>'[1]Podklady RZ'!M465</f>
        <v>7.7211850000000002</v>
      </c>
      <c r="N24" s="209">
        <f>'[1]Podklady RZ'!N465</f>
        <v>27.483175000000003</v>
      </c>
      <c r="O24" s="217">
        <f>'[1]Podklady RZ'!O465</f>
        <v>9.4796814550675831E-2</v>
      </c>
      <c r="P24" s="102"/>
      <c r="U24" s="130"/>
    </row>
    <row r="25" spans="1:21" x14ac:dyDescent="0.2">
      <c r="A25" s="178" t="s">
        <v>30</v>
      </c>
      <c r="B25" s="308">
        <f>'[1]Podklady RZ'!B466</f>
        <v>228.37590199999997</v>
      </c>
      <c r="C25" s="209">
        <f>'[1]Podklady RZ'!C466</f>
        <v>199.19723500000001</v>
      </c>
      <c r="D25" s="309">
        <f>'[1]Podklady RZ'!D466</f>
        <v>175.14681400000003</v>
      </c>
      <c r="E25" s="308">
        <f>'[1]Podklady RZ'!E466</f>
        <v>137.05814100000003</v>
      </c>
      <c r="F25" s="209">
        <f>'[1]Podklady RZ'!F466</f>
        <v>110.28739399999999</v>
      </c>
      <c r="G25" s="309">
        <f>'[1]Podklady RZ'!G466</f>
        <v>29.780666000000004</v>
      </c>
      <c r="H25" s="209">
        <f>'[1]Podklady RZ'!H466</f>
        <v>28.898728000000002</v>
      </c>
      <c r="I25" s="209">
        <f>'[1]Podklady RZ'!I466</f>
        <v>31.991908000000002</v>
      </c>
      <c r="J25" s="209">
        <f>'[1]Podklady RZ'!J466</f>
        <v>45.302303999999999</v>
      </c>
      <c r="K25" s="308">
        <f>'[1]Podklady RZ'!K466</f>
        <v>107.6110567845154</v>
      </c>
      <c r="L25" s="209">
        <f>'[1]Podklady RZ'!L466</f>
        <v>164.03594364372751</v>
      </c>
      <c r="M25" s="309">
        <f>'[1]Podklady RZ'!M466</f>
        <v>215.05488010677578</v>
      </c>
      <c r="N25" s="209">
        <f>'[1]Podklady RZ'!N466</f>
        <v>1472.7409725350185</v>
      </c>
      <c r="O25" s="217">
        <f>'[1]Podklady RZ'!O466</f>
        <v>5.7867221099595856E-2</v>
      </c>
      <c r="P25" s="102"/>
      <c r="U25" s="99"/>
    </row>
    <row r="26" spans="1:21" ht="13.5" customHeight="1" x14ac:dyDescent="0.2">
      <c r="A26" s="176" t="s">
        <v>312</v>
      </c>
      <c r="B26" s="306">
        <f>'[1]Podklady RZ'!B467</f>
        <v>294.23744599999998</v>
      </c>
      <c r="C26" s="208">
        <f>'[1]Podklady RZ'!C467</f>
        <v>260.62194900000003</v>
      </c>
      <c r="D26" s="307">
        <f>'[1]Podklady RZ'!D467</f>
        <v>230.68884000000003</v>
      </c>
      <c r="E26" s="306">
        <f>'[1]Podklady RZ'!E467</f>
        <v>189.29202099999998</v>
      </c>
      <c r="F26" s="208">
        <f>'[1]Podklady RZ'!F467</f>
        <v>129.38453899999999</v>
      </c>
      <c r="G26" s="307">
        <f>'[1]Podklady RZ'!G467</f>
        <v>49.135591999999995</v>
      </c>
      <c r="H26" s="208">
        <f>'[1]Podklady RZ'!H467</f>
        <v>44.356790999999994</v>
      </c>
      <c r="I26" s="208">
        <f>'[1]Podklady RZ'!I467</f>
        <v>46.067552999999997</v>
      </c>
      <c r="J26" s="208">
        <f>'[1]Podklady RZ'!J467</f>
        <v>73.969752999999997</v>
      </c>
      <c r="K26" s="306">
        <f>'[1]Podklady RZ'!K467</f>
        <v>154.60210900000001</v>
      </c>
      <c r="L26" s="208">
        <f>'[1]Podklady RZ'!L467</f>
        <v>216.97188</v>
      </c>
      <c r="M26" s="307">
        <f>'[1]Podklady RZ'!M467</f>
        <v>283.36145000000005</v>
      </c>
      <c r="N26" s="208">
        <f>'[1]Podklady RZ'!N467</f>
        <v>1972.6899230000001</v>
      </c>
      <c r="O26" s="216">
        <f>'[1]Podklady RZ'!O467</f>
        <v>2.3436602196690273E-2</v>
      </c>
      <c r="P26" s="10"/>
      <c r="U26" s="79"/>
    </row>
    <row r="27" spans="1:21" ht="12.75" customHeight="1" x14ac:dyDescent="0.2">
      <c r="A27" s="178" t="s">
        <v>26</v>
      </c>
      <c r="B27" s="308">
        <f>'[1]Podklady RZ'!B468</f>
        <v>27.855187999999998</v>
      </c>
      <c r="C27" s="209">
        <f>'[1]Podklady RZ'!C468</f>
        <v>24.905738999999997</v>
      </c>
      <c r="D27" s="309">
        <f>'[1]Podklady RZ'!D468</f>
        <v>22.823460000000004</v>
      </c>
      <c r="E27" s="308">
        <f>'[1]Podklady RZ'!E468</f>
        <v>21.262821000000006</v>
      </c>
      <c r="F27" s="209">
        <f>'[1]Podklady RZ'!F468</f>
        <v>16.373929</v>
      </c>
      <c r="G27" s="309">
        <f>'[1]Podklady RZ'!G468</f>
        <v>7.6237120000000003</v>
      </c>
      <c r="H27" s="209">
        <f>'[1]Podklady RZ'!H468</f>
        <v>5.8733040000000001</v>
      </c>
      <c r="I27" s="209">
        <f>'[1]Podklady RZ'!I468</f>
        <v>4.7852060000000005</v>
      </c>
      <c r="J27" s="209">
        <f>'[1]Podklady RZ'!J468</f>
        <v>7.9809660000000004</v>
      </c>
      <c r="K27" s="308">
        <f>'[1]Podklady RZ'!K468</f>
        <v>15.229851</v>
      </c>
      <c r="L27" s="209">
        <f>'[1]Podklady RZ'!L468</f>
        <v>26.040557</v>
      </c>
      <c r="M27" s="309">
        <f>'[1]Podklady RZ'!M468</f>
        <v>30.814260999999998</v>
      </c>
      <c r="N27" s="209">
        <f>'[1]Podklady RZ'!N468</f>
        <v>211.56899399999998</v>
      </c>
      <c r="O27" s="217">
        <f>'[1]Podklady RZ'!O468</f>
        <v>9.6059383438526786E-3</v>
      </c>
      <c r="P27" s="102"/>
      <c r="U27" s="79"/>
    </row>
    <row r="28" spans="1:21" ht="12.75" customHeight="1" x14ac:dyDescent="0.2">
      <c r="A28" s="178" t="s">
        <v>0</v>
      </c>
      <c r="B28" s="308">
        <f>'[1]Podklady RZ'!B469</f>
        <v>1.069</v>
      </c>
      <c r="C28" s="209">
        <f>'[1]Podklady RZ'!C469</f>
        <v>1.012</v>
      </c>
      <c r="D28" s="309">
        <f>'[1]Podklady RZ'!D469</f>
        <v>0.84799999999999998</v>
      </c>
      <c r="E28" s="308">
        <f>'[1]Podklady RZ'!E469</f>
        <v>0.64200000000000002</v>
      </c>
      <c r="F28" s="209">
        <f>'[1]Podklady RZ'!F469</f>
        <v>0.34399999999999997</v>
      </c>
      <c r="G28" s="309">
        <f>'[1]Podklady RZ'!G469</f>
        <v>3.6999999999999998E-2</v>
      </c>
      <c r="H28" s="209">
        <f>'[1]Podklady RZ'!H469</f>
        <v>2.5000000000000001E-2</v>
      </c>
      <c r="I28" s="209">
        <f>'[1]Podklady RZ'!I469</f>
        <v>0.03</v>
      </c>
      <c r="J28" s="209">
        <f>'[1]Podklady RZ'!J469</f>
        <v>0.13</v>
      </c>
      <c r="K28" s="308">
        <f>'[1]Podklady RZ'!K469</f>
        <v>0.51600000000000001</v>
      </c>
      <c r="L28" s="209">
        <f>'[1]Podklady RZ'!L469</f>
        <v>1.3514000000000002</v>
      </c>
      <c r="M28" s="309">
        <f>'[1]Podklady RZ'!M469</f>
        <v>2.19</v>
      </c>
      <c r="N28" s="209">
        <f>'[1]Podklady RZ'!N469</f>
        <v>8.1943999999999999</v>
      </c>
      <c r="O28" s="217">
        <f>'[1]Podklady RZ'!O469</f>
        <v>3.7169975313768454E-3</v>
      </c>
      <c r="P28" s="102"/>
      <c r="U28" s="79"/>
    </row>
    <row r="29" spans="1:21" ht="12.75" customHeight="1" x14ac:dyDescent="0.2">
      <c r="A29" s="178" t="s">
        <v>1</v>
      </c>
      <c r="B29" s="308">
        <f>'[1]Podklady RZ'!B470</f>
        <v>1.208</v>
      </c>
      <c r="C29" s="209">
        <f>'[1]Podklady RZ'!C470</f>
        <v>1.032</v>
      </c>
      <c r="D29" s="309">
        <f>'[1]Podklady RZ'!D470</f>
        <v>0.84199999999999997</v>
      </c>
      <c r="E29" s="308">
        <f>'[1]Podklady RZ'!E470</f>
        <v>0.61299999999999999</v>
      </c>
      <c r="F29" s="209">
        <f>'[1]Podklady RZ'!F470</f>
        <v>0.318</v>
      </c>
      <c r="G29" s="309">
        <f>'[1]Podklady RZ'!G470</f>
        <v>2.7E-2</v>
      </c>
      <c r="H29" s="209">
        <f>'[1]Podklady RZ'!H470</f>
        <v>0</v>
      </c>
      <c r="I29" s="209">
        <f>'[1]Podklady RZ'!I470</f>
        <v>3.0000000000000001E-3</v>
      </c>
      <c r="J29" s="209">
        <f>'[1]Podklady RZ'!J470</f>
        <v>1.0999999999999999E-2</v>
      </c>
      <c r="K29" s="308">
        <f>'[1]Podklady RZ'!K470</f>
        <v>0.45889999999999997</v>
      </c>
      <c r="L29" s="209">
        <f>'[1]Podklady RZ'!L470</f>
        <v>0.88300000000000001</v>
      </c>
      <c r="M29" s="309">
        <f>'[1]Podklady RZ'!M470</f>
        <v>1.3029999999999999</v>
      </c>
      <c r="N29" s="209">
        <f>'[1]Podklady RZ'!N470</f>
        <v>6.6989000000000001</v>
      </c>
      <c r="O29" s="217">
        <f>'[1]Podklady RZ'!O470</f>
        <v>9.0357179317145202E-3</v>
      </c>
      <c r="P29" s="102"/>
      <c r="U29" s="79"/>
    </row>
    <row r="30" spans="1:21" ht="12.75" customHeight="1" x14ac:dyDescent="0.2">
      <c r="A30" s="178" t="s">
        <v>2</v>
      </c>
      <c r="B30" s="308">
        <f>'[1]Podklady RZ'!B471</f>
        <v>0.34760000000000002</v>
      </c>
      <c r="C30" s="209">
        <f>'[1]Podklady RZ'!C471</f>
        <v>0.35560000000000003</v>
      </c>
      <c r="D30" s="309">
        <f>'[1]Podklady RZ'!D471</f>
        <v>0.31719999999999998</v>
      </c>
      <c r="E30" s="308">
        <f>'[1]Podklady RZ'!E471</f>
        <v>0.23300000000000001</v>
      </c>
      <c r="F30" s="209">
        <f>'[1]Podklady RZ'!F471</f>
        <v>8.7999999999999995E-2</v>
      </c>
      <c r="G30" s="309">
        <f>'[1]Podklady RZ'!G471</f>
        <v>7.0000000000000001E-3</v>
      </c>
      <c r="H30" s="209">
        <f>'[1]Podklady RZ'!H471</f>
        <v>5.0000000000000001E-3</v>
      </c>
      <c r="I30" s="209">
        <f>'[1]Podklady RZ'!I471</f>
        <v>5.0000000000000001E-3</v>
      </c>
      <c r="J30" s="209">
        <f>'[1]Podklady RZ'!J471</f>
        <v>1.2999999999999999E-2</v>
      </c>
      <c r="K30" s="308">
        <f>'[1]Podklady RZ'!K471</f>
        <v>0.13290000000000002</v>
      </c>
      <c r="L30" s="209">
        <f>'[1]Podklady RZ'!L471</f>
        <v>0.21980000000000002</v>
      </c>
      <c r="M30" s="309">
        <f>'[1]Podklady RZ'!M471</f>
        <v>0.32200000000000001</v>
      </c>
      <c r="N30" s="209">
        <f>'[1]Podklady RZ'!N471</f>
        <v>2.0460999999999996</v>
      </c>
      <c r="O30" s="217">
        <f>'[1]Podklady RZ'!O471</f>
        <v>8.7755715742368328E-3</v>
      </c>
      <c r="P30" s="102"/>
    </row>
    <row r="31" spans="1:21" x14ac:dyDescent="0.2">
      <c r="A31" s="178" t="s">
        <v>6</v>
      </c>
      <c r="B31" s="308">
        <f>'[1]Podklady RZ'!B472</f>
        <v>1.10284</v>
      </c>
      <c r="C31" s="209">
        <f>'[1]Podklady RZ'!C472</f>
        <v>1.0071699999999999</v>
      </c>
      <c r="D31" s="309">
        <f>'[1]Podklady RZ'!D472</f>
        <v>1.00068</v>
      </c>
      <c r="E31" s="308">
        <f>'[1]Podklady RZ'!E472</f>
        <v>0.99558000000000002</v>
      </c>
      <c r="F31" s="209">
        <f>'[1]Podklady RZ'!F472</f>
        <v>0.9302999999999999</v>
      </c>
      <c r="G31" s="309">
        <f>'[1]Podklady RZ'!G472</f>
        <v>0.63332999999999995</v>
      </c>
      <c r="H31" s="209">
        <f>'[1]Podklady RZ'!H472</f>
        <v>0.72096000000000005</v>
      </c>
      <c r="I31" s="209">
        <f>'[1]Podklady RZ'!I472</f>
        <v>0.73092000000000001</v>
      </c>
      <c r="J31" s="209">
        <f>'[1]Podklady RZ'!J472</f>
        <v>0.69316999999999995</v>
      </c>
      <c r="K31" s="308">
        <f>'[1]Podklady RZ'!K472</f>
        <v>0.9164500000000001</v>
      </c>
      <c r="L31" s="209">
        <f>'[1]Podklady RZ'!L472</f>
        <v>0.93103999999999998</v>
      </c>
      <c r="M31" s="309">
        <f>'[1]Podklady RZ'!M472</f>
        <v>1.0087699999999999</v>
      </c>
      <c r="N31" s="209">
        <f>'[1]Podklady RZ'!N472</f>
        <v>10.67121</v>
      </c>
      <c r="O31" s="217">
        <f>'[1]Podklady RZ'!O472</f>
        <v>2.5192376871392131E-2</v>
      </c>
      <c r="P31" s="102"/>
    </row>
    <row r="32" spans="1:21" x14ac:dyDescent="0.2">
      <c r="A32" s="178" t="s">
        <v>25</v>
      </c>
      <c r="B32" s="308">
        <f>'[1]Podklady RZ'!B473</f>
        <v>171.25078699999997</v>
      </c>
      <c r="C32" s="209">
        <f>'[1]Podklady RZ'!C473</f>
        <v>150.122668</v>
      </c>
      <c r="D32" s="309">
        <f>'[1]Podklady RZ'!D473</f>
        <v>133.24407500000001</v>
      </c>
      <c r="E32" s="308">
        <f>'[1]Podklady RZ'!E473</f>
        <v>107.642426</v>
      </c>
      <c r="F32" s="209">
        <f>'[1]Podklady RZ'!F473</f>
        <v>72.643762999999979</v>
      </c>
      <c r="G32" s="309">
        <f>'[1]Podklady RZ'!G473</f>
        <v>28.248446999999999</v>
      </c>
      <c r="H32" s="209">
        <f>'[1]Podklady RZ'!H473</f>
        <v>26.098742999999999</v>
      </c>
      <c r="I32" s="209">
        <f>'[1]Podklady RZ'!I473</f>
        <v>27.176680999999999</v>
      </c>
      <c r="J32" s="209">
        <f>'[1]Podklady RZ'!J473</f>
        <v>42.867161000000003</v>
      </c>
      <c r="K32" s="308">
        <f>'[1]Podklady RZ'!K473</f>
        <v>88.341472000000024</v>
      </c>
      <c r="L32" s="209">
        <f>'[1]Podklady RZ'!L473</f>
        <v>116.256337</v>
      </c>
      <c r="M32" s="309">
        <f>'[1]Podklady RZ'!M473</f>
        <v>154.738719</v>
      </c>
      <c r="N32" s="209">
        <f>'[1]Podklady RZ'!N473</f>
        <v>1118.6312789999999</v>
      </c>
      <c r="O32" s="217">
        <f>'[1]Podklady RZ'!O473</f>
        <v>3.0432001778280687E-2</v>
      </c>
      <c r="P32" s="102"/>
    </row>
    <row r="33" spans="1:16" x14ac:dyDescent="0.2">
      <c r="A33" s="178" t="s">
        <v>5</v>
      </c>
      <c r="B33" s="308">
        <f>'[1]Podklady RZ'!B474</f>
        <v>89.067358999999996</v>
      </c>
      <c r="C33" s="209">
        <f>'[1]Podklady RZ'!C474</f>
        <v>80.037998999999999</v>
      </c>
      <c r="D33" s="309">
        <f>'[1]Podklady RZ'!D474</f>
        <v>69.650576000000001</v>
      </c>
      <c r="E33" s="308">
        <f>'[1]Podklady RZ'!E474</f>
        <v>56.375265999999989</v>
      </c>
      <c r="F33" s="209">
        <f>'[1]Podklady RZ'!F474</f>
        <v>37.675326000000005</v>
      </c>
      <c r="G33" s="309">
        <f>'[1]Podklady RZ'!G474</f>
        <v>12.374512000000001</v>
      </c>
      <c r="H33" s="209">
        <f>'[1]Podklady RZ'!H474</f>
        <v>11.491705999999999</v>
      </c>
      <c r="I33" s="209">
        <f>'[1]Podklady RZ'!I474</f>
        <v>13.176049000000001</v>
      </c>
      <c r="J33" s="209">
        <f>'[1]Podklady RZ'!J474</f>
        <v>21.827482999999997</v>
      </c>
      <c r="K33" s="308">
        <f>'[1]Podklady RZ'!K474</f>
        <v>47.752221000000006</v>
      </c>
      <c r="L33" s="209">
        <f>'[1]Podklady RZ'!L474</f>
        <v>69.592416000000014</v>
      </c>
      <c r="M33" s="309">
        <f>'[1]Podklady RZ'!M474</f>
        <v>90.778358999999995</v>
      </c>
      <c r="N33" s="209">
        <f>'[1]Podklady RZ'!N474</f>
        <v>599.79927199999997</v>
      </c>
      <c r="O33" s="217">
        <f>'[1]Podklady RZ'!O474</f>
        <v>2.9971541368809682E-2</v>
      </c>
      <c r="P33" s="102"/>
    </row>
    <row r="34" spans="1:16" x14ac:dyDescent="0.2">
      <c r="A34" s="178" t="s">
        <v>3</v>
      </c>
      <c r="B34" s="308">
        <f>'[1]Podklady RZ'!B475</f>
        <v>2.3366720000000005</v>
      </c>
      <c r="C34" s="209">
        <f>'[1]Podklady RZ'!C475</f>
        <v>2.1487730000000003</v>
      </c>
      <c r="D34" s="309">
        <f>'[1]Podklady RZ'!D475</f>
        <v>1.9628490000000001</v>
      </c>
      <c r="E34" s="308">
        <f>'[1]Podklady RZ'!E475</f>
        <v>1.527928</v>
      </c>
      <c r="F34" s="209">
        <f>'[1]Podklady RZ'!F475</f>
        <v>1.0112209999999999</v>
      </c>
      <c r="G34" s="309">
        <f>'[1]Podklady RZ'!G475</f>
        <v>0.18459100000000001</v>
      </c>
      <c r="H34" s="209">
        <f>'[1]Podklady RZ'!H475</f>
        <v>0.14207800000000001</v>
      </c>
      <c r="I34" s="209">
        <f>'[1]Podklady RZ'!I475</f>
        <v>0.16069700000000001</v>
      </c>
      <c r="J34" s="209">
        <f>'[1]Podklady RZ'!J475</f>
        <v>0.44697299999999995</v>
      </c>
      <c r="K34" s="308">
        <f>'[1]Podklady RZ'!K475</f>
        <v>1.2543150000000001</v>
      </c>
      <c r="L34" s="209">
        <f>'[1]Podklady RZ'!L475</f>
        <v>1.69733</v>
      </c>
      <c r="M34" s="309">
        <f>'[1]Podklady RZ'!M475</f>
        <v>2.2063410000000001</v>
      </c>
      <c r="N34" s="209">
        <f>'[1]Podklady RZ'!N475</f>
        <v>15.079768</v>
      </c>
      <c r="O34" s="217">
        <f>'[1]Podklady RZ'!O475</f>
        <v>8.5045897851043547E-3</v>
      </c>
      <c r="P34" s="102"/>
    </row>
    <row r="35" spans="1:16" ht="12.6" customHeight="1" x14ac:dyDescent="0.2">
      <c r="A35" s="203" t="s">
        <v>172</v>
      </c>
      <c r="B35" s="72"/>
      <c r="C35" s="72"/>
      <c r="D35" s="8"/>
      <c r="F35" s="10"/>
      <c r="G35" s="104"/>
      <c r="H35" s="104"/>
      <c r="I35" s="104"/>
      <c r="J35" s="104"/>
      <c r="K35" s="104"/>
      <c r="O35" s="3"/>
    </row>
    <row r="36" spans="1:16" x14ac:dyDescent="0.2">
      <c r="A36" s="203"/>
      <c r="B36" s="72"/>
      <c r="C36" s="72"/>
    </row>
    <row r="37" spans="1:16" x14ac:dyDescent="0.2">
      <c r="B37" s="79"/>
      <c r="C37" s="79"/>
      <c r="D37" s="79"/>
    </row>
    <row r="38" spans="1:16" x14ac:dyDescent="0.2">
      <c r="B38" s="79"/>
      <c r="C38" s="79"/>
      <c r="D38" s="79"/>
    </row>
    <row r="39" spans="1:16" x14ac:dyDescent="0.2">
      <c r="B39" s="79"/>
      <c r="C39" s="79"/>
      <c r="D39" s="79"/>
      <c r="M39" s="110" t="s">
        <v>168</v>
      </c>
      <c r="N39" s="117">
        <f>O7</f>
        <v>1.250257974993276E-2</v>
      </c>
    </row>
    <row r="40" spans="1:16" x14ac:dyDescent="0.2">
      <c r="B40" s="121"/>
      <c r="C40" s="121"/>
      <c r="D40" s="121"/>
      <c r="M40" s="110" t="s">
        <v>59</v>
      </c>
      <c r="N40" s="117">
        <f>O8</f>
        <v>1.6315772503469248E-2</v>
      </c>
    </row>
    <row r="41" spans="1:16" x14ac:dyDescent="0.2">
      <c r="B41" s="79"/>
      <c r="C41" s="79"/>
      <c r="D41" s="79"/>
      <c r="M41" s="110" t="s">
        <v>117</v>
      </c>
      <c r="N41" s="117">
        <f>O9</f>
        <v>2.4160966000529919E-2</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{6EBAF999-7FF2-4CEF-BAE8-81C76B5541C6}</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{AEE0A819-629A-42C9-B789-AFD16ED22035}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6EBAF999-7FF2-4CEF-BAE8-81C76B5541C6}">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AEE0A819-629A-42C9-B789-AFD16ED22035}">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7"/>
  <dimension ref="A1:U41"/>
  <sheetViews>
    <sheetView showGridLines="0" view="pageBreakPreview" zoomScaleNormal="70" zoomScaleSheetLayoutView="100" workbookViewId="0">
      <selection activeCell="Q41" sqref="Q41"/>
    </sheetView>
  </sheetViews>
  <sheetFormatPr defaultColWidth="9.140625" defaultRowHeight="12" x14ac:dyDescent="0.2"/>
  <cols>
    <col min="1" max="1" width="31.710937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x14ac:dyDescent="0.25">
      <c r="A1" s="257" t="s">
        <v>293</v>
      </c>
      <c r="O1" s="260"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7"/>
      <c r="B4" s="129"/>
      <c r="C4" s="129"/>
      <c r="D4" s="129"/>
      <c r="E4" s="129"/>
      <c r="F4" s="110"/>
      <c r="K4" s="110"/>
      <c r="L4" s="128"/>
    </row>
    <row r="5" spans="1:21" ht="12.75" customHeight="1" x14ac:dyDescent="0.2">
      <c r="A5" s="182"/>
      <c r="B5" s="329" t="s">
        <v>42</v>
      </c>
      <c r="C5" s="330"/>
      <c r="D5" s="331"/>
      <c r="E5" s="329" t="s">
        <v>43</v>
      </c>
      <c r="F5" s="330"/>
      <c r="G5" s="331"/>
      <c r="H5" s="330" t="s">
        <v>44</v>
      </c>
      <c r="I5" s="330"/>
      <c r="J5" s="330"/>
      <c r="K5" s="329" t="s">
        <v>45</v>
      </c>
      <c r="L5" s="330"/>
      <c r="M5" s="331"/>
      <c r="N5" s="332" t="s">
        <v>7</v>
      </c>
      <c r="O5" s="339" t="s">
        <v>218</v>
      </c>
    </row>
    <row r="6" spans="1:21" x14ac:dyDescent="0.2">
      <c r="A6" s="181"/>
      <c r="B6" s="300" t="s">
        <v>8</v>
      </c>
      <c r="C6" s="299" t="s">
        <v>9</v>
      </c>
      <c r="D6" s="301" t="s">
        <v>10</v>
      </c>
      <c r="E6" s="300" t="s">
        <v>11</v>
      </c>
      <c r="F6" s="299" t="s">
        <v>12</v>
      </c>
      <c r="G6" s="301" t="s">
        <v>13</v>
      </c>
      <c r="H6" s="240" t="s">
        <v>14</v>
      </c>
      <c r="I6" s="240" t="s">
        <v>15</v>
      </c>
      <c r="J6" s="240" t="s">
        <v>16</v>
      </c>
      <c r="K6" s="300" t="s">
        <v>17</v>
      </c>
      <c r="L6" s="299" t="s">
        <v>18</v>
      </c>
      <c r="M6" s="301" t="s">
        <v>19</v>
      </c>
      <c r="N6" s="332"/>
      <c r="O6" s="339"/>
      <c r="P6" s="110"/>
      <c r="U6" s="110"/>
    </row>
    <row r="7" spans="1:21" ht="13.5" x14ac:dyDescent="0.2">
      <c r="A7" s="175" t="s">
        <v>203</v>
      </c>
      <c r="B7" s="306">
        <f>'[1]Podklady RZ'!B483</f>
        <v>6594.6120999999966</v>
      </c>
      <c r="C7" s="208">
        <f>'[1]Podklady RZ'!C483</f>
        <v>6594.6120999999966</v>
      </c>
      <c r="D7" s="307">
        <f>'[1]Podklady RZ'!D483</f>
        <v>6585.5120999999972</v>
      </c>
      <c r="E7" s="306">
        <f>'[1]Podklady RZ'!E483</f>
        <v>6585.5120999999972</v>
      </c>
      <c r="F7" s="208">
        <f>'[1]Podklady RZ'!F483</f>
        <v>6595.002099999997</v>
      </c>
      <c r="G7" s="307">
        <f>'[1]Podklady RZ'!G483</f>
        <v>6593.7920999999969</v>
      </c>
      <c r="H7" s="208">
        <f>'[1]Podklady RZ'!H483</f>
        <v>6595.0120999999981</v>
      </c>
      <c r="I7" s="208">
        <f>'[1]Podklady RZ'!I483</f>
        <v>6110.8720999999978</v>
      </c>
      <c r="J7" s="208">
        <f>'[1]Podklady RZ'!J483</f>
        <v>6111.1120999999976</v>
      </c>
      <c r="K7" s="306">
        <f>'[1]Podklady RZ'!K483</f>
        <v>6118.5660999999973</v>
      </c>
      <c r="L7" s="208">
        <f>'[1]Podklady RZ'!L483</f>
        <v>6118.5660999999973</v>
      </c>
      <c r="M7" s="307">
        <f>'[1]Podklady RZ'!M483</f>
        <v>6118.5230999999976</v>
      </c>
      <c r="N7" s="208">
        <f>'[1]Podklady RZ'!N483</f>
        <v>6118.5230999999976</v>
      </c>
      <c r="O7" s="215">
        <f>'[1]Podklady RZ'!O483</f>
        <v>0.156711530089781</v>
      </c>
      <c r="P7" s="112"/>
      <c r="U7" s="61"/>
    </row>
    <row r="8" spans="1:21" x14ac:dyDescent="0.2">
      <c r="A8" s="175" t="s">
        <v>163</v>
      </c>
      <c r="B8" s="306">
        <f>'[1]Podklady RZ'!B484</f>
        <v>3998.4928090000012</v>
      </c>
      <c r="C8" s="208">
        <f>'[1]Podklady RZ'!C484</f>
        <v>3524.3970259999987</v>
      </c>
      <c r="D8" s="307">
        <f>'[1]Podklady RZ'!D484</f>
        <v>3294.4080279999989</v>
      </c>
      <c r="E8" s="306">
        <f>'[1]Podklady RZ'!E484</f>
        <v>2833.0502730000012</v>
      </c>
      <c r="F8" s="208">
        <f>'[1]Podklady RZ'!F484</f>
        <v>2313.5635369999986</v>
      </c>
      <c r="G8" s="307">
        <f>'[1]Podklady RZ'!G484</f>
        <v>1758.3490219999996</v>
      </c>
      <c r="H8" s="208">
        <f>'[1]Podklady RZ'!H484</f>
        <v>1764.2610030000001</v>
      </c>
      <c r="I8" s="208">
        <f>'[1]Podklady RZ'!I484</f>
        <v>1781.5739990000004</v>
      </c>
      <c r="J8" s="208">
        <f>'[1]Podklady RZ'!J484</f>
        <v>1861.8024470000007</v>
      </c>
      <c r="K8" s="306">
        <f>'[1]Podklady RZ'!K484</f>
        <v>2442.3263079999988</v>
      </c>
      <c r="L8" s="208">
        <f>'[1]Podklady RZ'!L484</f>
        <v>3015.7593340000012</v>
      </c>
      <c r="M8" s="307">
        <f>'[1]Podklady RZ'!M484</f>
        <v>3682.65346</v>
      </c>
      <c r="N8" s="208">
        <f>'[1]Podklady RZ'!N484</f>
        <v>32270.637246000002</v>
      </c>
      <c r="O8" s="215">
        <f>'[1]Podklady RZ'!O484</f>
        <v>0.19962365903663595</v>
      </c>
      <c r="P8" s="112"/>
      <c r="U8" s="61"/>
    </row>
    <row r="9" spans="1:21" x14ac:dyDescent="0.2">
      <c r="A9" s="175" t="s">
        <v>164</v>
      </c>
      <c r="B9" s="306">
        <f>'[1]Podklady RZ'!B485</f>
        <v>2312.940709</v>
      </c>
      <c r="C9" s="208">
        <f>'[1]Podklady RZ'!C485</f>
        <v>2157.9585890000003</v>
      </c>
      <c r="D9" s="307">
        <f>'[1]Podklady RZ'!D485</f>
        <v>1883.1474049999997</v>
      </c>
      <c r="E9" s="306">
        <f>'[1]Podklady RZ'!E485</f>
        <v>1500.7321269999998</v>
      </c>
      <c r="F9" s="208">
        <f>'[1]Podklady RZ'!F485</f>
        <v>942.88344900000004</v>
      </c>
      <c r="G9" s="307">
        <f>'[1]Podklady RZ'!G485</f>
        <v>510.22131399999995</v>
      </c>
      <c r="H9" s="208">
        <f>'[1]Podklady RZ'!H485</f>
        <v>465.30602899999997</v>
      </c>
      <c r="I9" s="208">
        <f>'[1]Podklady RZ'!I485</f>
        <v>551.15672099999995</v>
      </c>
      <c r="J9" s="208">
        <f>'[1]Podklady RZ'!J485</f>
        <v>687.64321499999994</v>
      </c>
      <c r="K9" s="306">
        <f>'[1]Podklady RZ'!K485</f>
        <v>1256.894376</v>
      </c>
      <c r="L9" s="208">
        <f>'[1]Podklady RZ'!L485</f>
        <v>1607.80331</v>
      </c>
      <c r="M9" s="307">
        <f>'[1]Podklady RZ'!M485</f>
        <v>2199.6595130000001</v>
      </c>
      <c r="N9" s="208">
        <f>'[1]Podklady RZ'!N485</f>
        <v>16076.346756999999</v>
      </c>
      <c r="O9" s="216">
        <f>'[1]Podklady RZ'!O485</f>
        <v>0.17393112490638121</v>
      </c>
      <c r="P9" s="102"/>
      <c r="U9" s="105"/>
    </row>
    <row r="10" spans="1:21" x14ac:dyDescent="0.2">
      <c r="A10" s="178" t="s">
        <v>40</v>
      </c>
      <c r="B10" s="308">
        <f>'[1]Podklady RZ'!B486</f>
        <v>133.20376900000002</v>
      </c>
      <c r="C10" s="209">
        <f>'[1]Podklady RZ'!C486</f>
        <v>93.464475000000007</v>
      </c>
      <c r="D10" s="309">
        <f>'[1]Podklady RZ'!D486</f>
        <v>138.74129300000001</v>
      </c>
      <c r="E10" s="308">
        <f>'[1]Podklady RZ'!E486</f>
        <v>121.45756799999999</v>
      </c>
      <c r="F10" s="209">
        <f>'[1]Podklady RZ'!F486</f>
        <v>84.002718000000002</v>
      </c>
      <c r="G10" s="309">
        <f>'[1]Podklady RZ'!G486</f>
        <v>50.089913000000003</v>
      </c>
      <c r="H10" s="209">
        <f>'[1]Podklady RZ'!H486</f>
        <v>46.832867999999998</v>
      </c>
      <c r="I10" s="209">
        <f>'[1]Podklady RZ'!I486</f>
        <v>45.534267000000007</v>
      </c>
      <c r="J10" s="209">
        <f>'[1]Podklady RZ'!J486</f>
        <v>63.377555999999998</v>
      </c>
      <c r="K10" s="308">
        <f>'[1]Podklady RZ'!K486</f>
        <v>101.561291</v>
      </c>
      <c r="L10" s="209">
        <f>'[1]Podklady RZ'!L486</f>
        <v>129.17468400000001</v>
      </c>
      <c r="M10" s="309">
        <f>'[1]Podklady RZ'!M486</f>
        <v>115.54769100000001</v>
      </c>
      <c r="N10" s="209">
        <f>'[1]Podklady RZ'!N486</f>
        <v>1122.9880929999999</v>
      </c>
      <c r="O10" s="217">
        <f>'[1]Podklady RZ'!O486</f>
        <v>0.12884273717483249</v>
      </c>
      <c r="P10" s="102"/>
      <c r="U10" s="130"/>
    </row>
    <row r="11" spans="1:21" x14ac:dyDescent="0.2">
      <c r="A11" s="178" t="s">
        <v>39</v>
      </c>
      <c r="B11" s="308">
        <f>'[1]Podklady RZ'!B487</f>
        <v>0.12831899999999999</v>
      </c>
      <c r="C11" s="209">
        <f>'[1]Podklady RZ'!C487</f>
        <v>0.22048500000000001</v>
      </c>
      <c r="D11" s="309">
        <f>'[1]Podklady RZ'!D487</f>
        <v>0.143988</v>
      </c>
      <c r="E11" s="308">
        <f>'[1]Podklady RZ'!E487</f>
        <v>3.6056999999999999E-2</v>
      </c>
      <c r="F11" s="209">
        <f>'[1]Podklady RZ'!F487</f>
        <v>6.5034999999999996E-2</v>
      </c>
      <c r="G11" s="309">
        <f>'[1]Podklady RZ'!G487</f>
        <v>3.2140000000000002E-2</v>
      </c>
      <c r="H11" s="209">
        <f>'[1]Podklady RZ'!H487</f>
        <v>3.5000000000000003E-2</v>
      </c>
      <c r="I11" s="209">
        <f>'[1]Podklady RZ'!I487</f>
        <v>2.5000000000000001E-2</v>
      </c>
      <c r="J11" s="209">
        <f>'[1]Podklady RZ'!J487</f>
        <v>2.6844E-2</v>
      </c>
      <c r="K11" s="308">
        <f>'[1]Podklady RZ'!K487</f>
        <v>4.2392000000000006E-2</v>
      </c>
      <c r="L11" s="209">
        <f>'[1]Podklady RZ'!L487</f>
        <v>3.6200999999999997E-2</v>
      </c>
      <c r="M11" s="309">
        <f>'[1]Podklady RZ'!M487</f>
        <v>0.191329</v>
      </c>
      <c r="N11" s="209">
        <f>'[1]Podklady RZ'!N487</f>
        <v>0.98278999999999994</v>
      </c>
      <c r="O11" s="217">
        <f>'[1]Podklady RZ'!O487</f>
        <v>1.6848523885940026E-3</v>
      </c>
      <c r="P11" s="102"/>
      <c r="U11" s="130"/>
    </row>
    <row r="12" spans="1:21" x14ac:dyDescent="0.2">
      <c r="A12" s="178" t="s">
        <v>38</v>
      </c>
      <c r="B12" s="308">
        <f>'[1]Podklady RZ'!B488</f>
        <v>1421.7609150000001</v>
      </c>
      <c r="C12" s="209">
        <f>'[1]Podklady RZ'!C488</f>
        <v>1322.396281</v>
      </c>
      <c r="D12" s="309">
        <f>'[1]Podklady RZ'!D488</f>
        <v>1091.75983</v>
      </c>
      <c r="E12" s="308">
        <f>'[1]Podklady RZ'!E488</f>
        <v>840.08111299999996</v>
      </c>
      <c r="F12" s="209">
        <f>'[1]Podklady RZ'!F488</f>
        <v>451.60353700000002</v>
      </c>
      <c r="G12" s="309">
        <f>'[1]Podklady RZ'!G488</f>
        <v>202.19436200000001</v>
      </c>
      <c r="H12" s="209">
        <f>'[1]Podklady RZ'!H488</f>
        <v>189.21773599999997</v>
      </c>
      <c r="I12" s="209">
        <f>'[1]Podklady RZ'!I488</f>
        <v>211.45058900000001</v>
      </c>
      <c r="J12" s="209">
        <f>'[1]Podklady RZ'!J488</f>
        <v>310.00114000000002</v>
      </c>
      <c r="K12" s="308">
        <f>'[1]Podklady RZ'!K488</f>
        <v>716.64274699999999</v>
      </c>
      <c r="L12" s="209">
        <f>'[1]Podklady RZ'!L488</f>
        <v>945.27841000000001</v>
      </c>
      <c r="M12" s="309">
        <f>'[1]Podklady RZ'!M488</f>
        <v>1359.9987660000002</v>
      </c>
      <c r="N12" s="209">
        <f>'[1]Podklady RZ'!N488</f>
        <v>9062.3854260000007</v>
      </c>
      <c r="O12" s="217">
        <f>'[1]Podklady RZ'!O488</f>
        <v>0.92640087672600191</v>
      </c>
      <c r="P12" s="102"/>
      <c r="U12" s="130"/>
    </row>
    <row r="13" spans="1:21" x14ac:dyDescent="0.2">
      <c r="A13" s="178" t="s">
        <v>60</v>
      </c>
      <c r="B13" s="308">
        <f>'[1]Podklady RZ'!B489</f>
        <v>0.186</v>
      </c>
      <c r="C13" s="209">
        <f>'[1]Podklady RZ'!C489</f>
        <v>0.16</v>
      </c>
      <c r="D13" s="309">
        <f>'[1]Podklady RZ'!D489</f>
        <v>0.16400000000000001</v>
      </c>
      <c r="E13" s="308">
        <f>'[1]Podklady RZ'!E489</f>
        <v>0.14000000000000001</v>
      </c>
      <c r="F13" s="209">
        <f>'[1]Podklady RZ'!F489</f>
        <v>9.1757000000000005E-2</v>
      </c>
      <c r="G13" s="309">
        <f>'[1]Podklady RZ'!G489</f>
        <v>2.7841000000000001E-2</v>
      </c>
      <c r="H13" s="209">
        <f>'[1]Podklady RZ'!H489</f>
        <v>1.6077999999999999E-2</v>
      </c>
      <c r="I13" s="209">
        <f>'[1]Podklady RZ'!I489</f>
        <v>1.6218E-2</v>
      </c>
      <c r="J13" s="209">
        <f>'[1]Podklady RZ'!J489</f>
        <v>3.2451999999999995E-2</v>
      </c>
      <c r="K13" s="308">
        <f>'[1]Podklady RZ'!K489</f>
        <v>0.11600000000000001</v>
      </c>
      <c r="L13" s="209">
        <f>'[1]Podklady RZ'!L489</f>
        <v>0.124</v>
      </c>
      <c r="M13" s="309">
        <f>'[1]Podklady RZ'!M489</f>
        <v>0.193</v>
      </c>
      <c r="N13" s="209">
        <f>'[1]Podklady RZ'!N489</f>
        <v>1.2673460000000001</v>
      </c>
      <c r="O13" s="217">
        <f>'[1]Podklady RZ'!O489</f>
        <v>3.7785397524894362E-2</v>
      </c>
      <c r="P13" s="102"/>
      <c r="U13" s="130"/>
    </row>
    <row r="14" spans="1:21" x14ac:dyDescent="0.2">
      <c r="A14" s="178" t="s">
        <v>61</v>
      </c>
      <c r="B14" s="308">
        <f>'[1]Podklady RZ'!B490</f>
        <v>0</v>
      </c>
      <c r="C14" s="209">
        <f>'[1]Podklady RZ'!C490</f>
        <v>0</v>
      </c>
      <c r="D14" s="309">
        <f>'[1]Podklady RZ'!D490</f>
        <v>0</v>
      </c>
      <c r="E14" s="308">
        <f>'[1]Podklady RZ'!E490</f>
        <v>0</v>
      </c>
      <c r="F14" s="209">
        <f>'[1]Podklady RZ'!F490</f>
        <v>0</v>
      </c>
      <c r="G14" s="309">
        <f>'[1]Podklady RZ'!G490</f>
        <v>0</v>
      </c>
      <c r="H14" s="209">
        <f>'[1]Podklady RZ'!H490</f>
        <v>0</v>
      </c>
      <c r="I14" s="209">
        <f>'[1]Podklady RZ'!I490</f>
        <v>0</v>
      </c>
      <c r="J14" s="209">
        <f>'[1]Podklady RZ'!J490</f>
        <v>0</v>
      </c>
      <c r="K14" s="308">
        <f>'[1]Podklady RZ'!K490</f>
        <v>0</v>
      </c>
      <c r="L14" s="209">
        <f>'[1]Podklady RZ'!L490</f>
        <v>0</v>
      </c>
      <c r="M14" s="309">
        <f>'[1]Podklady RZ'!M490</f>
        <v>0</v>
      </c>
      <c r="N14" s="209">
        <f>'[1]Podklady RZ'!N490</f>
        <v>0</v>
      </c>
      <c r="O14" s="217">
        <f>'[1]Podklady RZ'!O490</f>
        <v>0</v>
      </c>
      <c r="P14" s="102"/>
      <c r="U14" s="130"/>
    </row>
    <row r="15" spans="1:21" x14ac:dyDescent="0.2">
      <c r="A15" s="178" t="s">
        <v>62</v>
      </c>
      <c r="B15" s="308">
        <f>'[1]Podklady RZ'!B491</f>
        <v>0</v>
      </c>
      <c r="C15" s="209">
        <f>'[1]Podklady RZ'!C491</f>
        <v>0</v>
      </c>
      <c r="D15" s="309">
        <f>'[1]Podklady RZ'!D491</f>
        <v>0</v>
      </c>
      <c r="E15" s="308">
        <f>'[1]Podklady RZ'!E491</f>
        <v>0</v>
      </c>
      <c r="F15" s="209">
        <f>'[1]Podklady RZ'!F491</f>
        <v>0</v>
      </c>
      <c r="G15" s="309">
        <f>'[1]Podklady RZ'!G491</f>
        <v>0</v>
      </c>
      <c r="H15" s="209">
        <f>'[1]Podklady RZ'!H491</f>
        <v>0</v>
      </c>
      <c r="I15" s="209">
        <f>'[1]Podklady RZ'!I491</f>
        <v>0</v>
      </c>
      <c r="J15" s="209">
        <f>'[1]Podklady RZ'!J491</f>
        <v>0</v>
      </c>
      <c r="K15" s="308">
        <f>'[1]Podklady RZ'!K491</f>
        <v>0</v>
      </c>
      <c r="L15" s="209">
        <f>'[1]Podklady RZ'!L491</f>
        <v>0</v>
      </c>
      <c r="M15" s="309">
        <f>'[1]Podklady RZ'!M491</f>
        <v>0</v>
      </c>
      <c r="N15" s="209">
        <f>'[1]Podklady RZ'!N491</f>
        <v>0</v>
      </c>
      <c r="O15" s="217">
        <f>'[1]Podklady RZ'!O491</f>
        <v>0</v>
      </c>
      <c r="P15" s="102"/>
      <c r="U15" s="130"/>
    </row>
    <row r="16" spans="1:21" x14ac:dyDescent="0.2">
      <c r="A16" s="178" t="s">
        <v>37</v>
      </c>
      <c r="B16" s="308">
        <f>'[1]Podklady RZ'!B492</f>
        <v>49.592993</v>
      </c>
      <c r="C16" s="209">
        <f>'[1]Podklady RZ'!C492</f>
        <v>64.485377999999997</v>
      </c>
      <c r="D16" s="309">
        <f>'[1]Podklady RZ'!D492</f>
        <v>33.238900000000001</v>
      </c>
      <c r="E16" s="308">
        <f>'[1]Podklady RZ'!E492</f>
        <v>23.848347</v>
      </c>
      <c r="F16" s="209">
        <f>'[1]Podklady RZ'!F492</f>
        <v>12.825321000000001</v>
      </c>
      <c r="G16" s="309">
        <f>'[1]Podklady RZ'!G492</f>
        <v>5.0799200000000004</v>
      </c>
      <c r="H16" s="209">
        <f>'[1]Podklady RZ'!H492</f>
        <v>1.3598300000000001</v>
      </c>
      <c r="I16" s="209">
        <f>'[1]Podklady RZ'!I492</f>
        <v>3.6094690000000003</v>
      </c>
      <c r="J16" s="209">
        <f>'[1]Podklady RZ'!J492</f>
        <v>8.8893889999999995</v>
      </c>
      <c r="K16" s="308">
        <f>'[1]Podklady RZ'!K492</f>
        <v>21.15146</v>
      </c>
      <c r="L16" s="209">
        <f>'[1]Podklady RZ'!L492</f>
        <v>30.775976000000004</v>
      </c>
      <c r="M16" s="309">
        <f>'[1]Podklady RZ'!M492</f>
        <v>51.572657</v>
      </c>
      <c r="N16" s="209">
        <f>'[1]Podklady RZ'!N492</f>
        <v>306.42963999999995</v>
      </c>
      <c r="O16" s="217">
        <f>'[1]Podklady RZ'!O492</f>
        <v>7.7723756201509E-3</v>
      </c>
      <c r="P16" s="102"/>
      <c r="U16" s="130"/>
    </row>
    <row r="17" spans="1:21" x14ac:dyDescent="0.2">
      <c r="A17" s="178" t="s">
        <v>72</v>
      </c>
      <c r="B17" s="308">
        <f>'[1]Podklady RZ'!B493</f>
        <v>0</v>
      </c>
      <c r="C17" s="209">
        <f>'[1]Podklady RZ'!C493</f>
        <v>0</v>
      </c>
      <c r="D17" s="309">
        <f>'[1]Podklady RZ'!D493</f>
        <v>0</v>
      </c>
      <c r="E17" s="308">
        <f>'[1]Podklady RZ'!E493</f>
        <v>0</v>
      </c>
      <c r="F17" s="209">
        <f>'[1]Podklady RZ'!F493</f>
        <v>0</v>
      </c>
      <c r="G17" s="309">
        <f>'[1]Podklady RZ'!G493</f>
        <v>0</v>
      </c>
      <c r="H17" s="209">
        <f>'[1]Podklady RZ'!H493</f>
        <v>0</v>
      </c>
      <c r="I17" s="209">
        <f>'[1]Podklady RZ'!I493</f>
        <v>0</v>
      </c>
      <c r="J17" s="209">
        <f>'[1]Podklady RZ'!J493</f>
        <v>0</v>
      </c>
      <c r="K17" s="308">
        <f>'[1]Podklady RZ'!K493</f>
        <v>0</v>
      </c>
      <c r="L17" s="209">
        <f>'[1]Podklady RZ'!L493</f>
        <v>0</v>
      </c>
      <c r="M17" s="309">
        <f>'[1]Podklady RZ'!M493</f>
        <v>0</v>
      </c>
      <c r="N17" s="209">
        <f>'[1]Podklady RZ'!N493</f>
        <v>0</v>
      </c>
      <c r="O17" s="217">
        <f>'[1]Podklady RZ'!O493</f>
        <v>0</v>
      </c>
      <c r="P17" s="102"/>
      <c r="U17" s="130"/>
    </row>
    <row r="18" spans="1:21" x14ac:dyDescent="0.2">
      <c r="A18" s="178" t="s">
        <v>36</v>
      </c>
      <c r="B18" s="308">
        <f>'[1]Podklady RZ'!B494</f>
        <v>0</v>
      </c>
      <c r="C18" s="209">
        <f>'[1]Podklady RZ'!C494</f>
        <v>0</v>
      </c>
      <c r="D18" s="309">
        <f>'[1]Podklady RZ'!D494</f>
        <v>0</v>
      </c>
      <c r="E18" s="308">
        <f>'[1]Podklady RZ'!E494</f>
        <v>0</v>
      </c>
      <c r="F18" s="209">
        <f>'[1]Podklady RZ'!F494</f>
        <v>0</v>
      </c>
      <c r="G18" s="309">
        <f>'[1]Podklady RZ'!G494</f>
        <v>0</v>
      </c>
      <c r="H18" s="209">
        <f>'[1]Podklady RZ'!H494</f>
        <v>0</v>
      </c>
      <c r="I18" s="209">
        <f>'[1]Podklady RZ'!I494</f>
        <v>0</v>
      </c>
      <c r="J18" s="209">
        <f>'[1]Podklady RZ'!J494</f>
        <v>0</v>
      </c>
      <c r="K18" s="308">
        <f>'[1]Podklady RZ'!K494</f>
        <v>0</v>
      </c>
      <c r="L18" s="209">
        <f>'[1]Podklady RZ'!L494</f>
        <v>0</v>
      </c>
      <c r="M18" s="309">
        <f>'[1]Podklady RZ'!M494</f>
        <v>0</v>
      </c>
      <c r="N18" s="209">
        <f>'[1]Podklady RZ'!N494</f>
        <v>0</v>
      </c>
      <c r="O18" s="217">
        <f>'[1]Podklady RZ'!O494</f>
        <v>0</v>
      </c>
      <c r="P18" s="102"/>
      <c r="U18" s="130"/>
    </row>
    <row r="19" spans="1:21" x14ac:dyDescent="0.2">
      <c r="A19" s="178" t="s">
        <v>35</v>
      </c>
      <c r="B19" s="308">
        <f>'[1]Podklady RZ'!B495</f>
        <v>68.739649999999997</v>
      </c>
      <c r="C19" s="209">
        <f>'[1]Podklady RZ'!C495</f>
        <v>59.199559999999998</v>
      </c>
      <c r="D19" s="309">
        <f>'[1]Podklady RZ'!D495</f>
        <v>64.734679999999997</v>
      </c>
      <c r="E19" s="308">
        <f>'[1]Podklady RZ'!E495</f>
        <v>59.857550000000003</v>
      </c>
      <c r="F19" s="209">
        <f>'[1]Podklady RZ'!F495</f>
        <v>59.828099999999999</v>
      </c>
      <c r="G19" s="309">
        <f>'[1]Podklady RZ'!G495</f>
        <v>52.75967</v>
      </c>
      <c r="H19" s="209">
        <f>'[1]Podklady RZ'!H495</f>
        <v>51.596550000000001</v>
      </c>
      <c r="I19" s="209">
        <f>'[1]Podklady RZ'!I495</f>
        <v>36.558309999999999</v>
      </c>
      <c r="J19" s="209">
        <f>'[1]Podklady RZ'!J495</f>
        <v>24.838830000000002</v>
      </c>
      <c r="K19" s="308">
        <f>'[1]Podklady RZ'!K495</f>
        <v>43.519910000000003</v>
      </c>
      <c r="L19" s="209">
        <f>'[1]Podklady RZ'!L495</f>
        <v>57.219180000000001</v>
      </c>
      <c r="M19" s="309">
        <f>'[1]Podklady RZ'!M495</f>
        <v>45.780770000000004</v>
      </c>
      <c r="N19" s="209">
        <f>'[1]Podklady RZ'!N495</f>
        <v>624.63275999999996</v>
      </c>
      <c r="O19" s="217">
        <f>'[1]Podklady RZ'!O495</f>
        <v>0.71463470518648509</v>
      </c>
      <c r="P19" s="102"/>
      <c r="U19" s="130"/>
    </row>
    <row r="20" spans="1:21" x14ac:dyDescent="0.2">
      <c r="A20" s="178" t="s">
        <v>34</v>
      </c>
      <c r="B20" s="308">
        <f>'[1]Podklady RZ'!B496</f>
        <v>0</v>
      </c>
      <c r="C20" s="209">
        <f>'[1]Podklady RZ'!C496</f>
        <v>0</v>
      </c>
      <c r="D20" s="309">
        <f>'[1]Podklady RZ'!D496</f>
        <v>0</v>
      </c>
      <c r="E20" s="308">
        <f>'[1]Podklady RZ'!E496</f>
        <v>0</v>
      </c>
      <c r="F20" s="209">
        <f>'[1]Podklady RZ'!F496</f>
        <v>0</v>
      </c>
      <c r="G20" s="309">
        <f>'[1]Podklady RZ'!G496</f>
        <v>0</v>
      </c>
      <c r="H20" s="209">
        <f>'[1]Podklady RZ'!H496</f>
        <v>0</v>
      </c>
      <c r="I20" s="209">
        <f>'[1]Podklady RZ'!I496</f>
        <v>0</v>
      </c>
      <c r="J20" s="209">
        <f>'[1]Podklady RZ'!J496</f>
        <v>0</v>
      </c>
      <c r="K20" s="308">
        <f>'[1]Podklady RZ'!K496</f>
        <v>0</v>
      </c>
      <c r="L20" s="209">
        <f>'[1]Podklady RZ'!L496</f>
        <v>0</v>
      </c>
      <c r="M20" s="309">
        <f>'[1]Podklady RZ'!M496</f>
        <v>0</v>
      </c>
      <c r="N20" s="209">
        <f>'[1]Podklady RZ'!N496</f>
        <v>0</v>
      </c>
      <c r="O20" s="217">
        <f>'[1]Podklady RZ'!O496</f>
        <v>0</v>
      </c>
      <c r="P20" s="102"/>
      <c r="U20" s="130"/>
    </row>
    <row r="21" spans="1:21" x14ac:dyDescent="0.2">
      <c r="A21" s="178" t="s">
        <v>33</v>
      </c>
      <c r="B21" s="308">
        <f>'[1]Podklady RZ'!B497</f>
        <v>1.704</v>
      </c>
      <c r="C21" s="209">
        <f>'[1]Podklady RZ'!C497</f>
        <v>1.847</v>
      </c>
      <c r="D21" s="309">
        <f>'[1]Podklady RZ'!D497</f>
        <v>0.39900000000000002</v>
      </c>
      <c r="E21" s="308">
        <f>'[1]Podklady RZ'!E497</f>
        <v>0.41899999999999998</v>
      </c>
      <c r="F21" s="209">
        <f>'[1]Podklady RZ'!F497</f>
        <v>0.107</v>
      </c>
      <c r="G21" s="309">
        <f>'[1]Podklady RZ'!G497</f>
        <v>0.16200000000000001</v>
      </c>
      <c r="H21" s="209">
        <f>'[1]Podklady RZ'!H497</f>
        <v>0.86099999999999999</v>
      </c>
      <c r="I21" s="209">
        <f>'[1]Podklady RZ'!I497</f>
        <v>0</v>
      </c>
      <c r="J21" s="209">
        <f>'[1]Podklady RZ'!J497</f>
        <v>2.391</v>
      </c>
      <c r="K21" s="308">
        <f>'[1]Podklady RZ'!K497</f>
        <v>0.76100000000000001</v>
      </c>
      <c r="L21" s="209">
        <f>'[1]Podklady RZ'!L497</f>
        <v>1.446</v>
      </c>
      <c r="M21" s="309">
        <f>'[1]Podklady RZ'!M497</f>
        <v>1.9830000000000001</v>
      </c>
      <c r="N21" s="209">
        <f>'[1]Podklady RZ'!N497</f>
        <v>12.08</v>
      </c>
      <c r="O21" s="217">
        <f>'[1]Podklady RZ'!O497</f>
        <v>4.1767530356084303E-3</v>
      </c>
      <c r="P21" s="102"/>
      <c r="U21" s="130"/>
    </row>
    <row r="22" spans="1:21" x14ac:dyDescent="0.2">
      <c r="A22" s="178" t="s">
        <v>32</v>
      </c>
      <c r="B22" s="308">
        <f>'[1]Podklady RZ'!B498</f>
        <v>334.79912999999993</v>
      </c>
      <c r="C22" s="209">
        <f>'[1]Podklady RZ'!C498</f>
        <v>323.923069</v>
      </c>
      <c r="D22" s="309">
        <f>'[1]Podklady RZ'!D498</f>
        <v>317.91228899999993</v>
      </c>
      <c r="E22" s="308">
        <f>'[1]Podklady RZ'!E498</f>
        <v>259.25155999999998</v>
      </c>
      <c r="F22" s="209">
        <f>'[1]Podklady RZ'!F498</f>
        <v>212.91330100000002</v>
      </c>
      <c r="G22" s="309">
        <f>'[1]Podklady RZ'!G498</f>
        <v>146.13940099999999</v>
      </c>
      <c r="H22" s="209">
        <f>'[1]Podklady RZ'!H498</f>
        <v>135.61068799999998</v>
      </c>
      <c r="I22" s="209">
        <f>'[1]Podklady RZ'!I498</f>
        <v>201.392222</v>
      </c>
      <c r="J22" s="209">
        <f>'[1]Podklady RZ'!J498</f>
        <v>209.68741299999999</v>
      </c>
      <c r="K22" s="308">
        <f>'[1]Podklady RZ'!K498</f>
        <v>224.76768499999997</v>
      </c>
      <c r="L22" s="209">
        <f>'[1]Podklady RZ'!L498</f>
        <v>268.76729700000004</v>
      </c>
      <c r="M22" s="309">
        <f>'[1]Podklady RZ'!M498</f>
        <v>326.35781900000006</v>
      </c>
      <c r="N22" s="209">
        <f>'[1]Podklady RZ'!N498</f>
        <v>2961.5218739999991</v>
      </c>
      <c r="O22" s="217">
        <f>'[1]Podklady RZ'!O498</f>
        <v>0.74507643960990499</v>
      </c>
      <c r="P22" s="102"/>
      <c r="U22" s="130"/>
    </row>
    <row r="23" spans="1:21" x14ac:dyDescent="0.2">
      <c r="A23" s="178" t="s">
        <v>3</v>
      </c>
      <c r="B23" s="308">
        <f>'[1]Podklady RZ'!B499</f>
        <v>0</v>
      </c>
      <c r="C23" s="209">
        <f>'[1]Podklady RZ'!C499</f>
        <v>0</v>
      </c>
      <c r="D23" s="309">
        <f>'[1]Podklady RZ'!D499</f>
        <v>0</v>
      </c>
      <c r="E23" s="308">
        <f>'[1]Podklady RZ'!E499</f>
        <v>0</v>
      </c>
      <c r="F23" s="209">
        <f>'[1]Podklady RZ'!F499</f>
        <v>0</v>
      </c>
      <c r="G23" s="309">
        <f>'[1]Podklady RZ'!G499</f>
        <v>0</v>
      </c>
      <c r="H23" s="209">
        <f>'[1]Podklady RZ'!H499</f>
        <v>0</v>
      </c>
      <c r="I23" s="209">
        <f>'[1]Podklady RZ'!I499</f>
        <v>0</v>
      </c>
      <c r="J23" s="209">
        <f>'[1]Podklady RZ'!J499</f>
        <v>0</v>
      </c>
      <c r="K23" s="308">
        <f>'[1]Podklady RZ'!K499</f>
        <v>0</v>
      </c>
      <c r="L23" s="209">
        <f>'[1]Podklady RZ'!L499</f>
        <v>0</v>
      </c>
      <c r="M23" s="309">
        <f>'[1]Podklady RZ'!M499</f>
        <v>0</v>
      </c>
      <c r="N23" s="209">
        <f>'[1]Podklady RZ'!N499</f>
        <v>0</v>
      </c>
      <c r="O23" s="217">
        <f>'[1]Podklady RZ'!O499</f>
        <v>0</v>
      </c>
      <c r="P23" s="102"/>
      <c r="U23" s="130"/>
    </row>
    <row r="24" spans="1:21" x14ac:dyDescent="0.2">
      <c r="A24" s="178" t="s">
        <v>31</v>
      </c>
      <c r="B24" s="308">
        <f>'[1]Podklady RZ'!B500</f>
        <v>0.300151</v>
      </c>
      <c r="C24" s="209">
        <f>'[1]Podklady RZ'!C500</f>
        <v>0.68218900000000005</v>
      </c>
      <c r="D24" s="309">
        <f>'[1]Podklady RZ'!D500</f>
        <v>0.53120199999999995</v>
      </c>
      <c r="E24" s="308">
        <f>'[1]Podklady RZ'!E500</f>
        <v>0.69703099999999996</v>
      </c>
      <c r="F24" s="209">
        <f>'[1]Podklady RZ'!F500</f>
        <v>0.296047</v>
      </c>
      <c r="G24" s="309">
        <f>'[1]Podklady RZ'!G500</f>
        <v>0.24975999999999998</v>
      </c>
      <c r="H24" s="209">
        <f>'[1]Podklady RZ'!H500</f>
        <v>0.10265600000000001</v>
      </c>
      <c r="I24" s="209">
        <f>'[1]Podklady RZ'!I500</f>
        <v>0.257911</v>
      </c>
      <c r="J24" s="209">
        <f>'[1]Podklady RZ'!J500</f>
        <v>9.7420000000000007E-2</v>
      </c>
      <c r="K24" s="308">
        <f>'[1]Podklady RZ'!K500</f>
        <v>0.18935400000000002</v>
      </c>
      <c r="L24" s="209">
        <f>'[1]Podklady RZ'!L500</f>
        <v>0.45833800000000002</v>
      </c>
      <c r="M24" s="309">
        <f>'[1]Podklady RZ'!M500</f>
        <v>0.15557300000000002</v>
      </c>
      <c r="N24" s="209">
        <f>'[1]Podklady RZ'!N500</f>
        <v>4.0176319999999999</v>
      </c>
      <c r="O24" s="217">
        <f>'[1]Podklady RZ'!O500</f>
        <v>1.3857886348169774E-2</v>
      </c>
      <c r="P24" s="102"/>
      <c r="U24" s="130"/>
    </row>
    <row r="25" spans="1:21" x14ac:dyDescent="0.2">
      <c r="A25" s="178" t="s">
        <v>30</v>
      </c>
      <c r="B25" s="308">
        <f>'[1]Podklady RZ'!B501</f>
        <v>302.52578200000005</v>
      </c>
      <c r="C25" s="209">
        <f>'[1]Podklady RZ'!C501</f>
        <v>291.580152</v>
      </c>
      <c r="D25" s="309">
        <f>'[1]Podklady RZ'!D501</f>
        <v>235.52222299999997</v>
      </c>
      <c r="E25" s="308">
        <f>'[1]Podklady RZ'!E501</f>
        <v>194.94390099999998</v>
      </c>
      <c r="F25" s="209">
        <f>'[1]Podklady RZ'!F501</f>
        <v>121.15063299999998</v>
      </c>
      <c r="G25" s="309">
        <f>'[1]Podklady RZ'!G501</f>
        <v>53.486307000000011</v>
      </c>
      <c r="H25" s="209">
        <f>'[1]Podklady RZ'!H501</f>
        <v>39.673622999999992</v>
      </c>
      <c r="I25" s="209">
        <f>'[1]Podklady RZ'!I501</f>
        <v>52.312735000000011</v>
      </c>
      <c r="J25" s="209">
        <f>'[1]Podklady RZ'!J501</f>
        <v>68.301170999999982</v>
      </c>
      <c r="K25" s="308">
        <f>'[1]Podklady RZ'!K501</f>
        <v>148.142537</v>
      </c>
      <c r="L25" s="209">
        <f>'[1]Podklady RZ'!L501</f>
        <v>174.52322400000003</v>
      </c>
      <c r="M25" s="309">
        <f>'[1]Podklady RZ'!M501</f>
        <v>297.87890800000008</v>
      </c>
      <c r="N25" s="209">
        <f>'[1]Podklady RZ'!N501</f>
        <v>1980.0411960000001</v>
      </c>
      <c r="O25" s="217">
        <f>'[1]Podklady RZ'!O501</f>
        <v>7.7800158895569654E-2</v>
      </c>
      <c r="P25" s="102"/>
      <c r="U25" s="99"/>
    </row>
    <row r="26" spans="1:21" ht="13.5" customHeight="1" x14ac:dyDescent="0.2">
      <c r="A26" s="176" t="s">
        <v>312</v>
      </c>
      <c r="B26" s="306">
        <f>'[1]Podklady RZ'!B502</f>
        <v>2311.474901</v>
      </c>
      <c r="C26" s="208">
        <f>'[1]Podklady RZ'!C502</f>
        <v>2172.5155829999994</v>
      </c>
      <c r="D26" s="307">
        <f>'[1]Podklady RZ'!D502</f>
        <v>1892.2887359999997</v>
      </c>
      <c r="E26" s="306">
        <f>'[1]Podklady RZ'!E502</f>
        <v>1465.9108080000001</v>
      </c>
      <c r="F26" s="208">
        <f>'[1]Podklady RZ'!F502</f>
        <v>914.49801299999979</v>
      </c>
      <c r="G26" s="307">
        <f>'[1]Podklady RZ'!G502</f>
        <v>500.75892299999998</v>
      </c>
      <c r="H26" s="208">
        <f>'[1]Podklady RZ'!H502</f>
        <v>454.37874999999997</v>
      </c>
      <c r="I26" s="208">
        <f>'[1]Podklady RZ'!I502</f>
        <v>527.51827200000002</v>
      </c>
      <c r="J26" s="208">
        <f>'[1]Podklady RZ'!J502</f>
        <v>652.29922400000009</v>
      </c>
      <c r="K26" s="306">
        <f>'[1]Podklady RZ'!K502</f>
        <v>1205.932773</v>
      </c>
      <c r="L26" s="208">
        <f>'[1]Podklady RZ'!L502</f>
        <v>1543.9309369999999</v>
      </c>
      <c r="M26" s="307">
        <f>'[1]Podklady RZ'!M502</f>
        <v>2134.176089</v>
      </c>
      <c r="N26" s="208">
        <f>'[1]Podklady RZ'!N502</f>
        <v>15775.683008999998</v>
      </c>
      <c r="O26" s="216">
        <f>'[1]Podklady RZ'!O502</f>
        <v>0.187423478344102</v>
      </c>
      <c r="P26" s="10"/>
      <c r="U26" s="79"/>
    </row>
    <row r="27" spans="1:21" ht="12.75" customHeight="1" x14ac:dyDescent="0.2">
      <c r="A27" s="178" t="s">
        <v>26</v>
      </c>
      <c r="B27" s="308">
        <f>'[1]Podklady RZ'!B503</f>
        <v>710.60134100000005</v>
      </c>
      <c r="C27" s="209">
        <f>'[1]Podklady RZ'!C503</f>
        <v>669.9424469999999</v>
      </c>
      <c r="D27" s="309">
        <f>'[1]Podklady RZ'!D503</f>
        <v>597.68103599999995</v>
      </c>
      <c r="E27" s="308">
        <f>'[1]Podklady RZ'!E503</f>
        <v>455.25800700000002</v>
      </c>
      <c r="F27" s="209">
        <f>'[1]Podklady RZ'!F503</f>
        <v>313.54400099999998</v>
      </c>
      <c r="G27" s="309">
        <f>'[1]Podklady RZ'!G503</f>
        <v>226.92028699999997</v>
      </c>
      <c r="H27" s="209">
        <f>'[1]Podklady RZ'!H503</f>
        <v>252.37342599999999</v>
      </c>
      <c r="I27" s="209">
        <f>'[1]Podklady RZ'!I503</f>
        <v>313.76581099999999</v>
      </c>
      <c r="J27" s="209">
        <f>'[1]Podklady RZ'!J503</f>
        <v>316.699364</v>
      </c>
      <c r="K27" s="308">
        <f>'[1]Podklady RZ'!K503</f>
        <v>457.76288700000003</v>
      </c>
      <c r="L27" s="209">
        <f>'[1]Podklady RZ'!L503</f>
        <v>521.27915199999995</v>
      </c>
      <c r="M27" s="309">
        <f>'[1]Podklady RZ'!M503</f>
        <v>692.18648900000017</v>
      </c>
      <c r="N27" s="209">
        <f>'[1]Podklady RZ'!N503</f>
        <v>5528.0142479999995</v>
      </c>
      <c r="O27" s="217">
        <f>'[1]Podklady RZ'!O503</f>
        <v>0.25099029411761126</v>
      </c>
      <c r="P27" s="102"/>
      <c r="U27" s="79"/>
    </row>
    <row r="28" spans="1:21" ht="12.75" customHeight="1" x14ac:dyDescent="0.2">
      <c r="A28" s="178" t="s">
        <v>0</v>
      </c>
      <c r="B28" s="308">
        <f>'[1]Podklady RZ'!B504</f>
        <v>96.490738000000007</v>
      </c>
      <c r="C28" s="209">
        <f>'[1]Podklady RZ'!C504</f>
        <v>93.452455999999998</v>
      </c>
      <c r="D28" s="309">
        <f>'[1]Podklady RZ'!D504</f>
        <v>74.907414000000003</v>
      </c>
      <c r="E28" s="308">
        <f>'[1]Podklady RZ'!E504</f>
        <v>42.857162000000002</v>
      </c>
      <c r="F28" s="209">
        <f>'[1]Podklady RZ'!F504</f>
        <v>14.981331000000001</v>
      </c>
      <c r="G28" s="309">
        <f>'[1]Podklady RZ'!G504</f>
        <v>6.6459719999999995</v>
      </c>
      <c r="H28" s="209">
        <f>'[1]Podklady RZ'!H504</f>
        <v>28.892917999999998</v>
      </c>
      <c r="I28" s="209">
        <f>'[1]Podklady RZ'!I504</f>
        <v>30.674204</v>
      </c>
      <c r="J28" s="209">
        <f>'[1]Podklady RZ'!J504</f>
        <v>31.738301</v>
      </c>
      <c r="K28" s="308">
        <f>'[1]Podklady RZ'!K504</f>
        <v>50.543769000000005</v>
      </c>
      <c r="L28" s="209">
        <f>'[1]Podklady RZ'!L504</f>
        <v>67.129576</v>
      </c>
      <c r="M28" s="309">
        <f>'[1]Podklady RZ'!M504</f>
        <v>92.609126000000018</v>
      </c>
      <c r="N28" s="209">
        <f>'[1]Podklady RZ'!N504</f>
        <v>630.92296700000009</v>
      </c>
      <c r="O28" s="217">
        <f>'[1]Podklady RZ'!O504</f>
        <v>0.28618801996826554</v>
      </c>
      <c r="P28" s="102"/>
      <c r="U28" s="79"/>
    </row>
    <row r="29" spans="1:21" ht="12.75" customHeight="1" x14ac:dyDescent="0.2">
      <c r="A29" s="178" t="s">
        <v>1</v>
      </c>
      <c r="B29" s="308">
        <f>'[1]Podklady RZ'!B505</f>
        <v>9.5879539999999999</v>
      </c>
      <c r="C29" s="209">
        <f>'[1]Podklady RZ'!C505</f>
        <v>8.9669860000000003</v>
      </c>
      <c r="D29" s="309">
        <f>'[1]Podklady RZ'!D505</f>
        <v>7.1055380000000001</v>
      </c>
      <c r="E29" s="308">
        <f>'[1]Podklady RZ'!E505</f>
        <v>5.4157230000000007</v>
      </c>
      <c r="F29" s="209">
        <f>'[1]Podklady RZ'!F505</f>
        <v>1.9481559999999996</v>
      </c>
      <c r="G29" s="309">
        <f>'[1]Podklady RZ'!G505</f>
        <v>0.40378199999999997</v>
      </c>
      <c r="H29" s="209">
        <f>'[1]Podklady RZ'!H505</f>
        <v>0.35414000000000007</v>
      </c>
      <c r="I29" s="209">
        <f>'[1]Podklady RZ'!I505</f>
        <v>0.41786299999999993</v>
      </c>
      <c r="J29" s="209">
        <f>'[1]Podklady RZ'!J505</f>
        <v>0.94246999999999992</v>
      </c>
      <c r="K29" s="308">
        <f>'[1]Podklady RZ'!K505</f>
        <v>3.5173589999999999</v>
      </c>
      <c r="L29" s="209">
        <f>'[1]Podklady RZ'!L505</f>
        <v>6.249301</v>
      </c>
      <c r="M29" s="309">
        <f>'[1]Podklady RZ'!M505</f>
        <v>9.3801899999999989</v>
      </c>
      <c r="N29" s="209">
        <f>'[1]Podklady RZ'!N505</f>
        <v>54.289462</v>
      </c>
      <c r="O29" s="217">
        <f>'[1]Podklady RZ'!O505</f>
        <v>7.3227584423791084E-2</v>
      </c>
      <c r="P29" s="102"/>
      <c r="U29" s="79"/>
    </row>
    <row r="30" spans="1:21" ht="12.75" customHeight="1" x14ac:dyDescent="0.2">
      <c r="A30" s="178" t="s">
        <v>2</v>
      </c>
      <c r="B30" s="308">
        <f>'[1]Podklady RZ'!B506</f>
        <v>9.7108120000000007</v>
      </c>
      <c r="C30" s="209">
        <f>'[1]Podklady RZ'!C506</f>
        <v>8.8378499999999995</v>
      </c>
      <c r="D30" s="309">
        <f>'[1]Podklady RZ'!D506</f>
        <v>7.0356730000000001</v>
      </c>
      <c r="E30" s="308">
        <f>'[1]Podklady RZ'!E506</f>
        <v>6.9890780000000001</v>
      </c>
      <c r="F30" s="209">
        <f>'[1]Podklady RZ'!F506</f>
        <v>2.8205680000000002</v>
      </c>
      <c r="G30" s="309">
        <f>'[1]Podklady RZ'!G506</f>
        <v>0.78857299999999997</v>
      </c>
      <c r="H30" s="209">
        <f>'[1]Podklady RZ'!H506</f>
        <v>2.5752649999999999</v>
      </c>
      <c r="I30" s="209">
        <f>'[1]Podklady RZ'!I506</f>
        <v>3.0116689999999999</v>
      </c>
      <c r="J30" s="209">
        <f>'[1]Podklady RZ'!J506</f>
        <v>2.550214</v>
      </c>
      <c r="K30" s="308">
        <f>'[1]Podklady RZ'!K506</f>
        <v>5.8553559999999996</v>
      </c>
      <c r="L30" s="209">
        <f>'[1]Podklady RZ'!L506</f>
        <v>8.9524669999999986</v>
      </c>
      <c r="M30" s="309">
        <f>'[1]Podklady RZ'!M506</f>
        <v>11.904451999999999</v>
      </c>
      <c r="N30" s="209">
        <f>'[1]Podklady RZ'!N506</f>
        <v>71.031976999999998</v>
      </c>
      <c r="O30" s="217">
        <f>'[1]Podklady RZ'!O506</f>
        <v>0.30465089595965233</v>
      </c>
      <c r="P30" s="102"/>
    </row>
    <row r="31" spans="1:21" x14ac:dyDescent="0.2">
      <c r="A31" s="178" t="s">
        <v>6</v>
      </c>
      <c r="B31" s="308">
        <f>'[1]Podklady RZ'!B507</f>
        <v>0</v>
      </c>
      <c r="C31" s="209">
        <f>'[1]Podklady RZ'!C507</f>
        <v>0</v>
      </c>
      <c r="D31" s="309">
        <f>'[1]Podklady RZ'!D507</f>
        <v>0</v>
      </c>
      <c r="E31" s="308">
        <f>'[1]Podklady RZ'!E507</f>
        <v>0</v>
      </c>
      <c r="F31" s="209">
        <f>'[1]Podklady RZ'!F507</f>
        <v>0</v>
      </c>
      <c r="G31" s="309">
        <f>'[1]Podklady RZ'!G507</f>
        <v>0</v>
      </c>
      <c r="H31" s="209">
        <f>'[1]Podklady RZ'!H507</f>
        <v>0</v>
      </c>
      <c r="I31" s="209">
        <f>'[1]Podklady RZ'!I507</f>
        <v>0</v>
      </c>
      <c r="J31" s="209">
        <f>'[1]Podklady RZ'!J507</f>
        <v>0</v>
      </c>
      <c r="K31" s="308">
        <f>'[1]Podklady RZ'!K507</f>
        <v>0</v>
      </c>
      <c r="L31" s="209">
        <f>'[1]Podklady RZ'!L507</f>
        <v>0</v>
      </c>
      <c r="M31" s="309">
        <f>'[1]Podklady RZ'!M507</f>
        <v>0</v>
      </c>
      <c r="N31" s="209">
        <f>'[1]Podklady RZ'!N507</f>
        <v>0</v>
      </c>
      <c r="O31" s="217">
        <f>'[1]Podklady RZ'!O507</f>
        <v>0</v>
      </c>
      <c r="P31" s="102"/>
    </row>
    <row r="32" spans="1:21" x14ac:dyDescent="0.2">
      <c r="A32" s="178" t="s">
        <v>25</v>
      </c>
      <c r="B32" s="308">
        <f>'[1]Podklady RZ'!B508</f>
        <v>665.56555399999991</v>
      </c>
      <c r="C32" s="209">
        <f>'[1]Podklady RZ'!C508</f>
        <v>606.4031500000001</v>
      </c>
      <c r="D32" s="309">
        <f>'[1]Podklady RZ'!D508</f>
        <v>514.71545099999992</v>
      </c>
      <c r="E32" s="308">
        <f>'[1]Podklady RZ'!E508</f>
        <v>639.04914199999996</v>
      </c>
      <c r="F32" s="209">
        <f>'[1]Podklady RZ'!F508</f>
        <v>400.85758399999992</v>
      </c>
      <c r="G32" s="309">
        <f>'[1]Podklady RZ'!G508</f>
        <v>201.97680500000001</v>
      </c>
      <c r="H32" s="209">
        <f>'[1]Podklady RZ'!H508</f>
        <v>116.43371600000002</v>
      </c>
      <c r="I32" s="209">
        <f>'[1]Podklady RZ'!I508</f>
        <v>125.77910100000001</v>
      </c>
      <c r="J32" s="209">
        <f>'[1]Podklady RZ'!J508</f>
        <v>210.55084600000012</v>
      </c>
      <c r="K32" s="308">
        <f>'[1]Podklady RZ'!K508</f>
        <v>462.27958999999998</v>
      </c>
      <c r="L32" s="209">
        <f>'[1]Podklady RZ'!L508</f>
        <v>616.47112899999979</v>
      </c>
      <c r="M32" s="309">
        <f>'[1]Podklady RZ'!M508</f>
        <v>870.14219200000002</v>
      </c>
      <c r="N32" s="209">
        <f>'[1]Podklady RZ'!N508</f>
        <v>5430.22426</v>
      </c>
      <c r="O32" s="217">
        <f>'[1]Podklady RZ'!O508</f>
        <v>0.14772749290946918</v>
      </c>
      <c r="P32" s="102"/>
    </row>
    <row r="33" spans="1:16" x14ac:dyDescent="0.2">
      <c r="A33" s="178" t="s">
        <v>5</v>
      </c>
      <c r="B33" s="308">
        <f>'[1]Podklady RZ'!B509</f>
        <v>810.08747900000003</v>
      </c>
      <c r="C33" s="209">
        <f>'[1]Podklady RZ'!C509</f>
        <v>776.38450999999986</v>
      </c>
      <c r="D33" s="309">
        <f>'[1]Podklady RZ'!D509</f>
        <v>683.52051699999981</v>
      </c>
      <c r="E33" s="308">
        <f>'[1]Podklady RZ'!E509</f>
        <v>310.77929500000005</v>
      </c>
      <c r="F33" s="209">
        <f>'[1]Podklady RZ'!F509</f>
        <v>176.98658499999996</v>
      </c>
      <c r="G33" s="309">
        <f>'[1]Podklady RZ'!G509</f>
        <v>62.621033000000004</v>
      </c>
      <c r="H33" s="209">
        <f>'[1]Podklady RZ'!H509</f>
        <v>52.667630999999979</v>
      </c>
      <c r="I33" s="209">
        <f>'[1]Podklady RZ'!I509</f>
        <v>52.462344000000002</v>
      </c>
      <c r="J33" s="209">
        <f>'[1]Podklady RZ'!J509</f>
        <v>87.690920000000006</v>
      </c>
      <c r="K33" s="308">
        <f>'[1]Podklady RZ'!K509</f>
        <v>221.71441700000003</v>
      </c>
      <c r="L33" s="209">
        <f>'[1]Podklady RZ'!L509</f>
        <v>317.53688099999999</v>
      </c>
      <c r="M33" s="309">
        <f>'[1]Podklady RZ'!M509</f>
        <v>448.49900300000002</v>
      </c>
      <c r="N33" s="209">
        <f>'[1]Podklady RZ'!N509</f>
        <v>4000.9506149999997</v>
      </c>
      <c r="O33" s="217">
        <f>'[1]Podklady RZ'!O509</f>
        <v>0.19992464557715742</v>
      </c>
      <c r="P33" s="102"/>
    </row>
    <row r="34" spans="1:16" x14ac:dyDescent="0.2">
      <c r="A34" s="178" t="s">
        <v>3</v>
      </c>
      <c r="B34" s="308">
        <f>'[1]Podklady RZ'!B510</f>
        <v>9.4310229999999997</v>
      </c>
      <c r="C34" s="209">
        <f>'[1]Podklady RZ'!C510</f>
        <v>8.5281839999999995</v>
      </c>
      <c r="D34" s="309">
        <f>'[1]Podklady RZ'!D510</f>
        <v>7.3231070000000003</v>
      </c>
      <c r="E34" s="308">
        <f>'[1]Podklady RZ'!E510</f>
        <v>5.5624009999999995</v>
      </c>
      <c r="F34" s="209">
        <f>'[1]Podklady RZ'!F510</f>
        <v>3.3597879999999996</v>
      </c>
      <c r="G34" s="309">
        <f>'[1]Podklady RZ'!G510</f>
        <v>1.4024709999999998</v>
      </c>
      <c r="H34" s="209">
        <f>'[1]Podklady RZ'!H510</f>
        <v>1.0816539999999999</v>
      </c>
      <c r="I34" s="209">
        <f>'[1]Podklady RZ'!I510</f>
        <v>1.4072799999999999</v>
      </c>
      <c r="J34" s="209">
        <f>'[1]Podklady RZ'!J510</f>
        <v>2.1271089999999999</v>
      </c>
      <c r="K34" s="308">
        <f>'[1]Podklady RZ'!K510</f>
        <v>4.2593949999999996</v>
      </c>
      <c r="L34" s="209">
        <f>'[1]Podklady RZ'!L510</f>
        <v>6.3124310000000001</v>
      </c>
      <c r="M34" s="309">
        <f>'[1]Podklady RZ'!M510</f>
        <v>9.454637</v>
      </c>
      <c r="N34" s="209">
        <f>'[1]Podklady RZ'!N510</f>
        <v>60.249479999999998</v>
      </c>
      <c r="O34" s="217">
        <f>'[1]Podklady RZ'!O510</f>
        <v>3.3979111095465739E-2</v>
      </c>
      <c r="P34" s="102"/>
    </row>
    <row r="35" spans="1:16" ht="12" customHeight="1" x14ac:dyDescent="0.2">
      <c r="A35" s="203" t="s">
        <v>172</v>
      </c>
      <c r="B35" s="72"/>
      <c r="C35" s="72"/>
      <c r="D35" s="8"/>
      <c r="F35" s="10"/>
      <c r="G35" s="104"/>
      <c r="H35" s="104"/>
      <c r="I35" s="104"/>
      <c r="J35" s="104"/>
      <c r="K35" s="104"/>
      <c r="O35" s="3"/>
    </row>
    <row r="36" spans="1:16" x14ac:dyDescent="0.2">
      <c r="A36" s="203"/>
      <c r="B36" s="72"/>
      <c r="C36" s="72"/>
    </row>
    <row r="37" spans="1:16" x14ac:dyDescent="0.2">
      <c r="B37" s="79"/>
      <c r="C37" s="79"/>
      <c r="D37" s="79"/>
    </row>
    <row r="38" spans="1:16" x14ac:dyDescent="0.2">
      <c r="B38" s="79"/>
      <c r="C38" s="79"/>
      <c r="D38" s="79"/>
    </row>
    <row r="39" spans="1:16" x14ac:dyDescent="0.2">
      <c r="B39" s="79"/>
      <c r="C39" s="79"/>
      <c r="D39" s="79"/>
      <c r="M39" s="110" t="s">
        <v>168</v>
      </c>
      <c r="N39" s="117">
        <f>O7</f>
        <v>0.156711530089781</v>
      </c>
    </row>
    <row r="40" spans="1:16" x14ac:dyDescent="0.2">
      <c r="B40" s="121"/>
      <c r="C40" s="121"/>
      <c r="D40" s="121"/>
      <c r="M40" s="110" t="s">
        <v>59</v>
      </c>
      <c r="N40" s="117">
        <f>O8</f>
        <v>0.19962365903663595</v>
      </c>
    </row>
    <row r="41" spans="1:16" x14ac:dyDescent="0.2">
      <c r="B41" s="79"/>
      <c r="C41" s="79"/>
      <c r="D41" s="79"/>
      <c r="M41" s="110" t="s">
        <v>117</v>
      </c>
      <c r="N41" s="117">
        <f>O9</f>
        <v>0.17393112490638121</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{BAF5A3E8-4CEF-4823-9EFD-D6978A947904}</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{F6D3C878-2A29-4348-8AAD-7FEE4D3E5798}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BAF5A3E8-4CEF-4823-9EFD-D6978A947904}">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F6D3C878-2A29-4348-8AAD-7FEE4D3E5798}">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8"/>
  <dimension ref="A1:U41"/>
  <sheetViews>
    <sheetView showGridLines="0" view="pageBreakPreview" zoomScaleNormal="70" zoomScaleSheetLayoutView="100" workbookViewId="0">
      <selection activeCell="R40" sqref="R40"/>
    </sheetView>
  </sheetViews>
  <sheetFormatPr defaultColWidth="9.140625" defaultRowHeight="12" x14ac:dyDescent="0.2"/>
  <cols>
    <col min="1" max="1" width="31.710937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x14ac:dyDescent="0.25">
      <c r="A1" s="257" t="s">
        <v>294</v>
      </c>
      <c r="O1" s="260"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7"/>
      <c r="B4" s="129"/>
      <c r="C4" s="129"/>
      <c r="D4" s="129"/>
      <c r="E4" s="129"/>
      <c r="F4" s="110"/>
      <c r="K4" s="110"/>
      <c r="L4" s="128"/>
    </row>
    <row r="5" spans="1:21" ht="12.75" customHeight="1" x14ac:dyDescent="0.2">
      <c r="A5" s="182"/>
      <c r="B5" s="329" t="s">
        <v>42</v>
      </c>
      <c r="C5" s="330"/>
      <c r="D5" s="331"/>
      <c r="E5" s="329" t="s">
        <v>43</v>
      </c>
      <c r="F5" s="330"/>
      <c r="G5" s="331"/>
      <c r="H5" s="330" t="s">
        <v>44</v>
      </c>
      <c r="I5" s="330"/>
      <c r="J5" s="330"/>
      <c r="K5" s="329" t="s">
        <v>45</v>
      </c>
      <c r="L5" s="330"/>
      <c r="M5" s="331"/>
      <c r="N5" s="332" t="s">
        <v>7</v>
      </c>
      <c r="O5" s="339" t="s">
        <v>218</v>
      </c>
    </row>
    <row r="6" spans="1:21" x14ac:dyDescent="0.2">
      <c r="A6" s="181"/>
      <c r="B6" s="300" t="s">
        <v>8</v>
      </c>
      <c r="C6" s="299" t="s">
        <v>9</v>
      </c>
      <c r="D6" s="301" t="s">
        <v>10</v>
      </c>
      <c r="E6" s="300" t="s">
        <v>11</v>
      </c>
      <c r="F6" s="299" t="s">
        <v>12</v>
      </c>
      <c r="G6" s="301" t="s">
        <v>13</v>
      </c>
      <c r="H6" s="240" t="s">
        <v>14</v>
      </c>
      <c r="I6" s="240" t="s">
        <v>15</v>
      </c>
      <c r="J6" s="240" t="s">
        <v>16</v>
      </c>
      <c r="K6" s="300" t="s">
        <v>17</v>
      </c>
      <c r="L6" s="299" t="s">
        <v>18</v>
      </c>
      <c r="M6" s="301" t="s">
        <v>19</v>
      </c>
      <c r="N6" s="332"/>
      <c r="O6" s="339"/>
      <c r="P6" s="110"/>
      <c r="U6" s="110"/>
    </row>
    <row r="7" spans="1:21" ht="13.5" x14ac:dyDescent="0.2">
      <c r="A7" s="175" t="s">
        <v>203</v>
      </c>
      <c r="B7" s="306">
        <f>'[1]Podklady RZ'!B518</f>
        <v>1292.3062</v>
      </c>
      <c r="C7" s="208">
        <f>'[1]Podklady RZ'!C518</f>
        <v>1292.3062</v>
      </c>
      <c r="D7" s="307">
        <f>'[1]Podklady RZ'!D518</f>
        <v>1292.7051999999999</v>
      </c>
      <c r="E7" s="306">
        <f>'[1]Podklady RZ'!E518</f>
        <v>1292.7051999999999</v>
      </c>
      <c r="F7" s="208">
        <f>'[1]Podklady RZ'!F518</f>
        <v>1292.7051999999999</v>
      </c>
      <c r="G7" s="307">
        <f>'[1]Podklady RZ'!G518</f>
        <v>1292.7051999999999</v>
      </c>
      <c r="H7" s="208">
        <f>'[1]Podklady RZ'!H518</f>
        <v>1294.0841999999998</v>
      </c>
      <c r="I7" s="208">
        <f>'[1]Podklady RZ'!I518</f>
        <v>1294.0841999999998</v>
      </c>
      <c r="J7" s="208">
        <f>'[1]Podklady RZ'!J518</f>
        <v>1294.3211999999999</v>
      </c>
      <c r="K7" s="306">
        <f>'[1]Podklady RZ'!K518</f>
        <v>1286.7112</v>
      </c>
      <c r="L7" s="208">
        <f>'[1]Podklady RZ'!L518</f>
        <v>1286.7112</v>
      </c>
      <c r="M7" s="307">
        <f>'[1]Podklady RZ'!M518</f>
        <v>1286.7112</v>
      </c>
      <c r="N7" s="208">
        <f>'[1]Podklady RZ'!N518</f>
        <v>1286.7112</v>
      </c>
      <c r="O7" s="215">
        <f>'[1]Podklady RZ'!O518</f>
        <v>3.2956070875283329E-2</v>
      </c>
      <c r="P7" s="112"/>
      <c r="U7" s="61"/>
    </row>
    <row r="8" spans="1:21" x14ac:dyDescent="0.2">
      <c r="A8" s="175" t="s">
        <v>163</v>
      </c>
      <c r="B8" s="306">
        <f>'[1]Podklady RZ'!B519</f>
        <v>893.12545100000011</v>
      </c>
      <c r="C8" s="208">
        <f>'[1]Podklady RZ'!C519</f>
        <v>753.3963729999997</v>
      </c>
      <c r="D8" s="307">
        <f>'[1]Podklady RZ'!D519</f>
        <v>691.6780689999996</v>
      </c>
      <c r="E8" s="306">
        <f>'[1]Podklady RZ'!E519</f>
        <v>554.50109400000053</v>
      </c>
      <c r="F8" s="208">
        <f>'[1]Podklady RZ'!F519</f>
        <v>421.81959000000001</v>
      </c>
      <c r="G8" s="307">
        <f>'[1]Podklady RZ'!G519</f>
        <v>306.88942299999991</v>
      </c>
      <c r="H8" s="208">
        <f>'[1]Podklady RZ'!H519</f>
        <v>290.18938700000001</v>
      </c>
      <c r="I8" s="208">
        <f>'[1]Podklady RZ'!I519</f>
        <v>297.76410100000004</v>
      </c>
      <c r="J8" s="208">
        <f>'[1]Podklady RZ'!J519</f>
        <v>380.7324280000002</v>
      </c>
      <c r="K8" s="306">
        <f>'[1]Podklady RZ'!K519</f>
        <v>615.95868800000005</v>
      </c>
      <c r="L8" s="208">
        <f>'[1]Podklady RZ'!L519</f>
        <v>744.9436039999996</v>
      </c>
      <c r="M8" s="307">
        <f>'[1]Podklady RZ'!M519</f>
        <v>890.24710500000003</v>
      </c>
      <c r="N8" s="208">
        <f>'[1]Podklady RZ'!N519</f>
        <v>6841.2453129999994</v>
      </c>
      <c r="O8" s="215">
        <f>'[1]Podklady RZ'!O519</f>
        <v>4.2319412887254756E-2</v>
      </c>
      <c r="P8" s="112"/>
      <c r="U8" s="61"/>
    </row>
    <row r="9" spans="1:21" x14ac:dyDescent="0.2">
      <c r="A9" s="175" t="s">
        <v>164</v>
      </c>
      <c r="B9" s="306">
        <f>'[1]Podklady RZ'!B520</f>
        <v>519.83400300000005</v>
      </c>
      <c r="C9" s="208">
        <f>'[1]Podklady RZ'!C520</f>
        <v>496.53308900000002</v>
      </c>
      <c r="D9" s="307">
        <f>'[1]Podklady RZ'!D520</f>
        <v>430.659198</v>
      </c>
      <c r="E9" s="306">
        <f>'[1]Podklady RZ'!E520</f>
        <v>317.282442</v>
      </c>
      <c r="F9" s="208">
        <f>'[1]Podklady RZ'!F520</f>
        <v>196.17333300000001</v>
      </c>
      <c r="G9" s="307">
        <f>'[1]Podklady RZ'!G520</f>
        <v>106.510246</v>
      </c>
      <c r="H9" s="208">
        <f>'[1]Podklady RZ'!H520</f>
        <v>99.633548000000019</v>
      </c>
      <c r="I9" s="208">
        <f>'[1]Podklady RZ'!I520</f>
        <v>105.431974</v>
      </c>
      <c r="J9" s="208">
        <f>'[1]Podklady RZ'!J520</f>
        <v>133.50368599999999</v>
      </c>
      <c r="K9" s="306">
        <f>'[1]Podklady RZ'!K520</f>
        <v>278.44012099999998</v>
      </c>
      <c r="L9" s="208">
        <f>'[1]Podklady RZ'!L520</f>
        <v>372.60254400000002</v>
      </c>
      <c r="M9" s="307">
        <f>'[1]Podklady RZ'!M520</f>
        <v>497.45273100000003</v>
      </c>
      <c r="N9" s="208">
        <f>'[1]Podklady RZ'!N520</f>
        <v>3554.0569149999997</v>
      </c>
      <c r="O9" s="216">
        <f>'[1]Podklady RZ'!O520</f>
        <v>3.8451591431249252E-2</v>
      </c>
      <c r="P9" s="102"/>
      <c r="U9" s="105"/>
    </row>
    <row r="10" spans="1:21" x14ac:dyDescent="0.2">
      <c r="A10" s="178" t="s">
        <v>40</v>
      </c>
      <c r="B10" s="308">
        <f>'[1]Podklady RZ'!B521</f>
        <v>21.234891999999999</v>
      </c>
      <c r="C10" s="209">
        <f>'[1]Podklady RZ'!C521</f>
        <v>21.799612</v>
      </c>
      <c r="D10" s="309">
        <f>'[1]Podklady RZ'!D521</f>
        <v>20.070921999999999</v>
      </c>
      <c r="E10" s="308">
        <f>'[1]Podklady RZ'!E521</f>
        <v>21.629404999999998</v>
      </c>
      <c r="F10" s="209">
        <f>'[1]Podklady RZ'!F521</f>
        <v>18.771749</v>
      </c>
      <c r="G10" s="309">
        <f>'[1]Podklady RZ'!G521</f>
        <v>7.888262000000001</v>
      </c>
      <c r="H10" s="209">
        <f>'[1]Podklady RZ'!H521</f>
        <v>7.6460179999999998</v>
      </c>
      <c r="I10" s="209">
        <f>'[1]Podklady RZ'!I521</f>
        <v>8.2179040000000008</v>
      </c>
      <c r="J10" s="209">
        <f>'[1]Podklady RZ'!J521</f>
        <v>13.137585000000001</v>
      </c>
      <c r="K10" s="308">
        <f>'[1]Podklady RZ'!K521</f>
        <v>20.887309000000002</v>
      </c>
      <c r="L10" s="209">
        <f>'[1]Podklady RZ'!L521</f>
        <v>16.996436000000003</v>
      </c>
      <c r="M10" s="309">
        <f>'[1]Podklady RZ'!M521</f>
        <v>14.241036999999999</v>
      </c>
      <c r="N10" s="209">
        <f>'[1]Podklady RZ'!N521</f>
        <v>192.52113100000003</v>
      </c>
      <c r="O10" s="217">
        <f>'[1]Podklady RZ'!O521</f>
        <v>2.2088345937639874E-2</v>
      </c>
      <c r="P10" s="102"/>
      <c r="U10" s="130"/>
    </row>
    <row r="11" spans="1:21" x14ac:dyDescent="0.2">
      <c r="A11" s="178" t="s">
        <v>39</v>
      </c>
      <c r="B11" s="308">
        <f>'[1]Podklady RZ'!B522</f>
        <v>6.1257489999999999</v>
      </c>
      <c r="C11" s="209">
        <f>'[1]Podklady RZ'!C522</f>
        <v>5.6963019999999993</v>
      </c>
      <c r="D11" s="309">
        <f>'[1]Podklady RZ'!D522</f>
        <v>5.7350959999999995</v>
      </c>
      <c r="E11" s="308">
        <f>'[1]Podklady RZ'!E522</f>
        <v>6.0582249999999993</v>
      </c>
      <c r="F11" s="209">
        <f>'[1]Podklady RZ'!F522</f>
        <v>4.8961300000000003</v>
      </c>
      <c r="G11" s="309">
        <f>'[1]Podklady RZ'!G522</f>
        <v>3.4142480000000002</v>
      </c>
      <c r="H11" s="209">
        <f>'[1]Podklady RZ'!H522</f>
        <v>2.171357</v>
      </c>
      <c r="I11" s="209">
        <f>'[1]Podklady RZ'!I522</f>
        <v>2.39663</v>
      </c>
      <c r="J11" s="209">
        <f>'[1]Podklady RZ'!J522</f>
        <v>2.1181239999999999</v>
      </c>
      <c r="K11" s="308">
        <f>'[1]Podklady RZ'!K522</f>
        <v>3.2729690000000002</v>
      </c>
      <c r="L11" s="209">
        <f>'[1]Podklady RZ'!L522</f>
        <v>3.5791670000000004</v>
      </c>
      <c r="M11" s="309">
        <f>'[1]Podklady RZ'!M522</f>
        <v>3.9178320000000002</v>
      </c>
      <c r="N11" s="209">
        <f>'[1]Podklady RZ'!N522</f>
        <v>49.381828999999996</v>
      </c>
      <c r="O11" s="217">
        <f>'[1]Podklady RZ'!O522</f>
        <v>8.4658057717101914E-2</v>
      </c>
      <c r="P11" s="102"/>
      <c r="U11" s="130"/>
    </row>
    <row r="12" spans="1:21" x14ac:dyDescent="0.2">
      <c r="A12" s="178" t="s">
        <v>38</v>
      </c>
      <c r="B12" s="308">
        <f>'[1]Podklady RZ'!B523</f>
        <v>64.432592</v>
      </c>
      <c r="C12" s="209">
        <f>'[1]Podklady RZ'!C523</f>
        <v>69.970905000000002</v>
      </c>
      <c r="D12" s="309">
        <f>'[1]Podklady RZ'!D523</f>
        <v>76.028868000000003</v>
      </c>
      <c r="E12" s="308">
        <f>'[1]Podklady RZ'!E523</f>
        <v>54.322330999999998</v>
      </c>
      <c r="F12" s="209">
        <f>'[1]Podklady RZ'!F523</f>
        <v>0</v>
      </c>
      <c r="G12" s="309">
        <f>'[1]Podklady RZ'!G523</f>
        <v>0</v>
      </c>
      <c r="H12" s="209">
        <f>'[1]Podklady RZ'!H523</f>
        <v>0</v>
      </c>
      <c r="I12" s="209">
        <f>'[1]Podklady RZ'!I523</f>
        <v>0</v>
      </c>
      <c r="J12" s="209">
        <f>'[1]Podklady RZ'!J523</f>
        <v>0</v>
      </c>
      <c r="K12" s="308">
        <f>'[1]Podklady RZ'!K523</f>
        <v>53.475642999999998</v>
      </c>
      <c r="L12" s="209">
        <f>'[1]Podklady RZ'!L523</f>
        <v>59.282983999999999</v>
      </c>
      <c r="M12" s="309">
        <f>'[1]Podklady RZ'!M523</f>
        <v>71.606220000000008</v>
      </c>
      <c r="N12" s="209">
        <f>'[1]Podklady RZ'!N523</f>
        <v>449.11954300000002</v>
      </c>
      <c r="O12" s="217">
        <f>'[1]Podklady RZ'!O523</f>
        <v>4.5911172261145591E-2</v>
      </c>
      <c r="P12" s="102"/>
      <c r="U12" s="130"/>
    </row>
    <row r="13" spans="1:21" x14ac:dyDescent="0.2">
      <c r="A13" s="178" t="s">
        <v>60</v>
      </c>
      <c r="B13" s="308">
        <f>'[1]Podklady RZ'!B524</f>
        <v>0</v>
      </c>
      <c r="C13" s="209">
        <f>'[1]Podklady RZ'!C524</f>
        <v>0</v>
      </c>
      <c r="D13" s="309">
        <f>'[1]Podklady RZ'!D524</f>
        <v>0</v>
      </c>
      <c r="E13" s="308">
        <f>'[1]Podklady RZ'!E524</f>
        <v>0</v>
      </c>
      <c r="F13" s="209">
        <f>'[1]Podklady RZ'!F524</f>
        <v>7.4840000000000002E-3</v>
      </c>
      <c r="G13" s="309">
        <f>'[1]Podklady RZ'!G524</f>
        <v>0.16161099999999998</v>
      </c>
      <c r="H13" s="209">
        <f>'[1]Podklady RZ'!H524</f>
        <v>0.21821000000000002</v>
      </c>
      <c r="I13" s="209">
        <f>'[1]Podklady RZ'!I524</f>
        <v>0.25517200000000001</v>
      </c>
      <c r="J13" s="209">
        <f>'[1]Podklady RZ'!J524</f>
        <v>0.11937</v>
      </c>
      <c r="K13" s="308">
        <f>'[1]Podklady RZ'!K524</f>
        <v>0</v>
      </c>
      <c r="L13" s="209">
        <f>'[1]Podklady RZ'!L524</f>
        <v>0</v>
      </c>
      <c r="M13" s="309">
        <f>'[1]Podklady RZ'!M524</f>
        <v>0</v>
      </c>
      <c r="N13" s="209">
        <f>'[1]Podklady RZ'!N524</f>
        <v>0.76184699999999994</v>
      </c>
      <c r="O13" s="217">
        <f>'[1]Podklady RZ'!O524</f>
        <v>2.2714153631406254E-2</v>
      </c>
      <c r="P13" s="102"/>
      <c r="U13" s="130"/>
    </row>
    <row r="14" spans="1:21" x14ac:dyDescent="0.2">
      <c r="A14" s="178" t="s">
        <v>61</v>
      </c>
      <c r="B14" s="308">
        <f>'[1]Podklady RZ'!B525</f>
        <v>0</v>
      </c>
      <c r="C14" s="209">
        <f>'[1]Podklady RZ'!C525</f>
        <v>0</v>
      </c>
      <c r="D14" s="309">
        <f>'[1]Podklady RZ'!D525</f>
        <v>0</v>
      </c>
      <c r="E14" s="308">
        <f>'[1]Podklady RZ'!E525</f>
        <v>0</v>
      </c>
      <c r="F14" s="209">
        <f>'[1]Podklady RZ'!F525</f>
        <v>0</v>
      </c>
      <c r="G14" s="309">
        <f>'[1]Podklady RZ'!G525</f>
        <v>0</v>
      </c>
      <c r="H14" s="209">
        <f>'[1]Podklady RZ'!H525</f>
        <v>0</v>
      </c>
      <c r="I14" s="209">
        <f>'[1]Podklady RZ'!I525</f>
        <v>0</v>
      </c>
      <c r="J14" s="209">
        <f>'[1]Podklady RZ'!J525</f>
        <v>0</v>
      </c>
      <c r="K14" s="308">
        <f>'[1]Podklady RZ'!K525</f>
        <v>0</v>
      </c>
      <c r="L14" s="209">
        <f>'[1]Podklady RZ'!L525</f>
        <v>0</v>
      </c>
      <c r="M14" s="309">
        <f>'[1]Podklady RZ'!M525</f>
        <v>0</v>
      </c>
      <c r="N14" s="209">
        <f>'[1]Podklady RZ'!N525</f>
        <v>0</v>
      </c>
      <c r="O14" s="217">
        <f>'[1]Podklady RZ'!O525</f>
        <v>0</v>
      </c>
      <c r="P14" s="102"/>
      <c r="U14" s="130"/>
    </row>
    <row r="15" spans="1:21" x14ac:dyDescent="0.2">
      <c r="A15" s="178" t="s">
        <v>62</v>
      </c>
      <c r="B15" s="308">
        <f>'[1]Podklady RZ'!B526</f>
        <v>0</v>
      </c>
      <c r="C15" s="209">
        <f>'[1]Podklady RZ'!C526</f>
        <v>0</v>
      </c>
      <c r="D15" s="309">
        <f>'[1]Podklady RZ'!D526</f>
        <v>0</v>
      </c>
      <c r="E15" s="308">
        <f>'[1]Podklady RZ'!E526</f>
        <v>0</v>
      </c>
      <c r="F15" s="209">
        <f>'[1]Podklady RZ'!F526</f>
        <v>0</v>
      </c>
      <c r="G15" s="309">
        <f>'[1]Podklady RZ'!G526</f>
        <v>0</v>
      </c>
      <c r="H15" s="209">
        <f>'[1]Podklady RZ'!H526</f>
        <v>0</v>
      </c>
      <c r="I15" s="209">
        <f>'[1]Podklady RZ'!I526</f>
        <v>0</v>
      </c>
      <c r="J15" s="209">
        <f>'[1]Podklady RZ'!J526</f>
        <v>0</v>
      </c>
      <c r="K15" s="308">
        <f>'[1]Podklady RZ'!K526</f>
        <v>0</v>
      </c>
      <c r="L15" s="209">
        <f>'[1]Podklady RZ'!L526</f>
        <v>0</v>
      </c>
      <c r="M15" s="309">
        <f>'[1]Podklady RZ'!M526</f>
        <v>0</v>
      </c>
      <c r="N15" s="209">
        <f>'[1]Podklady RZ'!N526</f>
        <v>0</v>
      </c>
      <c r="O15" s="217">
        <f>'[1]Podklady RZ'!O526</f>
        <v>0</v>
      </c>
      <c r="P15" s="102"/>
      <c r="U15" s="130"/>
    </row>
    <row r="16" spans="1:21" x14ac:dyDescent="0.2">
      <c r="A16" s="178" t="s">
        <v>37</v>
      </c>
      <c r="B16" s="308">
        <f>'[1]Podklady RZ'!B527</f>
        <v>206.95895100000004</v>
      </c>
      <c r="C16" s="209">
        <f>'[1]Podklady RZ'!C527</f>
        <v>186.54459800000001</v>
      </c>
      <c r="D16" s="309">
        <f>'[1]Podklady RZ'!D527</f>
        <v>183.50003899999999</v>
      </c>
      <c r="E16" s="308">
        <f>'[1]Podklady RZ'!E527</f>
        <v>142.927392</v>
      </c>
      <c r="F16" s="209">
        <f>'[1]Podklady RZ'!F527</f>
        <v>84.19348100000002</v>
      </c>
      <c r="G16" s="309">
        <f>'[1]Podklady RZ'!G527</f>
        <v>29.631670999999997</v>
      </c>
      <c r="H16" s="209">
        <f>'[1]Podklady RZ'!H527</f>
        <v>40.972978000000005</v>
      </c>
      <c r="I16" s="209">
        <f>'[1]Podklady RZ'!I527</f>
        <v>57.481083000000005</v>
      </c>
      <c r="J16" s="209">
        <f>'[1]Podklady RZ'!J527</f>
        <v>67.829364999999996</v>
      </c>
      <c r="K16" s="308">
        <f>'[1]Podklady RZ'!K527</f>
        <v>117.498136</v>
      </c>
      <c r="L16" s="209">
        <f>'[1]Podklady RZ'!L527</f>
        <v>152.03122500000001</v>
      </c>
      <c r="M16" s="309">
        <f>'[1]Podklady RZ'!M527</f>
        <v>189.69843599999999</v>
      </c>
      <c r="N16" s="209">
        <f>'[1]Podklady RZ'!N527</f>
        <v>1459.267355</v>
      </c>
      <c r="O16" s="217">
        <f>'[1]Podklady RZ'!O527</f>
        <v>3.7013305936345095E-2</v>
      </c>
      <c r="P16" s="102"/>
      <c r="U16" s="130"/>
    </row>
    <row r="17" spans="1:21" x14ac:dyDescent="0.2">
      <c r="A17" s="178" t="s">
        <v>72</v>
      </c>
      <c r="B17" s="308">
        <f>'[1]Podklady RZ'!B528</f>
        <v>0</v>
      </c>
      <c r="C17" s="209">
        <f>'[1]Podklady RZ'!C528</f>
        <v>0</v>
      </c>
      <c r="D17" s="309">
        <f>'[1]Podklady RZ'!D528</f>
        <v>0</v>
      </c>
      <c r="E17" s="308">
        <f>'[1]Podklady RZ'!E528</f>
        <v>0</v>
      </c>
      <c r="F17" s="209">
        <f>'[1]Podklady RZ'!F528</f>
        <v>0</v>
      </c>
      <c r="G17" s="309">
        <f>'[1]Podklady RZ'!G528</f>
        <v>0</v>
      </c>
      <c r="H17" s="209">
        <f>'[1]Podklady RZ'!H528</f>
        <v>0</v>
      </c>
      <c r="I17" s="209">
        <f>'[1]Podklady RZ'!I528</f>
        <v>0</v>
      </c>
      <c r="J17" s="209">
        <f>'[1]Podklady RZ'!J528</f>
        <v>0</v>
      </c>
      <c r="K17" s="308">
        <f>'[1]Podklady RZ'!K528</f>
        <v>0</v>
      </c>
      <c r="L17" s="209">
        <f>'[1]Podklady RZ'!L528</f>
        <v>0</v>
      </c>
      <c r="M17" s="309">
        <f>'[1]Podklady RZ'!M528</f>
        <v>0</v>
      </c>
      <c r="N17" s="209">
        <f>'[1]Podklady RZ'!N528</f>
        <v>0</v>
      </c>
      <c r="O17" s="217">
        <f>'[1]Podklady RZ'!O528</f>
        <v>0</v>
      </c>
      <c r="P17" s="102"/>
      <c r="U17" s="130"/>
    </row>
    <row r="18" spans="1:21" x14ac:dyDescent="0.2">
      <c r="A18" s="178" t="s">
        <v>36</v>
      </c>
      <c r="B18" s="308">
        <f>'[1]Podklady RZ'!B529</f>
        <v>0</v>
      </c>
      <c r="C18" s="209">
        <f>'[1]Podklady RZ'!C529</f>
        <v>0</v>
      </c>
      <c r="D18" s="309">
        <f>'[1]Podklady RZ'!D529</f>
        <v>0</v>
      </c>
      <c r="E18" s="308">
        <f>'[1]Podklady RZ'!E529</f>
        <v>0</v>
      </c>
      <c r="F18" s="209">
        <f>'[1]Podklady RZ'!F529</f>
        <v>0</v>
      </c>
      <c r="G18" s="309">
        <f>'[1]Podklady RZ'!G529</f>
        <v>0</v>
      </c>
      <c r="H18" s="209">
        <f>'[1]Podklady RZ'!H529</f>
        <v>0</v>
      </c>
      <c r="I18" s="209">
        <f>'[1]Podklady RZ'!I529</f>
        <v>0</v>
      </c>
      <c r="J18" s="209">
        <f>'[1]Podklady RZ'!J529</f>
        <v>0</v>
      </c>
      <c r="K18" s="308">
        <f>'[1]Podklady RZ'!K529</f>
        <v>0</v>
      </c>
      <c r="L18" s="209">
        <f>'[1]Podklady RZ'!L529</f>
        <v>0</v>
      </c>
      <c r="M18" s="309">
        <f>'[1]Podklady RZ'!M529</f>
        <v>0</v>
      </c>
      <c r="N18" s="209">
        <f>'[1]Podklady RZ'!N529</f>
        <v>0</v>
      </c>
      <c r="O18" s="217">
        <f>'[1]Podklady RZ'!O529</f>
        <v>0</v>
      </c>
      <c r="P18" s="102"/>
      <c r="U18" s="130"/>
    </row>
    <row r="19" spans="1:21" x14ac:dyDescent="0.2">
      <c r="A19" s="178" t="s">
        <v>35</v>
      </c>
      <c r="B19" s="308">
        <f>'[1]Podklady RZ'!B530</f>
        <v>0</v>
      </c>
      <c r="C19" s="209">
        <f>'[1]Podklady RZ'!C530</f>
        <v>0</v>
      </c>
      <c r="D19" s="309">
        <f>'[1]Podklady RZ'!D530</f>
        <v>0</v>
      </c>
      <c r="E19" s="308">
        <f>'[1]Podklady RZ'!E530</f>
        <v>0</v>
      </c>
      <c r="F19" s="209">
        <f>'[1]Podklady RZ'!F530</f>
        <v>0</v>
      </c>
      <c r="G19" s="309">
        <f>'[1]Podklady RZ'!G530</f>
        <v>0</v>
      </c>
      <c r="H19" s="209">
        <f>'[1]Podklady RZ'!H530</f>
        <v>0</v>
      </c>
      <c r="I19" s="209">
        <f>'[1]Podklady RZ'!I530</f>
        <v>0</v>
      </c>
      <c r="J19" s="209">
        <f>'[1]Podklady RZ'!J530</f>
        <v>0</v>
      </c>
      <c r="K19" s="308">
        <f>'[1]Podklady RZ'!K530</f>
        <v>0</v>
      </c>
      <c r="L19" s="209">
        <f>'[1]Podklady RZ'!L530</f>
        <v>0</v>
      </c>
      <c r="M19" s="309">
        <f>'[1]Podklady RZ'!M530</f>
        <v>0</v>
      </c>
      <c r="N19" s="209">
        <f>'[1]Podklady RZ'!N530</f>
        <v>0</v>
      </c>
      <c r="O19" s="217">
        <f>'[1]Podklady RZ'!O530</f>
        <v>0</v>
      </c>
      <c r="P19" s="102"/>
      <c r="U19" s="130"/>
    </row>
    <row r="20" spans="1:21" x14ac:dyDescent="0.2">
      <c r="A20" s="178" t="s">
        <v>34</v>
      </c>
      <c r="B20" s="308">
        <f>'[1]Podklady RZ'!B531</f>
        <v>0</v>
      </c>
      <c r="C20" s="209">
        <f>'[1]Podklady RZ'!C531</f>
        <v>0</v>
      </c>
      <c r="D20" s="309">
        <f>'[1]Podklady RZ'!D531</f>
        <v>0</v>
      </c>
      <c r="E20" s="308">
        <f>'[1]Podklady RZ'!E531</f>
        <v>0</v>
      </c>
      <c r="F20" s="209">
        <f>'[1]Podklady RZ'!F531</f>
        <v>0</v>
      </c>
      <c r="G20" s="309">
        <f>'[1]Podklady RZ'!G531</f>
        <v>0</v>
      </c>
      <c r="H20" s="209">
        <f>'[1]Podklady RZ'!H531</f>
        <v>0</v>
      </c>
      <c r="I20" s="209">
        <f>'[1]Podklady RZ'!I531</f>
        <v>0</v>
      </c>
      <c r="J20" s="209">
        <f>'[1]Podklady RZ'!J531</f>
        <v>0</v>
      </c>
      <c r="K20" s="308">
        <f>'[1]Podklady RZ'!K531</f>
        <v>0</v>
      </c>
      <c r="L20" s="209">
        <f>'[1]Podklady RZ'!L531</f>
        <v>0</v>
      </c>
      <c r="M20" s="309">
        <f>'[1]Podklady RZ'!M531</f>
        <v>0</v>
      </c>
      <c r="N20" s="209">
        <f>'[1]Podklady RZ'!N531</f>
        <v>0</v>
      </c>
      <c r="O20" s="217">
        <f>'[1]Podklady RZ'!O531</f>
        <v>0</v>
      </c>
      <c r="P20" s="102"/>
      <c r="U20" s="130"/>
    </row>
    <row r="21" spans="1:21" x14ac:dyDescent="0.2">
      <c r="A21" s="178" t="s">
        <v>33</v>
      </c>
      <c r="B21" s="308">
        <f>'[1]Podklady RZ'!B532</f>
        <v>0</v>
      </c>
      <c r="C21" s="209">
        <f>'[1]Podklady RZ'!C532</f>
        <v>0</v>
      </c>
      <c r="D21" s="309">
        <f>'[1]Podklady RZ'!D532</f>
        <v>0</v>
      </c>
      <c r="E21" s="308">
        <f>'[1]Podklady RZ'!E532</f>
        <v>0</v>
      </c>
      <c r="F21" s="209">
        <f>'[1]Podklady RZ'!F532</f>
        <v>0</v>
      </c>
      <c r="G21" s="309">
        <f>'[1]Podklady RZ'!G532</f>
        <v>0</v>
      </c>
      <c r="H21" s="209">
        <f>'[1]Podklady RZ'!H532</f>
        <v>0</v>
      </c>
      <c r="I21" s="209">
        <f>'[1]Podklady RZ'!I532</f>
        <v>0</v>
      </c>
      <c r="J21" s="209">
        <f>'[1]Podklady RZ'!J532</f>
        <v>0</v>
      </c>
      <c r="K21" s="308">
        <f>'[1]Podklady RZ'!K532</f>
        <v>0</v>
      </c>
      <c r="L21" s="209">
        <f>'[1]Podklady RZ'!L532</f>
        <v>0</v>
      </c>
      <c r="M21" s="309">
        <f>'[1]Podklady RZ'!M532</f>
        <v>0</v>
      </c>
      <c r="N21" s="209">
        <f>'[1]Podklady RZ'!N532</f>
        <v>0</v>
      </c>
      <c r="O21" s="217">
        <f>'[1]Podklady RZ'!O532</f>
        <v>0</v>
      </c>
      <c r="P21" s="102"/>
      <c r="U21" s="130"/>
    </row>
    <row r="22" spans="1:21" x14ac:dyDescent="0.2">
      <c r="A22" s="178" t="s">
        <v>32</v>
      </c>
      <c r="B22" s="308">
        <f>'[1]Podklady RZ'!B533</f>
        <v>0</v>
      </c>
      <c r="C22" s="209">
        <f>'[1]Podklady RZ'!C533</f>
        <v>0</v>
      </c>
      <c r="D22" s="309">
        <f>'[1]Podklady RZ'!D533</f>
        <v>0</v>
      </c>
      <c r="E22" s="308">
        <f>'[1]Podklady RZ'!E533</f>
        <v>0</v>
      </c>
      <c r="F22" s="209">
        <f>'[1]Podklady RZ'!F533</f>
        <v>0</v>
      </c>
      <c r="G22" s="309">
        <f>'[1]Podklady RZ'!G533</f>
        <v>0</v>
      </c>
      <c r="H22" s="209">
        <f>'[1]Podklady RZ'!H533</f>
        <v>0</v>
      </c>
      <c r="I22" s="209">
        <f>'[1]Podklady RZ'!I533</f>
        <v>0</v>
      </c>
      <c r="J22" s="209">
        <f>'[1]Podklady RZ'!J533</f>
        <v>0</v>
      </c>
      <c r="K22" s="308">
        <f>'[1]Podklady RZ'!K533</f>
        <v>0</v>
      </c>
      <c r="L22" s="209">
        <f>'[1]Podklady RZ'!L533</f>
        <v>0</v>
      </c>
      <c r="M22" s="309">
        <f>'[1]Podklady RZ'!M533</f>
        <v>0</v>
      </c>
      <c r="N22" s="209">
        <f>'[1]Podklady RZ'!N533</f>
        <v>0</v>
      </c>
      <c r="O22" s="217">
        <f>'[1]Podklady RZ'!O533</f>
        <v>0</v>
      </c>
      <c r="P22" s="102"/>
      <c r="U22" s="130"/>
    </row>
    <row r="23" spans="1:21" x14ac:dyDescent="0.2">
      <c r="A23" s="178" t="s">
        <v>3</v>
      </c>
      <c r="B23" s="308">
        <f>'[1]Podklady RZ'!B534</f>
        <v>0</v>
      </c>
      <c r="C23" s="209">
        <f>'[1]Podklady RZ'!C534</f>
        <v>0</v>
      </c>
      <c r="D23" s="309">
        <f>'[1]Podklady RZ'!D534</f>
        <v>0</v>
      </c>
      <c r="E23" s="308">
        <f>'[1]Podklady RZ'!E534</f>
        <v>0</v>
      </c>
      <c r="F23" s="209">
        <f>'[1]Podklady RZ'!F534</f>
        <v>0</v>
      </c>
      <c r="G23" s="309">
        <f>'[1]Podklady RZ'!G534</f>
        <v>0</v>
      </c>
      <c r="H23" s="209">
        <f>'[1]Podklady RZ'!H534</f>
        <v>0</v>
      </c>
      <c r="I23" s="209">
        <f>'[1]Podklady RZ'!I534</f>
        <v>0</v>
      </c>
      <c r="J23" s="209">
        <f>'[1]Podklady RZ'!J534</f>
        <v>0</v>
      </c>
      <c r="K23" s="308">
        <f>'[1]Podklady RZ'!K534</f>
        <v>0</v>
      </c>
      <c r="L23" s="209">
        <f>'[1]Podklady RZ'!L534</f>
        <v>0</v>
      </c>
      <c r="M23" s="309">
        <f>'[1]Podklady RZ'!M534</f>
        <v>0</v>
      </c>
      <c r="N23" s="209">
        <f>'[1]Podklady RZ'!N534</f>
        <v>0</v>
      </c>
      <c r="O23" s="217">
        <f>'[1]Podklady RZ'!O534</f>
        <v>0</v>
      </c>
      <c r="P23" s="102"/>
      <c r="U23" s="130"/>
    </row>
    <row r="24" spans="1:21" x14ac:dyDescent="0.2">
      <c r="A24" s="178" t="s">
        <v>31</v>
      </c>
      <c r="B24" s="308">
        <f>'[1]Podklady RZ'!B535</f>
        <v>37.779743000000003</v>
      </c>
      <c r="C24" s="209">
        <f>'[1]Podklady RZ'!C535</f>
        <v>33.795096000000008</v>
      </c>
      <c r="D24" s="309">
        <f>'[1]Podklady RZ'!D535</f>
        <v>15.286612</v>
      </c>
      <c r="E24" s="308">
        <f>'[1]Podklady RZ'!E535</f>
        <v>1.4214610000000001</v>
      </c>
      <c r="F24" s="209">
        <f>'[1]Podklady RZ'!F535</f>
        <v>0.77600000000000002</v>
      </c>
      <c r="G24" s="309">
        <f>'[1]Podklady RZ'!G535</f>
        <v>26.936268999999999</v>
      </c>
      <c r="H24" s="209">
        <f>'[1]Podklady RZ'!H535</f>
        <v>14.724170999999998</v>
      </c>
      <c r="I24" s="209">
        <f>'[1]Podklady RZ'!I535</f>
        <v>1.8488789999999999</v>
      </c>
      <c r="J24" s="209">
        <f>'[1]Podklady RZ'!J535</f>
        <v>0.69562000000000002</v>
      </c>
      <c r="K24" s="308">
        <f>'[1]Podklady RZ'!K535</f>
        <v>3.929249</v>
      </c>
      <c r="L24" s="209">
        <f>'[1]Podklady RZ'!L535</f>
        <v>16.356148999999998</v>
      </c>
      <c r="M24" s="309">
        <f>'[1]Podklady RZ'!M535</f>
        <v>44.129922000000001</v>
      </c>
      <c r="N24" s="209">
        <f>'[1]Podklady RZ'!N535</f>
        <v>197.679171</v>
      </c>
      <c r="O24" s="217">
        <f>'[1]Podklady RZ'!O535</f>
        <v>0.68184828404354059</v>
      </c>
      <c r="P24" s="102"/>
      <c r="U24" s="130"/>
    </row>
    <row r="25" spans="1:21" x14ac:dyDescent="0.2">
      <c r="A25" s="178" t="s">
        <v>30</v>
      </c>
      <c r="B25" s="308">
        <f>'[1]Podklady RZ'!B536</f>
        <v>183.30207600000003</v>
      </c>
      <c r="C25" s="209">
        <f>'[1]Podklady RZ'!C536</f>
        <v>178.72657600000002</v>
      </c>
      <c r="D25" s="309">
        <f>'[1]Podklady RZ'!D536</f>
        <v>130.03766100000001</v>
      </c>
      <c r="E25" s="308">
        <f>'[1]Podklady RZ'!E536</f>
        <v>90.923628000000008</v>
      </c>
      <c r="F25" s="209">
        <f>'[1]Podklady RZ'!F536</f>
        <v>87.528489000000008</v>
      </c>
      <c r="G25" s="309">
        <f>'[1]Podklady RZ'!G536</f>
        <v>38.478184999999996</v>
      </c>
      <c r="H25" s="209">
        <f>'[1]Podklady RZ'!H536</f>
        <v>33.900814000000004</v>
      </c>
      <c r="I25" s="209">
        <f>'[1]Podklady RZ'!I536</f>
        <v>35.232305999999994</v>
      </c>
      <c r="J25" s="209">
        <f>'[1]Podklady RZ'!J536</f>
        <v>49.603621999999994</v>
      </c>
      <c r="K25" s="308">
        <f>'[1]Podklady RZ'!K536</f>
        <v>79.376814999999993</v>
      </c>
      <c r="L25" s="209">
        <f>'[1]Podklady RZ'!L536</f>
        <v>124.35658300000001</v>
      </c>
      <c r="M25" s="309">
        <f>'[1]Podklady RZ'!M536</f>
        <v>173.859284</v>
      </c>
      <c r="N25" s="209">
        <f>'[1]Podklady RZ'!N536</f>
        <v>1205.326039</v>
      </c>
      <c r="O25" s="217">
        <f>'[1]Podklady RZ'!O536</f>
        <v>4.7359902180119887E-2</v>
      </c>
      <c r="P25" s="102"/>
      <c r="U25" s="99"/>
    </row>
    <row r="26" spans="1:21" ht="13.5" customHeight="1" x14ac:dyDescent="0.2">
      <c r="A26" s="176" t="s">
        <v>312</v>
      </c>
      <c r="B26" s="306">
        <f>'[1]Podklady RZ'!B537</f>
        <v>432.44744699999995</v>
      </c>
      <c r="C26" s="208">
        <f>'[1]Podklady RZ'!C537</f>
        <v>416.71788399999991</v>
      </c>
      <c r="D26" s="307">
        <f>'[1]Podklady RZ'!D537</f>
        <v>411.15779300000003</v>
      </c>
      <c r="E26" s="306">
        <f>'[1]Podklady RZ'!E537</f>
        <v>275.80313800000005</v>
      </c>
      <c r="F26" s="208">
        <f>'[1]Podklady RZ'!F537</f>
        <v>164.60738800000001</v>
      </c>
      <c r="G26" s="307">
        <f>'[1]Podklady RZ'!G537</f>
        <v>81.803606000000016</v>
      </c>
      <c r="H26" s="208">
        <f>'[1]Podklady RZ'!H537</f>
        <v>95.010388999999989</v>
      </c>
      <c r="I26" s="208">
        <f>'[1]Podklady RZ'!I537</f>
        <v>101.92817300000002</v>
      </c>
      <c r="J26" s="208">
        <f>'[1]Podklady RZ'!J537</f>
        <v>128.22049100000001</v>
      </c>
      <c r="K26" s="306">
        <f>'[1]Podklady RZ'!K537</f>
        <v>265.22246799999999</v>
      </c>
      <c r="L26" s="208">
        <f>'[1]Podklady RZ'!L537</f>
        <v>358.54180599999995</v>
      </c>
      <c r="M26" s="307">
        <f>'[1]Podklady RZ'!M537</f>
        <v>482.4755199999999</v>
      </c>
      <c r="N26" s="208">
        <f>'[1]Podklady RZ'!N537</f>
        <v>3213.936103</v>
      </c>
      <c r="O26" s="216">
        <f>'[1]Podklady RZ'!O537</f>
        <v>3.818326491831122E-2</v>
      </c>
      <c r="P26" s="10"/>
      <c r="U26" s="79"/>
    </row>
    <row r="27" spans="1:21" ht="12.75" customHeight="1" x14ac:dyDescent="0.2">
      <c r="A27" s="178" t="s">
        <v>26</v>
      </c>
      <c r="B27" s="308">
        <f>'[1]Podklady RZ'!B538</f>
        <v>76.885963000000004</v>
      </c>
      <c r="C27" s="209">
        <f>'[1]Podklady RZ'!C538</f>
        <v>73.646434999999997</v>
      </c>
      <c r="D27" s="309">
        <f>'[1]Podklady RZ'!D538</f>
        <v>82.552265000000006</v>
      </c>
      <c r="E27" s="308">
        <f>'[1]Podklady RZ'!E538</f>
        <v>42.288227000000006</v>
      </c>
      <c r="F27" s="209">
        <f>'[1]Podklady RZ'!F538</f>
        <v>24.720100000000009</v>
      </c>
      <c r="G27" s="309">
        <f>'[1]Podklady RZ'!G538</f>
        <v>16.683049</v>
      </c>
      <c r="H27" s="209">
        <f>'[1]Podklady RZ'!H538</f>
        <v>22.112694000000001</v>
      </c>
      <c r="I27" s="209">
        <f>'[1]Podklady RZ'!I538</f>
        <v>24.260346999999996</v>
      </c>
      <c r="J27" s="209">
        <f>'[1]Podklady RZ'!J538</f>
        <v>26.718612999999998</v>
      </c>
      <c r="K27" s="308">
        <f>'[1]Podklady RZ'!K538</f>
        <v>52.114698000000004</v>
      </c>
      <c r="L27" s="209">
        <f>'[1]Podklady RZ'!L538</f>
        <v>65.156754000000006</v>
      </c>
      <c r="M27" s="309">
        <f>'[1]Podklady RZ'!M538</f>
        <v>78.928388999999996</v>
      </c>
      <c r="N27" s="209">
        <f>'[1]Podklady RZ'!N538</f>
        <v>586.06753399999991</v>
      </c>
      <c r="O27" s="217">
        <f>'[1]Podklady RZ'!O538</f>
        <v>2.6609421780101592E-2</v>
      </c>
      <c r="P27" s="102"/>
      <c r="U27" s="79"/>
    </row>
    <row r="28" spans="1:21" ht="12.75" customHeight="1" x14ac:dyDescent="0.2">
      <c r="A28" s="178" t="s">
        <v>0</v>
      </c>
      <c r="B28" s="308">
        <f>'[1]Podklady RZ'!B539</f>
        <v>10.242735000000001</v>
      </c>
      <c r="C28" s="209">
        <f>'[1]Podklady RZ'!C539</f>
        <v>9.2323599999999999</v>
      </c>
      <c r="D28" s="309">
        <f>'[1]Podklady RZ'!D539</f>
        <v>9.8171140000000019</v>
      </c>
      <c r="E28" s="308">
        <f>'[1]Podklady RZ'!E539</f>
        <v>7.2666979999999999</v>
      </c>
      <c r="F28" s="209">
        <f>'[1]Podklady RZ'!F539</f>
        <v>4.1361599999999994</v>
      </c>
      <c r="G28" s="309">
        <f>'[1]Podklady RZ'!G539</f>
        <v>3.6176489999999997</v>
      </c>
      <c r="H28" s="209">
        <f>'[1]Podklady RZ'!H539</f>
        <v>2.9314850000000003</v>
      </c>
      <c r="I28" s="209">
        <f>'[1]Podklady RZ'!I539</f>
        <v>2.9343490000000001</v>
      </c>
      <c r="J28" s="209">
        <f>'[1]Podklady RZ'!J539</f>
        <v>3.2181840000000004</v>
      </c>
      <c r="K28" s="308">
        <f>'[1]Podklady RZ'!K539</f>
        <v>4.6916270000000004</v>
      </c>
      <c r="L28" s="209">
        <f>'[1]Podklady RZ'!L539</f>
        <v>7.9682490000000001</v>
      </c>
      <c r="M28" s="309">
        <f>'[1]Podklady RZ'!M539</f>
        <v>12.518406000000001</v>
      </c>
      <c r="N28" s="209">
        <f>'[1]Podklady RZ'!N539</f>
        <v>78.575016000000005</v>
      </c>
      <c r="O28" s="217">
        <f>'[1]Podklady RZ'!O539</f>
        <v>3.564179689786881E-2</v>
      </c>
      <c r="P28" s="102"/>
      <c r="U28" s="79"/>
    </row>
    <row r="29" spans="1:21" ht="12.75" customHeight="1" x14ac:dyDescent="0.2">
      <c r="A29" s="178" t="s">
        <v>1</v>
      </c>
      <c r="B29" s="308">
        <f>'[1]Podklady RZ'!B540</f>
        <v>0.28813</v>
      </c>
      <c r="C29" s="209">
        <f>'[1]Podklady RZ'!C540</f>
        <v>0.27168000000000003</v>
      </c>
      <c r="D29" s="309">
        <f>'[1]Podklady RZ'!D540</f>
        <v>0.20755000000000001</v>
      </c>
      <c r="E29" s="308">
        <f>'[1]Podklady RZ'!E540</f>
        <v>0.126</v>
      </c>
      <c r="F29" s="209">
        <f>'[1]Podklady RZ'!F540</f>
        <v>2.87E-2</v>
      </c>
      <c r="G29" s="309">
        <f>'[1]Podklady RZ'!G540</f>
        <v>8.0000000000000002E-3</v>
      </c>
      <c r="H29" s="209">
        <f>'[1]Podklady RZ'!H540</f>
        <v>5.0000000000000001E-3</v>
      </c>
      <c r="I29" s="209">
        <f>'[1]Podklady RZ'!I540</f>
        <v>4.4999999999999997E-3</v>
      </c>
      <c r="J29" s="209">
        <f>'[1]Podklady RZ'!J540</f>
        <v>5.5999999999999999E-3</v>
      </c>
      <c r="K29" s="308">
        <f>'[1]Podklady RZ'!K540</f>
        <v>4.2999999999999997E-2</v>
      </c>
      <c r="L29" s="209">
        <f>'[1]Podklady RZ'!L540</f>
        <v>0.21356999999999998</v>
      </c>
      <c r="M29" s="309">
        <f>'[1]Podklady RZ'!M540</f>
        <v>0.27512999999999999</v>
      </c>
      <c r="N29" s="209">
        <f>'[1]Podklady RZ'!N540</f>
        <v>1.4768599999999998</v>
      </c>
      <c r="O29" s="217">
        <f>'[1]Podklady RZ'!O540</f>
        <v>1.9920420344581805E-3</v>
      </c>
      <c r="P29" s="102"/>
      <c r="U29" s="79"/>
    </row>
    <row r="30" spans="1:21" ht="12.75" customHeight="1" x14ac:dyDescent="0.2">
      <c r="A30" s="178" t="s">
        <v>2</v>
      </c>
      <c r="B30" s="308">
        <f>'[1]Podklady RZ'!B541</f>
        <v>3.080613</v>
      </c>
      <c r="C30" s="209">
        <f>'[1]Podklady RZ'!C541</f>
        <v>3.2963870000000002</v>
      </c>
      <c r="D30" s="309">
        <f>'[1]Podklady RZ'!D541</f>
        <v>3.6262880000000002</v>
      </c>
      <c r="E30" s="308">
        <f>'[1]Podklady RZ'!E541</f>
        <v>1.966701</v>
      </c>
      <c r="F30" s="209">
        <f>'[1]Podklady RZ'!F541</f>
        <v>1.042451</v>
      </c>
      <c r="G30" s="309">
        <f>'[1]Podklady RZ'!G541</f>
        <v>0.19400999999999999</v>
      </c>
      <c r="H30" s="209">
        <f>'[1]Podklady RZ'!H541</f>
        <v>3.8613000000000001E-2</v>
      </c>
      <c r="I30" s="209">
        <f>'[1]Podklady RZ'!I541</f>
        <v>5.2037E-2</v>
      </c>
      <c r="J30" s="209">
        <f>'[1]Podklady RZ'!J541</f>
        <v>0.10530400000000001</v>
      </c>
      <c r="K30" s="308">
        <f>'[1]Podklady RZ'!K541</f>
        <v>0.98789699999999991</v>
      </c>
      <c r="L30" s="209">
        <f>'[1]Podklady RZ'!L541</f>
        <v>2.664221</v>
      </c>
      <c r="M30" s="309">
        <f>'[1]Podklady RZ'!M541</f>
        <v>4.6075860000000004</v>
      </c>
      <c r="N30" s="209">
        <f>'[1]Podklady RZ'!N541</f>
        <v>21.662108000000003</v>
      </c>
      <c r="O30" s="217">
        <f>'[1]Podklady RZ'!O541</f>
        <v>9.2907179122647177E-2</v>
      </c>
      <c r="P30" s="102"/>
    </row>
    <row r="31" spans="1:21" x14ac:dyDescent="0.2">
      <c r="A31" s="178" t="s">
        <v>6</v>
      </c>
      <c r="B31" s="308">
        <f>'[1]Podklady RZ'!B542</f>
        <v>0.849082</v>
      </c>
      <c r="C31" s="209">
        <f>'[1]Podklady RZ'!C542</f>
        <v>0.93833299999999997</v>
      </c>
      <c r="D31" s="309">
        <f>'[1]Podklady RZ'!D542</f>
        <v>1.0358910000000001</v>
      </c>
      <c r="E31" s="308">
        <f>'[1]Podklady RZ'!E542</f>
        <v>1.7100280000000001</v>
      </c>
      <c r="F31" s="209">
        <f>'[1]Podklady RZ'!F542</f>
        <v>0.90083599999999997</v>
      </c>
      <c r="G31" s="309">
        <f>'[1]Podklady RZ'!G542</f>
        <v>0.435525</v>
      </c>
      <c r="H31" s="209">
        <f>'[1]Podklady RZ'!H542</f>
        <v>0.37623399999999996</v>
      </c>
      <c r="I31" s="209">
        <f>'[1]Podklady RZ'!I542</f>
        <v>0.41219600000000001</v>
      </c>
      <c r="J31" s="209">
        <f>'[1]Podklady RZ'!J542</f>
        <v>0.53510599999999997</v>
      </c>
      <c r="K31" s="308">
        <f>'[1]Podklady RZ'!K542</f>
        <v>0.94998299999999991</v>
      </c>
      <c r="L31" s="209">
        <f>'[1]Podklady RZ'!L542</f>
        <v>1.0299229999999999</v>
      </c>
      <c r="M31" s="309">
        <f>'[1]Podklady RZ'!M542</f>
        <v>1.188609</v>
      </c>
      <c r="N31" s="209">
        <f>'[1]Podklady RZ'!N542</f>
        <v>10.361746</v>
      </c>
      <c r="O31" s="217">
        <f>'[1]Podklady RZ'!O542</f>
        <v>2.4461800515371727E-2</v>
      </c>
      <c r="P31" s="102"/>
    </row>
    <row r="32" spans="1:21" x14ac:dyDescent="0.2">
      <c r="A32" s="178" t="s">
        <v>25</v>
      </c>
      <c r="B32" s="308">
        <f>'[1]Podklady RZ'!B543</f>
        <v>242.552705</v>
      </c>
      <c r="C32" s="209">
        <f>'[1]Podklady RZ'!C543</f>
        <v>231.91691</v>
      </c>
      <c r="D32" s="309">
        <f>'[1]Podklady RZ'!D543</f>
        <v>198.82032100000001</v>
      </c>
      <c r="E32" s="308">
        <f>'[1]Podklady RZ'!E543</f>
        <v>156.41534600000003</v>
      </c>
      <c r="F32" s="209">
        <f>'[1]Podklady RZ'!F543</f>
        <v>95.537576999999985</v>
      </c>
      <c r="G32" s="309">
        <f>'[1]Podklady RZ'!G543</f>
        <v>43.368467000000003</v>
      </c>
      <c r="H32" s="209">
        <f>'[1]Podklady RZ'!H543</f>
        <v>38.812608999999981</v>
      </c>
      <c r="I32" s="209">
        <f>'[1]Podklady RZ'!I543</f>
        <v>40.217117000000009</v>
      </c>
      <c r="J32" s="209">
        <f>'[1]Podklady RZ'!J543</f>
        <v>54.866353999999994</v>
      </c>
      <c r="K32" s="308">
        <f>'[1]Podklady RZ'!K543</f>
        <v>129.33081999999999</v>
      </c>
      <c r="L32" s="209">
        <f>'[1]Podklady RZ'!L543</f>
        <v>175.16602799999995</v>
      </c>
      <c r="M32" s="309">
        <f>'[1]Podklady RZ'!M543</f>
        <v>243.42254099999994</v>
      </c>
      <c r="N32" s="209">
        <f>'[1]Podklady RZ'!N543</f>
        <v>1650.4267949999996</v>
      </c>
      <c r="O32" s="217">
        <f>'[1]Podklady RZ'!O543</f>
        <v>4.4899326617490451E-2</v>
      </c>
      <c r="P32" s="102"/>
    </row>
    <row r="33" spans="1:16" x14ac:dyDescent="0.2">
      <c r="A33" s="178" t="s">
        <v>5</v>
      </c>
      <c r="B33" s="308">
        <f>'[1]Podklady RZ'!B544</f>
        <v>96.001899000000009</v>
      </c>
      <c r="C33" s="209">
        <f>'[1]Podklady RZ'!C544</f>
        <v>95.042028999999985</v>
      </c>
      <c r="D33" s="309">
        <f>'[1]Podklady RZ'!D544</f>
        <v>112.97023400000003</v>
      </c>
      <c r="E33" s="308">
        <f>'[1]Podklady RZ'!E544</f>
        <v>64.446677999999991</v>
      </c>
      <c r="F33" s="209">
        <f>'[1]Podklady RZ'!F544</f>
        <v>37.301833999999999</v>
      </c>
      <c r="G33" s="309">
        <f>'[1]Podklady RZ'!G544</f>
        <v>17.226605999999997</v>
      </c>
      <c r="H33" s="209">
        <f>'[1]Podklady RZ'!H544</f>
        <v>30.540774000000003</v>
      </c>
      <c r="I33" s="209">
        <f>'[1]Podklady RZ'!I544</f>
        <v>33.793257000000004</v>
      </c>
      <c r="J33" s="209">
        <f>'[1]Podklady RZ'!J544</f>
        <v>41.987310000000008</v>
      </c>
      <c r="K33" s="308">
        <f>'[1]Podklady RZ'!K544</f>
        <v>75.540203000000005</v>
      </c>
      <c r="L33" s="209">
        <f>'[1]Podklady RZ'!L544</f>
        <v>104.31195099999997</v>
      </c>
      <c r="M33" s="309">
        <f>'[1]Podklady RZ'!M544</f>
        <v>139.08006899999998</v>
      </c>
      <c r="N33" s="209">
        <f>'[1]Podklady RZ'!N544</f>
        <v>848.24284399999999</v>
      </c>
      <c r="O33" s="217">
        <f>'[1]Podklady RZ'!O544</f>
        <v>4.2386089274451096E-2</v>
      </c>
      <c r="P33" s="102"/>
    </row>
    <row r="34" spans="1:16" x14ac:dyDescent="0.2">
      <c r="A34" s="178" t="s">
        <v>3</v>
      </c>
      <c r="B34" s="308">
        <f>'[1]Podklady RZ'!B545</f>
        <v>2.5463199999999997</v>
      </c>
      <c r="C34" s="209">
        <f>'[1]Podklady RZ'!C545</f>
        <v>2.3737499999999998</v>
      </c>
      <c r="D34" s="309">
        <f>'[1]Podklady RZ'!D545</f>
        <v>2.1281300000000001</v>
      </c>
      <c r="E34" s="308">
        <f>'[1]Podklady RZ'!E545</f>
        <v>1.5834599999999999</v>
      </c>
      <c r="F34" s="209">
        <f>'[1]Podklady RZ'!F545</f>
        <v>0.93973000000000007</v>
      </c>
      <c r="G34" s="309">
        <f>'[1]Podklady RZ'!G545</f>
        <v>0.27029999999999998</v>
      </c>
      <c r="H34" s="209">
        <f>'[1]Podklady RZ'!H545</f>
        <v>0.19297999999999998</v>
      </c>
      <c r="I34" s="209">
        <f>'[1]Podklady RZ'!I545</f>
        <v>0.25436999999999999</v>
      </c>
      <c r="J34" s="209">
        <f>'[1]Podklady RZ'!J545</f>
        <v>0.78401999999999994</v>
      </c>
      <c r="K34" s="308">
        <f>'[1]Podklady RZ'!K545</f>
        <v>1.5642400000000001</v>
      </c>
      <c r="L34" s="209">
        <f>'[1]Podklady RZ'!L545</f>
        <v>2.03111</v>
      </c>
      <c r="M34" s="309">
        <f>'[1]Podklady RZ'!M545</f>
        <v>2.45479</v>
      </c>
      <c r="N34" s="209">
        <f>'[1]Podklady RZ'!N545</f>
        <v>17.123200000000001</v>
      </c>
      <c r="O34" s="217">
        <f>'[1]Podklady RZ'!O545</f>
        <v>9.6570313156209633E-3</v>
      </c>
      <c r="P34" s="102"/>
    </row>
    <row r="35" spans="1:16" ht="10.9" customHeight="1" x14ac:dyDescent="0.2">
      <c r="A35" s="203" t="s">
        <v>172</v>
      </c>
      <c r="B35" s="72"/>
      <c r="C35" s="72"/>
      <c r="D35" s="8"/>
      <c r="F35" s="10"/>
      <c r="G35" s="104"/>
      <c r="H35" s="104"/>
      <c r="I35" s="104"/>
      <c r="J35" s="104"/>
      <c r="K35" s="104"/>
      <c r="O35" s="3"/>
    </row>
    <row r="36" spans="1:16" x14ac:dyDescent="0.2">
      <c r="A36" s="203"/>
      <c r="B36" s="72"/>
      <c r="C36" s="72"/>
    </row>
    <row r="37" spans="1:16" x14ac:dyDescent="0.2">
      <c r="B37" s="79"/>
      <c r="C37" s="79"/>
      <c r="D37" s="79"/>
    </row>
    <row r="38" spans="1:16" x14ac:dyDescent="0.2">
      <c r="B38" s="79"/>
      <c r="C38" s="79"/>
      <c r="D38" s="79"/>
    </row>
    <row r="39" spans="1:16" x14ac:dyDescent="0.2">
      <c r="B39" s="79"/>
      <c r="C39" s="79"/>
      <c r="D39" s="79"/>
      <c r="M39" s="110" t="s">
        <v>168</v>
      </c>
      <c r="N39" s="117">
        <f>O7</f>
        <v>3.2956070875283329E-2</v>
      </c>
    </row>
    <row r="40" spans="1:16" x14ac:dyDescent="0.2">
      <c r="B40" s="121"/>
      <c r="C40" s="121"/>
      <c r="D40" s="121"/>
      <c r="M40" s="110" t="s">
        <v>59</v>
      </c>
      <c r="N40" s="117">
        <f>O8</f>
        <v>4.2319412887254756E-2</v>
      </c>
    </row>
    <row r="41" spans="1:16" x14ac:dyDescent="0.2">
      <c r="B41" s="79"/>
      <c r="C41" s="79"/>
      <c r="D41" s="79"/>
      <c r="M41" s="110" t="s">
        <v>117</v>
      </c>
      <c r="N41" s="117">
        <f>O9</f>
        <v>3.8451591431249252E-2</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{4FD31A9D-90F3-49D1-A3B4-F244531E4D22}</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{120D5AF3-226C-4B46-8117-6405F4270606}</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4FD31A9D-90F3-49D1-A3B4-F244531E4D22}">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120D5AF3-226C-4B46-8117-6405F4270606}">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39"/>
  <dimension ref="A1:U42"/>
  <sheetViews>
    <sheetView showGridLines="0" view="pageBreakPreview" zoomScaleNormal="70" zoomScaleSheetLayoutView="100" workbookViewId="0">
      <selection activeCell="S24" sqref="S24"/>
    </sheetView>
  </sheetViews>
  <sheetFormatPr defaultColWidth="9.140625" defaultRowHeight="12" x14ac:dyDescent="0.2"/>
  <cols>
    <col min="1" max="1" width="31.710937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x14ac:dyDescent="0.25">
      <c r="A1" s="257" t="s">
        <v>295</v>
      </c>
      <c r="O1" s="260"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7"/>
      <c r="B4" s="129"/>
      <c r="C4" s="129"/>
      <c r="D4" s="129"/>
      <c r="E4" s="129"/>
      <c r="F4" s="110"/>
      <c r="K4" s="110"/>
      <c r="L4" s="128"/>
    </row>
    <row r="5" spans="1:21" ht="12.75" customHeight="1" x14ac:dyDescent="0.2">
      <c r="A5" s="182"/>
      <c r="B5" s="329" t="s">
        <v>42</v>
      </c>
      <c r="C5" s="330"/>
      <c r="D5" s="331"/>
      <c r="E5" s="330" t="s">
        <v>43</v>
      </c>
      <c r="F5" s="330"/>
      <c r="G5" s="330"/>
      <c r="H5" s="329" t="s">
        <v>44</v>
      </c>
      <c r="I5" s="330"/>
      <c r="J5" s="331"/>
      <c r="K5" s="329" t="s">
        <v>45</v>
      </c>
      <c r="L5" s="330"/>
      <c r="M5" s="331"/>
      <c r="N5" s="332" t="s">
        <v>7</v>
      </c>
      <c r="O5" s="339" t="s">
        <v>218</v>
      </c>
    </row>
    <row r="6" spans="1:21" x14ac:dyDescent="0.2">
      <c r="A6" s="181"/>
      <c r="B6" s="300" t="s">
        <v>8</v>
      </c>
      <c r="C6" s="299" t="s">
        <v>9</v>
      </c>
      <c r="D6" s="301" t="s">
        <v>10</v>
      </c>
      <c r="E6" s="240" t="s">
        <v>11</v>
      </c>
      <c r="F6" s="240" t="s">
        <v>12</v>
      </c>
      <c r="G6" s="240" t="s">
        <v>13</v>
      </c>
      <c r="H6" s="300" t="s">
        <v>14</v>
      </c>
      <c r="I6" s="299" t="s">
        <v>15</v>
      </c>
      <c r="J6" s="301" t="s">
        <v>16</v>
      </c>
      <c r="K6" s="300" t="s">
        <v>17</v>
      </c>
      <c r="L6" s="299" t="s">
        <v>18</v>
      </c>
      <c r="M6" s="301" t="s">
        <v>19</v>
      </c>
      <c r="N6" s="332"/>
      <c r="O6" s="339"/>
      <c r="P6" s="110"/>
      <c r="U6" s="110"/>
    </row>
    <row r="7" spans="1:21" ht="13.5" x14ac:dyDescent="0.2">
      <c r="A7" s="175" t="s">
        <v>203</v>
      </c>
      <c r="B7" s="306">
        <f>'[1]Podklady RZ'!B553</f>
        <v>3722.0685999999992</v>
      </c>
      <c r="C7" s="208">
        <f>'[1]Podklady RZ'!C553</f>
        <v>3722.0685999999992</v>
      </c>
      <c r="D7" s="307">
        <f>'[1]Podklady RZ'!D553</f>
        <v>3723.038599999999</v>
      </c>
      <c r="E7" s="208">
        <f>'[1]Podklady RZ'!E553</f>
        <v>3723.0375999999992</v>
      </c>
      <c r="F7" s="208">
        <f>'[1]Podklady RZ'!F553</f>
        <v>3723.123599999999</v>
      </c>
      <c r="G7" s="208">
        <f>'[1]Podklady RZ'!G553</f>
        <v>3723.8255999999992</v>
      </c>
      <c r="H7" s="306">
        <f>'[1]Podklady RZ'!H553</f>
        <v>3724.239599999999</v>
      </c>
      <c r="I7" s="208">
        <f>'[1]Podklady RZ'!I553</f>
        <v>3724.239599999999</v>
      </c>
      <c r="J7" s="307">
        <f>'[1]Podklady RZ'!J553</f>
        <v>3724.239599999999</v>
      </c>
      <c r="K7" s="306">
        <f>'[1]Podklady RZ'!K553</f>
        <v>3724.2965999999988</v>
      </c>
      <c r="L7" s="208">
        <f>'[1]Podklady RZ'!L553</f>
        <v>3724.4575999999988</v>
      </c>
      <c r="M7" s="307">
        <f>'[1]Podklady RZ'!M553</f>
        <v>3724.3075999999992</v>
      </c>
      <c r="N7" s="208">
        <f>'[1]Podklady RZ'!N553</f>
        <v>3724.3075999999992</v>
      </c>
      <c r="O7" s="215">
        <f>'[1]Podklady RZ'!O553</f>
        <v>9.5389350171939391E-2</v>
      </c>
      <c r="P7" s="112"/>
      <c r="U7" s="61"/>
    </row>
    <row r="8" spans="1:21" x14ac:dyDescent="0.2">
      <c r="A8" s="175" t="s">
        <v>163</v>
      </c>
      <c r="B8" s="306">
        <f>'[1]Podklady RZ'!B554</f>
        <v>962.85070964424597</v>
      </c>
      <c r="C8" s="208">
        <f>'[1]Podklady RZ'!C554</f>
        <v>883.96687511293555</v>
      </c>
      <c r="D8" s="307">
        <f>'[1]Podklady RZ'!D554</f>
        <v>825.65755536563336</v>
      </c>
      <c r="E8" s="208">
        <f>'[1]Podklady RZ'!E554</f>
        <v>662.33561137412869</v>
      </c>
      <c r="F8" s="208">
        <f>'[1]Podklady RZ'!F554</f>
        <v>471.04341518055367</v>
      </c>
      <c r="G8" s="208">
        <f>'[1]Podklady RZ'!G554</f>
        <v>264.40779733028489</v>
      </c>
      <c r="H8" s="306">
        <f>'[1]Podklady RZ'!H554</f>
        <v>246.2897094590854</v>
      </c>
      <c r="I8" s="208">
        <f>'[1]Podklady RZ'!I554</f>
        <v>223.18402392649369</v>
      </c>
      <c r="J8" s="307">
        <f>'[1]Podklady RZ'!J554</f>
        <v>295.49422675759939</v>
      </c>
      <c r="K8" s="306">
        <f>'[1]Podklady RZ'!K554</f>
        <v>560.10518000000013</v>
      </c>
      <c r="L8" s="208">
        <f>'[1]Podklady RZ'!L554</f>
        <v>722.70014100000003</v>
      </c>
      <c r="M8" s="307">
        <f>'[1]Podklady RZ'!M554</f>
        <v>921.66654599999993</v>
      </c>
      <c r="N8" s="208">
        <f>'[1]Podklady RZ'!N554</f>
        <v>7039.7017911509611</v>
      </c>
      <c r="O8" s="215">
        <f>'[1]Podklady RZ'!O554</f>
        <v>4.3547049268464727E-2</v>
      </c>
      <c r="P8" s="112"/>
      <c r="U8" s="61"/>
    </row>
    <row r="9" spans="1:21" x14ac:dyDescent="0.2">
      <c r="A9" s="175" t="s">
        <v>164</v>
      </c>
      <c r="B9" s="306">
        <f>'[1]Podklady RZ'!B555</f>
        <v>682.64583847300787</v>
      </c>
      <c r="C9" s="208">
        <f>'[1]Podklady RZ'!C555</f>
        <v>632.68698340226365</v>
      </c>
      <c r="D9" s="307">
        <f>'[1]Podklady RZ'!D555</f>
        <v>563.60432038535328</v>
      </c>
      <c r="E9" s="208">
        <f>'[1]Podklady RZ'!E555</f>
        <v>418.25814128394506</v>
      </c>
      <c r="F9" s="208">
        <f>'[1]Podklady RZ'!F555</f>
        <v>251.23234435272545</v>
      </c>
      <c r="G9" s="208">
        <f>'[1]Podklady RZ'!G555</f>
        <v>89.339180675524403</v>
      </c>
      <c r="H9" s="306">
        <f>'[1]Podklady RZ'!H555</f>
        <v>78.403474518917733</v>
      </c>
      <c r="I9" s="208">
        <f>'[1]Podklady RZ'!I555</f>
        <v>82.515576733094193</v>
      </c>
      <c r="J9" s="307">
        <f>'[1]Podklady RZ'!J555</f>
        <v>130.79571373336219</v>
      </c>
      <c r="K9" s="306">
        <f>'[1]Podklady RZ'!K555</f>
        <v>339.160932</v>
      </c>
      <c r="L9" s="208">
        <f>'[1]Podklady RZ'!L555</f>
        <v>484.36810400000002</v>
      </c>
      <c r="M9" s="307">
        <f>'[1]Podklady RZ'!M555</f>
        <v>652.86817500000006</v>
      </c>
      <c r="N9" s="208">
        <f>'[1]Podklady RZ'!N555</f>
        <v>4405.8787845581937</v>
      </c>
      <c r="O9" s="216">
        <f>'[1]Podklady RZ'!O555</f>
        <v>4.7667512077375025E-2</v>
      </c>
      <c r="P9" s="102"/>
      <c r="U9" s="105"/>
    </row>
    <row r="10" spans="1:21" x14ac:dyDescent="0.2">
      <c r="A10" s="178" t="s">
        <v>40</v>
      </c>
      <c r="B10" s="308">
        <f>'[1]Podklady RZ'!B556</f>
        <v>6.7345769999999998</v>
      </c>
      <c r="C10" s="209">
        <f>'[1]Podklady RZ'!C556</f>
        <v>5.4100959999999993</v>
      </c>
      <c r="D10" s="309">
        <f>'[1]Podklady RZ'!D556</f>
        <v>5.0045079999999995</v>
      </c>
      <c r="E10" s="209">
        <f>'[1]Podklady RZ'!E556</f>
        <v>4.0352629999999996</v>
      </c>
      <c r="F10" s="209">
        <f>'[1]Podklady RZ'!F556</f>
        <v>2.5689540000000002</v>
      </c>
      <c r="G10" s="209">
        <f>'[1]Podklady RZ'!G556</f>
        <v>0.73472500000000007</v>
      </c>
      <c r="H10" s="308">
        <f>'[1]Podklady RZ'!H556</f>
        <v>0.69793700000000003</v>
      </c>
      <c r="I10" s="209">
        <f>'[1]Podklady RZ'!I556</f>
        <v>0.68047800000000003</v>
      </c>
      <c r="J10" s="309">
        <f>'[1]Podklady RZ'!J556</f>
        <v>2.006847</v>
      </c>
      <c r="K10" s="308">
        <f>'[1]Podklady RZ'!K556</f>
        <v>3.6459360000000003</v>
      </c>
      <c r="L10" s="209">
        <f>'[1]Podklady RZ'!L556</f>
        <v>5.0009129999999997</v>
      </c>
      <c r="M10" s="309">
        <f>'[1]Podklady RZ'!M556</f>
        <v>6.7606700000000002</v>
      </c>
      <c r="N10" s="209">
        <f>'[1]Podklady RZ'!N556</f>
        <v>43.280904</v>
      </c>
      <c r="O10" s="217">
        <f>'[1]Podklady RZ'!O556</f>
        <v>4.9657072710931728E-3</v>
      </c>
      <c r="P10" s="102"/>
      <c r="U10" s="130"/>
    </row>
    <row r="11" spans="1:21" x14ac:dyDescent="0.2">
      <c r="A11" s="178" t="s">
        <v>39</v>
      </c>
      <c r="B11" s="308">
        <f>'[1]Podklady RZ'!B557</f>
        <v>6.4565930000000016</v>
      </c>
      <c r="C11" s="209">
        <f>'[1]Podklady RZ'!C557</f>
        <v>4.8116220000000007</v>
      </c>
      <c r="D11" s="309">
        <f>'[1]Podklady RZ'!D557</f>
        <v>5.2445600000000008</v>
      </c>
      <c r="E11" s="209">
        <f>'[1]Podklady RZ'!E557</f>
        <v>4.5626259999999998</v>
      </c>
      <c r="F11" s="209">
        <f>'[1]Podklady RZ'!F557</f>
        <v>3.3681599999999996</v>
      </c>
      <c r="G11" s="209">
        <f>'[1]Podklady RZ'!G557</f>
        <v>2.5518549999999998</v>
      </c>
      <c r="H11" s="308">
        <f>'[1]Podklady RZ'!H557</f>
        <v>2.3703970000000001</v>
      </c>
      <c r="I11" s="209">
        <f>'[1]Podklady RZ'!I557</f>
        <v>2.0500119999999997</v>
      </c>
      <c r="J11" s="309">
        <f>'[1]Podklady RZ'!J557</f>
        <v>4.8639310000000009</v>
      </c>
      <c r="K11" s="308">
        <f>'[1]Podklady RZ'!K557</f>
        <v>6.0180370000000005</v>
      </c>
      <c r="L11" s="209">
        <f>'[1]Podklady RZ'!L557</f>
        <v>3.4509240000000001</v>
      </c>
      <c r="M11" s="309">
        <f>'[1]Podklady RZ'!M557</f>
        <v>5.2492770000000011</v>
      </c>
      <c r="N11" s="209">
        <f>'[1]Podklady RZ'!N557</f>
        <v>50.997993999999998</v>
      </c>
      <c r="O11" s="217">
        <f>'[1]Podklady RZ'!O557</f>
        <v>8.7428740630656213E-2</v>
      </c>
      <c r="P11" s="102"/>
      <c r="U11" s="130"/>
    </row>
    <row r="12" spans="1:21" x14ac:dyDescent="0.2">
      <c r="A12" s="178" t="s">
        <v>38</v>
      </c>
      <c r="B12" s="308">
        <f>'[1]Podklady RZ'!B558</f>
        <v>1.5980000000000001</v>
      </c>
      <c r="C12" s="209">
        <f>'[1]Podklady RZ'!C558</f>
        <v>3.641</v>
      </c>
      <c r="D12" s="309">
        <f>'[1]Podklady RZ'!D558</f>
        <v>3.649</v>
      </c>
      <c r="E12" s="209">
        <f>'[1]Podklady RZ'!E558</f>
        <v>2.298</v>
      </c>
      <c r="F12" s="209">
        <f>'[1]Podklady RZ'!F558</f>
        <v>1.4450000000000001</v>
      </c>
      <c r="G12" s="209">
        <f>'[1]Podklady RZ'!G558</f>
        <v>1.026</v>
      </c>
      <c r="H12" s="308">
        <f>'[1]Podklady RZ'!H558</f>
        <v>0.60099999999999998</v>
      </c>
      <c r="I12" s="209">
        <f>'[1]Podklady RZ'!I558</f>
        <v>2.4E-2</v>
      </c>
      <c r="J12" s="309">
        <f>'[1]Podklady RZ'!J558</f>
        <v>0.51500000000000001</v>
      </c>
      <c r="K12" s="308">
        <f>'[1]Podklady RZ'!K558</f>
        <v>0.154</v>
      </c>
      <c r="L12" s="209">
        <f>'[1]Podklady RZ'!L558</f>
        <v>0.84799999999999998</v>
      </c>
      <c r="M12" s="309">
        <f>'[1]Podklady RZ'!M558</f>
        <v>0</v>
      </c>
      <c r="N12" s="209">
        <f>'[1]Podklady RZ'!N558</f>
        <v>15.798999999999999</v>
      </c>
      <c r="O12" s="217">
        <f>'[1]Podklady RZ'!O558</f>
        <v>1.6150502062517445E-3</v>
      </c>
      <c r="P12" s="102"/>
      <c r="U12" s="130"/>
    </row>
    <row r="13" spans="1:21" x14ac:dyDescent="0.2">
      <c r="A13" s="178" t="s">
        <v>60</v>
      </c>
      <c r="B13" s="308">
        <f>'[1]Podklady RZ'!B559</f>
        <v>1.4990000000000001</v>
      </c>
      <c r="C13" s="209">
        <f>'[1]Podklady RZ'!C559</f>
        <v>1.9019999999999999</v>
      </c>
      <c r="D13" s="309">
        <f>'[1]Podklady RZ'!D559</f>
        <v>1.9530000000000001</v>
      </c>
      <c r="E13" s="209">
        <f>'[1]Podklady RZ'!E559</f>
        <v>2.375</v>
      </c>
      <c r="F13" s="209">
        <f>'[1]Podklady RZ'!F559</f>
        <v>1.97</v>
      </c>
      <c r="G13" s="209">
        <f>'[1]Podklady RZ'!G559</f>
        <v>1.371</v>
      </c>
      <c r="H13" s="308">
        <f>'[1]Podklady RZ'!H559</f>
        <v>1.6679999999999999</v>
      </c>
      <c r="I13" s="209">
        <f>'[1]Podklady RZ'!I559</f>
        <v>1.5269999999999999</v>
      </c>
      <c r="J13" s="309">
        <f>'[1]Podklady RZ'!J559</f>
        <v>2.1680000000000001</v>
      </c>
      <c r="K13" s="308">
        <f>'[1]Podklady RZ'!K559</f>
        <v>2.5379999999999998</v>
      </c>
      <c r="L13" s="209">
        <f>'[1]Podklady RZ'!L559</f>
        <v>1.595</v>
      </c>
      <c r="M13" s="309">
        <f>'[1]Podklady RZ'!M559</f>
        <v>1.716</v>
      </c>
      <c r="N13" s="209">
        <f>'[1]Podklady RZ'!N559</f>
        <v>22.282</v>
      </c>
      <c r="O13" s="217">
        <f>'[1]Podklady RZ'!O559</f>
        <v>0.66432862663368653</v>
      </c>
      <c r="P13" s="102"/>
      <c r="U13" s="130"/>
    </row>
    <row r="14" spans="1:21" x14ac:dyDescent="0.2">
      <c r="A14" s="178" t="s">
        <v>61</v>
      </c>
      <c r="B14" s="308">
        <f>'[1]Podklady RZ'!B560</f>
        <v>0</v>
      </c>
      <c r="C14" s="209">
        <f>'[1]Podklady RZ'!C560</f>
        <v>0</v>
      </c>
      <c r="D14" s="309">
        <f>'[1]Podklady RZ'!D560</f>
        <v>0</v>
      </c>
      <c r="E14" s="209">
        <f>'[1]Podklady RZ'!E560</f>
        <v>0</v>
      </c>
      <c r="F14" s="209">
        <f>'[1]Podklady RZ'!F560</f>
        <v>0</v>
      </c>
      <c r="G14" s="209">
        <f>'[1]Podklady RZ'!G560</f>
        <v>0</v>
      </c>
      <c r="H14" s="308">
        <f>'[1]Podklady RZ'!H560</f>
        <v>0</v>
      </c>
      <c r="I14" s="209">
        <f>'[1]Podklady RZ'!I560</f>
        <v>0</v>
      </c>
      <c r="J14" s="309">
        <f>'[1]Podklady RZ'!J560</f>
        <v>0</v>
      </c>
      <c r="K14" s="308">
        <f>'[1]Podklady RZ'!K560</f>
        <v>0</v>
      </c>
      <c r="L14" s="209">
        <f>'[1]Podklady RZ'!L560</f>
        <v>0</v>
      </c>
      <c r="M14" s="309">
        <f>'[1]Podklady RZ'!M560</f>
        <v>0</v>
      </c>
      <c r="N14" s="209">
        <f>'[1]Podklady RZ'!N560</f>
        <v>0</v>
      </c>
      <c r="O14" s="217">
        <f>'[1]Podklady RZ'!O560</f>
        <v>0</v>
      </c>
      <c r="P14" s="102"/>
      <c r="U14" s="130"/>
    </row>
    <row r="15" spans="1:21" x14ac:dyDescent="0.2">
      <c r="A15" s="178" t="s">
        <v>62</v>
      </c>
      <c r="B15" s="308">
        <f>'[1]Podklady RZ'!B561</f>
        <v>0</v>
      </c>
      <c r="C15" s="209">
        <f>'[1]Podklady RZ'!C561</f>
        <v>0</v>
      </c>
      <c r="D15" s="309">
        <f>'[1]Podklady RZ'!D561</f>
        <v>0</v>
      </c>
      <c r="E15" s="209">
        <f>'[1]Podklady RZ'!E561</f>
        <v>0</v>
      </c>
      <c r="F15" s="209">
        <f>'[1]Podklady RZ'!F561</f>
        <v>0</v>
      </c>
      <c r="G15" s="209">
        <f>'[1]Podklady RZ'!G561</f>
        <v>0</v>
      </c>
      <c r="H15" s="308">
        <f>'[1]Podklady RZ'!H561</f>
        <v>0</v>
      </c>
      <c r="I15" s="209">
        <f>'[1]Podklady RZ'!I561</f>
        <v>0</v>
      </c>
      <c r="J15" s="309">
        <f>'[1]Podklady RZ'!J561</f>
        <v>0</v>
      </c>
      <c r="K15" s="308">
        <f>'[1]Podklady RZ'!K561</f>
        <v>0</v>
      </c>
      <c r="L15" s="209">
        <f>'[1]Podklady RZ'!L561</f>
        <v>0</v>
      </c>
      <c r="M15" s="309">
        <f>'[1]Podklady RZ'!M561</f>
        <v>0</v>
      </c>
      <c r="N15" s="209">
        <f>'[1]Podklady RZ'!N561</f>
        <v>0</v>
      </c>
      <c r="O15" s="217">
        <f>'[1]Podklady RZ'!O561</f>
        <v>0</v>
      </c>
      <c r="P15" s="102"/>
      <c r="U15" s="130"/>
    </row>
    <row r="16" spans="1:21" x14ac:dyDescent="0.2">
      <c r="A16" s="178" t="s">
        <v>37</v>
      </c>
      <c r="B16" s="308">
        <f>'[1]Podklady RZ'!B562</f>
        <v>582.91566100000011</v>
      </c>
      <c r="C16" s="209">
        <f>'[1]Podklady RZ'!C562</f>
        <v>544.04081000000008</v>
      </c>
      <c r="D16" s="309">
        <f>'[1]Podklady RZ'!D562</f>
        <v>483.05996999999996</v>
      </c>
      <c r="E16" s="209">
        <f>'[1]Podklady RZ'!E562</f>
        <v>355.12530499999997</v>
      </c>
      <c r="F16" s="209">
        <f>'[1]Podklady RZ'!F562</f>
        <v>207.76807499999998</v>
      </c>
      <c r="G16" s="209">
        <f>'[1]Podklady RZ'!G562</f>
        <v>67.357234000000005</v>
      </c>
      <c r="H16" s="308">
        <f>'[1]Podklady RZ'!H562</f>
        <v>58.114290999999994</v>
      </c>
      <c r="I16" s="209">
        <f>'[1]Podklady RZ'!I562</f>
        <v>63.819026000000001</v>
      </c>
      <c r="J16" s="309">
        <f>'[1]Podklady RZ'!J562</f>
        <v>102.421403</v>
      </c>
      <c r="K16" s="308">
        <f>'[1]Podklady RZ'!K562</f>
        <v>289.24294699999996</v>
      </c>
      <c r="L16" s="209">
        <f>'[1]Podklady RZ'!L562</f>
        <v>422.30935800000003</v>
      </c>
      <c r="M16" s="309">
        <f>'[1]Podklady RZ'!M562</f>
        <v>577.33187899999996</v>
      </c>
      <c r="N16" s="209">
        <f>'[1]Podklady RZ'!N562</f>
        <v>3753.5059590000001</v>
      </c>
      <c r="O16" s="217">
        <f>'[1]Podklady RZ'!O562</f>
        <v>9.5205079397093342E-2</v>
      </c>
      <c r="P16" s="102"/>
      <c r="U16" s="130"/>
    </row>
    <row r="17" spans="1:21" x14ac:dyDescent="0.2">
      <c r="A17" s="178" t="s">
        <v>72</v>
      </c>
      <c r="B17" s="308">
        <f>'[1]Podklady RZ'!B563</f>
        <v>0</v>
      </c>
      <c r="C17" s="209">
        <f>'[1]Podklady RZ'!C563</f>
        <v>0</v>
      </c>
      <c r="D17" s="309">
        <f>'[1]Podklady RZ'!D563</f>
        <v>0</v>
      </c>
      <c r="E17" s="209">
        <f>'[1]Podklady RZ'!E563</f>
        <v>0</v>
      </c>
      <c r="F17" s="209">
        <f>'[1]Podklady RZ'!F563</f>
        <v>0</v>
      </c>
      <c r="G17" s="209">
        <f>'[1]Podklady RZ'!G563</f>
        <v>0</v>
      </c>
      <c r="H17" s="308">
        <f>'[1]Podklady RZ'!H563</f>
        <v>0</v>
      </c>
      <c r="I17" s="209">
        <f>'[1]Podklady RZ'!I563</f>
        <v>0</v>
      </c>
      <c r="J17" s="309">
        <f>'[1]Podklady RZ'!J563</f>
        <v>0</v>
      </c>
      <c r="K17" s="308">
        <f>'[1]Podklady RZ'!K563</f>
        <v>0</v>
      </c>
      <c r="L17" s="209">
        <f>'[1]Podklady RZ'!L563</f>
        <v>0</v>
      </c>
      <c r="M17" s="309">
        <f>'[1]Podklady RZ'!M563</f>
        <v>0</v>
      </c>
      <c r="N17" s="209">
        <f>'[1]Podklady RZ'!N563</f>
        <v>0</v>
      </c>
      <c r="O17" s="217">
        <f>'[1]Podklady RZ'!O563</f>
        <v>0</v>
      </c>
      <c r="P17" s="102"/>
      <c r="U17" s="130"/>
    </row>
    <row r="18" spans="1:21" x14ac:dyDescent="0.2">
      <c r="A18" s="178" t="s">
        <v>36</v>
      </c>
      <c r="B18" s="308">
        <f>'[1]Podklady RZ'!B564</f>
        <v>0</v>
      </c>
      <c r="C18" s="209">
        <f>'[1]Podklady RZ'!C564</f>
        <v>0</v>
      </c>
      <c r="D18" s="309">
        <f>'[1]Podklady RZ'!D564</f>
        <v>0</v>
      </c>
      <c r="E18" s="209">
        <f>'[1]Podklady RZ'!E564</f>
        <v>0</v>
      </c>
      <c r="F18" s="209">
        <f>'[1]Podklady RZ'!F564</f>
        <v>0</v>
      </c>
      <c r="G18" s="209">
        <f>'[1]Podklady RZ'!G564</f>
        <v>0</v>
      </c>
      <c r="H18" s="308">
        <f>'[1]Podklady RZ'!H564</f>
        <v>0</v>
      </c>
      <c r="I18" s="209">
        <f>'[1]Podklady RZ'!I564</f>
        <v>0</v>
      </c>
      <c r="J18" s="309">
        <f>'[1]Podklady RZ'!J564</f>
        <v>0</v>
      </c>
      <c r="K18" s="308">
        <f>'[1]Podklady RZ'!K564</f>
        <v>0</v>
      </c>
      <c r="L18" s="209">
        <f>'[1]Podklady RZ'!L564</f>
        <v>0</v>
      </c>
      <c r="M18" s="309">
        <f>'[1]Podklady RZ'!M564</f>
        <v>0</v>
      </c>
      <c r="N18" s="209">
        <f>'[1]Podklady RZ'!N564</f>
        <v>0</v>
      </c>
      <c r="O18" s="217">
        <f>'[1]Podklady RZ'!O564</f>
        <v>0</v>
      </c>
      <c r="P18" s="102"/>
      <c r="U18" s="130"/>
    </row>
    <row r="19" spans="1:21" x14ac:dyDescent="0.2">
      <c r="A19" s="178" t="s">
        <v>35</v>
      </c>
      <c r="B19" s="308">
        <f>'[1]Podklady RZ'!B565</f>
        <v>4.1379999999999999</v>
      </c>
      <c r="C19" s="209">
        <f>'[1]Podklady RZ'!C565</f>
        <v>5.1040000000000001</v>
      </c>
      <c r="D19" s="309">
        <f>'[1]Podklady RZ'!D565</f>
        <v>4.008</v>
      </c>
      <c r="E19" s="209">
        <f>'[1]Podklady RZ'!E565</f>
        <v>3.9950000000000001</v>
      </c>
      <c r="F19" s="209">
        <f>'[1]Podklady RZ'!F565</f>
        <v>2.3559999999999999</v>
      </c>
      <c r="G19" s="209">
        <f>'[1]Podklady RZ'!G565</f>
        <v>1.706</v>
      </c>
      <c r="H19" s="308">
        <f>'[1]Podklady RZ'!H565</f>
        <v>1.4590000000000001</v>
      </c>
      <c r="I19" s="209">
        <f>'[1]Podklady RZ'!I565</f>
        <v>1.0009999999999999</v>
      </c>
      <c r="J19" s="309">
        <f>'[1]Podklady RZ'!J565</f>
        <v>1.234</v>
      </c>
      <c r="K19" s="308">
        <f>'[1]Podklady RZ'!K565</f>
        <v>2.2519999999999998</v>
      </c>
      <c r="L19" s="209">
        <f>'[1]Podklady RZ'!L565</f>
        <v>2.42</v>
      </c>
      <c r="M19" s="309">
        <f>'[1]Podklady RZ'!M565</f>
        <v>3.4929999999999999</v>
      </c>
      <c r="N19" s="209">
        <f>'[1]Podklady RZ'!N565</f>
        <v>33.165999999999997</v>
      </c>
      <c r="O19" s="217">
        <f>'[1]Podklady RZ'!O565</f>
        <v>3.7944815177825386E-2</v>
      </c>
      <c r="P19" s="102"/>
      <c r="U19" s="130"/>
    </row>
    <row r="20" spans="1:21" x14ac:dyDescent="0.2">
      <c r="A20" s="178" t="s">
        <v>34</v>
      </c>
      <c r="B20" s="308">
        <f>'[1]Podklady RZ'!B566</f>
        <v>0</v>
      </c>
      <c r="C20" s="209">
        <f>'[1]Podklady RZ'!C566</f>
        <v>0</v>
      </c>
      <c r="D20" s="309">
        <f>'[1]Podklady RZ'!D566</f>
        <v>0</v>
      </c>
      <c r="E20" s="209">
        <f>'[1]Podklady RZ'!E566</f>
        <v>0</v>
      </c>
      <c r="F20" s="209">
        <f>'[1]Podklady RZ'!F566</f>
        <v>0</v>
      </c>
      <c r="G20" s="209">
        <f>'[1]Podklady RZ'!G566</f>
        <v>0</v>
      </c>
      <c r="H20" s="308">
        <f>'[1]Podklady RZ'!H566</f>
        <v>0</v>
      </c>
      <c r="I20" s="209">
        <f>'[1]Podklady RZ'!I566</f>
        <v>0</v>
      </c>
      <c r="J20" s="309">
        <f>'[1]Podklady RZ'!J566</f>
        <v>0</v>
      </c>
      <c r="K20" s="308">
        <f>'[1]Podklady RZ'!K566</f>
        <v>0</v>
      </c>
      <c r="L20" s="209">
        <f>'[1]Podklady RZ'!L566</f>
        <v>0</v>
      </c>
      <c r="M20" s="309">
        <f>'[1]Podklady RZ'!M566</f>
        <v>0</v>
      </c>
      <c r="N20" s="209">
        <f>'[1]Podklady RZ'!N566</f>
        <v>0</v>
      </c>
      <c r="O20" s="217">
        <f>'[1]Podklady RZ'!O566</f>
        <v>0</v>
      </c>
      <c r="P20" s="102"/>
      <c r="U20" s="130"/>
    </row>
    <row r="21" spans="1:21" x14ac:dyDescent="0.2">
      <c r="A21" s="178" t="s">
        <v>33</v>
      </c>
      <c r="B21" s="308">
        <f>'[1]Podklady RZ'!B567</f>
        <v>0</v>
      </c>
      <c r="C21" s="209">
        <f>'[1]Podklady RZ'!C567</f>
        <v>0</v>
      </c>
      <c r="D21" s="309">
        <f>'[1]Podklady RZ'!D567</f>
        <v>0</v>
      </c>
      <c r="E21" s="209">
        <f>'[1]Podklady RZ'!E567</f>
        <v>0</v>
      </c>
      <c r="F21" s="209">
        <f>'[1]Podklady RZ'!F567</f>
        <v>0</v>
      </c>
      <c r="G21" s="209">
        <f>'[1]Podklady RZ'!G567</f>
        <v>0</v>
      </c>
      <c r="H21" s="308">
        <f>'[1]Podklady RZ'!H567</f>
        <v>0</v>
      </c>
      <c r="I21" s="209">
        <f>'[1]Podklady RZ'!I567</f>
        <v>0</v>
      </c>
      <c r="J21" s="309">
        <f>'[1]Podklady RZ'!J567</f>
        <v>0</v>
      </c>
      <c r="K21" s="308">
        <f>'[1]Podklady RZ'!K567</f>
        <v>0</v>
      </c>
      <c r="L21" s="209">
        <f>'[1]Podklady RZ'!L567</f>
        <v>0</v>
      </c>
      <c r="M21" s="309">
        <f>'[1]Podklady RZ'!M567</f>
        <v>0</v>
      </c>
      <c r="N21" s="209">
        <f>'[1]Podklady RZ'!N567</f>
        <v>0</v>
      </c>
      <c r="O21" s="217">
        <f>'[1]Podklady RZ'!O567</f>
        <v>0</v>
      </c>
      <c r="P21" s="102"/>
      <c r="U21" s="130"/>
    </row>
    <row r="22" spans="1:21" x14ac:dyDescent="0.2">
      <c r="A22" s="178" t="s">
        <v>32</v>
      </c>
      <c r="B22" s="308">
        <f>'[1]Podklady RZ'!B568</f>
        <v>0</v>
      </c>
      <c r="C22" s="209">
        <f>'[1]Podklady RZ'!C568</f>
        <v>0</v>
      </c>
      <c r="D22" s="309">
        <f>'[1]Podklady RZ'!D568</f>
        <v>0</v>
      </c>
      <c r="E22" s="209">
        <f>'[1]Podklady RZ'!E568</f>
        <v>0</v>
      </c>
      <c r="F22" s="209">
        <f>'[1]Podklady RZ'!F568</f>
        <v>0</v>
      </c>
      <c r="G22" s="209">
        <f>'[1]Podklady RZ'!G568</f>
        <v>0</v>
      </c>
      <c r="H22" s="308">
        <f>'[1]Podklady RZ'!H568</f>
        <v>0</v>
      </c>
      <c r="I22" s="209">
        <f>'[1]Podklady RZ'!I568</f>
        <v>0</v>
      </c>
      <c r="J22" s="309">
        <f>'[1]Podklady RZ'!J568</f>
        <v>0</v>
      </c>
      <c r="K22" s="308">
        <f>'[1]Podklady RZ'!K568</f>
        <v>0</v>
      </c>
      <c r="L22" s="209">
        <f>'[1]Podklady RZ'!L568</f>
        <v>0</v>
      </c>
      <c r="M22" s="309">
        <f>'[1]Podklady RZ'!M568</f>
        <v>0</v>
      </c>
      <c r="N22" s="209">
        <f>'[1]Podklady RZ'!N568</f>
        <v>0</v>
      </c>
      <c r="O22" s="217">
        <f>'[1]Podklady RZ'!O568</f>
        <v>0</v>
      </c>
      <c r="P22" s="102"/>
      <c r="U22" s="130"/>
    </row>
    <row r="23" spans="1:21" x14ac:dyDescent="0.2">
      <c r="A23" s="178" t="s">
        <v>3</v>
      </c>
      <c r="B23" s="308">
        <f>'[1]Podklady RZ'!B569</f>
        <v>0</v>
      </c>
      <c r="C23" s="209">
        <f>'[1]Podklady RZ'!C569</f>
        <v>0</v>
      </c>
      <c r="D23" s="309">
        <f>'[1]Podklady RZ'!D569</f>
        <v>0</v>
      </c>
      <c r="E23" s="209">
        <f>'[1]Podklady RZ'!E569</f>
        <v>0</v>
      </c>
      <c r="F23" s="209">
        <f>'[1]Podklady RZ'!F569</f>
        <v>0</v>
      </c>
      <c r="G23" s="209">
        <f>'[1]Podklady RZ'!G569</f>
        <v>0</v>
      </c>
      <c r="H23" s="308">
        <f>'[1]Podklady RZ'!H569</f>
        <v>0</v>
      </c>
      <c r="I23" s="209">
        <f>'[1]Podklady RZ'!I569</f>
        <v>0</v>
      </c>
      <c r="J23" s="309">
        <f>'[1]Podklady RZ'!J569</f>
        <v>0</v>
      </c>
      <c r="K23" s="308">
        <f>'[1]Podklady RZ'!K569</f>
        <v>0</v>
      </c>
      <c r="L23" s="209">
        <f>'[1]Podklady RZ'!L569</f>
        <v>0</v>
      </c>
      <c r="M23" s="309">
        <f>'[1]Podklady RZ'!M569</f>
        <v>0</v>
      </c>
      <c r="N23" s="209">
        <f>'[1]Podklady RZ'!N569</f>
        <v>0</v>
      </c>
      <c r="O23" s="217">
        <f>'[1]Podklady RZ'!O569</f>
        <v>0</v>
      </c>
      <c r="P23" s="102"/>
      <c r="U23" s="130"/>
    </row>
    <row r="24" spans="1:21" x14ac:dyDescent="0.2">
      <c r="A24" s="178" t="s">
        <v>31</v>
      </c>
      <c r="B24" s="308">
        <f>'[1]Podklady RZ'!B570</f>
        <v>0</v>
      </c>
      <c r="C24" s="209">
        <f>'[1]Podklady RZ'!C570</f>
        <v>0</v>
      </c>
      <c r="D24" s="309">
        <f>'[1]Podklady RZ'!D570</f>
        <v>0</v>
      </c>
      <c r="E24" s="209">
        <f>'[1]Podklady RZ'!E570</f>
        <v>0</v>
      </c>
      <c r="F24" s="209">
        <f>'[1]Podklady RZ'!F570</f>
        <v>0</v>
      </c>
      <c r="G24" s="209">
        <f>'[1]Podklady RZ'!G570</f>
        <v>0</v>
      </c>
      <c r="H24" s="308">
        <f>'[1]Podklady RZ'!H570</f>
        <v>0</v>
      </c>
      <c r="I24" s="209">
        <f>'[1]Podklady RZ'!I570</f>
        <v>0</v>
      </c>
      <c r="J24" s="309">
        <f>'[1]Podklady RZ'!J570</f>
        <v>0</v>
      </c>
      <c r="K24" s="308">
        <f>'[1]Podklady RZ'!K570</f>
        <v>0</v>
      </c>
      <c r="L24" s="209">
        <f>'[1]Podklady RZ'!L570</f>
        <v>0</v>
      </c>
      <c r="M24" s="309">
        <f>'[1]Podklady RZ'!M570</f>
        <v>0</v>
      </c>
      <c r="N24" s="209">
        <f>'[1]Podklady RZ'!N570</f>
        <v>0</v>
      </c>
      <c r="O24" s="217">
        <f>'[1]Podklady RZ'!O570</f>
        <v>0</v>
      </c>
      <c r="P24" s="102"/>
      <c r="U24" s="130"/>
    </row>
    <row r="25" spans="1:21" x14ac:dyDescent="0.2">
      <c r="A25" s="178" t="s">
        <v>30</v>
      </c>
      <c r="B25" s="308">
        <f>'[1]Podklady RZ'!B571</f>
        <v>79.304007473007729</v>
      </c>
      <c r="C25" s="209">
        <f>'[1]Podklady RZ'!C571</f>
        <v>67.777455402263527</v>
      </c>
      <c r="D25" s="309">
        <f>'[1]Podklady RZ'!D571</f>
        <v>60.685282385353354</v>
      </c>
      <c r="E25" s="209">
        <f>'[1]Podklady RZ'!E571</f>
        <v>45.866947283945109</v>
      </c>
      <c r="F25" s="209">
        <f>'[1]Podklady RZ'!F571</f>
        <v>31.756155352725461</v>
      </c>
      <c r="G25" s="209">
        <f>'[1]Podklady RZ'!G571</f>
        <v>14.592366675524389</v>
      </c>
      <c r="H25" s="308">
        <f>'[1]Podklady RZ'!H571</f>
        <v>13.492849518917733</v>
      </c>
      <c r="I25" s="209">
        <f>'[1]Podklady RZ'!I571</f>
        <v>13.414060733094189</v>
      </c>
      <c r="J25" s="309">
        <f>'[1]Podklady RZ'!J571</f>
        <v>17.586532733362198</v>
      </c>
      <c r="K25" s="308">
        <f>'[1]Podklady RZ'!K571</f>
        <v>35.310012000000008</v>
      </c>
      <c r="L25" s="209">
        <f>'[1]Podklady RZ'!L571</f>
        <v>48.743909000000002</v>
      </c>
      <c r="M25" s="309">
        <f>'[1]Podklady RZ'!M571</f>
        <v>58.317349000000007</v>
      </c>
      <c r="N25" s="209">
        <f>'[1]Podklady RZ'!N571</f>
        <v>486.84692755819378</v>
      </c>
      <c r="O25" s="217">
        <f>'[1]Podklady RZ'!O571</f>
        <v>1.912928296560925E-2</v>
      </c>
      <c r="P25" s="102"/>
      <c r="U25" s="99"/>
    </row>
    <row r="26" spans="1:21" ht="13.5" customHeight="1" x14ac:dyDescent="0.2">
      <c r="A26" s="176" t="s">
        <v>313</v>
      </c>
      <c r="B26" s="306">
        <f>'[1]Podklady RZ'!B572</f>
        <v>-188.90600000000001</v>
      </c>
      <c r="C26" s="208">
        <f>'[1]Podklady RZ'!C572</f>
        <v>-174.2174</v>
      </c>
      <c r="D26" s="307">
        <f>'[1]Podklady RZ'!D572</f>
        <v>-153.44120000000001</v>
      </c>
      <c r="E26" s="208">
        <f>'[1]Podklady RZ'!E572</f>
        <v>-117.0834</v>
      </c>
      <c r="F26" s="208">
        <f>'[1]Podklady RZ'!F572</f>
        <v>-74.80810000000001</v>
      </c>
      <c r="G26" s="208">
        <f>'[1]Podklady RZ'!G572</f>
        <v>-23.192</v>
      </c>
      <c r="H26" s="306">
        <f>'[1]Podklady RZ'!H572</f>
        <v>-21.025300000000001</v>
      </c>
      <c r="I26" s="208">
        <f>'[1]Podklady RZ'!I572</f>
        <v>-23.437200000000001</v>
      </c>
      <c r="J26" s="307">
        <f>'[1]Podklady RZ'!J572</f>
        <v>-35.445</v>
      </c>
      <c r="K26" s="306">
        <f>'[1]Podklady RZ'!K572</f>
        <v>-98.498599999999996</v>
      </c>
      <c r="L26" s="208">
        <f>'[1]Podklady RZ'!L572</f>
        <v>-134.9282</v>
      </c>
      <c r="M26" s="307">
        <f>'[1]Podklady RZ'!M572</f>
        <v>-181.2911</v>
      </c>
      <c r="N26" s="208">
        <f>'[1]Podklady RZ'!N572</f>
        <v>-1226.2735</v>
      </c>
      <c r="O26" s="216"/>
      <c r="P26" s="10"/>
      <c r="U26" s="79"/>
    </row>
    <row r="27" spans="1:21" ht="13.5" customHeight="1" x14ac:dyDescent="0.2">
      <c r="A27" s="176" t="s">
        <v>312</v>
      </c>
      <c r="B27" s="306">
        <f>'[1]Podklady RZ'!B573</f>
        <v>484.85918047300777</v>
      </c>
      <c r="C27" s="208">
        <f>'[1]Podklady RZ'!C573</f>
        <v>450.41049340226351</v>
      </c>
      <c r="D27" s="307">
        <f>'[1]Podklady RZ'!D573</f>
        <v>402.03772038535334</v>
      </c>
      <c r="E27" s="208">
        <f>'[1]Podklady RZ'!E573</f>
        <v>295.31969128394513</v>
      </c>
      <c r="F27" s="208">
        <f>'[1]Podklady RZ'!F573</f>
        <v>170.55949435272544</v>
      </c>
      <c r="G27" s="208">
        <f>'[1]Podklady RZ'!G573</f>
        <v>63.118449675524396</v>
      </c>
      <c r="H27" s="306">
        <f>'[1]Podklady RZ'!H573</f>
        <v>54.116034518917736</v>
      </c>
      <c r="I27" s="208">
        <f>'[1]Podklady RZ'!I573</f>
        <v>55.854076733094189</v>
      </c>
      <c r="J27" s="307">
        <f>'[1]Podklady RZ'!J573</f>
        <v>91.753526733362193</v>
      </c>
      <c r="K27" s="306">
        <f>'[1]Podklady RZ'!K573</f>
        <v>236.11469199999999</v>
      </c>
      <c r="L27" s="208">
        <f>'[1]Podklady RZ'!L573</f>
        <v>343.41079400000001</v>
      </c>
      <c r="M27" s="307">
        <f>'[1]Podklady RZ'!M573</f>
        <v>463.40029799999991</v>
      </c>
      <c r="N27" s="208">
        <f>'[1]Podklady RZ'!N573</f>
        <v>3110.9544515581938</v>
      </c>
      <c r="O27" s="216">
        <f>'[1]Podklady RZ'!O573</f>
        <v>3.6959788298767587E-2</v>
      </c>
      <c r="P27" s="10"/>
      <c r="U27" s="79"/>
    </row>
    <row r="28" spans="1:21" ht="12.75" customHeight="1" x14ac:dyDescent="0.2">
      <c r="A28" s="178" t="s">
        <v>26</v>
      </c>
      <c r="B28" s="308">
        <f>'[1]Podklady RZ'!B574</f>
        <v>69.832535000000007</v>
      </c>
      <c r="C28" s="209">
        <f>'[1]Podklady RZ'!C574</f>
        <v>72.938219999999987</v>
      </c>
      <c r="D28" s="309">
        <f>'[1]Podklady RZ'!D574</f>
        <v>67.460049999999995</v>
      </c>
      <c r="E28" s="209">
        <f>'[1]Podklady RZ'!E574</f>
        <v>46.800436000000005</v>
      </c>
      <c r="F28" s="209">
        <f>'[1]Podklady RZ'!F574</f>
        <v>24.334204999999997</v>
      </c>
      <c r="G28" s="209">
        <f>'[1]Podklady RZ'!G574</f>
        <v>10.143571</v>
      </c>
      <c r="H28" s="308">
        <f>'[1]Podklady RZ'!H574</f>
        <v>8.0375180000000004</v>
      </c>
      <c r="I28" s="209">
        <f>'[1]Podklady RZ'!I574</f>
        <v>7.5843960000000008</v>
      </c>
      <c r="J28" s="309">
        <f>'[1]Podklady RZ'!J574</f>
        <v>13.605884000000001</v>
      </c>
      <c r="K28" s="308">
        <f>'[1]Podklady RZ'!K574</f>
        <v>33.224350000000008</v>
      </c>
      <c r="L28" s="209">
        <f>'[1]Podklady RZ'!L574</f>
        <v>52.586379999999998</v>
      </c>
      <c r="M28" s="309">
        <f>'[1]Podklady RZ'!M574</f>
        <v>70.816434999999998</v>
      </c>
      <c r="N28" s="209">
        <f>'[1]Podklady RZ'!N574</f>
        <v>477.36398000000008</v>
      </c>
      <c r="O28" s="217">
        <f>'[1]Podklady RZ'!O574</f>
        <v>2.1673917679336911E-2</v>
      </c>
      <c r="P28" s="102"/>
      <c r="U28" s="79"/>
    </row>
    <row r="29" spans="1:21" ht="12.75" customHeight="1" x14ac:dyDescent="0.2">
      <c r="A29" s="178" t="s">
        <v>0</v>
      </c>
      <c r="B29" s="308">
        <f>'[1]Podklady RZ'!B575</f>
        <v>2.3656999999999999</v>
      </c>
      <c r="C29" s="209">
        <f>'[1]Podklady RZ'!C575</f>
        <v>2.5332999999999997</v>
      </c>
      <c r="D29" s="309">
        <f>'[1]Podklady RZ'!D575</f>
        <v>2.3033000000000001</v>
      </c>
      <c r="E29" s="209">
        <f>'[1]Podklady RZ'!E575</f>
        <v>2.1585000000000001</v>
      </c>
      <c r="F29" s="209">
        <f>'[1]Podklady RZ'!F575</f>
        <v>1.9306000000000001</v>
      </c>
      <c r="G29" s="209">
        <f>'[1]Podklady RZ'!G575</f>
        <v>1.1849000000000001</v>
      </c>
      <c r="H29" s="308">
        <f>'[1]Podklady RZ'!H575</f>
        <v>0.92019999999999991</v>
      </c>
      <c r="I29" s="209">
        <f>'[1]Podklady RZ'!I575</f>
        <v>0.51090000000000002</v>
      </c>
      <c r="J29" s="309">
        <f>'[1]Podklady RZ'!J575</f>
        <v>1.3929</v>
      </c>
      <c r="K29" s="308">
        <f>'[1]Podklady RZ'!K575</f>
        <v>1.6404000000000001</v>
      </c>
      <c r="L29" s="209">
        <f>'[1]Podklady RZ'!L575</f>
        <v>2.2861000000000002</v>
      </c>
      <c r="M29" s="309">
        <f>'[1]Podklady RZ'!M575</f>
        <v>2.5043670000000002</v>
      </c>
      <c r="N29" s="209">
        <f>'[1]Podklady RZ'!N575</f>
        <v>21.731166999999999</v>
      </c>
      <c r="O29" s="217">
        <f>'[1]Podklady RZ'!O575</f>
        <v>9.8573042679071035E-3</v>
      </c>
      <c r="P29" s="102"/>
      <c r="U29" s="79"/>
    </row>
    <row r="30" spans="1:21" ht="12.75" customHeight="1" x14ac:dyDescent="0.2">
      <c r="A30" s="178" t="s">
        <v>1</v>
      </c>
      <c r="B30" s="308">
        <f>'[1]Podklady RZ'!B576</f>
        <v>11.4282</v>
      </c>
      <c r="C30" s="209">
        <f>'[1]Podklady RZ'!C576</f>
        <v>10.7637</v>
      </c>
      <c r="D30" s="309">
        <f>'[1]Podklady RZ'!D576</f>
        <v>9.2286999999999999</v>
      </c>
      <c r="E30" s="209">
        <f>'[1]Podklady RZ'!E576</f>
        <v>6.5443999999999996</v>
      </c>
      <c r="F30" s="209">
        <f>'[1]Podklady RZ'!F576</f>
        <v>3.5276999999999998</v>
      </c>
      <c r="G30" s="209">
        <f>'[1]Podklady RZ'!G576</f>
        <v>0.57429999999999992</v>
      </c>
      <c r="H30" s="308">
        <f>'[1]Podklady RZ'!H576</f>
        <v>0.45369999999999999</v>
      </c>
      <c r="I30" s="209">
        <f>'[1]Podklady RZ'!I576</f>
        <v>0.48749999999999999</v>
      </c>
      <c r="J30" s="309">
        <f>'[1]Podklady RZ'!J576</f>
        <v>1.1377999999999999</v>
      </c>
      <c r="K30" s="308">
        <f>'[1]Podklady RZ'!K576</f>
        <v>4.944</v>
      </c>
      <c r="L30" s="209">
        <f>'[1]Podklady RZ'!L576</f>
        <v>7.5758000000000001</v>
      </c>
      <c r="M30" s="309">
        <f>'[1]Podklady RZ'!M576</f>
        <v>11.077384</v>
      </c>
      <c r="N30" s="209">
        <f>'[1]Podklady RZ'!N576</f>
        <v>67.743183999999999</v>
      </c>
      <c r="O30" s="217">
        <f>'[1]Podklady RZ'!O576</f>
        <v>9.1374449897779667E-2</v>
      </c>
      <c r="P30" s="102"/>
      <c r="U30" s="79"/>
    </row>
    <row r="31" spans="1:21" ht="12.75" customHeight="1" x14ac:dyDescent="0.2">
      <c r="A31" s="178" t="s">
        <v>2</v>
      </c>
      <c r="B31" s="308">
        <f>'[1]Podklady RZ'!B577</f>
        <v>5.0910389999999994</v>
      </c>
      <c r="C31" s="209">
        <f>'[1]Podklady RZ'!C577</f>
        <v>4.7755100000000006</v>
      </c>
      <c r="D31" s="309">
        <f>'[1]Podklady RZ'!D577</f>
        <v>4.4070400000000003</v>
      </c>
      <c r="E31" s="209">
        <f>'[1]Podklady RZ'!E577</f>
        <v>2.593486</v>
      </c>
      <c r="F31" s="209">
        <f>'[1]Podklady RZ'!F577</f>
        <v>1.273261</v>
      </c>
      <c r="G31" s="209">
        <f>'[1]Podklady RZ'!G577</f>
        <v>0.39413299999999996</v>
      </c>
      <c r="H31" s="308">
        <f>'[1]Podklady RZ'!H577</f>
        <v>0.27343200000000001</v>
      </c>
      <c r="I31" s="209">
        <f>'[1]Podklady RZ'!I577</f>
        <v>0.30863200000000002</v>
      </c>
      <c r="J31" s="309">
        <f>'[1]Podklady RZ'!J577</f>
        <v>0.58648299999999998</v>
      </c>
      <c r="K31" s="308">
        <f>'[1]Podklady RZ'!K577</f>
        <v>2.0388359999999999</v>
      </c>
      <c r="L31" s="209">
        <f>'[1]Podklady RZ'!L577</f>
        <v>2.8955880000000001</v>
      </c>
      <c r="M31" s="309">
        <f>'[1]Podklady RZ'!M577</f>
        <v>4.7513429999999994</v>
      </c>
      <c r="N31" s="209">
        <f>'[1]Podklady RZ'!N577</f>
        <v>29.388783</v>
      </c>
      <c r="O31" s="217">
        <f>'[1]Podklady RZ'!O577</f>
        <v>0.12604631674708702</v>
      </c>
      <c r="P31" s="102"/>
    </row>
    <row r="32" spans="1:21" x14ac:dyDescent="0.2">
      <c r="A32" s="178" t="s">
        <v>6</v>
      </c>
      <c r="B32" s="308">
        <f>'[1]Podklady RZ'!B578</f>
        <v>5.9451200000000011</v>
      </c>
      <c r="C32" s="209">
        <f>'[1]Podklady RZ'!C578</f>
        <v>4.442330000000001</v>
      </c>
      <c r="D32" s="309">
        <f>'[1]Podklady RZ'!D578</f>
        <v>4.8973599999999999</v>
      </c>
      <c r="E32" s="209">
        <f>'[1]Podklady RZ'!E578</f>
        <v>4.1121799999999995</v>
      </c>
      <c r="F32" s="209">
        <f>'[1]Podklady RZ'!F578</f>
        <v>3.0902099999999999</v>
      </c>
      <c r="G32" s="209">
        <f>'[1]Podklady RZ'!G578</f>
        <v>2.4029900000000004</v>
      </c>
      <c r="H32" s="308">
        <f>'[1]Podklady RZ'!H578</f>
        <v>2.2355999999999998</v>
      </c>
      <c r="I32" s="209">
        <f>'[1]Podklady RZ'!I578</f>
        <v>1.7920199999999999</v>
      </c>
      <c r="J32" s="309">
        <f>'[1]Podklady RZ'!J578</f>
        <v>4.6866900000000005</v>
      </c>
      <c r="K32" s="308">
        <f>'[1]Podklady RZ'!K578</f>
        <v>5.75082</v>
      </c>
      <c r="L32" s="209">
        <f>'[1]Podklady RZ'!L578</f>
        <v>3.1261600000000005</v>
      </c>
      <c r="M32" s="309">
        <f>'[1]Podklady RZ'!M578</f>
        <v>4.8026899999999992</v>
      </c>
      <c r="N32" s="209">
        <f>'[1]Podklady RZ'!N578</f>
        <v>47.284169999999989</v>
      </c>
      <c r="O32" s="217">
        <f>'[1]Podklady RZ'!O578</f>
        <v>0.11162751278355251</v>
      </c>
      <c r="P32" s="102"/>
    </row>
    <row r="33" spans="1:16" x14ac:dyDescent="0.2">
      <c r="A33" s="178" t="s">
        <v>25</v>
      </c>
      <c r="B33" s="308">
        <f>'[1]Podklady RZ'!B579</f>
        <v>218.06803647300777</v>
      </c>
      <c r="C33" s="209">
        <f>'[1]Podklady RZ'!C579</f>
        <v>196.71989740226351</v>
      </c>
      <c r="D33" s="309">
        <f>'[1]Podklady RZ'!D579</f>
        <v>176.59816138535334</v>
      </c>
      <c r="E33" s="209">
        <f>'[1]Podklady RZ'!E579</f>
        <v>133.90887228394513</v>
      </c>
      <c r="F33" s="209">
        <f>'[1]Podklady RZ'!F579</f>
        <v>83.436564352725469</v>
      </c>
      <c r="G33" s="209">
        <f>'[1]Podklady RZ'!G579</f>
        <v>31.908069675524395</v>
      </c>
      <c r="H33" s="308">
        <f>'[1]Podklady RZ'!H579</f>
        <v>28.53759551891774</v>
      </c>
      <c r="I33" s="209">
        <f>'[1]Podklady RZ'!I579</f>
        <v>30.122182733094192</v>
      </c>
      <c r="J33" s="309">
        <f>'[1]Podklady RZ'!J579</f>
        <v>44.345193733362194</v>
      </c>
      <c r="K33" s="308">
        <f>'[1]Podklady RZ'!K579</f>
        <v>106.38155400000001</v>
      </c>
      <c r="L33" s="209">
        <f>'[1]Podklady RZ'!L579</f>
        <v>150.93339999999998</v>
      </c>
      <c r="M33" s="309">
        <f>'[1]Podklady RZ'!M579</f>
        <v>198.276894</v>
      </c>
      <c r="N33" s="209">
        <f>'[1]Podklady RZ'!N579</f>
        <v>1399.2364215581938</v>
      </c>
      <c r="O33" s="217">
        <f>'[1]Podklady RZ'!O579</f>
        <v>3.8065773833143517E-2</v>
      </c>
      <c r="P33" s="102"/>
    </row>
    <row r="34" spans="1:16" x14ac:dyDescent="0.2">
      <c r="A34" s="178" t="s">
        <v>5</v>
      </c>
      <c r="B34" s="308">
        <f>'[1]Podklady RZ'!B580</f>
        <v>135.65027700000002</v>
      </c>
      <c r="C34" s="209">
        <f>'[1]Podklady RZ'!C580</f>
        <v>124.66878600000001</v>
      </c>
      <c r="D34" s="309">
        <f>'[1]Podklady RZ'!D580</f>
        <v>107.48859899999999</v>
      </c>
      <c r="E34" s="209">
        <f>'[1]Podklady RZ'!E580</f>
        <v>78.944479999999999</v>
      </c>
      <c r="F34" s="209">
        <f>'[1]Podklady RZ'!F580</f>
        <v>43.336229999999986</v>
      </c>
      <c r="G34" s="209">
        <f>'[1]Podklady RZ'!G580</f>
        <v>13.763035999999998</v>
      </c>
      <c r="H34" s="308">
        <f>'[1]Podklady RZ'!H580</f>
        <v>11.553917999999999</v>
      </c>
      <c r="I34" s="209">
        <f>'[1]Podklady RZ'!I580</f>
        <v>12.564830000000001</v>
      </c>
      <c r="J34" s="309">
        <f>'[1]Podklady RZ'!J580</f>
        <v>21.516546999999999</v>
      </c>
      <c r="K34" s="308">
        <f>'[1]Podklady RZ'!K580</f>
        <v>66.111541999999986</v>
      </c>
      <c r="L34" s="209">
        <f>'[1]Podklady RZ'!L580</f>
        <v>100.936947</v>
      </c>
      <c r="M34" s="309">
        <f>'[1]Podklady RZ'!M580</f>
        <v>135.01281299999997</v>
      </c>
      <c r="N34" s="209">
        <f>'[1]Podklady RZ'!N580</f>
        <v>851.54800499999999</v>
      </c>
      <c r="O34" s="217">
        <f>'[1]Podklady RZ'!O580</f>
        <v>4.2551245809756257E-2</v>
      </c>
      <c r="P34" s="102"/>
    </row>
    <row r="35" spans="1:16" x14ac:dyDescent="0.2">
      <c r="A35" s="178" t="s">
        <v>3</v>
      </c>
      <c r="B35" s="308">
        <f>'[1]Podklady RZ'!B581</f>
        <v>36.478273000000002</v>
      </c>
      <c r="C35" s="209">
        <f>'[1]Podklady RZ'!C581</f>
        <v>33.568750000000001</v>
      </c>
      <c r="D35" s="309">
        <f>'[1]Podklady RZ'!D581</f>
        <v>29.654509999999998</v>
      </c>
      <c r="E35" s="209">
        <f>'[1]Podklady RZ'!E581</f>
        <v>20.257337</v>
      </c>
      <c r="F35" s="209">
        <f>'[1]Podklady RZ'!F581</f>
        <v>9.6307240000000007</v>
      </c>
      <c r="G35" s="209">
        <f>'[1]Podklady RZ'!G581</f>
        <v>2.7474499999999997</v>
      </c>
      <c r="H35" s="308">
        <f>'[1]Podklady RZ'!H581</f>
        <v>2.1040709999999998</v>
      </c>
      <c r="I35" s="209">
        <f>'[1]Podklady RZ'!I581</f>
        <v>2.483616</v>
      </c>
      <c r="J35" s="309">
        <f>'[1]Podklady RZ'!J581</f>
        <v>4.4820290000000007</v>
      </c>
      <c r="K35" s="308">
        <f>'[1]Podklady RZ'!K581</f>
        <v>16.02319</v>
      </c>
      <c r="L35" s="209">
        <f>'[1]Podklady RZ'!L581</f>
        <v>23.070419000000001</v>
      </c>
      <c r="M35" s="309">
        <f>'[1]Podklady RZ'!M581</f>
        <v>36.158371999999993</v>
      </c>
      <c r="N35" s="209">
        <f>'[1]Podklady RZ'!N581</f>
        <v>216.65874099999996</v>
      </c>
      <c r="O35" s="217">
        <f>'[1]Podklady RZ'!O581</f>
        <v>0.12218979201551178</v>
      </c>
      <c r="P35" s="102"/>
    </row>
    <row r="36" spans="1:16" x14ac:dyDescent="0.2">
      <c r="A36" s="203" t="s">
        <v>173</v>
      </c>
      <c r="B36" s="72"/>
      <c r="C36" s="72"/>
      <c r="D36" s="8"/>
      <c r="F36" s="10"/>
      <c r="G36" s="104"/>
      <c r="H36" s="104"/>
      <c r="I36" s="104"/>
      <c r="J36" s="104"/>
      <c r="K36" s="104"/>
      <c r="O36" s="3"/>
    </row>
    <row r="37" spans="1:16" x14ac:dyDescent="0.2">
      <c r="A37" s="203"/>
      <c r="B37" s="72"/>
      <c r="C37" s="72"/>
    </row>
    <row r="38" spans="1:16" x14ac:dyDescent="0.2">
      <c r="B38" s="79"/>
      <c r="C38" s="79"/>
      <c r="D38" s="79"/>
    </row>
    <row r="39" spans="1:16" x14ac:dyDescent="0.2">
      <c r="B39" s="79"/>
      <c r="C39" s="79"/>
      <c r="D39" s="79"/>
    </row>
    <row r="40" spans="1:16" x14ac:dyDescent="0.2">
      <c r="B40" s="79"/>
      <c r="C40" s="79"/>
      <c r="D40" s="79"/>
      <c r="M40" s="110" t="s">
        <v>168</v>
      </c>
      <c r="N40" s="117">
        <f>O7</f>
        <v>9.5389350171939391E-2</v>
      </c>
    </row>
    <row r="41" spans="1:16" x14ac:dyDescent="0.2">
      <c r="B41" s="121"/>
      <c r="C41" s="121"/>
      <c r="D41" s="121"/>
      <c r="M41" s="110" t="s">
        <v>59</v>
      </c>
      <c r="N41" s="117">
        <f>O8</f>
        <v>4.3547049268464727E-2</v>
      </c>
    </row>
    <row r="42" spans="1:16" x14ac:dyDescent="0.2">
      <c r="B42" s="79"/>
      <c r="C42" s="79"/>
      <c r="D42" s="79"/>
      <c r="M42" s="110" t="s">
        <v>117</v>
      </c>
      <c r="N42" s="117">
        <f>O9</f>
        <v>4.7667512077375025E-2</v>
      </c>
    </row>
  </sheetData>
  <mergeCells count="6">
    <mergeCell ref="O5:O6"/>
    <mergeCell ref="B5:D5"/>
    <mergeCell ref="E5:G5"/>
    <mergeCell ref="H5:J5"/>
    <mergeCell ref="K5:M5"/>
    <mergeCell ref="N5:N6"/>
  </mergeCells>
  <conditionalFormatting sqref="O10:O25 O28:O35">
    <cfRule type="dataBar" priority="1">
      <dataBar>
        <cfvo type="num" val="0"/>
        <cfvo type="num" val="1"/>
        <color theme="9"/>
      </dataBar>
      <extLst>
        <ext xmlns:x14="http://schemas.microsoft.com/office/spreadsheetml/2009/9/main" uri="{B025F937-C7B1-47D3-B67F-A62EFF666E3E}">
          <x14:id>{5E295BF7-E565-466F-8F21-1E116498E39C}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E295BF7-E565-466F-8F21-1E116498E39C}">
            <x14:dataBar minLength="0" maxLength="100" gradient="0" direction="rightToLeft">
              <x14:cfvo type="num">
                <xm:f>0</xm:f>
              </x14:cfvo>
              <x14:cfvo type="num">
                <xm:f>1</xm:f>
              </x14:cfvo>
              <x14:negativeFillColor rgb="FFFF0000"/>
              <x14:axisColor rgb="FF000000"/>
            </x14:dataBar>
          </x14:cfRule>
          <xm:sqref>O10:O25 O28:O35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0"/>
  <dimension ref="A1:H40"/>
  <sheetViews>
    <sheetView showGridLines="0" tabSelected="1" zoomScale="70" zoomScaleNormal="70" zoomScaleSheetLayoutView="100" workbookViewId="0">
      <selection activeCell="E14" sqref="E14"/>
    </sheetView>
  </sheetViews>
  <sheetFormatPr defaultColWidth="9.140625" defaultRowHeight="12" x14ac:dyDescent="0.2"/>
  <cols>
    <col min="1" max="1" width="9" style="75" customWidth="1"/>
    <col min="2" max="2" width="90.42578125" style="75" customWidth="1"/>
    <col min="3" max="5" width="9.140625" style="75" customWidth="1"/>
    <col min="6" max="16384" width="9.140625" style="75"/>
  </cols>
  <sheetData>
    <row r="1" spans="1:4" s="83" customFormat="1" ht="20.25" x14ac:dyDescent="0.25">
      <c r="A1" s="186" t="s">
        <v>319</v>
      </c>
    </row>
    <row r="2" spans="1:4" ht="4.5" customHeight="1" x14ac:dyDescent="0.2"/>
    <row r="3" spans="1:4" ht="23.85" customHeight="1" x14ac:dyDescent="0.2">
      <c r="A3" s="159" t="s">
        <v>114</v>
      </c>
      <c r="B3" s="88" t="s">
        <v>115</v>
      </c>
    </row>
    <row r="4" spans="1:4" ht="23.85" customHeight="1" x14ac:dyDescent="0.2">
      <c r="A4" s="159" t="s">
        <v>126</v>
      </c>
      <c r="B4" s="88" t="s">
        <v>127</v>
      </c>
    </row>
    <row r="5" spans="1:4" s="85" customFormat="1" ht="23.85" customHeight="1" x14ac:dyDescent="0.25">
      <c r="A5" s="159" t="s">
        <v>92</v>
      </c>
      <c r="B5" s="88" t="s">
        <v>93</v>
      </c>
      <c r="C5" s="86"/>
      <c r="D5" s="86"/>
    </row>
    <row r="6" spans="1:4" s="85" customFormat="1" ht="7.5" hidden="1" customHeight="1" x14ac:dyDescent="0.25">
      <c r="A6" s="159"/>
      <c r="B6" s="88"/>
      <c r="C6" s="86"/>
      <c r="D6" s="86"/>
    </row>
    <row r="7" spans="1:4" s="85" customFormat="1" ht="23.85" customHeight="1" x14ac:dyDescent="0.2">
      <c r="A7" s="159" t="s">
        <v>196</v>
      </c>
      <c r="B7" s="88" t="s">
        <v>165</v>
      </c>
    </row>
    <row r="8" spans="1:4" s="85" customFormat="1" ht="23.85" customHeight="1" x14ac:dyDescent="0.2">
      <c r="A8" s="159" t="s">
        <v>197</v>
      </c>
      <c r="B8" s="88" t="s">
        <v>167</v>
      </c>
    </row>
    <row r="9" spans="1:4" s="85" customFormat="1" ht="7.5" customHeight="1" x14ac:dyDescent="0.25">
      <c r="A9" s="159"/>
      <c r="B9" s="88"/>
      <c r="C9" s="86"/>
      <c r="D9" s="86"/>
    </row>
    <row r="10" spans="1:4" s="85" customFormat="1" ht="23.85" customHeight="1" x14ac:dyDescent="0.2">
      <c r="A10" s="159" t="s">
        <v>85</v>
      </c>
      <c r="B10" s="88" t="s">
        <v>131</v>
      </c>
    </row>
    <row r="11" spans="1:4" s="85" customFormat="1" ht="23.85" customHeight="1" x14ac:dyDescent="0.2">
      <c r="A11" s="159" t="s">
        <v>76</v>
      </c>
      <c r="B11" s="88" t="s">
        <v>99</v>
      </c>
    </row>
    <row r="12" spans="1:4" s="85" customFormat="1" ht="23.85" customHeight="1" x14ac:dyDescent="0.2">
      <c r="A12" s="159" t="s">
        <v>77</v>
      </c>
      <c r="B12" s="88" t="s">
        <v>100</v>
      </c>
    </row>
    <row r="13" spans="1:4" s="85" customFormat="1" ht="23.85" customHeight="1" x14ac:dyDescent="0.2">
      <c r="A13" s="159" t="s">
        <v>78</v>
      </c>
      <c r="B13" s="88" t="s">
        <v>101</v>
      </c>
    </row>
    <row r="14" spans="1:4" s="85" customFormat="1" ht="23.85" customHeight="1" x14ac:dyDescent="0.2">
      <c r="A14" s="159" t="s">
        <v>88</v>
      </c>
      <c r="B14" s="88" t="s">
        <v>130</v>
      </c>
    </row>
    <row r="15" spans="1:4" s="85" customFormat="1" ht="23.85" customHeight="1" x14ac:dyDescent="0.2">
      <c r="A15" s="159" t="s">
        <v>79</v>
      </c>
      <c r="B15" s="88" t="s">
        <v>102</v>
      </c>
    </row>
    <row r="16" spans="1:4" s="85" customFormat="1" ht="23.85" customHeight="1" x14ac:dyDescent="0.2">
      <c r="A16" s="159" t="s">
        <v>80</v>
      </c>
      <c r="B16" s="88" t="s">
        <v>103</v>
      </c>
    </row>
    <row r="17" spans="1:8" s="85" customFormat="1" ht="23.85" customHeight="1" x14ac:dyDescent="0.2">
      <c r="A17" s="159" t="s">
        <v>81</v>
      </c>
      <c r="B17" s="88" t="s">
        <v>104</v>
      </c>
      <c r="D17" s="87"/>
      <c r="E17" s="87"/>
      <c r="F17" s="87"/>
      <c r="G17" s="87"/>
      <c r="H17" s="87"/>
    </row>
    <row r="18" spans="1:8" s="85" customFormat="1" ht="23.85" customHeight="1" x14ac:dyDescent="0.2">
      <c r="A18" s="159" t="s">
        <v>82</v>
      </c>
      <c r="B18" s="88" t="s">
        <v>105</v>
      </c>
      <c r="D18" s="87"/>
      <c r="E18" s="87"/>
      <c r="F18" s="87"/>
      <c r="G18" s="87"/>
      <c r="H18" s="87"/>
    </row>
    <row r="19" spans="1:8" s="85" customFormat="1" ht="23.85" customHeight="1" x14ac:dyDescent="0.2">
      <c r="A19" s="159" t="s">
        <v>83</v>
      </c>
      <c r="B19" s="88" t="s">
        <v>106</v>
      </c>
      <c r="D19" s="87"/>
      <c r="E19" s="87"/>
      <c r="F19" s="87"/>
      <c r="G19" s="87"/>
      <c r="H19" s="87"/>
    </row>
    <row r="20" spans="1:8" s="85" customFormat="1" ht="23.85" customHeight="1" x14ac:dyDescent="0.2">
      <c r="A20" s="159" t="s">
        <v>84</v>
      </c>
      <c r="B20" s="88" t="s">
        <v>107</v>
      </c>
      <c r="D20" s="87"/>
      <c r="E20" s="87"/>
      <c r="F20" s="87"/>
      <c r="G20" s="87"/>
      <c r="H20" s="87"/>
    </row>
    <row r="21" spans="1:8" s="85" customFormat="1" ht="23.85" customHeight="1" x14ac:dyDescent="0.2">
      <c r="A21" s="159" t="s">
        <v>86</v>
      </c>
      <c r="B21" s="88" t="s">
        <v>108</v>
      </c>
      <c r="D21" s="87"/>
      <c r="E21" s="87"/>
      <c r="F21" s="87"/>
      <c r="G21" s="87"/>
      <c r="H21" s="87"/>
    </row>
    <row r="22" spans="1:8" s="85" customFormat="1" ht="23.85" customHeight="1" x14ac:dyDescent="0.2">
      <c r="A22" s="159" t="s">
        <v>87</v>
      </c>
      <c r="B22" s="88" t="s">
        <v>109</v>
      </c>
      <c r="D22" s="87"/>
      <c r="E22" s="87"/>
      <c r="F22" s="87"/>
      <c r="G22" s="87"/>
      <c r="H22" s="87"/>
    </row>
    <row r="23" spans="1:8" s="85" customFormat="1" ht="23.85" customHeight="1" x14ac:dyDescent="0.2">
      <c r="A23" s="159" t="s">
        <v>89</v>
      </c>
      <c r="B23" s="88" t="s">
        <v>110</v>
      </c>
      <c r="D23" s="87"/>
      <c r="E23" s="87"/>
      <c r="F23" s="87"/>
      <c r="G23" s="87"/>
      <c r="H23" s="87"/>
    </row>
    <row r="24" spans="1:8" s="85" customFormat="1" ht="7.5" customHeight="1" x14ac:dyDescent="0.2"/>
    <row r="25" spans="1:8" s="85" customFormat="1" ht="15" x14ac:dyDescent="0.25">
      <c r="A25" s="157" t="s">
        <v>94</v>
      </c>
    </row>
    <row r="26" spans="1:8" s="88" customFormat="1" ht="23.85" customHeight="1" x14ac:dyDescent="0.2">
      <c r="A26" s="88" t="s">
        <v>161</v>
      </c>
    </row>
    <row r="27" spans="1:8" s="89" customFormat="1" ht="15" x14ac:dyDescent="0.25">
      <c r="A27" s="157" t="s">
        <v>175</v>
      </c>
    </row>
    <row r="28" spans="1:8" s="88" customFormat="1" ht="23.85" customHeight="1" x14ac:dyDescent="0.2">
      <c r="A28" s="88" t="s">
        <v>170</v>
      </c>
    </row>
    <row r="29" spans="1:8" s="89" customFormat="1" ht="15" x14ac:dyDescent="0.25">
      <c r="A29" s="157" t="s">
        <v>97</v>
      </c>
    </row>
    <row r="30" spans="1:8" s="88" customFormat="1" ht="37.5" customHeight="1" x14ac:dyDescent="0.2">
      <c r="A30" s="321" t="s">
        <v>216</v>
      </c>
      <c r="B30" s="321"/>
    </row>
    <row r="31" spans="1:8" s="89" customFormat="1" ht="15" x14ac:dyDescent="0.25">
      <c r="A31" s="157" t="s">
        <v>95</v>
      </c>
    </row>
    <row r="32" spans="1:8" s="88" customFormat="1" ht="23.85" customHeight="1" x14ac:dyDescent="0.2">
      <c r="A32" s="88" t="s">
        <v>98</v>
      </c>
    </row>
    <row r="33" spans="1:2" s="89" customFormat="1" ht="15" x14ac:dyDescent="0.25">
      <c r="A33" s="157" t="s">
        <v>186</v>
      </c>
    </row>
    <row r="34" spans="1:2" s="88" customFormat="1" ht="23.85" customHeight="1" x14ac:dyDescent="0.2">
      <c r="A34" s="88" t="s">
        <v>162</v>
      </c>
      <c r="B34" s="158"/>
    </row>
    <row r="35" spans="1:2" s="89" customFormat="1" ht="15" x14ac:dyDescent="0.25">
      <c r="A35" s="86" t="s">
        <v>185</v>
      </c>
    </row>
    <row r="36" spans="1:2" s="85" customFormat="1" ht="23.85" customHeight="1" x14ac:dyDescent="0.2">
      <c r="A36" s="88" t="s">
        <v>184</v>
      </c>
      <c r="B36" s="158"/>
    </row>
    <row r="37" spans="1:2" s="89" customFormat="1" ht="15" x14ac:dyDescent="0.25">
      <c r="A37" s="86" t="s">
        <v>96</v>
      </c>
    </row>
    <row r="38" spans="1:2" s="88" customFormat="1" ht="28.9" customHeight="1" x14ac:dyDescent="0.2">
      <c r="A38" s="321" t="s">
        <v>215</v>
      </c>
      <c r="B38" s="321"/>
    </row>
    <row r="39" spans="1:2" s="89" customFormat="1" ht="15" x14ac:dyDescent="0.25">
      <c r="A39" s="86" t="s">
        <v>123</v>
      </c>
    </row>
    <row r="40" spans="1:2" s="88" customFormat="1" ht="14.25" x14ac:dyDescent="0.2">
      <c r="A40" s="88" t="s">
        <v>124</v>
      </c>
    </row>
  </sheetData>
  <sortState ref="A7:B20">
    <sortCondition ref="B7:B20"/>
  </sortState>
  <mergeCells count="2">
    <mergeCell ref="A30:B30"/>
    <mergeCell ref="A38:B38"/>
  </mergeCells>
  <pageMargins left="0.31496062992125984" right="0.31496062992125984" top="0.35433070866141736" bottom="0.35433070866141736" header="0.31496062992125984" footer="0.19685039370078741"/>
  <pageSetup paperSize="9" orientation="portrait" r:id="rId1"/>
  <headerFooter differentFirst="1" scaleWithDoc="0">
    <oddFooter>&amp;C&amp;8&amp;P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0"/>
  <dimension ref="A1:U41"/>
  <sheetViews>
    <sheetView showGridLines="0" view="pageBreakPreview" zoomScaleNormal="70" zoomScaleSheetLayoutView="100" workbookViewId="0">
      <selection activeCell="A27" sqref="A27"/>
    </sheetView>
  </sheetViews>
  <sheetFormatPr defaultColWidth="9.140625" defaultRowHeight="12" x14ac:dyDescent="0.2"/>
  <cols>
    <col min="1" max="1" width="31.710937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x14ac:dyDescent="0.25">
      <c r="A1" s="257" t="s">
        <v>296</v>
      </c>
      <c r="O1" s="260"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7"/>
      <c r="B4" s="129"/>
      <c r="C4" s="129"/>
      <c r="D4" s="129"/>
      <c r="E4" s="129"/>
      <c r="F4" s="110"/>
      <c r="K4" s="110"/>
      <c r="L4" s="128"/>
    </row>
    <row r="5" spans="1:21" ht="12.75" customHeight="1" x14ac:dyDescent="0.2">
      <c r="A5" s="182"/>
      <c r="B5" s="329" t="s">
        <v>42</v>
      </c>
      <c r="C5" s="330"/>
      <c r="D5" s="331"/>
      <c r="E5" s="330" t="s">
        <v>43</v>
      </c>
      <c r="F5" s="330"/>
      <c r="G5" s="330"/>
      <c r="H5" s="329" t="s">
        <v>44</v>
      </c>
      <c r="I5" s="330"/>
      <c r="J5" s="331"/>
      <c r="K5" s="329" t="s">
        <v>45</v>
      </c>
      <c r="L5" s="330"/>
      <c r="M5" s="331"/>
      <c r="N5" s="332" t="s">
        <v>7</v>
      </c>
      <c r="O5" s="339" t="s">
        <v>218</v>
      </c>
    </row>
    <row r="6" spans="1:21" x14ac:dyDescent="0.2">
      <c r="A6" s="181"/>
      <c r="B6" s="300" t="s">
        <v>8</v>
      </c>
      <c r="C6" s="299" t="s">
        <v>9</v>
      </c>
      <c r="D6" s="301" t="s">
        <v>10</v>
      </c>
      <c r="E6" s="240" t="s">
        <v>11</v>
      </c>
      <c r="F6" s="240" t="s">
        <v>12</v>
      </c>
      <c r="G6" s="240" t="s">
        <v>13</v>
      </c>
      <c r="H6" s="300" t="s">
        <v>14</v>
      </c>
      <c r="I6" s="299" t="s">
        <v>15</v>
      </c>
      <c r="J6" s="301" t="s">
        <v>16</v>
      </c>
      <c r="K6" s="300" t="s">
        <v>17</v>
      </c>
      <c r="L6" s="299" t="s">
        <v>18</v>
      </c>
      <c r="M6" s="301" t="s">
        <v>19</v>
      </c>
      <c r="N6" s="332"/>
      <c r="O6" s="339"/>
      <c r="P6" s="110"/>
      <c r="U6" s="110"/>
    </row>
    <row r="7" spans="1:21" ht="13.5" x14ac:dyDescent="0.2">
      <c r="A7" s="175" t="s">
        <v>203</v>
      </c>
      <c r="B7" s="306">
        <f>'[1]Podklady RZ'!B589</f>
        <v>1144.8549999999996</v>
      </c>
      <c r="C7" s="208">
        <f>'[1]Podklady RZ'!C589</f>
        <v>1144.5319999999995</v>
      </c>
      <c r="D7" s="307">
        <f>'[1]Podklady RZ'!D589</f>
        <v>1144.5299999999995</v>
      </c>
      <c r="E7" s="208">
        <f>'[1]Podklady RZ'!E589</f>
        <v>1144.5299999999995</v>
      </c>
      <c r="F7" s="208">
        <f>'[1]Podklady RZ'!F589</f>
        <v>1144.5299999999995</v>
      </c>
      <c r="G7" s="208">
        <f>'[1]Podklady RZ'!G589</f>
        <v>1144.5299999999995</v>
      </c>
      <c r="H7" s="306">
        <f>'[1]Podklady RZ'!H589</f>
        <v>1141.8549999999996</v>
      </c>
      <c r="I7" s="208">
        <f>'[1]Podklady RZ'!I589</f>
        <v>1141.8549999999996</v>
      </c>
      <c r="J7" s="307">
        <f>'[1]Podklady RZ'!J589</f>
        <v>1141.8559999999995</v>
      </c>
      <c r="K7" s="306">
        <f>'[1]Podklady RZ'!K589</f>
        <v>1140.9309999999996</v>
      </c>
      <c r="L7" s="208">
        <f>'[1]Podklady RZ'!L589</f>
        <v>1070.9309999999998</v>
      </c>
      <c r="M7" s="307">
        <f>'[1]Podklady RZ'!M589</f>
        <v>1070.9319999999998</v>
      </c>
      <c r="N7" s="208">
        <f>'[1]Podklady RZ'!N589</f>
        <v>1070.9319999999998</v>
      </c>
      <c r="O7" s="215">
        <f>'[1]Podklady RZ'!O589</f>
        <v>2.7429395885113089E-2</v>
      </c>
      <c r="P7" s="112"/>
      <c r="U7" s="61"/>
    </row>
    <row r="8" spans="1:21" x14ac:dyDescent="0.2">
      <c r="A8" s="175" t="s">
        <v>163</v>
      </c>
      <c r="B8" s="306">
        <f>'[1]Podklady RZ'!B590</f>
        <v>816.95773293614513</v>
      </c>
      <c r="C8" s="208">
        <f>'[1]Podklady RZ'!C590</f>
        <v>729.01029746994209</v>
      </c>
      <c r="D8" s="307">
        <f>'[1]Podklady RZ'!D590</f>
        <v>685.86020613401149</v>
      </c>
      <c r="E8" s="208">
        <f>'[1]Podklady RZ'!E590</f>
        <v>547.59832613930348</v>
      </c>
      <c r="F8" s="208">
        <f>'[1]Podklady RZ'!F590</f>
        <v>405.22423295011851</v>
      </c>
      <c r="G8" s="208">
        <f>'[1]Podklady RZ'!G590</f>
        <v>233.97404258742498</v>
      </c>
      <c r="H8" s="306">
        <f>'[1]Podklady RZ'!H590</f>
        <v>212.98055501259765</v>
      </c>
      <c r="I8" s="208">
        <f>'[1]Podklady RZ'!I590</f>
        <v>212.70815570378886</v>
      </c>
      <c r="J8" s="307">
        <f>'[1]Podklady RZ'!J590</f>
        <v>273.31414795279596</v>
      </c>
      <c r="K8" s="306">
        <f>'[1]Podklady RZ'!K590</f>
        <v>495.85829400000006</v>
      </c>
      <c r="L8" s="208">
        <f>'[1]Podklady RZ'!L590</f>
        <v>669.90192500000001</v>
      </c>
      <c r="M8" s="307">
        <f>'[1]Podklady RZ'!M590</f>
        <v>786.01488199999972</v>
      </c>
      <c r="N8" s="208">
        <f>'[1]Podklady RZ'!N590</f>
        <v>6069.4027978861277</v>
      </c>
      <c r="O8" s="215">
        <f>'[1]Podklady RZ'!O590</f>
        <v>3.7544854954217055E-2</v>
      </c>
      <c r="P8" s="112"/>
      <c r="U8" s="61"/>
    </row>
    <row r="9" spans="1:21" x14ac:dyDescent="0.2">
      <c r="A9" s="175" t="s">
        <v>164</v>
      </c>
      <c r="B9" s="306">
        <f>'[1]Podklady RZ'!B591</f>
        <v>630.42633000000001</v>
      </c>
      <c r="C9" s="208">
        <f>'[1]Podklady RZ'!C591</f>
        <v>582.57873400000005</v>
      </c>
      <c r="D9" s="307">
        <f>'[1]Podklady RZ'!D591</f>
        <v>521.14148</v>
      </c>
      <c r="E9" s="208">
        <f>'[1]Podklady RZ'!E591</f>
        <v>416.33208599999995</v>
      </c>
      <c r="F9" s="208">
        <f>'[1]Podklady RZ'!F591</f>
        <v>279.57895399999995</v>
      </c>
      <c r="G9" s="208">
        <f>'[1]Podklady RZ'!G591</f>
        <v>130.21138099999999</v>
      </c>
      <c r="H9" s="306">
        <f>'[1]Podklady RZ'!H591</f>
        <v>109.91131799999999</v>
      </c>
      <c r="I9" s="208">
        <f>'[1]Podklady RZ'!I591</f>
        <v>101.693257</v>
      </c>
      <c r="J9" s="307">
        <f>'[1]Podklady RZ'!J591</f>
        <v>149.52986500000003</v>
      </c>
      <c r="K9" s="306">
        <f>'[1]Podklady RZ'!K591</f>
        <v>326.89942799999994</v>
      </c>
      <c r="L9" s="208">
        <f>'[1]Podklady RZ'!L591</f>
        <v>509.06866799999995</v>
      </c>
      <c r="M9" s="307">
        <f>'[1]Podklady RZ'!M591</f>
        <v>609.00489000000005</v>
      </c>
      <c r="N9" s="208">
        <f>'[1]Podklady RZ'!N591</f>
        <v>4366.3763909999998</v>
      </c>
      <c r="O9" s="216">
        <f>'[1]Podklady RZ'!O591</f>
        <v>4.7240132906477279E-2</v>
      </c>
      <c r="P9" s="102"/>
      <c r="U9" s="105"/>
    </row>
    <row r="10" spans="1:21" x14ac:dyDescent="0.2">
      <c r="A10" s="178" t="s">
        <v>40</v>
      </c>
      <c r="B10" s="308">
        <f>'[1]Podklady RZ'!B592</f>
        <v>74.400452999999999</v>
      </c>
      <c r="C10" s="209">
        <f>'[1]Podklady RZ'!C592</f>
        <v>75.124943999999985</v>
      </c>
      <c r="D10" s="309">
        <f>'[1]Podklady RZ'!D592</f>
        <v>73.143873000000013</v>
      </c>
      <c r="E10" s="209">
        <f>'[1]Podklady RZ'!E592</f>
        <v>65.844048000000001</v>
      </c>
      <c r="F10" s="209">
        <f>'[1]Podklady RZ'!F592</f>
        <v>39.020458000000005</v>
      </c>
      <c r="G10" s="209">
        <f>'[1]Podklady RZ'!G592</f>
        <v>6.4000980000000007</v>
      </c>
      <c r="H10" s="308">
        <f>'[1]Podklady RZ'!H592</f>
        <v>28.583033999999994</v>
      </c>
      <c r="I10" s="209">
        <f>'[1]Podklady RZ'!I592</f>
        <v>31.937104999999999</v>
      </c>
      <c r="J10" s="309">
        <f>'[1]Podklady RZ'!J592</f>
        <v>49.640628999999997</v>
      </c>
      <c r="K10" s="308">
        <f>'[1]Podklady RZ'!K592</f>
        <v>67.541563999999994</v>
      </c>
      <c r="L10" s="209">
        <f>'[1]Podklady RZ'!L592</f>
        <v>91.677855999999991</v>
      </c>
      <c r="M10" s="309">
        <f>'[1]Podklady RZ'!M592</f>
        <v>111.446522</v>
      </c>
      <c r="N10" s="209">
        <f>'[1]Podklady RZ'!N592</f>
        <v>714.76058399999999</v>
      </c>
      <c r="O10" s="217">
        <f>'[1]Podklady RZ'!O592</f>
        <v>8.2005954151502997E-2</v>
      </c>
      <c r="P10" s="102"/>
      <c r="U10" s="130"/>
    </row>
    <row r="11" spans="1:21" x14ac:dyDescent="0.2">
      <c r="A11" s="178" t="s">
        <v>39</v>
      </c>
      <c r="B11" s="308">
        <f>'[1]Podklady RZ'!B593</f>
        <v>8.5704999999999991</v>
      </c>
      <c r="C11" s="209">
        <f>'[1]Podklady RZ'!C593</f>
        <v>7.5083039999999999</v>
      </c>
      <c r="D11" s="309">
        <f>'[1]Podklady RZ'!D593</f>
        <v>7.6550859999999998</v>
      </c>
      <c r="E11" s="209">
        <f>'[1]Podklady RZ'!E593</f>
        <v>6.4892799999999999</v>
      </c>
      <c r="F11" s="209">
        <f>'[1]Podklady RZ'!F593</f>
        <v>5.6058999999999983</v>
      </c>
      <c r="G11" s="209">
        <f>'[1]Podklady RZ'!G593</f>
        <v>2.7815200000000004</v>
      </c>
      <c r="H11" s="308">
        <f>'[1]Podklady RZ'!H593</f>
        <v>2.6448700000000001</v>
      </c>
      <c r="I11" s="209">
        <f>'[1]Podklady RZ'!I593</f>
        <v>2.6226799999999999</v>
      </c>
      <c r="J11" s="309">
        <f>'[1]Podklady RZ'!J593</f>
        <v>3.3984000000000001</v>
      </c>
      <c r="K11" s="308">
        <f>'[1]Podklady RZ'!K593</f>
        <v>6.0364100000000001</v>
      </c>
      <c r="L11" s="209">
        <f>'[1]Podklady RZ'!L593</f>
        <v>7.5524199999999997</v>
      </c>
      <c r="M11" s="309">
        <f>'[1]Podklady RZ'!M593</f>
        <v>8.0797000000000008</v>
      </c>
      <c r="N11" s="209">
        <f>'[1]Podklady RZ'!N593</f>
        <v>68.945070000000001</v>
      </c>
      <c r="O11" s="217">
        <f>'[1]Podklady RZ'!O593</f>
        <v>0.11819642636909282</v>
      </c>
      <c r="P11" s="102"/>
      <c r="U11" s="130"/>
    </row>
    <row r="12" spans="1:21" x14ac:dyDescent="0.2">
      <c r="A12" s="178" t="s">
        <v>38</v>
      </c>
      <c r="B12" s="308">
        <f>'[1]Podklady RZ'!B594</f>
        <v>0</v>
      </c>
      <c r="C12" s="209">
        <f>'[1]Podklady RZ'!C594</f>
        <v>0</v>
      </c>
      <c r="D12" s="309">
        <f>'[1]Podklady RZ'!D594</f>
        <v>0</v>
      </c>
      <c r="E12" s="209">
        <f>'[1]Podklady RZ'!E594</f>
        <v>0</v>
      </c>
      <c r="F12" s="209">
        <f>'[1]Podklady RZ'!F594</f>
        <v>0</v>
      </c>
      <c r="G12" s="209">
        <f>'[1]Podklady RZ'!G594</f>
        <v>0</v>
      </c>
      <c r="H12" s="308">
        <f>'[1]Podklady RZ'!H594</f>
        <v>0</v>
      </c>
      <c r="I12" s="209">
        <f>'[1]Podklady RZ'!I594</f>
        <v>0</v>
      </c>
      <c r="J12" s="309">
        <f>'[1]Podklady RZ'!J594</f>
        <v>0</v>
      </c>
      <c r="K12" s="308">
        <f>'[1]Podklady RZ'!K594</f>
        <v>0</v>
      </c>
      <c r="L12" s="209">
        <f>'[1]Podklady RZ'!L594</f>
        <v>0</v>
      </c>
      <c r="M12" s="309">
        <f>'[1]Podklady RZ'!M594</f>
        <v>0</v>
      </c>
      <c r="N12" s="209">
        <f>'[1]Podklady RZ'!N594</f>
        <v>0</v>
      </c>
      <c r="O12" s="217">
        <f>'[1]Podklady RZ'!O594</f>
        <v>0</v>
      </c>
      <c r="P12" s="102"/>
      <c r="U12" s="130"/>
    </row>
    <row r="13" spans="1:21" x14ac:dyDescent="0.2">
      <c r="A13" s="178" t="s">
        <v>60</v>
      </c>
      <c r="B13" s="308">
        <f>'[1]Podklady RZ'!B595</f>
        <v>0.17544999999999999</v>
      </c>
      <c r="C13" s="209">
        <f>'[1]Podklady RZ'!C595</f>
        <v>0.16664999999999999</v>
      </c>
      <c r="D13" s="309">
        <f>'[1]Podklady RZ'!D595</f>
        <v>0.17380999999999999</v>
      </c>
      <c r="E13" s="209">
        <f>'[1]Podklady RZ'!E595</f>
        <v>0.21054</v>
      </c>
      <c r="F13" s="209">
        <f>'[1]Podklady RZ'!F595</f>
        <v>0.19631999999999999</v>
      </c>
      <c r="G13" s="209">
        <f>'[1]Podklady RZ'!G595</f>
        <v>0.29980000000000001</v>
      </c>
      <c r="H13" s="308">
        <f>'[1]Podklady RZ'!H595</f>
        <v>0.35111999999999999</v>
      </c>
      <c r="I13" s="209">
        <f>'[1]Podklady RZ'!I595</f>
        <v>0.30325000000000002</v>
      </c>
      <c r="J13" s="309">
        <f>'[1]Podklady RZ'!J595</f>
        <v>0.26052999999999998</v>
      </c>
      <c r="K13" s="308">
        <f>'[1]Podklady RZ'!K595</f>
        <v>0.17294999999999999</v>
      </c>
      <c r="L13" s="209">
        <f>'[1]Podklady RZ'!L595</f>
        <v>0.20166999999999999</v>
      </c>
      <c r="M13" s="309">
        <f>'[1]Podklady RZ'!M595</f>
        <v>0.22497</v>
      </c>
      <c r="N13" s="209">
        <f>'[1]Podklady RZ'!N595</f>
        <v>2.73706</v>
      </c>
      <c r="O13" s="217">
        <f>'[1]Podklady RZ'!O595</f>
        <v>8.1604313383627947E-2</v>
      </c>
      <c r="P13" s="102"/>
      <c r="U13" s="130"/>
    </row>
    <row r="14" spans="1:21" x14ac:dyDescent="0.2">
      <c r="A14" s="178" t="s">
        <v>61</v>
      </c>
      <c r="B14" s="308">
        <f>'[1]Podklady RZ'!B596</f>
        <v>0</v>
      </c>
      <c r="C14" s="209">
        <f>'[1]Podklady RZ'!C596</f>
        <v>0</v>
      </c>
      <c r="D14" s="309">
        <f>'[1]Podklady RZ'!D596</f>
        <v>0</v>
      </c>
      <c r="E14" s="209">
        <f>'[1]Podklady RZ'!E596</f>
        <v>0</v>
      </c>
      <c r="F14" s="209">
        <f>'[1]Podklady RZ'!F596</f>
        <v>0</v>
      </c>
      <c r="G14" s="209">
        <f>'[1]Podklady RZ'!G596</f>
        <v>0</v>
      </c>
      <c r="H14" s="308">
        <f>'[1]Podklady RZ'!H596</f>
        <v>0</v>
      </c>
      <c r="I14" s="209">
        <f>'[1]Podklady RZ'!I596</f>
        <v>0</v>
      </c>
      <c r="J14" s="309">
        <f>'[1]Podklady RZ'!J596</f>
        <v>0</v>
      </c>
      <c r="K14" s="308">
        <f>'[1]Podklady RZ'!K596</f>
        <v>0</v>
      </c>
      <c r="L14" s="209">
        <f>'[1]Podklady RZ'!L596</f>
        <v>0</v>
      </c>
      <c r="M14" s="309">
        <f>'[1]Podklady RZ'!M596</f>
        <v>0</v>
      </c>
      <c r="N14" s="209">
        <f>'[1]Podklady RZ'!N596</f>
        <v>0</v>
      </c>
      <c r="O14" s="217">
        <f>'[1]Podklady RZ'!O596</f>
        <v>0</v>
      </c>
      <c r="P14" s="102"/>
      <c r="U14" s="130"/>
    </row>
    <row r="15" spans="1:21" x14ac:dyDescent="0.2">
      <c r="A15" s="178" t="s">
        <v>62</v>
      </c>
      <c r="B15" s="308">
        <f>'[1]Podklady RZ'!B597</f>
        <v>0</v>
      </c>
      <c r="C15" s="209">
        <f>'[1]Podklady RZ'!C597</f>
        <v>0</v>
      </c>
      <c r="D15" s="309">
        <f>'[1]Podklady RZ'!D597</f>
        <v>0</v>
      </c>
      <c r="E15" s="209">
        <f>'[1]Podklady RZ'!E597</f>
        <v>0</v>
      </c>
      <c r="F15" s="209">
        <f>'[1]Podklady RZ'!F597</f>
        <v>0</v>
      </c>
      <c r="G15" s="209">
        <f>'[1]Podklady RZ'!G597</f>
        <v>0</v>
      </c>
      <c r="H15" s="308">
        <f>'[1]Podklady RZ'!H597</f>
        <v>0</v>
      </c>
      <c r="I15" s="209">
        <f>'[1]Podklady RZ'!I597</f>
        <v>0</v>
      </c>
      <c r="J15" s="309">
        <f>'[1]Podklady RZ'!J597</f>
        <v>0</v>
      </c>
      <c r="K15" s="308">
        <f>'[1]Podklady RZ'!K597</f>
        <v>0</v>
      </c>
      <c r="L15" s="209">
        <f>'[1]Podklady RZ'!L597</f>
        <v>0</v>
      </c>
      <c r="M15" s="309">
        <f>'[1]Podklady RZ'!M597</f>
        <v>0</v>
      </c>
      <c r="N15" s="209">
        <f>'[1]Podklady RZ'!N597</f>
        <v>0</v>
      </c>
      <c r="O15" s="217">
        <f>'[1]Podklady RZ'!O597</f>
        <v>0</v>
      </c>
      <c r="P15" s="102"/>
      <c r="U15" s="130"/>
    </row>
    <row r="16" spans="1:21" x14ac:dyDescent="0.2">
      <c r="A16" s="178" t="s">
        <v>37</v>
      </c>
      <c r="B16" s="308">
        <f>'[1]Podklady RZ'!B598</f>
        <v>414.15319800000003</v>
      </c>
      <c r="C16" s="209">
        <f>'[1]Podklady RZ'!C598</f>
        <v>381.77392100000003</v>
      </c>
      <c r="D16" s="309">
        <f>'[1]Podklady RZ'!D598</f>
        <v>326.322204</v>
      </c>
      <c r="E16" s="209">
        <f>'[1]Podklady RZ'!E598</f>
        <v>245.14434899999998</v>
      </c>
      <c r="F16" s="209">
        <f>'[1]Podklady RZ'!F598</f>
        <v>148.74057399999998</v>
      </c>
      <c r="G16" s="209">
        <f>'[1]Podklady RZ'!G598</f>
        <v>73.886032999999998</v>
      </c>
      <c r="H16" s="308">
        <f>'[1]Podklady RZ'!H598</f>
        <v>58.271696000000006</v>
      </c>
      <c r="I16" s="209">
        <f>'[1]Podklady RZ'!I598</f>
        <v>44.308973999999999</v>
      </c>
      <c r="J16" s="309">
        <f>'[1]Podklady RZ'!J598</f>
        <v>66.45983600000001</v>
      </c>
      <c r="K16" s="308">
        <f>'[1]Podklady RZ'!K598</f>
        <v>189.17243299999998</v>
      </c>
      <c r="L16" s="209">
        <f>'[1]Podklady RZ'!L598</f>
        <v>298.19272999999998</v>
      </c>
      <c r="M16" s="309">
        <f>'[1]Podklady RZ'!M598</f>
        <v>365.20125800000005</v>
      </c>
      <c r="N16" s="209">
        <f>'[1]Podklady RZ'!N598</f>
        <v>2611.6272060000001</v>
      </c>
      <c r="O16" s="217">
        <f>'[1]Podklady RZ'!O598</f>
        <v>6.6242115563093756E-2</v>
      </c>
      <c r="P16" s="102"/>
      <c r="U16" s="130"/>
    </row>
    <row r="17" spans="1:21" x14ac:dyDescent="0.2">
      <c r="A17" s="178" t="s">
        <v>72</v>
      </c>
      <c r="B17" s="308">
        <f>'[1]Podklady RZ'!B599</f>
        <v>0</v>
      </c>
      <c r="C17" s="209">
        <f>'[1]Podklady RZ'!C599</f>
        <v>0</v>
      </c>
      <c r="D17" s="309">
        <f>'[1]Podklady RZ'!D599</f>
        <v>0</v>
      </c>
      <c r="E17" s="209">
        <f>'[1]Podklady RZ'!E599</f>
        <v>0</v>
      </c>
      <c r="F17" s="209">
        <f>'[1]Podklady RZ'!F599</f>
        <v>0</v>
      </c>
      <c r="G17" s="209">
        <f>'[1]Podklady RZ'!G599</f>
        <v>0</v>
      </c>
      <c r="H17" s="308">
        <f>'[1]Podklady RZ'!H599</f>
        <v>0</v>
      </c>
      <c r="I17" s="209">
        <f>'[1]Podklady RZ'!I599</f>
        <v>0</v>
      </c>
      <c r="J17" s="309">
        <f>'[1]Podklady RZ'!J599</f>
        <v>0</v>
      </c>
      <c r="K17" s="308">
        <f>'[1]Podklady RZ'!K599</f>
        <v>0</v>
      </c>
      <c r="L17" s="209">
        <f>'[1]Podklady RZ'!L599</f>
        <v>0</v>
      </c>
      <c r="M17" s="309">
        <f>'[1]Podklady RZ'!M599</f>
        <v>0</v>
      </c>
      <c r="N17" s="209">
        <f>'[1]Podklady RZ'!N599</f>
        <v>0</v>
      </c>
      <c r="O17" s="217">
        <f>'[1]Podklady RZ'!O599</f>
        <v>0</v>
      </c>
      <c r="P17" s="102"/>
      <c r="U17" s="130"/>
    </row>
    <row r="18" spans="1:21" x14ac:dyDescent="0.2">
      <c r="A18" s="178" t="s">
        <v>36</v>
      </c>
      <c r="B18" s="308">
        <f>'[1]Podklady RZ'!B600</f>
        <v>0</v>
      </c>
      <c r="C18" s="209">
        <f>'[1]Podklady RZ'!C600</f>
        <v>0</v>
      </c>
      <c r="D18" s="309">
        <f>'[1]Podklady RZ'!D600</f>
        <v>0</v>
      </c>
      <c r="E18" s="209">
        <f>'[1]Podklady RZ'!E600</f>
        <v>0</v>
      </c>
      <c r="F18" s="209">
        <f>'[1]Podklady RZ'!F600</f>
        <v>0</v>
      </c>
      <c r="G18" s="209">
        <f>'[1]Podklady RZ'!G600</f>
        <v>0</v>
      </c>
      <c r="H18" s="308">
        <f>'[1]Podklady RZ'!H600</f>
        <v>0</v>
      </c>
      <c r="I18" s="209">
        <f>'[1]Podklady RZ'!I600</f>
        <v>0</v>
      </c>
      <c r="J18" s="309">
        <f>'[1]Podklady RZ'!J600</f>
        <v>0</v>
      </c>
      <c r="K18" s="308">
        <f>'[1]Podklady RZ'!K600</f>
        <v>0</v>
      </c>
      <c r="L18" s="209">
        <f>'[1]Podklady RZ'!L600</f>
        <v>0</v>
      </c>
      <c r="M18" s="309">
        <f>'[1]Podklady RZ'!M600</f>
        <v>0</v>
      </c>
      <c r="N18" s="209">
        <f>'[1]Podklady RZ'!N600</f>
        <v>0</v>
      </c>
      <c r="O18" s="217">
        <f>'[1]Podklady RZ'!O600</f>
        <v>0</v>
      </c>
      <c r="P18" s="102"/>
      <c r="U18" s="130"/>
    </row>
    <row r="19" spans="1:21" x14ac:dyDescent="0.2">
      <c r="A19" s="178" t="s">
        <v>35</v>
      </c>
      <c r="B19" s="308">
        <f>'[1]Podklady RZ'!B601</f>
        <v>0</v>
      </c>
      <c r="C19" s="209">
        <f>'[1]Podklady RZ'!C601</f>
        <v>0</v>
      </c>
      <c r="D19" s="309">
        <f>'[1]Podklady RZ'!D601</f>
        <v>0</v>
      </c>
      <c r="E19" s="209">
        <f>'[1]Podklady RZ'!E601</f>
        <v>0</v>
      </c>
      <c r="F19" s="209">
        <f>'[1]Podklady RZ'!F601</f>
        <v>0</v>
      </c>
      <c r="G19" s="209">
        <f>'[1]Podklady RZ'!G601</f>
        <v>0</v>
      </c>
      <c r="H19" s="308">
        <f>'[1]Podklady RZ'!H601</f>
        <v>0</v>
      </c>
      <c r="I19" s="209">
        <f>'[1]Podklady RZ'!I601</f>
        <v>0</v>
      </c>
      <c r="J19" s="309">
        <f>'[1]Podklady RZ'!J601</f>
        <v>0</v>
      </c>
      <c r="K19" s="308">
        <f>'[1]Podklady RZ'!K601</f>
        <v>0</v>
      </c>
      <c r="L19" s="209">
        <f>'[1]Podklady RZ'!L601</f>
        <v>0</v>
      </c>
      <c r="M19" s="309">
        <f>'[1]Podklady RZ'!M601</f>
        <v>0</v>
      </c>
      <c r="N19" s="209">
        <f>'[1]Podklady RZ'!N601</f>
        <v>0</v>
      </c>
      <c r="O19" s="217">
        <f>'[1]Podklady RZ'!O601</f>
        <v>0</v>
      </c>
      <c r="P19" s="102"/>
      <c r="U19" s="130"/>
    </row>
    <row r="20" spans="1:21" x14ac:dyDescent="0.2">
      <c r="A20" s="178" t="s">
        <v>34</v>
      </c>
      <c r="B20" s="308">
        <f>'[1]Podklady RZ'!B602</f>
        <v>0</v>
      </c>
      <c r="C20" s="209">
        <f>'[1]Podklady RZ'!C602</f>
        <v>0</v>
      </c>
      <c r="D20" s="309">
        <f>'[1]Podklady RZ'!D602</f>
        <v>0</v>
      </c>
      <c r="E20" s="209">
        <f>'[1]Podklady RZ'!E602</f>
        <v>0</v>
      </c>
      <c r="F20" s="209">
        <f>'[1]Podklady RZ'!F602</f>
        <v>0</v>
      </c>
      <c r="G20" s="209">
        <f>'[1]Podklady RZ'!G602</f>
        <v>0</v>
      </c>
      <c r="H20" s="308">
        <f>'[1]Podklady RZ'!H602</f>
        <v>0</v>
      </c>
      <c r="I20" s="209">
        <f>'[1]Podklady RZ'!I602</f>
        <v>0</v>
      </c>
      <c r="J20" s="309">
        <f>'[1]Podklady RZ'!J602</f>
        <v>0</v>
      </c>
      <c r="K20" s="308">
        <f>'[1]Podklady RZ'!K602</f>
        <v>0</v>
      </c>
      <c r="L20" s="209">
        <f>'[1]Podklady RZ'!L602</f>
        <v>0</v>
      </c>
      <c r="M20" s="309">
        <f>'[1]Podklady RZ'!M602</f>
        <v>0</v>
      </c>
      <c r="N20" s="209">
        <f>'[1]Podklady RZ'!N602</f>
        <v>0</v>
      </c>
      <c r="O20" s="217">
        <f>'[1]Podklady RZ'!O602</f>
        <v>0</v>
      </c>
      <c r="P20" s="102"/>
      <c r="U20" s="130"/>
    </row>
    <row r="21" spans="1:21" x14ac:dyDescent="0.2">
      <c r="A21" s="178" t="s">
        <v>33</v>
      </c>
      <c r="B21" s="308">
        <f>'[1]Podklady RZ'!B603</f>
        <v>25.181653999999998</v>
      </c>
      <c r="C21" s="209">
        <f>'[1]Podklady RZ'!C603</f>
        <v>22.296488</v>
      </c>
      <c r="D21" s="309">
        <f>'[1]Podklady RZ'!D603</f>
        <v>26.653342000000002</v>
      </c>
      <c r="E21" s="209">
        <f>'[1]Podklady RZ'!E603</f>
        <v>28.436709999999998</v>
      </c>
      <c r="F21" s="209">
        <f>'[1]Podklady RZ'!F603</f>
        <v>32.190376999999998</v>
      </c>
      <c r="G21" s="209">
        <f>'[1]Podklady RZ'!G603</f>
        <v>23.827029</v>
      </c>
      <c r="H21" s="308">
        <f>'[1]Podklady RZ'!H603</f>
        <v>1.39</v>
      </c>
      <c r="I21" s="209">
        <f>'[1]Podklady RZ'!I603</f>
        <v>1.5760000000000001</v>
      </c>
      <c r="J21" s="309">
        <f>'[1]Podklady RZ'!J603</f>
        <v>0.92700000000000005</v>
      </c>
      <c r="K21" s="308">
        <f>'[1]Podklady RZ'!K603</f>
        <v>1.409</v>
      </c>
      <c r="L21" s="209">
        <f>'[1]Podklady RZ'!L603</f>
        <v>26.866199000000002</v>
      </c>
      <c r="M21" s="309">
        <f>'[1]Podklady RZ'!M603</f>
        <v>26.579487</v>
      </c>
      <c r="N21" s="209">
        <f>'[1]Podklady RZ'!N603</f>
        <v>217.33328599999999</v>
      </c>
      <c r="O21" s="217">
        <f>'[1]Podklady RZ'!O603</f>
        <v>7.5144657453580718E-2</v>
      </c>
      <c r="P21" s="102"/>
      <c r="U21" s="130"/>
    </row>
    <row r="22" spans="1:21" x14ac:dyDescent="0.2">
      <c r="A22" s="178" t="s">
        <v>32</v>
      </c>
      <c r="B22" s="308">
        <f>'[1]Podklady RZ'!B604</f>
        <v>5.2999999999999999E-2</v>
      </c>
      <c r="C22" s="209">
        <f>'[1]Podklady RZ'!C604</f>
        <v>4.2999999999999997E-2</v>
      </c>
      <c r="D22" s="309">
        <f>'[1]Podklady RZ'!D604</f>
        <v>3.0000000000000001E-3</v>
      </c>
      <c r="E22" s="209">
        <f>'[1]Podklady RZ'!E604</f>
        <v>0</v>
      </c>
      <c r="F22" s="209">
        <f>'[1]Podklady RZ'!F604</f>
        <v>8.3000000000000004E-2</v>
      </c>
      <c r="G22" s="209">
        <f>'[1]Podklady RZ'!G604</f>
        <v>8.2000000000000003E-2</v>
      </c>
      <c r="H22" s="308">
        <f>'[1]Podklady RZ'!H604</f>
        <v>5.0000000000000001E-3</v>
      </c>
      <c r="I22" s="209">
        <f>'[1]Podklady RZ'!I604</f>
        <v>5.0000000000000001E-3</v>
      </c>
      <c r="J22" s="309">
        <f>'[1]Podklady RZ'!J604</f>
        <v>0.11700000000000001</v>
      </c>
      <c r="K22" s="308">
        <f>'[1]Podklady RZ'!K604</f>
        <v>0.03</v>
      </c>
      <c r="L22" s="209">
        <f>'[1]Podklady RZ'!L604</f>
        <v>0.06</v>
      </c>
      <c r="M22" s="309">
        <f>'[1]Podklady RZ'!M604</f>
        <v>0.08</v>
      </c>
      <c r="N22" s="209">
        <f>'[1]Podklady RZ'!N604</f>
        <v>0.56100000000000005</v>
      </c>
      <c r="O22" s="217">
        <f>'[1]Podklady RZ'!O604</f>
        <v>1.4113955608121125E-4</v>
      </c>
      <c r="P22" s="102"/>
      <c r="U22" s="130"/>
    </row>
    <row r="23" spans="1:21" x14ac:dyDescent="0.2">
      <c r="A23" s="178" t="s">
        <v>3</v>
      </c>
      <c r="B23" s="308">
        <f>'[1]Podklady RZ'!B605</f>
        <v>0</v>
      </c>
      <c r="C23" s="209">
        <f>'[1]Podklady RZ'!C605</f>
        <v>0</v>
      </c>
      <c r="D23" s="309">
        <f>'[1]Podklady RZ'!D605</f>
        <v>0</v>
      </c>
      <c r="E23" s="209">
        <f>'[1]Podklady RZ'!E605</f>
        <v>0</v>
      </c>
      <c r="F23" s="209">
        <f>'[1]Podklady RZ'!F605</f>
        <v>0</v>
      </c>
      <c r="G23" s="209">
        <f>'[1]Podklady RZ'!G605</f>
        <v>0</v>
      </c>
      <c r="H23" s="308">
        <f>'[1]Podklady RZ'!H605</f>
        <v>0</v>
      </c>
      <c r="I23" s="209">
        <f>'[1]Podklady RZ'!I605</f>
        <v>0</v>
      </c>
      <c r="J23" s="309">
        <f>'[1]Podklady RZ'!J605</f>
        <v>0</v>
      </c>
      <c r="K23" s="308">
        <f>'[1]Podklady RZ'!K605</f>
        <v>0</v>
      </c>
      <c r="L23" s="209">
        <f>'[1]Podklady RZ'!L605</f>
        <v>0</v>
      </c>
      <c r="M23" s="309">
        <f>'[1]Podklady RZ'!M605</f>
        <v>0</v>
      </c>
      <c r="N23" s="209">
        <f>'[1]Podklady RZ'!N605</f>
        <v>0</v>
      </c>
      <c r="O23" s="217">
        <f>'[1]Podklady RZ'!O605</f>
        <v>0</v>
      </c>
      <c r="P23" s="102"/>
      <c r="U23" s="130"/>
    </row>
    <row r="24" spans="1:21" x14ac:dyDescent="0.2">
      <c r="A24" s="178" t="s">
        <v>31</v>
      </c>
      <c r="B24" s="308">
        <f>'[1]Podklady RZ'!B606</f>
        <v>3.9845999999999999E-2</v>
      </c>
      <c r="C24" s="209">
        <f>'[1]Podklady RZ'!C606</f>
        <v>4.9208000000000002E-2</v>
      </c>
      <c r="D24" s="309">
        <f>'[1]Podklady RZ'!D606</f>
        <v>0.17465799999999998</v>
      </c>
      <c r="E24" s="209">
        <f>'[1]Podklady RZ'!E606</f>
        <v>0.11429</v>
      </c>
      <c r="F24" s="209">
        <f>'[1]Podklady RZ'!F606</f>
        <v>0.101623</v>
      </c>
      <c r="G24" s="209">
        <f>'[1]Podklady RZ'!G606</f>
        <v>3.4970999999999995E-2</v>
      </c>
      <c r="H24" s="308">
        <f>'[1]Podklady RZ'!H606</f>
        <v>0</v>
      </c>
      <c r="I24" s="209">
        <f>'[1]Podklady RZ'!I606</f>
        <v>1.6399999999999998E-2</v>
      </c>
      <c r="J24" s="309">
        <f>'[1]Podklady RZ'!J606</f>
        <v>0.30610000000000004</v>
      </c>
      <c r="K24" s="308">
        <f>'[1]Podklady RZ'!K606</f>
        <v>1.6539999999999999</v>
      </c>
      <c r="L24" s="209">
        <f>'[1]Podklady RZ'!L606</f>
        <v>1.271801</v>
      </c>
      <c r="M24" s="309">
        <f>'[1]Podklady RZ'!M606</f>
        <v>1.6513000000000003E-2</v>
      </c>
      <c r="N24" s="209">
        <f>'[1]Podklady RZ'!N606</f>
        <v>3.7794099999999999</v>
      </c>
      <c r="O24" s="217">
        <f>'[1]Podklady RZ'!O606</f>
        <v>1.3036195013166045E-2</v>
      </c>
      <c r="P24" s="102"/>
      <c r="U24" s="130"/>
    </row>
    <row r="25" spans="1:21" x14ac:dyDescent="0.2">
      <c r="A25" s="178" t="s">
        <v>30</v>
      </c>
      <c r="B25" s="308">
        <f>'[1]Podklady RZ'!B607</f>
        <v>107.85222899999999</v>
      </c>
      <c r="C25" s="209">
        <f>'[1]Podklady RZ'!C607</f>
        <v>95.616218999999987</v>
      </c>
      <c r="D25" s="309">
        <f>'[1]Podklady RZ'!D607</f>
        <v>87.015507000000014</v>
      </c>
      <c r="E25" s="209">
        <f>'[1]Podklady RZ'!E607</f>
        <v>70.092868999999993</v>
      </c>
      <c r="F25" s="209">
        <f>'[1]Podklady RZ'!F607</f>
        <v>53.640701999999997</v>
      </c>
      <c r="G25" s="209">
        <f>'[1]Podklady RZ'!G607</f>
        <v>22.899929999999998</v>
      </c>
      <c r="H25" s="308">
        <f>'[1]Podklady RZ'!H607</f>
        <v>18.665597999999999</v>
      </c>
      <c r="I25" s="209">
        <f>'[1]Podklady RZ'!I607</f>
        <v>20.923848000000003</v>
      </c>
      <c r="J25" s="309">
        <f>'[1]Podklady RZ'!J607</f>
        <v>28.420369999999998</v>
      </c>
      <c r="K25" s="308">
        <f>'[1]Podklady RZ'!K607</f>
        <v>60.883070999999994</v>
      </c>
      <c r="L25" s="209">
        <f>'[1]Podklady RZ'!L607</f>
        <v>83.245992000000001</v>
      </c>
      <c r="M25" s="309">
        <f>'[1]Podklady RZ'!M607</f>
        <v>97.376440000000002</v>
      </c>
      <c r="N25" s="209">
        <f>'[1]Podklady RZ'!N607</f>
        <v>746.63277499999992</v>
      </c>
      <c r="O25" s="217">
        <f>'[1]Podklady RZ'!O607</f>
        <v>2.9336838369316481E-2</v>
      </c>
      <c r="P25" s="102"/>
      <c r="U25" s="99"/>
    </row>
    <row r="26" spans="1:21" ht="13.5" customHeight="1" x14ac:dyDescent="0.2">
      <c r="A26" s="176" t="s">
        <v>312</v>
      </c>
      <c r="B26" s="306">
        <f>'[1]Podklady RZ'!B608</f>
        <v>628.629729</v>
      </c>
      <c r="C26" s="208">
        <f>'[1]Podklady RZ'!C608</f>
        <v>580.79432099999985</v>
      </c>
      <c r="D26" s="307">
        <f>'[1]Podklady RZ'!D608</f>
        <v>518.93490499999996</v>
      </c>
      <c r="E26" s="208">
        <f>'[1]Podklady RZ'!E608</f>
        <v>415.03972999999996</v>
      </c>
      <c r="F26" s="208">
        <f>'[1]Podklady RZ'!F608</f>
        <v>278.29691800000001</v>
      </c>
      <c r="G26" s="208">
        <f>'[1]Podklady RZ'!G608</f>
        <v>129.392246</v>
      </c>
      <c r="H26" s="306">
        <f>'[1]Podklady RZ'!H608</f>
        <v>109.180087</v>
      </c>
      <c r="I26" s="208">
        <f>'[1]Podklady RZ'!I608</f>
        <v>101.74346599999997</v>
      </c>
      <c r="J26" s="307">
        <f>'[1]Podklady RZ'!J608</f>
        <v>149.18463500000001</v>
      </c>
      <c r="K26" s="306">
        <f>'[1]Podklady RZ'!K608</f>
        <v>327.13316800000001</v>
      </c>
      <c r="L26" s="208">
        <f>'[1]Podklady RZ'!L608</f>
        <v>508.79107199999999</v>
      </c>
      <c r="M26" s="307">
        <f>'[1]Podklady RZ'!M608</f>
        <v>607.2164409999998</v>
      </c>
      <c r="N26" s="208">
        <f>'[1]Podklady RZ'!N608</f>
        <v>4354.3367179999996</v>
      </c>
      <c r="O26" s="216">
        <f>'[1]Podklady RZ'!O608</f>
        <v>5.1731828859860753E-2</v>
      </c>
      <c r="P26" s="10"/>
      <c r="U26" s="79"/>
    </row>
    <row r="27" spans="1:21" ht="12.75" customHeight="1" x14ac:dyDescent="0.2">
      <c r="A27" s="178" t="s">
        <v>26</v>
      </c>
      <c r="B27" s="308">
        <f>'[1]Podklady RZ'!B609</f>
        <v>119.41201000000001</v>
      </c>
      <c r="C27" s="209">
        <f>'[1]Podklady RZ'!C609</f>
        <v>107.604608</v>
      </c>
      <c r="D27" s="309">
        <f>'[1]Podklady RZ'!D609</f>
        <v>106.172999</v>
      </c>
      <c r="E27" s="209">
        <f>'[1]Podklady RZ'!E609</f>
        <v>85.627859999999998</v>
      </c>
      <c r="F27" s="209">
        <f>'[1]Podklady RZ'!F609</f>
        <v>66.283810000000003</v>
      </c>
      <c r="G27" s="209">
        <f>'[1]Podklady RZ'!G609</f>
        <v>46.217179999999999</v>
      </c>
      <c r="H27" s="308">
        <f>'[1]Podklady RZ'!H609</f>
        <v>44.665819999999997</v>
      </c>
      <c r="I27" s="209">
        <f>'[1]Podklady RZ'!I609</f>
        <v>34.294449999999998</v>
      </c>
      <c r="J27" s="309">
        <f>'[1]Podklady RZ'!J609</f>
        <v>40.035458999999996</v>
      </c>
      <c r="K27" s="308">
        <f>'[1]Podklady RZ'!K609</f>
        <v>70.691191000000003</v>
      </c>
      <c r="L27" s="209">
        <f>'[1]Podklady RZ'!L609</f>
        <v>94.458215999999993</v>
      </c>
      <c r="M27" s="309">
        <f>'[1]Podklady RZ'!M609</f>
        <v>101.377888</v>
      </c>
      <c r="N27" s="209">
        <f>'[1]Podklady RZ'!N609</f>
        <v>916.84149099999991</v>
      </c>
      <c r="O27" s="217">
        <f>'[1]Podklady RZ'!O609</f>
        <v>4.162766323704295E-2</v>
      </c>
      <c r="P27" s="102"/>
      <c r="U27" s="79"/>
    </row>
    <row r="28" spans="1:21" ht="12.75" customHeight="1" x14ac:dyDescent="0.2">
      <c r="A28" s="178" t="s">
        <v>0</v>
      </c>
      <c r="B28" s="308">
        <f>'[1]Podklady RZ'!B610</f>
        <v>0.25952999999999998</v>
      </c>
      <c r="C28" s="209">
        <f>'[1]Podklady RZ'!C610</f>
        <v>0.22625000000000001</v>
      </c>
      <c r="D28" s="309">
        <f>'[1]Podklady RZ'!D610</f>
        <v>0.27900999999999998</v>
      </c>
      <c r="E28" s="209">
        <f>'[1]Podklady RZ'!E610</f>
        <v>0.25739000000000001</v>
      </c>
      <c r="F28" s="209">
        <f>'[1]Podklady RZ'!F610</f>
        <v>0.26491999999999999</v>
      </c>
      <c r="G28" s="209">
        <f>'[1]Podklady RZ'!G610</f>
        <v>0.29463</v>
      </c>
      <c r="H28" s="308">
        <f>'[1]Podklady RZ'!H610</f>
        <v>0.28417000000000003</v>
      </c>
      <c r="I28" s="209">
        <f>'[1]Podklady RZ'!I610</f>
        <v>0.26313999999999999</v>
      </c>
      <c r="J28" s="309">
        <f>'[1]Podklady RZ'!J610</f>
        <v>0.21874000000000002</v>
      </c>
      <c r="K28" s="308">
        <f>'[1]Podklady RZ'!K610</f>
        <v>0.26082</v>
      </c>
      <c r="L28" s="209">
        <f>'[1]Podklady RZ'!L610</f>
        <v>0.24464</v>
      </c>
      <c r="M28" s="309">
        <f>'[1]Podklady RZ'!M610</f>
        <v>0.24953</v>
      </c>
      <c r="N28" s="209">
        <f>'[1]Podklady RZ'!N610</f>
        <v>3.10277</v>
      </c>
      <c r="O28" s="217">
        <f>'[1]Podklady RZ'!O610</f>
        <v>1.4074231707544341E-3</v>
      </c>
      <c r="P28" s="102"/>
      <c r="U28" s="79"/>
    </row>
    <row r="29" spans="1:21" ht="12.75" customHeight="1" x14ac:dyDescent="0.2">
      <c r="A29" s="178" t="s">
        <v>1</v>
      </c>
      <c r="B29" s="308">
        <f>'[1]Podklady RZ'!B611</f>
        <v>5.8220700000000001</v>
      </c>
      <c r="C29" s="209">
        <f>'[1]Podklady RZ'!C611</f>
        <v>5.2907599999999997</v>
      </c>
      <c r="D29" s="309">
        <f>'[1]Podklady RZ'!D611</f>
        <v>4.9795600000000002</v>
      </c>
      <c r="E29" s="209">
        <f>'[1]Podklady RZ'!E611</f>
        <v>3.3952900000000001</v>
      </c>
      <c r="F29" s="209">
        <f>'[1]Podklady RZ'!F611</f>
        <v>0.49665000000000004</v>
      </c>
      <c r="G29" s="209">
        <f>'[1]Podklady RZ'!G611</f>
        <v>6.4549999999999996E-2</v>
      </c>
      <c r="H29" s="308">
        <f>'[1]Podklady RZ'!H611</f>
        <v>4.582E-2</v>
      </c>
      <c r="I29" s="209">
        <f>'[1]Podklady RZ'!I611</f>
        <v>5.3689999999999995E-2</v>
      </c>
      <c r="J29" s="309">
        <f>'[1]Podklady RZ'!J611</f>
        <v>7.3770000000000002E-2</v>
      </c>
      <c r="K29" s="308">
        <f>'[1]Podklady RZ'!K611</f>
        <v>2.4637099999999998</v>
      </c>
      <c r="L29" s="209">
        <f>'[1]Podklady RZ'!L611</f>
        <v>4.6331800000000003</v>
      </c>
      <c r="M29" s="309">
        <f>'[1]Podklady RZ'!M611</f>
        <v>5.6009799999999998</v>
      </c>
      <c r="N29" s="209">
        <f>'[1]Podklady RZ'!N611</f>
        <v>32.920029999999997</v>
      </c>
      <c r="O29" s="217">
        <f>'[1]Podklady RZ'!O611</f>
        <v>4.4403723802949734E-2</v>
      </c>
      <c r="P29" s="102"/>
      <c r="U29" s="79"/>
    </row>
    <row r="30" spans="1:21" ht="12.75" customHeight="1" x14ac:dyDescent="0.2">
      <c r="A30" s="178" t="s">
        <v>2</v>
      </c>
      <c r="B30" s="308">
        <f>'[1]Podklady RZ'!B612</f>
        <v>0.72371000000000008</v>
      </c>
      <c r="C30" s="209">
        <f>'[1]Podklady RZ'!C612</f>
        <v>0.97302099999999991</v>
      </c>
      <c r="D30" s="309">
        <f>'[1]Podklady RZ'!D612</f>
        <v>0.62109000000000003</v>
      </c>
      <c r="E30" s="209">
        <f>'[1]Podklady RZ'!E612</f>
        <v>0.38039000000000001</v>
      </c>
      <c r="F30" s="209">
        <f>'[1]Podklady RZ'!F612</f>
        <v>0.165079</v>
      </c>
      <c r="G30" s="209">
        <f>'[1]Podklady RZ'!G612</f>
        <v>2.2658000000000001E-2</v>
      </c>
      <c r="H30" s="308">
        <f>'[1]Podklady RZ'!H612</f>
        <v>2.103E-2</v>
      </c>
      <c r="I30" s="209">
        <f>'[1]Podklady RZ'!I612</f>
        <v>2.7594999999999998E-2</v>
      </c>
      <c r="J30" s="309">
        <f>'[1]Podklady RZ'!J612</f>
        <v>3.4017000000000006E-2</v>
      </c>
      <c r="K30" s="308">
        <f>'[1]Podklady RZ'!K612</f>
        <v>0.22652900000000001</v>
      </c>
      <c r="L30" s="209">
        <f>'[1]Podklady RZ'!L612</f>
        <v>0.44700899999999999</v>
      </c>
      <c r="M30" s="309">
        <f>'[1]Podklady RZ'!M612</f>
        <v>1.831566</v>
      </c>
      <c r="N30" s="209">
        <f>'[1]Podklady RZ'!N612</f>
        <v>5.4736940000000001</v>
      </c>
      <c r="O30" s="217">
        <f>'[1]Podklady RZ'!O612</f>
        <v>2.3476268741738294E-2</v>
      </c>
      <c r="P30" s="102"/>
    </row>
    <row r="31" spans="1:21" x14ac:dyDescent="0.2">
      <c r="A31" s="178" t="s">
        <v>6</v>
      </c>
      <c r="B31" s="308">
        <f>'[1]Podklady RZ'!B613</f>
        <v>5.6019600000000001</v>
      </c>
      <c r="C31" s="209">
        <f>'[1]Podklady RZ'!C613</f>
        <v>6.8921800000000006</v>
      </c>
      <c r="D31" s="309">
        <f>'[1]Podklady RZ'!D613</f>
        <v>7.3407799999999996</v>
      </c>
      <c r="E31" s="209">
        <f>'[1]Podklady RZ'!E613</f>
        <v>5.3836799999999991</v>
      </c>
      <c r="F31" s="209">
        <f>'[1]Podklady RZ'!F613</f>
        <v>2.4336000000000002</v>
      </c>
      <c r="G31" s="209">
        <f>'[1]Podklady RZ'!G613</f>
        <v>1.2222999999999999</v>
      </c>
      <c r="H31" s="308">
        <f>'[1]Podklady RZ'!H613</f>
        <v>1.055796</v>
      </c>
      <c r="I31" s="209">
        <f>'[1]Podklady RZ'!I613</f>
        <v>0.98089000000000004</v>
      </c>
      <c r="J31" s="309">
        <f>'[1]Podklady RZ'!J613</f>
        <v>1.3796680000000001</v>
      </c>
      <c r="K31" s="308">
        <f>'[1]Podklady RZ'!K613</f>
        <v>3.2530799999999993</v>
      </c>
      <c r="L31" s="209">
        <f>'[1]Podklady RZ'!L613</f>
        <v>4.3959700000000002</v>
      </c>
      <c r="M31" s="309">
        <f>'[1]Podklady RZ'!M613</f>
        <v>5.0519799999999995</v>
      </c>
      <c r="N31" s="209">
        <f>'[1]Podklady RZ'!N613</f>
        <v>44.991883999999999</v>
      </c>
      <c r="O31" s="217">
        <f>'[1]Podklady RZ'!O613</f>
        <v>0.10621593032860918</v>
      </c>
      <c r="P31" s="102"/>
    </row>
    <row r="32" spans="1:21" x14ac:dyDescent="0.2">
      <c r="A32" s="178" t="s">
        <v>25</v>
      </c>
      <c r="B32" s="308">
        <f>'[1]Podklady RZ'!B614</f>
        <v>308.02920900000009</v>
      </c>
      <c r="C32" s="209">
        <f>'[1]Podklady RZ'!C614</f>
        <v>282.33819700000004</v>
      </c>
      <c r="D32" s="309">
        <f>'[1]Podklady RZ'!D614</f>
        <v>244.786283</v>
      </c>
      <c r="E32" s="209">
        <f>'[1]Podklady RZ'!E614</f>
        <v>207.05946499999999</v>
      </c>
      <c r="F32" s="209">
        <f>'[1]Podklady RZ'!F614</f>
        <v>139.36911999999995</v>
      </c>
      <c r="G32" s="209">
        <f>'[1]Podklady RZ'!G614</f>
        <v>54.729496000000005</v>
      </c>
      <c r="H32" s="308">
        <f>'[1]Podklady RZ'!H614</f>
        <v>41.982821999999999</v>
      </c>
      <c r="I32" s="209">
        <f>'[1]Podklady RZ'!I614</f>
        <v>44.945109999999978</v>
      </c>
      <c r="J32" s="309">
        <f>'[1]Podklady RZ'!J614</f>
        <v>72.973493000000019</v>
      </c>
      <c r="K32" s="308">
        <f>'[1]Podklady RZ'!K614</f>
        <v>158.389523</v>
      </c>
      <c r="L32" s="209">
        <f>'[1]Podklady RZ'!L614</f>
        <v>248.04535500000006</v>
      </c>
      <c r="M32" s="309">
        <f>'[1]Podklady RZ'!M614</f>
        <v>308.81443799999988</v>
      </c>
      <c r="N32" s="209">
        <f>'[1]Podklady RZ'!N614</f>
        <v>2111.4625109999997</v>
      </c>
      <c r="O32" s="217">
        <f>'[1]Podklady RZ'!O614</f>
        <v>5.7441654006820421E-2</v>
      </c>
      <c r="P32" s="102"/>
    </row>
    <row r="33" spans="1:16" x14ac:dyDescent="0.2">
      <c r="A33" s="178" t="s">
        <v>5</v>
      </c>
      <c r="B33" s="308">
        <f>'[1]Podklady RZ'!B615</f>
        <v>180.16523999999998</v>
      </c>
      <c r="C33" s="209">
        <f>'[1]Podklady RZ'!C615</f>
        <v>170.17470499999996</v>
      </c>
      <c r="D33" s="309">
        <f>'[1]Podklady RZ'!D615</f>
        <v>147.88968300000002</v>
      </c>
      <c r="E33" s="209">
        <f>'[1]Podklady RZ'!E615</f>
        <v>107.81785499999998</v>
      </c>
      <c r="F33" s="209">
        <f>'[1]Podklady RZ'!F615</f>
        <v>65.614339000000001</v>
      </c>
      <c r="G33" s="209">
        <f>'[1]Podklady RZ'!G615</f>
        <v>25.385632000000001</v>
      </c>
      <c r="H33" s="308">
        <f>'[1]Podklady RZ'!H615</f>
        <v>19.726928999999998</v>
      </c>
      <c r="I33" s="209">
        <f>'[1]Podklady RZ'!I615</f>
        <v>19.353591000000002</v>
      </c>
      <c r="J33" s="309">
        <f>'[1]Podklady RZ'!J615</f>
        <v>31.619388000000008</v>
      </c>
      <c r="K33" s="308">
        <f>'[1]Podklady RZ'!K615</f>
        <v>86.842014999999989</v>
      </c>
      <c r="L33" s="209">
        <f>'[1]Podklady RZ'!L615</f>
        <v>149.63482200000001</v>
      </c>
      <c r="M33" s="309">
        <f>'[1]Podklady RZ'!M615</f>
        <v>176.19354899999996</v>
      </c>
      <c r="N33" s="209">
        <f>'[1]Podklady RZ'!N615</f>
        <v>1180.4177479999998</v>
      </c>
      <c r="O33" s="217">
        <f>'[1]Podklady RZ'!O615</f>
        <v>5.8984632056470983E-2</v>
      </c>
      <c r="P33" s="102"/>
    </row>
    <row r="34" spans="1:16" x14ac:dyDescent="0.2">
      <c r="A34" s="178" t="s">
        <v>3</v>
      </c>
      <c r="B34" s="308">
        <f>'[1]Podklady RZ'!B616</f>
        <v>8.6159999999999997</v>
      </c>
      <c r="C34" s="209">
        <f>'[1]Podklady RZ'!C616</f>
        <v>7.2946</v>
      </c>
      <c r="D34" s="309">
        <f>'[1]Podklady RZ'!D616</f>
        <v>6.8654999999999999</v>
      </c>
      <c r="E34" s="209">
        <f>'[1]Podklady RZ'!E616</f>
        <v>5.1177999999999999</v>
      </c>
      <c r="F34" s="209">
        <f>'[1]Podklady RZ'!F616</f>
        <v>3.6694</v>
      </c>
      <c r="G34" s="209">
        <f>'[1]Podklady RZ'!G616</f>
        <v>1.4558</v>
      </c>
      <c r="H34" s="308">
        <f>'[1]Podklady RZ'!H616</f>
        <v>1.3976999999999999</v>
      </c>
      <c r="I34" s="209">
        <f>'[1]Podklady RZ'!I616</f>
        <v>1.825</v>
      </c>
      <c r="J34" s="309">
        <f>'[1]Podklady RZ'!J616</f>
        <v>2.8500999999999999</v>
      </c>
      <c r="K34" s="308">
        <f>'[1]Podklady RZ'!K616</f>
        <v>5.0062999999999995</v>
      </c>
      <c r="L34" s="209">
        <f>'[1]Podklady RZ'!L616</f>
        <v>6.9318800000000005</v>
      </c>
      <c r="M34" s="309">
        <f>'[1]Podklady RZ'!M616</f>
        <v>8.0965100000000003</v>
      </c>
      <c r="N34" s="209">
        <f>'[1]Podklady RZ'!N616</f>
        <v>59.126589999999993</v>
      </c>
      <c r="O34" s="217">
        <f>'[1]Podklady RZ'!O616</f>
        <v>3.3345830873661539E-2</v>
      </c>
      <c r="P34" s="102"/>
    </row>
    <row r="35" spans="1:16" ht="12" customHeight="1" x14ac:dyDescent="0.2">
      <c r="A35" s="203" t="s">
        <v>172</v>
      </c>
      <c r="B35" s="72"/>
      <c r="C35" s="72"/>
      <c r="D35" s="8"/>
      <c r="F35" s="10"/>
      <c r="G35" s="104"/>
      <c r="H35" s="104"/>
      <c r="I35" s="104"/>
      <c r="J35" s="104"/>
      <c r="K35" s="104"/>
      <c r="O35" s="3"/>
    </row>
    <row r="36" spans="1:16" x14ac:dyDescent="0.2">
      <c r="A36" s="203"/>
      <c r="B36" s="72"/>
      <c r="C36" s="72"/>
    </row>
    <row r="37" spans="1:16" x14ac:dyDescent="0.2">
      <c r="B37" s="79"/>
      <c r="C37" s="79"/>
      <c r="D37" s="79"/>
    </row>
    <row r="38" spans="1:16" x14ac:dyDescent="0.2">
      <c r="B38" s="79"/>
      <c r="C38" s="79"/>
      <c r="D38" s="79"/>
    </row>
    <row r="39" spans="1:16" x14ac:dyDescent="0.2">
      <c r="B39" s="79"/>
      <c r="C39" s="79"/>
      <c r="D39" s="79"/>
      <c r="M39" s="110" t="s">
        <v>168</v>
      </c>
      <c r="N39" s="117">
        <f>O7</f>
        <v>2.7429395885113089E-2</v>
      </c>
    </row>
    <row r="40" spans="1:16" x14ac:dyDescent="0.2">
      <c r="B40" s="121"/>
      <c r="C40" s="121"/>
      <c r="D40" s="121"/>
      <c r="M40" s="110" t="s">
        <v>59</v>
      </c>
      <c r="N40" s="117">
        <f>O8</f>
        <v>3.7544854954217055E-2</v>
      </c>
    </row>
    <row r="41" spans="1:16" x14ac:dyDescent="0.2">
      <c r="B41" s="79"/>
      <c r="C41" s="79"/>
      <c r="D41" s="79"/>
      <c r="M41" s="110" t="s">
        <v>117</v>
      </c>
      <c r="N41" s="117">
        <f>O9</f>
        <v>4.7240132906477279E-2</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{81DFDD2E-FA01-4620-A16E-6B9E02C98F64}</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{923E33B5-C0A5-4B39-BC0E-09C621F13762}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81DFDD2E-FA01-4620-A16E-6B9E02C98F64}">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923E33B5-C0A5-4B39-BC0E-09C621F13762}">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1"/>
  <dimension ref="A1:U41"/>
  <sheetViews>
    <sheetView showGridLines="0" view="pageBreakPreview" zoomScaleNormal="70" zoomScaleSheetLayoutView="100" workbookViewId="0">
      <selection activeCell="M10" sqref="M10"/>
    </sheetView>
  </sheetViews>
  <sheetFormatPr defaultColWidth="9.140625" defaultRowHeight="12" x14ac:dyDescent="0.2"/>
  <cols>
    <col min="1" max="1" width="31.710937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x14ac:dyDescent="0.25">
      <c r="A1" s="257" t="s">
        <v>297</v>
      </c>
      <c r="O1" s="260" t="str">
        <f>'3'!N1</f>
        <v>2021</v>
      </c>
    </row>
    <row r="2" spans="1:21" ht="12" customHeight="1" x14ac:dyDescent="0.2">
      <c r="F2" s="104"/>
      <c r="G2" s="104"/>
      <c r="H2" s="104"/>
      <c r="I2" s="104"/>
      <c r="J2" s="104"/>
      <c r="K2" s="104"/>
    </row>
    <row r="3" spans="1:21" x14ac:dyDescent="0.2">
      <c r="A3" s="7"/>
      <c r="B3" s="129"/>
      <c r="C3" s="129"/>
      <c r="D3" s="129"/>
      <c r="E3" s="129"/>
      <c r="F3" s="110"/>
      <c r="K3" s="110"/>
      <c r="L3" s="128"/>
    </row>
    <row r="4" spans="1:21" ht="12.75" customHeight="1" x14ac:dyDescent="0.2">
      <c r="A4" s="182"/>
      <c r="B4" s="329" t="s">
        <v>42</v>
      </c>
      <c r="C4" s="330"/>
      <c r="D4" s="331"/>
      <c r="E4" s="330" t="s">
        <v>43</v>
      </c>
      <c r="F4" s="330"/>
      <c r="G4" s="330"/>
      <c r="H4" s="329" t="s">
        <v>44</v>
      </c>
      <c r="I4" s="330"/>
      <c r="J4" s="331"/>
      <c r="K4" s="329" t="s">
        <v>45</v>
      </c>
      <c r="L4" s="330"/>
      <c r="M4" s="331"/>
      <c r="N4" s="332" t="s">
        <v>7</v>
      </c>
      <c r="O4" s="339" t="s">
        <v>218</v>
      </c>
    </row>
    <row r="5" spans="1:21" x14ac:dyDescent="0.2">
      <c r="A5" s="181"/>
      <c r="B5" s="300" t="s">
        <v>8</v>
      </c>
      <c r="C5" s="299" t="s">
        <v>9</v>
      </c>
      <c r="D5" s="301" t="s">
        <v>10</v>
      </c>
      <c r="E5" s="240" t="s">
        <v>11</v>
      </c>
      <c r="F5" s="240" t="s">
        <v>12</v>
      </c>
      <c r="G5" s="240" t="s">
        <v>13</v>
      </c>
      <c r="H5" s="300" t="s">
        <v>14</v>
      </c>
      <c r="I5" s="299" t="s">
        <v>15</v>
      </c>
      <c r="J5" s="301" t="s">
        <v>16</v>
      </c>
      <c r="K5" s="300" t="s">
        <v>17</v>
      </c>
      <c r="L5" s="299" t="s">
        <v>18</v>
      </c>
      <c r="M5" s="301" t="s">
        <v>19</v>
      </c>
      <c r="N5" s="332"/>
      <c r="O5" s="339"/>
      <c r="P5" s="110"/>
      <c r="U5" s="110"/>
    </row>
    <row r="6" spans="1:21" ht="13.5" x14ac:dyDescent="0.2">
      <c r="A6" s="175" t="s">
        <v>203</v>
      </c>
      <c r="B6" s="306">
        <f>'[1]Podklady RZ'!B624</f>
        <v>4377.8586000000014</v>
      </c>
      <c r="C6" s="208">
        <f>'[1]Podklady RZ'!C624</f>
        <v>4379.4606000000013</v>
      </c>
      <c r="D6" s="307">
        <f>'[1]Podklady RZ'!D624</f>
        <v>4379.4606000000013</v>
      </c>
      <c r="E6" s="208">
        <f>'[1]Podklady RZ'!E624</f>
        <v>4377.7126000000007</v>
      </c>
      <c r="F6" s="208">
        <f>'[1]Podklady RZ'!F624</f>
        <v>4378.8146000000006</v>
      </c>
      <c r="G6" s="208">
        <f>'[1]Podklady RZ'!G624</f>
        <v>4378.9435999999996</v>
      </c>
      <c r="H6" s="306">
        <f>'[1]Podklady RZ'!H624</f>
        <v>4378.9436000000005</v>
      </c>
      <c r="I6" s="208">
        <f>'[1]Podklady RZ'!I624</f>
        <v>4377.6725999999999</v>
      </c>
      <c r="J6" s="307">
        <f>'[1]Podklady RZ'!J624</f>
        <v>4377.6725999999999</v>
      </c>
      <c r="K6" s="306">
        <f>'[1]Podklady RZ'!K624</f>
        <v>4359.7285999999986</v>
      </c>
      <c r="L6" s="208">
        <f>'[1]Podklady RZ'!L624</f>
        <v>4359.8115999999982</v>
      </c>
      <c r="M6" s="307">
        <f>'[1]Podklady RZ'!M624</f>
        <v>4360.0635999999986</v>
      </c>
      <c r="N6" s="208">
        <f>'[1]Podklady RZ'!N624</f>
        <v>4360.0635999999986</v>
      </c>
      <c r="O6" s="215">
        <f>'[1]Podklady RZ'!O624</f>
        <v>0.11167273978989455</v>
      </c>
      <c r="P6" s="112"/>
      <c r="U6" s="61"/>
    </row>
    <row r="7" spans="1:21" x14ac:dyDescent="0.2">
      <c r="A7" s="175" t="s">
        <v>163</v>
      </c>
      <c r="B7" s="306">
        <f>'[1]Podklady RZ'!B625</f>
        <v>3588.0629716000021</v>
      </c>
      <c r="C7" s="208">
        <f>'[1]Podklady RZ'!C625</f>
        <v>3116.9787078000008</v>
      </c>
      <c r="D7" s="307">
        <f>'[1]Podklady RZ'!D625</f>
        <v>2999.8340483999996</v>
      </c>
      <c r="E7" s="208">
        <f>'[1]Podklady RZ'!E625</f>
        <v>2489.667736674337</v>
      </c>
      <c r="F7" s="208">
        <f>'[1]Podklady RZ'!F625</f>
        <v>1981.7353068000007</v>
      </c>
      <c r="G7" s="208">
        <f>'[1]Podklady RZ'!G625</f>
        <v>1247.7159149999995</v>
      </c>
      <c r="H7" s="306">
        <f>'[1]Podklady RZ'!H625</f>
        <v>1028.3976271999998</v>
      </c>
      <c r="I7" s="208">
        <f>'[1]Podklady RZ'!I625</f>
        <v>1249.7135454000004</v>
      </c>
      <c r="J7" s="307">
        <f>'[1]Podklady RZ'!J625</f>
        <v>1579.7227424000007</v>
      </c>
      <c r="K7" s="306">
        <f>'[1]Podklady RZ'!K625</f>
        <v>2435.4323287999991</v>
      </c>
      <c r="L7" s="208">
        <f>'[1]Podklady RZ'!L625</f>
        <v>2936.4003223999994</v>
      </c>
      <c r="M7" s="307">
        <f>'[1]Podklady RZ'!M625</f>
        <v>3465.3955853999992</v>
      </c>
      <c r="N7" s="208">
        <f>'[1]Podklady RZ'!N625</f>
        <v>28119.056837874337</v>
      </c>
      <c r="O7" s="215">
        <f>'[1]Podklady RZ'!O625</f>
        <v>0.17394230463581509</v>
      </c>
      <c r="P7" s="112"/>
      <c r="U7" s="61"/>
    </row>
    <row r="8" spans="1:21" x14ac:dyDescent="0.2">
      <c r="A8" s="175" t="s">
        <v>164</v>
      </c>
      <c r="B8" s="306">
        <f>'[1]Podklady RZ'!B626</f>
        <v>2928.8096029999992</v>
      </c>
      <c r="C8" s="208">
        <f>'[1]Podklady RZ'!C626</f>
        <v>2593.1466740000001</v>
      </c>
      <c r="D8" s="307">
        <f>'[1]Podklady RZ'!D626</f>
        <v>2482.7117929999995</v>
      </c>
      <c r="E8" s="208">
        <f>'[1]Podklady RZ'!E626</f>
        <v>2017.5817320000001</v>
      </c>
      <c r="F8" s="208">
        <f>'[1]Podklady RZ'!F626</f>
        <v>1463.9050440000001</v>
      </c>
      <c r="G8" s="208">
        <f>'[1]Podklady RZ'!G626</f>
        <v>771.97990400000003</v>
      </c>
      <c r="H8" s="306">
        <f>'[1]Podklady RZ'!H626</f>
        <v>573.27006300000005</v>
      </c>
      <c r="I8" s="208">
        <f>'[1]Podklady RZ'!I626</f>
        <v>706.88496699999996</v>
      </c>
      <c r="J8" s="307">
        <f>'[1]Podklady RZ'!J626</f>
        <v>989.04237300000023</v>
      </c>
      <c r="K8" s="306">
        <f>'[1]Podklady RZ'!K626</f>
        <v>1688.0369099999998</v>
      </c>
      <c r="L8" s="208">
        <f>'[1]Podklady RZ'!L626</f>
        <v>2240.2538029999996</v>
      </c>
      <c r="M8" s="307">
        <f>'[1]Podklady RZ'!M626</f>
        <v>2744.7890109999998</v>
      </c>
      <c r="N8" s="208">
        <f>'[1]Podklady RZ'!N626</f>
        <v>21200.411876999999</v>
      </c>
      <c r="O8" s="216">
        <f>'[1]Podklady RZ'!O626</f>
        <v>0.22936874539855479</v>
      </c>
      <c r="P8" s="102"/>
      <c r="U8" s="105"/>
    </row>
    <row r="9" spans="1:21" x14ac:dyDescent="0.2">
      <c r="A9" s="178" t="s">
        <v>40</v>
      </c>
      <c r="B9" s="308">
        <f>'[1]Podklady RZ'!B627</f>
        <v>190.66776000000002</v>
      </c>
      <c r="C9" s="209">
        <f>'[1]Podklady RZ'!C627</f>
        <v>171.01498700000002</v>
      </c>
      <c r="D9" s="309">
        <f>'[1]Podklady RZ'!D627</f>
        <v>169.40604700000003</v>
      </c>
      <c r="E9" s="209">
        <f>'[1]Podklady RZ'!E627</f>
        <v>132.42033900000001</v>
      </c>
      <c r="F9" s="209">
        <f>'[1]Podklady RZ'!F627</f>
        <v>94.456429</v>
      </c>
      <c r="G9" s="209">
        <f>'[1]Podklady RZ'!G627</f>
        <v>24.152176000000001</v>
      </c>
      <c r="H9" s="308">
        <f>'[1]Podklady RZ'!H627</f>
        <v>20.729595999999997</v>
      </c>
      <c r="I9" s="209">
        <f>'[1]Podklady RZ'!I627</f>
        <v>10.479740000000001</v>
      </c>
      <c r="J9" s="309">
        <f>'[1]Podklady RZ'!J627</f>
        <v>39.339071000000004</v>
      </c>
      <c r="K9" s="308">
        <f>'[1]Podklady RZ'!K627</f>
        <v>101.18076300000001</v>
      </c>
      <c r="L9" s="209">
        <f>'[1]Podklady RZ'!L627</f>
        <v>141.088099</v>
      </c>
      <c r="M9" s="309">
        <f>'[1]Podklady RZ'!M627</f>
        <v>144.82607099999998</v>
      </c>
      <c r="N9" s="209">
        <f>'[1]Podklady RZ'!N627</f>
        <v>1239.7610780000002</v>
      </c>
      <c r="O9" s="217">
        <f>'[1]Podklady RZ'!O627</f>
        <v>0.14224034228681803</v>
      </c>
      <c r="P9" s="102"/>
      <c r="U9" s="130"/>
    </row>
    <row r="10" spans="1:21" x14ac:dyDescent="0.2">
      <c r="A10" s="178" t="s">
        <v>39</v>
      </c>
      <c r="B10" s="308">
        <f>'[1]Podklady RZ'!B628</f>
        <v>4.4049339999999999</v>
      </c>
      <c r="C10" s="209">
        <f>'[1]Podklady RZ'!C628</f>
        <v>3.9270140000000002</v>
      </c>
      <c r="D10" s="309">
        <f>'[1]Podklady RZ'!D628</f>
        <v>3.8704420000000002</v>
      </c>
      <c r="E10" s="209">
        <f>'[1]Podklady RZ'!E628</f>
        <v>3.7016269999999998</v>
      </c>
      <c r="F10" s="209">
        <f>'[1]Podklady RZ'!F628</f>
        <v>3.3453750000000002</v>
      </c>
      <c r="G10" s="209">
        <f>'[1]Podklady RZ'!G628</f>
        <v>2.2456559999999999</v>
      </c>
      <c r="H10" s="308">
        <f>'[1]Podklady RZ'!H628</f>
        <v>2.469624</v>
      </c>
      <c r="I10" s="209">
        <f>'[1]Podklady RZ'!I628</f>
        <v>2.6861579999999994</v>
      </c>
      <c r="J10" s="309">
        <f>'[1]Podklady RZ'!J628</f>
        <v>3.1091330000000004</v>
      </c>
      <c r="K10" s="308">
        <f>'[1]Podklady RZ'!K628</f>
        <v>4.4398119999999999</v>
      </c>
      <c r="L10" s="209">
        <f>'[1]Podklady RZ'!L628</f>
        <v>4.7341119999999997</v>
      </c>
      <c r="M10" s="309">
        <f>'[1]Podklady RZ'!M628</f>
        <v>4.8090079999999995</v>
      </c>
      <c r="N10" s="209">
        <f>'[1]Podklady RZ'!N628</f>
        <v>43.742894999999997</v>
      </c>
      <c r="O10" s="217">
        <f>'[1]Podklady RZ'!O628</f>
        <v>7.4990914767922606E-2</v>
      </c>
      <c r="P10" s="102"/>
      <c r="U10" s="130"/>
    </row>
    <row r="11" spans="1:21" x14ac:dyDescent="0.2">
      <c r="A11" s="178" t="s">
        <v>38</v>
      </c>
      <c r="B11" s="308">
        <f>'[1]Podklady RZ'!B629</f>
        <v>0</v>
      </c>
      <c r="C11" s="209">
        <f>'[1]Podklady RZ'!C629</f>
        <v>0</v>
      </c>
      <c r="D11" s="309">
        <f>'[1]Podklady RZ'!D629</f>
        <v>0</v>
      </c>
      <c r="E11" s="209">
        <f>'[1]Podklady RZ'!E629</f>
        <v>2.1000000000000001E-2</v>
      </c>
      <c r="F11" s="209">
        <f>'[1]Podklady RZ'!F629</f>
        <v>0</v>
      </c>
      <c r="G11" s="209">
        <f>'[1]Podklady RZ'!G629</f>
        <v>0</v>
      </c>
      <c r="H11" s="308">
        <f>'[1]Podklady RZ'!H629</f>
        <v>0</v>
      </c>
      <c r="I11" s="209">
        <f>'[1]Podklady RZ'!I629</f>
        <v>0</v>
      </c>
      <c r="J11" s="309">
        <f>'[1]Podklady RZ'!J629</f>
        <v>0</v>
      </c>
      <c r="K11" s="308">
        <f>'[1]Podklady RZ'!K629</f>
        <v>4.5999999999999999E-2</v>
      </c>
      <c r="L11" s="209">
        <f>'[1]Podklady RZ'!L629</f>
        <v>5.5E-2</v>
      </c>
      <c r="M11" s="309">
        <f>'[1]Podklady RZ'!M629</f>
        <v>3.4000000000000002E-2</v>
      </c>
      <c r="N11" s="209">
        <f>'[1]Podklady RZ'!N629</f>
        <v>0.156</v>
      </c>
      <c r="O11" s="217">
        <f>'[1]Podklady RZ'!O629</f>
        <v>1.5947074636070139E-5</v>
      </c>
      <c r="P11" s="102"/>
      <c r="U11" s="130"/>
    </row>
    <row r="12" spans="1:21" x14ac:dyDescent="0.2">
      <c r="A12" s="178" t="s">
        <v>60</v>
      </c>
      <c r="B12" s="308">
        <f>'[1]Podklady RZ'!B630</f>
        <v>0</v>
      </c>
      <c r="C12" s="209">
        <f>'[1]Podklady RZ'!C630</f>
        <v>0</v>
      </c>
      <c r="D12" s="309">
        <f>'[1]Podklady RZ'!D630</f>
        <v>0</v>
      </c>
      <c r="E12" s="209">
        <f>'[1]Podklady RZ'!E630</f>
        <v>0</v>
      </c>
      <c r="F12" s="209">
        <f>'[1]Podklady RZ'!F630</f>
        <v>0</v>
      </c>
      <c r="G12" s="209">
        <f>'[1]Podklady RZ'!G630</f>
        <v>0</v>
      </c>
      <c r="H12" s="308">
        <f>'[1]Podklady RZ'!H630</f>
        <v>0</v>
      </c>
      <c r="I12" s="209">
        <f>'[1]Podklady RZ'!I630</f>
        <v>0</v>
      </c>
      <c r="J12" s="309">
        <f>'[1]Podklady RZ'!J630</f>
        <v>0</v>
      </c>
      <c r="K12" s="308">
        <f>'[1]Podklady RZ'!K630</f>
        <v>0</v>
      </c>
      <c r="L12" s="209">
        <f>'[1]Podklady RZ'!L630</f>
        <v>0</v>
      </c>
      <c r="M12" s="309">
        <f>'[1]Podklady RZ'!M630</f>
        <v>0</v>
      </c>
      <c r="N12" s="209">
        <f>'[1]Podklady RZ'!N630</f>
        <v>0</v>
      </c>
      <c r="O12" s="217">
        <f>'[1]Podklady RZ'!O630</f>
        <v>0</v>
      </c>
      <c r="P12" s="102"/>
      <c r="U12" s="130"/>
    </row>
    <row r="13" spans="1:21" x14ac:dyDescent="0.2">
      <c r="A13" s="178" t="s">
        <v>61</v>
      </c>
      <c r="B13" s="308">
        <f>'[1]Podklady RZ'!B631</f>
        <v>0</v>
      </c>
      <c r="C13" s="209">
        <f>'[1]Podklady RZ'!C631</f>
        <v>0</v>
      </c>
      <c r="D13" s="309">
        <f>'[1]Podklady RZ'!D631</f>
        <v>0</v>
      </c>
      <c r="E13" s="209">
        <f>'[1]Podklady RZ'!E631</f>
        <v>0</v>
      </c>
      <c r="F13" s="209">
        <f>'[1]Podklady RZ'!F631</f>
        <v>0</v>
      </c>
      <c r="G13" s="209">
        <f>'[1]Podklady RZ'!G631</f>
        <v>0</v>
      </c>
      <c r="H13" s="308">
        <f>'[1]Podklady RZ'!H631</f>
        <v>0</v>
      </c>
      <c r="I13" s="209">
        <f>'[1]Podklady RZ'!I631</f>
        <v>0</v>
      </c>
      <c r="J13" s="309">
        <f>'[1]Podklady RZ'!J631</f>
        <v>0</v>
      </c>
      <c r="K13" s="308">
        <f>'[1]Podklady RZ'!K631</f>
        <v>0</v>
      </c>
      <c r="L13" s="209">
        <f>'[1]Podklady RZ'!L631</f>
        <v>0</v>
      </c>
      <c r="M13" s="309">
        <f>'[1]Podklady RZ'!M631</f>
        <v>0</v>
      </c>
      <c r="N13" s="209">
        <f>'[1]Podklady RZ'!N631</f>
        <v>0</v>
      </c>
      <c r="O13" s="217">
        <f>'[1]Podklady RZ'!O631</f>
        <v>0</v>
      </c>
      <c r="P13" s="102"/>
      <c r="U13" s="130"/>
    </row>
    <row r="14" spans="1:21" x14ac:dyDescent="0.2">
      <c r="A14" s="178" t="s">
        <v>62</v>
      </c>
      <c r="B14" s="308">
        <f>'[1]Podklady RZ'!B632</f>
        <v>0</v>
      </c>
      <c r="C14" s="209">
        <f>'[1]Podklady RZ'!C632</f>
        <v>0</v>
      </c>
      <c r="D14" s="309">
        <f>'[1]Podklady RZ'!D632</f>
        <v>0</v>
      </c>
      <c r="E14" s="209">
        <f>'[1]Podklady RZ'!E632</f>
        <v>0</v>
      </c>
      <c r="F14" s="209">
        <f>'[1]Podklady RZ'!F632</f>
        <v>0</v>
      </c>
      <c r="G14" s="209">
        <f>'[1]Podklady RZ'!G632</f>
        <v>0</v>
      </c>
      <c r="H14" s="308">
        <f>'[1]Podklady RZ'!H632</f>
        <v>0</v>
      </c>
      <c r="I14" s="209">
        <f>'[1]Podklady RZ'!I632</f>
        <v>0</v>
      </c>
      <c r="J14" s="309">
        <f>'[1]Podklady RZ'!J632</f>
        <v>0</v>
      </c>
      <c r="K14" s="308">
        <f>'[1]Podklady RZ'!K632</f>
        <v>0</v>
      </c>
      <c r="L14" s="209">
        <f>'[1]Podklady RZ'!L632</f>
        <v>0</v>
      </c>
      <c r="M14" s="309">
        <f>'[1]Podklady RZ'!M632</f>
        <v>0</v>
      </c>
      <c r="N14" s="209">
        <f>'[1]Podklady RZ'!N632</f>
        <v>0</v>
      </c>
      <c r="O14" s="217">
        <f>'[1]Podklady RZ'!O632</f>
        <v>0</v>
      </c>
      <c r="P14" s="102"/>
      <c r="U14" s="130"/>
    </row>
    <row r="15" spans="1:21" x14ac:dyDescent="0.2">
      <c r="A15" s="178" t="s">
        <v>37</v>
      </c>
      <c r="B15" s="308">
        <f>'[1]Podklady RZ'!B633</f>
        <v>1991.2616090000001</v>
      </c>
      <c r="C15" s="209">
        <f>'[1]Podklady RZ'!C633</f>
        <v>1760.186318</v>
      </c>
      <c r="D15" s="309">
        <f>'[1]Podklady RZ'!D633</f>
        <v>1667.2281269999999</v>
      </c>
      <c r="E15" s="209">
        <f>'[1]Podklady RZ'!E633</f>
        <v>1278.102157</v>
      </c>
      <c r="F15" s="209">
        <f>'[1]Podklady RZ'!F633</f>
        <v>843.11029000000008</v>
      </c>
      <c r="G15" s="209">
        <f>'[1]Podklady RZ'!G633</f>
        <v>332.47868800000003</v>
      </c>
      <c r="H15" s="308">
        <f>'[1]Podklady RZ'!H633</f>
        <v>184.167</v>
      </c>
      <c r="I15" s="209">
        <f>'[1]Podklady RZ'!I633</f>
        <v>274.00327799999997</v>
      </c>
      <c r="J15" s="309">
        <f>'[1]Podklady RZ'!J633</f>
        <v>453.40947700000004</v>
      </c>
      <c r="K15" s="308">
        <f>'[1]Podklady RZ'!K633</f>
        <v>1015.0190359999999</v>
      </c>
      <c r="L15" s="209">
        <f>'[1]Podklady RZ'!L633</f>
        <v>1473.4882389999998</v>
      </c>
      <c r="M15" s="309">
        <f>'[1]Podklady RZ'!M633</f>
        <v>1882.2828200000001</v>
      </c>
      <c r="N15" s="209">
        <f>'[1]Podklady RZ'!N633</f>
        <v>13154.737039</v>
      </c>
      <c r="O15" s="217">
        <f>'[1]Podklady RZ'!O633</f>
        <v>0.33366079551384015</v>
      </c>
      <c r="P15" s="102"/>
      <c r="U15" s="130"/>
    </row>
    <row r="16" spans="1:21" x14ac:dyDescent="0.2">
      <c r="A16" s="178" t="s">
        <v>72</v>
      </c>
      <c r="B16" s="308">
        <f>'[1]Podklady RZ'!B634</f>
        <v>0</v>
      </c>
      <c r="C16" s="209">
        <f>'[1]Podklady RZ'!C634</f>
        <v>0</v>
      </c>
      <c r="D16" s="309">
        <f>'[1]Podklady RZ'!D634</f>
        <v>0</v>
      </c>
      <c r="E16" s="209">
        <f>'[1]Podklady RZ'!E634</f>
        <v>0</v>
      </c>
      <c r="F16" s="209">
        <f>'[1]Podklady RZ'!F634</f>
        <v>0</v>
      </c>
      <c r="G16" s="209">
        <f>'[1]Podklady RZ'!G634</f>
        <v>0</v>
      </c>
      <c r="H16" s="308">
        <f>'[1]Podklady RZ'!H634</f>
        <v>0</v>
      </c>
      <c r="I16" s="209">
        <f>'[1]Podklady RZ'!I634</f>
        <v>0</v>
      </c>
      <c r="J16" s="309">
        <f>'[1]Podklady RZ'!J634</f>
        <v>0</v>
      </c>
      <c r="K16" s="308">
        <f>'[1]Podklady RZ'!K634</f>
        <v>0</v>
      </c>
      <c r="L16" s="209">
        <f>'[1]Podklady RZ'!L634</f>
        <v>0</v>
      </c>
      <c r="M16" s="309">
        <f>'[1]Podklady RZ'!M634</f>
        <v>0</v>
      </c>
      <c r="N16" s="209">
        <f>'[1]Podklady RZ'!N634</f>
        <v>0</v>
      </c>
      <c r="O16" s="217">
        <f>'[1]Podklady RZ'!O634</f>
        <v>0</v>
      </c>
      <c r="P16" s="102"/>
      <c r="U16" s="130"/>
    </row>
    <row r="17" spans="1:21" x14ac:dyDescent="0.2">
      <c r="A17" s="178" t="s">
        <v>36</v>
      </c>
      <c r="B17" s="308">
        <f>'[1]Podklady RZ'!B635</f>
        <v>9.0999999999999998E-2</v>
      </c>
      <c r="C17" s="209">
        <f>'[1]Podklady RZ'!C635</f>
        <v>0</v>
      </c>
      <c r="D17" s="309">
        <f>'[1]Podklady RZ'!D635</f>
        <v>0</v>
      </c>
      <c r="E17" s="209">
        <f>'[1]Podklady RZ'!E635</f>
        <v>0</v>
      </c>
      <c r="F17" s="209">
        <f>'[1]Podklady RZ'!F635</f>
        <v>0</v>
      </c>
      <c r="G17" s="209">
        <f>'[1]Podklady RZ'!G635</f>
        <v>0</v>
      </c>
      <c r="H17" s="308">
        <f>'[1]Podklady RZ'!H635</f>
        <v>0</v>
      </c>
      <c r="I17" s="209">
        <f>'[1]Podklady RZ'!I635</f>
        <v>0</v>
      </c>
      <c r="J17" s="309">
        <f>'[1]Podklady RZ'!J635</f>
        <v>0</v>
      </c>
      <c r="K17" s="308">
        <f>'[1]Podklady RZ'!K635</f>
        <v>0</v>
      </c>
      <c r="L17" s="209">
        <f>'[1]Podklady RZ'!L635</f>
        <v>0</v>
      </c>
      <c r="M17" s="309">
        <f>'[1]Podklady RZ'!M635</f>
        <v>0</v>
      </c>
      <c r="N17" s="209">
        <f>'[1]Podklady RZ'!N635</f>
        <v>9.0999999999999998E-2</v>
      </c>
      <c r="O17" s="217">
        <f>'[1]Podklady RZ'!O635</f>
        <v>1</v>
      </c>
      <c r="P17" s="102"/>
      <c r="U17" s="130"/>
    </row>
    <row r="18" spans="1:21" x14ac:dyDescent="0.2">
      <c r="A18" s="178" t="s">
        <v>35</v>
      </c>
      <c r="B18" s="308">
        <f>'[1]Podklady RZ'!B636</f>
        <v>6.3782510000000006</v>
      </c>
      <c r="C18" s="209">
        <f>'[1]Podklady RZ'!C636</f>
        <v>6.2091000000000003</v>
      </c>
      <c r="D18" s="309">
        <f>'[1]Podklady RZ'!D636</f>
        <v>4.414345</v>
      </c>
      <c r="E18" s="209">
        <f>'[1]Podklady RZ'!E636</f>
        <v>9.6908609999999999</v>
      </c>
      <c r="F18" s="209">
        <f>'[1]Podklady RZ'!F636</f>
        <v>13.448669000000001</v>
      </c>
      <c r="G18" s="209">
        <f>'[1]Podklady RZ'!G636</f>
        <v>9.9417919999999995</v>
      </c>
      <c r="H18" s="308">
        <f>'[1]Podklady RZ'!H636</f>
        <v>7.3761139999999994</v>
      </c>
      <c r="I18" s="209">
        <f>'[1]Podklady RZ'!I636</f>
        <v>12.413182000000001</v>
      </c>
      <c r="J18" s="309">
        <f>'[1]Podklady RZ'!J636</f>
        <v>10.957462</v>
      </c>
      <c r="K18" s="308">
        <f>'[1]Podklady RZ'!K636</f>
        <v>9.2027919999999988</v>
      </c>
      <c r="L18" s="209">
        <f>'[1]Podklady RZ'!L636</f>
        <v>2.571707</v>
      </c>
      <c r="M18" s="309">
        <f>'[1]Podklady RZ'!M636</f>
        <v>5.5372190000000003</v>
      </c>
      <c r="N18" s="209">
        <f>'[1]Podklady RZ'!N636</f>
        <v>98.141494000000023</v>
      </c>
      <c r="O18" s="217">
        <f>'[1]Podklady RZ'!O636</f>
        <v>0.11228248360084606</v>
      </c>
      <c r="P18" s="102"/>
      <c r="U18" s="130"/>
    </row>
    <row r="19" spans="1:21" x14ac:dyDescent="0.2">
      <c r="A19" s="178" t="s">
        <v>34</v>
      </c>
      <c r="B19" s="308">
        <f>'[1]Podklady RZ'!B637</f>
        <v>3.0067910000000002</v>
      </c>
      <c r="C19" s="209">
        <f>'[1]Podklady RZ'!C637</f>
        <v>3.8720479999999999</v>
      </c>
      <c r="D19" s="309">
        <f>'[1]Podklady RZ'!D637</f>
        <v>1.791871</v>
      </c>
      <c r="E19" s="209">
        <f>'[1]Podklady RZ'!E637</f>
        <v>2.2651080000000001</v>
      </c>
      <c r="F19" s="209">
        <f>'[1]Podklady RZ'!F637</f>
        <v>1.2277930000000001</v>
      </c>
      <c r="G19" s="209">
        <f>'[1]Podklady RZ'!G637</f>
        <v>0.6732229999999999</v>
      </c>
      <c r="H19" s="308">
        <f>'[1]Podklady RZ'!H637</f>
        <v>0</v>
      </c>
      <c r="I19" s="209">
        <f>'[1]Podklady RZ'!I637</f>
        <v>0.56177300000000008</v>
      </c>
      <c r="J19" s="309">
        <f>'[1]Podklady RZ'!J637</f>
        <v>1.5045630000000001</v>
      </c>
      <c r="K19" s="308">
        <f>'[1]Podklady RZ'!K637</f>
        <v>1.5437069999999999</v>
      </c>
      <c r="L19" s="209">
        <f>'[1]Podklady RZ'!L637</f>
        <v>2.5627560000000003</v>
      </c>
      <c r="M19" s="309">
        <f>'[1]Podklady RZ'!M637</f>
        <v>2.5616560000000002</v>
      </c>
      <c r="N19" s="209">
        <f>'[1]Podklady RZ'!N637</f>
        <v>21.571289</v>
      </c>
      <c r="O19" s="217">
        <f>'[1]Podklady RZ'!O637</f>
        <v>0.21813770877069505</v>
      </c>
      <c r="P19" s="102"/>
      <c r="U19" s="130"/>
    </row>
    <row r="20" spans="1:21" x14ac:dyDescent="0.2">
      <c r="A20" s="178" t="s">
        <v>33</v>
      </c>
      <c r="B20" s="308">
        <f>'[1]Podklady RZ'!B638</f>
        <v>5.9641999999999999</v>
      </c>
      <c r="C20" s="209">
        <f>'[1]Podklady RZ'!C638</f>
        <v>7.0703999999999994</v>
      </c>
      <c r="D20" s="309">
        <f>'[1]Podklady RZ'!D638</f>
        <v>7.5907999999999998</v>
      </c>
      <c r="E20" s="209">
        <f>'[1]Podklady RZ'!E638</f>
        <v>7.0932030791366998</v>
      </c>
      <c r="F20" s="209">
        <f>'[1]Podklady RZ'!F638</f>
        <v>6.6041822399292434</v>
      </c>
      <c r="G20" s="209">
        <f>'[1]Podklady RZ'!G638</f>
        <v>7.5860168988516419</v>
      </c>
      <c r="H20" s="308">
        <f>'[1]Podklady RZ'!H638</f>
        <v>5.0530339347979094</v>
      </c>
      <c r="I20" s="209">
        <f>'[1]Podklady RZ'!I638</f>
        <v>7.6158528954313507</v>
      </c>
      <c r="J20" s="309">
        <f>'[1]Podklady RZ'!J638</f>
        <v>0.10018441393006761</v>
      </c>
      <c r="K20" s="308">
        <f>'[1]Podklady RZ'!K638</f>
        <v>5.6652552015141993</v>
      </c>
      <c r="L20" s="209">
        <f>'[1]Podklady RZ'!L638</f>
        <v>6.5465436790746514</v>
      </c>
      <c r="M20" s="309">
        <f>'[1]Podklady RZ'!M638</f>
        <v>6.7817335294894621</v>
      </c>
      <c r="N20" s="209">
        <f>'[1]Podklady RZ'!N638</f>
        <v>73.671405872155219</v>
      </c>
      <c r="O20" s="217">
        <f>'[1]Podklady RZ'!O638</f>
        <v>2.5472455969707371E-2</v>
      </c>
      <c r="P20" s="102"/>
      <c r="U20" s="130"/>
    </row>
    <row r="21" spans="1:21" x14ac:dyDescent="0.2">
      <c r="A21" s="178" t="s">
        <v>32</v>
      </c>
      <c r="B21" s="308">
        <f>'[1]Podklady RZ'!B639</f>
        <v>67.003965000000008</v>
      </c>
      <c r="C21" s="209">
        <f>'[1]Podklady RZ'!C639</f>
        <v>45.333966000000004</v>
      </c>
      <c r="D21" s="309">
        <f>'[1]Podklady RZ'!D639</f>
        <v>60.856838999999994</v>
      </c>
      <c r="E21" s="209">
        <f>'[1]Podklady RZ'!E639</f>
        <v>52.281682999999994</v>
      </c>
      <c r="F21" s="209">
        <f>'[1]Podklady RZ'!F639</f>
        <v>79.173197999999999</v>
      </c>
      <c r="G21" s="209">
        <f>'[1]Podklady RZ'!G639</f>
        <v>67.40986700000002</v>
      </c>
      <c r="H21" s="308">
        <f>'[1]Podklady RZ'!H639</f>
        <v>63.044066000000001</v>
      </c>
      <c r="I21" s="209">
        <f>'[1]Podklady RZ'!I639</f>
        <v>66.551577000000009</v>
      </c>
      <c r="J21" s="309">
        <f>'[1]Podklady RZ'!J639</f>
        <v>66.302648999999988</v>
      </c>
      <c r="K21" s="308">
        <f>'[1]Podklady RZ'!K639</f>
        <v>83.274535</v>
      </c>
      <c r="L21" s="209">
        <f>'[1]Podklady RZ'!L639</f>
        <v>82.368111999999996</v>
      </c>
      <c r="M21" s="309">
        <f>'[1]Podklady RZ'!M639</f>
        <v>80.799689000000015</v>
      </c>
      <c r="N21" s="209">
        <f>'[1]Podklady RZ'!N639</f>
        <v>814.40014600000006</v>
      </c>
      <c r="O21" s="217">
        <f>'[1]Podklady RZ'!O639</f>
        <v>0.20489139942765353</v>
      </c>
      <c r="P21" s="102"/>
      <c r="U21" s="130"/>
    </row>
    <row r="22" spans="1:21" x14ac:dyDescent="0.2">
      <c r="A22" s="178" t="s">
        <v>3</v>
      </c>
      <c r="B22" s="308">
        <f>'[1]Podklady RZ'!B640</f>
        <v>0</v>
      </c>
      <c r="C22" s="209">
        <f>'[1]Podklady RZ'!C640</f>
        <v>0</v>
      </c>
      <c r="D22" s="309">
        <f>'[1]Podklady RZ'!D640</f>
        <v>0</v>
      </c>
      <c r="E22" s="209">
        <f>'[1]Podklady RZ'!E640</f>
        <v>0</v>
      </c>
      <c r="F22" s="209">
        <f>'[1]Podklady RZ'!F640</f>
        <v>0</v>
      </c>
      <c r="G22" s="209">
        <f>'[1]Podklady RZ'!G640</f>
        <v>0</v>
      </c>
      <c r="H22" s="308">
        <f>'[1]Podklady RZ'!H640</f>
        <v>0</v>
      </c>
      <c r="I22" s="209">
        <f>'[1]Podklady RZ'!I640</f>
        <v>0</v>
      </c>
      <c r="J22" s="309">
        <f>'[1]Podklady RZ'!J640</f>
        <v>0</v>
      </c>
      <c r="K22" s="308">
        <f>'[1]Podklady RZ'!K640</f>
        <v>0</v>
      </c>
      <c r="L22" s="209">
        <f>'[1]Podklady RZ'!L640</f>
        <v>0</v>
      </c>
      <c r="M22" s="309">
        <f>'[1]Podklady RZ'!M640</f>
        <v>0</v>
      </c>
      <c r="N22" s="209">
        <f>'[1]Podklady RZ'!N640</f>
        <v>0</v>
      </c>
      <c r="O22" s="217">
        <f>'[1]Podklady RZ'!O640</f>
        <v>0</v>
      </c>
      <c r="P22" s="102"/>
      <c r="U22" s="130"/>
    </row>
    <row r="23" spans="1:21" x14ac:dyDescent="0.2">
      <c r="A23" s="178" t="s">
        <v>31</v>
      </c>
      <c r="B23" s="308">
        <f>'[1]Podklady RZ'!B641</f>
        <v>1.1872630000000002</v>
      </c>
      <c r="C23" s="209">
        <f>'[1]Podklady RZ'!C641</f>
        <v>8.7758219999999998</v>
      </c>
      <c r="D23" s="309">
        <f>'[1]Podklady RZ'!D641</f>
        <v>1.8990989999999999</v>
      </c>
      <c r="E23" s="209">
        <f>'[1]Podklady RZ'!E641</f>
        <v>0.31289999999999996</v>
      </c>
      <c r="F23" s="209">
        <f>'[1]Podklady RZ'!F641</f>
        <v>0.21921000000000002</v>
      </c>
      <c r="G23" s="209">
        <f>'[1]Podklady RZ'!G641</f>
        <v>3.1199999999999999E-2</v>
      </c>
      <c r="H23" s="308">
        <f>'[1]Podklady RZ'!H641</f>
        <v>2.6524200000000002</v>
      </c>
      <c r="I23" s="209">
        <f>'[1]Podklady RZ'!I641</f>
        <v>0.53949999999999998</v>
      </c>
      <c r="J23" s="309">
        <f>'[1]Podklady RZ'!J641</f>
        <v>0.25610000000000005</v>
      </c>
      <c r="K23" s="308">
        <f>'[1]Podklady RZ'!K641</f>
        <v>0.34870000000000001</v>
      </c>
      <c r="L23" s="209">
        <f>'[1]Podklady RZ'!L641</f>
        <v>0.48102100000000003</v>
      </c>
      <c r="M23" s="309">
        <f>'[1]Podklady RZ'!M641</f>
        <v>0.90989999999999993</v>
      </c>
      <c r="N23" s="209">
        <f>'[1]Podklady RZ'!N641</f>
        <v>17.613135</v>
      </c>
      <c r="O23" s="217">
        <f>'[1]Podklady RZ'!O641</f>
        <v>6.0752409146724043E-2</v>
      </c>
      <c r="P23" s="102"/>
      <c r="U23" s="130"/>
    </row>
    <row r="24" spans="1:21" x14ac:dyDescent="0.2">
      <c r="A24" s="178" t="s">
        <v>30</v>
      </c>
      <c r="B24" s="308">
        <f>'[1]Podklady RZ'!B642</f>
        <v>658.8438299999998</v>
      </c>
      <c r="C24" s="209">
        <f>'[1]Podklady RZ'!C642</f>
        <v>586.75701900000001</v>
      </c>
      <c r="D24" s="309">
        <f>'[1]Podklady RZ'!D642</f>
        <v>565.65422299999977</v>
      </c>
      <c r="E24" s="209">
        <f>'[1]Podklady RZ'!E642</f>
        <v>531.69285392086329</v>
      </c>
      <c r="F24" s="209">
        <f>'[1]Podklady RZ'!F642</f>
        <v>422.31989776007066</v>
      </c>
      <c r="G24" s="209">
        <f>'[1]Podklady RZ'!G642</f>
        <v>327.46128510114829</v>
      </c>
      <c r="H24" s="308">
        <f>'[1]Podklady RZ'!H642</f>
        <v>287.77820906520213</v>
      </c>
      <c r="I24" s="209">
        <f>'[1]Podklady RZ'!I642</f>
        <v>332.03390610456859</v>
      </c>
      <c r="J24" s="309">
        <f>'[1]Podklady RZ'!J642</f>
        <v>414.06373358606999</v>
      </c>
      <c r="K24" s="308">
        <f>'[1]Podklady RZ'!K642</f>
        <v>467.3163097984858</v>
      </c>
      <c r="L24" s="209">
        <f>'[1]Podklady RZ'!L642</f>
        <v>526.3582133209253</v>
      </c>
      <c r="M24" s="309">
        <f>'[1]Podklady RZ'!M642</f>
        <v>616.24691447051032</v>
      </c>
      <c r="N24" s="209">
        <f>'[1]Podklady RZ'!N642</f>
        <v>5736.5263951278448</v>
      </c>
      <c r="O24" s="217">
        <f>'[1]Podklady RZ'!O642</f>
        <v>0.22540069668811866</v>
      </c>
      <c r="P24" s="102"/>
      <c r="U24" s="99"/>
    </row>
    <row r="25" spans="1:21" ht="13.5" customHeight="1" x14ac:dyDescent="0.2">
      <c r="A25" s="176" t="s">
        <v>314</v>
      </c>
      <c r="B25" s="306">
        <f>'[1]Podklady RZ'!B643</f>
        <v>-1486.521</v>
      </c>
      <c r="C25" s="208">
        <f>'[1]Podklady RZ'!C643</f>
        <v>-1275.367</v>
      </c>
      <c r="D25" s="307">
        <f>'[1]Podklady RZ'!D643</f>
        <v>-1225.421</v>
      </c>
      <c r="E25" s="208">
        <f>'[1]Podklady RZ'!E643</f>
        <v>-969.15800000000002</v>
      </c>
      <c r="F25" s="208">
        <f>'[1]Podklady RZ'!F643</f>
        <v>-667.65200000000004</v>
      </c>
      <c r="G25" s="208">
        <f>'[1]Podklady RZ'!G643</f>
        <v>-264.77800000000002</v>
      </c>
      <c r="H25" s="306">
        <f>'[1]Podklady RZ'!H643</f>
        <v>-123.447</v>
      </c>
      <c r="I25" s="208">
        <f>'[1]Podklady RZ'!I643</f>
        <v>-208.71899999999999</v>
      </c>
      <c r="J25" s="307">
        <f>'[1]Podklady RZ'!J643</f>
        <v>-346.00299999999999</v>
      </c>
      <c r="K25" s="306">
        <f>'[1]Podklady RZ'!K643</f>
        <v>-767.37199999999996</v>
      </c>
      <c r="L25" s="208">
        <f>'[1]Podklady RZ'!L643</f>
        <v>-1103.45</v>
      </c>
      <c r="M25" s="307">
        <f>'[1]Podklady RZ'!M643</f>
        <v>-1371.21</v>
      </c>
      <c r="N25" s="208">
        <f>'[1]Podklady RZ'!N643</f>
        <v>-9809.0980000000018</v>
      </c>
      <c r="O25" s="216"/>
      <c r="P25" s="10"/>
      <c r="U25" s="79"/>
    </row>
    <row r="26" spans="1:21" ht="13.5" customHeight="1" x14ac:dyDescent="0.2">
      <c r="A26" s="176" t="s">
        <v>312</v>
      </c>
      <c r="B26" s="306">
        <f>'[1]Podklady RZ'!B644</f>
        <v>1327.6269099999997</v>
      </c>
      <c r="C26" s="208">
        <f>'[1]Podklady RZ'!C644</f>
        <v>1207.583361</v>
      </c>
      <c r="D26" s="307">
        <f>'[1]Podklady RZ'!D644</f>
        <v>1136.3968960000002</v>
      </c>
      <c r="E26" s="208">
        <f>'[1]Podklady RZ'!E644</f>
        <v>962.4324049999999</v>
      </c>
      <c r="F26" s="208">
        <f>'[1]Podklady RZ'!F644</f>
        <v>730.19283100000007</v>
      </c>
      <c r="G26" s="208">
        <f>'[1]Podklady RZ'!G644</f>
        <v>427.076911</v>
      </c>
      <c r="H26" s="306">
        <f>'[1]Podklady RZ'!H644</f>
        <v>364.28229999999991</v>
      </c>
      <c r="I26" s="208">
        <f>'[1]Podklady RZ'!I644</f>
        <v>395.14724100000007</v>
      </c>
      <c r="J26" s="307">
        <f>'[1]Podklady RZ'!J644</f>
        <v>550.35607199999993</v>
      </c>
      <c r="K26" s="306">
        <f>'[1]Podklady RZ'!K644</f>
        <v>801.08158400000002</v>
      </c>
      <c r="L26" s="208">
        <f>'[1]Podklady RZ'!L644</f>
        <v>1019.7859119999999</v>
      </c>
      <c r="M26" s="307">
        <f>'[1]Podklady RZ'!M644</f>
        <v>1230.6664640000001</v>
      </c>
      <c r="N26" s="208">
        <f>'[1]Podklady RZ'!N644</f>
        <v>10152.628886999999</v>
      </c>
      <c r="O26" s="216">
        <f>'[1]Podklady RZ'!O644</f>
        <v>0.12061861405637914</v>
      </c>
      <c r="P26" s="10"/>
      <c r="U26" s="79"/>
    </row>
    <row r="27" spans="1:21" ht="12.75" customHeight="1" x14ac:dyDescent="0.2">
      <c r="A27" s="178" t="s">
        <v>26</v>
      </c>
      <c r="B27" s="308">
        <f>'[1]Podklady RZ'!B645</f>
        <v>623.08040899999992</v>
      </c>
      <c r="C27" s="209">
        <f>'[1]Podklady RZ'!C645</f>
        <v>581.44308700000011</v>
      </c>
      <c r="D27" s="309">
        <f>'[1]Podklady RZ'!D645</f>
        <v>579.70070100000009</v>
      </c>
      <c r="E27" s="209">
        <f>'[1]Podklady RZ'!E645</f>
        <v>510.16650699999991</v>
      </c>
      <c r="F27" s="209">
        <f>'[1]Podklady RZ'!F645</f>
        <v>432.52217100000001</v>
      </c>
      <c r="G27" s="209">
        <f>'[1]Podklady RZ'!G645</f>
        <v>295.88840700000003</v>
      </c>
      <c r="H27" s="308">
        <f>'[1]Podklady RZ'!H645</f>
        <v>256.767449</v>
      </c>
      <c r="I27" s="209">
        <f>'[1]Podklady RZ'!I645</f>
        <v>289.09561399999996</v>
      </c>
      <c r="J27" s="309">
        <f>'[1]Podklady RZ'!J645</f>
        <v>370.67246799999998</v>
      </c>
      <c r="K27" s="308">
        <f>'[1]Podklady RZ'!K645</f>
        <v>454.077631</v>
      </c>
      <c r="L27" s="209">
        <f>'[1]Podklady RZ'!L645</f>
        <v>523.97309700000005</v>
      </c>
      <c r="M27" s="309">
        <f>'[1]Podklady RZ'!M645</f>
        <v>575.50031899999999</v>
      </c>
      <c r="N27" s="209">
        <f>'[1]Podklady RZ'!N645</f>
        <v>5492.8878599999998</v>
      </c>
      <c r="O27" s="217">
        <f>'[1]Podklady RZ'!O645</f>
        <v>0.24939543888390797</v>
      </c>
      <c r="P27" s="102"/>
      <c r="U27" s="79"/>
    </row>
    <row r="28" spans="1:21" ht="12.75" customHeight="1" x14ac:dyDescent="0.2">
      <c r="A28" s="178" t="s">
        <v>0</v>
      </c>
      <c r="B28" s="308">
        <f>'[1]Podklady RZ'!B646</f>
        <v>78.022126</v>
      </c>
      <c r="C28" s="209">
        <f>'[1]Podklady RZ'!C646</f>
        <v>68.779814999999999</v>
      </c>
      <c r="D28" s="309">
        <f>'[1]Podklady RZ'!D646</f>
        <v>66.162498999999997</v>
      </c>
      <c r="E28" s="209">
        <f>'[1]Podklady RZ'!E646</f>
        <v>68.920844000000002</v>
      </c>
      <c r="F28" s="209">
        <f>'[1]Podklady RZ'!F646</f>
        <v>44.143555999999997</v>
      </c>
      <c r="G28" s="209">
        <f>'[1]Podklady RZ'!G646</f>
        <v>31.516850999999999</v>
      </c>
      <c r="H28" s="308">
        <f>'[1]Podklady RZ'!H646</f>
        <v>18.307964999999999</v>
      </c>
      <c r="I28" s="209">
        <f>'[1]Podklady RZ'!I646</f>
        <v>13.024398</v>
      </c>
      <c r="J28" s="309">
        <f>'[1]Podklady RZ'!J646</f>
        <v>40.720388999999997</v>
      </c>
      <c r="K28" s="308">
        <f>'[1]Podklady RZ'!K646</f>
        <v>21.948683999999997</v>
      </c>
      <c r="L28" s="209">
        <f>'[1]Podklady RZ'!L646</f>
        <v>49.347336999999996</v>
      </c>
      <c r="M28" s="309">
        <f>'[1]Podklady RZ'!M646</f>
        <v>81.443680999999998</v>
      </c>
      <c r="N28" s="209">
        <f>'[1]Podklady RZ'!N646</f>
        <v>582.33814500000005</v>
      </c>
      <c r="O28" s="217">
        <f>'[1]Podklady RZ'!O646</f>
        <v>0.26414983981640777</v>
      </c>
      <c r="P28" s="102"/>
      <c r="U28" s="79"/>
    </row>
    <row r="29" spans="1:21" ht="12.75" customHeight="1" x14ac:dyDescent="0.2">
      <c r="A29" s="178" t="s">
        <v>1</v>
      </c>
      <c r="B29" s="308">
        <f>'[1]Podklady RZ'!B647</f>
        <v>4.7622999999999989</v>
      </c>
      <c r="C29" s="209">
        <f>'[1]Podklady RZ'!C647</f>
        <v>4.5466999999999995</v>
      </c>
      <c r="D29" s="309">
        <f>'[1]Podklady RZ'!D647</f>
        <v>3.8889999999999998</v>
      </c>
      <c r="E29" s="209">
        <f>'[1]Podklady RZ'!E647</f>
        <v>2.5452999999999997</v>
      </c>
      <c r="F29" s="209">
        <f>'[1]Podklady RZ'!F647</f>
        <v>1.5899000000000001</v>
      </c>
      <c r="G29" s="209">
        <f>'[1]Podklady RZ'!G647</f>
        <v>0.22839999999999999</v>
      </c>
      <c r="H29" s="308">
        <f>'[1]Podklady RZ'!H647</f>
        <v>0.27268200000000004</v>
      </c>
      <c r="I29" s="209">
        <f>'[1]Podklady RZ'!I647</f>
        <v>0.24578799999999998</v>
      </c>
      <c r="J29" s="309">
        <f>'[1]Podklady RZ'!J647</f>
        <v>0.54345600000000005</v>
      </c>
      <c r="K29" s="308">
        <f>'[1]Podklady RZ'!K647</f>
        <v>1.9349799999999999</v>
      </c>
      <c r="L29" s="209">
        <f>'[1]Podklady RZ'!L647</f>
        <v>3.0109599999999999</v>
      </c>
      <c r="M29" s="309">
        <f>'[1]Podklady RZ'!M647</f>
        <v>3.7823200000000003</v>
      </c>
      <c r="N29" s="209">
        <f>'[1]Podklady RZ'!N647</f>
        <v>27.351785999999997</v>
      </c>
      <c r="O29" s="217">
        <f>'[1]Podklady RZ'!O647</f>
        <v>3.6893075463825128E-2</v>
      </c>
      <c r="P29" s="102"/>
      <c r="U29" s="79"/>
    </row>
    <row r="30" spans="1:21" ht="12.75" customHeight="1" x14ac:dyDescent="0.2">
      <c r="A30" s="178" t="s">
        <v>2</v>
      </c>
      <c r="B30" s="308">
        <f>'[1]Podklady RZ'!B648</f>
        <v>0.24809199999999998</v>
      </c>
      <c r="C30" s="209">
        <f>'[1]Podklady RZ'!C648</f>
        <v>0.20790999999999998</v>
      </c>
      <c r="D30" s="309">
        <f>'[1]Podklady RZ'!D648</f>
        <v>0.17818999999999999</v>
      </c>
      <c r="E30" s="209">
        <f>'[1]Podklady RZ'!E648</f>
        <v>0.12822999999999998</v>
      </c>
      <c r="F30" s="209">
        <f>'[1]Podklady RZ'!F648</f>
        <v>8.7180000000000007E-2</v>
      </c>
      <c r="G30" s="209">
        <f>'[1]Podklady RZ'!G648</f>
        <v>0.01</v>
      </c>
      <c r="H30" s="308">
        <f>'[1]Podklady RZ'!H648</f>
        <v>5.0000000000000001E-3</v>
      </c>
      <c r="I30" s="209">
        <f>'[1]Podklady RZ'!I648</f>
        <v>7.0000000000000001E-3</v>
      </c>
      <c r="J30" s="309">
        <f>'[1]Podklady RZ'!J648</f>
        <v>1.9E-2</v>
      </c>
      <c r="K30" s="308">
        <f>'[1]Podklady RZ'!K648</f>
        <v>0.12556999999999999</v>
      </c>
      <c r="L30" s="209">
        <f>'[1]Podklady RZ'!L648</f>
        <v>0.18421999999999999</v>
      </c>
      <c r="M30" s="309">
        <f>'[1]Podklady RZ'!M648</f>
        <v>0.22757999999999998</v>
      </c>
      <c r="N30" s="209">
        <f>'[1]Podklady RZ'!N648</f>
        <v>1.427972</v>
      </c>
      <c r="O30" s="217">
        <f>'[1]Podklady RZ'!O648</f>
        <v>6.1244662978378979E-3</v>
      </c>
      <c r="P30" s="102"/>
    </row>
    <row r="31" spans="1:21" x14ac:dyDescent="0.2">
      <c r="A31" s="178" t="s">
        <v>6</v>
      </c>
      <c r="B31" s="308">
        <f>'[1]Podklady RZ'!B649</f>
        <v>1.557966</v>
      </c>
      <c r="C31" s="209">
        <f>'[1]Podklady RZ'!C649</f>
        <v>1.3610009999999999</v>
      </c>
      <c r="D31" s="309">
        <f>'[1]Podklady RZ'!D649</f>
        <v>1.298699</v>
      </c>
      <c r="E31" s="209">
        <f>'[1]Podklady RZ'!E649</f>
        <v>1.302451</v>
      </c>
      <c r="F31" s="209">
        <f>'[1]Podklady RZ'!F649</f>
        <v>1.44997</v>
      </c>
      <c r="G31" s="209">
        <f>'[1]Podklady RZ'!G649</f>
        <v>1.0864769999999999</v>
      </c>
      <c r="H31" s="308">
        <f>'[1]Podklady RZ'!H649</f>
        <v>1.3768799999999999</v>
      </c>
      <c r="I31" s="209">
        <f>'[1]Podklady RZ'!I649</f>
        <v>1.5568869999999999</v>
      </c>
      <c r="J31" s="309">
        <f>'[1]Podklady RZ'!J649</f>
        <v>1.8029229999999998</v>
      </c>
      <c r="K31" s="308">
        <f>'[1]Podklady RZ'!K649</f>
        <v>2.501252</v>
      </c>
      <c r="L31" s="209">
        <f>'[1]Podklady RZ'!L649</f>
        <v>2.2986060000000004</v>
      </c>
      <c r="M31" s="309">
        <f>'[1]Podklady RZ'!M649</f>
        <v>2.172955</v>
      </c>
      <c r="N31" s="209">
        <f>'[1]Podklady RZ'!N649</f>
        <v>19.766067</v>
      </c>
      <c r="O31" s="217">
        <f>'[1]Podklady RZ'!O649</f>
        <v>4.6663331443124748E-2</v>
      </c>
      <c r="P31" s="102"/>
    </row>
    <row r="32" spans="1:21" x14ac:dyDescent="0.2">
      <c r="A32" s="178" t="s">
        <v>25</v>
      </c>
      <c r="B32" s="308">
        <f>'[1]Podklady RZ'!B650</f>
        <v>422.99853599999989</v>
      </c>
      <c r="C32" s="209">
        <f>'[1]Podklady RZ'!C650</f>
        <v>372.94563299999993</v>
      </c>
      <c r="D32" s="309">
        <f>'[1]Podklady RZ'!D650</f>
        <v>333.22740900000002</v>
      </c>
      <c r="E32" s="209">
        <f>'[1]Podklady RZ'!E650</f>
        <v>258.75018399999999</v>
      </c>
      <c r="F32" s="209">
        <f>'[1]Podklady RZ'!F650</f>
        <v>176.05024300000002</v>
      </c>
      <c r="G32" s="209">
        <f>'[1]Podklady RZ'!G650</f>
        <v>71.433876999999981</v>
      </c>
      <c r="H32" s="308">
        <f>'[1]Podklady RZ'!H650</f>
        <v>64.916672999999975</v>
      </c>
      <c r="I32" s="209">
        <f>'[1]Podklady RZ'!I650</f>
        <v>67.538012000000023</v>
      </c>
      <c r="J32" s="309">
        <f>'[1]Podklady RZ'!J650</f>
        <v>98.968223999999992</v>
      </c>
      <c r="K32" s="308">
        <f>'[1]Podklady RZ'!K650</f>
        <v>219.081694</v>
      </c>
      <c r="L32" s="209">
        <f>'[1]Podklady RZ'!L650</f>
        <v>297.210894</v>
      </c>
      <c r="M32" s="309">
        <f>'[1]Podklady RZ'!M650</f>
        <v>382.17572499999994</v>
      </c>
      <c r="N32" s="209">
        <f>'[1]Podklady RZ'!N650</f>
        <v>2765.2971039999998</v>
      </c>
      <c r="O32" s="217">
        <f>'[1]Podklady RZ'!O650</f>
        <v>7.5229012424568933E-2</v>
      </c>
      <c r="P32" s="102"/>
    </row>
    <row r="33" spans="1:16" x14ac:dyDescent="0.2">
      <c r="A33" s="178" t="s">
        <v>5</v>
      </c>
      <c r="B33" s="308">
        <f>'[1]Podklady RZ'!B651</f>
        <v>193.77248700000001</v>
      </c>
      <c r="C33" s="209">
        <f>'[1]Podklady RZ'!C651</f>
        <v>175.38465399999998</v>
      </c>
      <c r="D33" s="309">
        <f>'[1]Podklady RZ'!D651</f>
        <v>149.25726499999996</v>
      </c>
      <c r="E33" s="209">
        <f>'[1]Podklady RZ'!E651</f>
        <v>118.31467600000002</v>
      </c>
      <c r="F33" s="209">
        <f>'[1]Podklady RZ'!F651</f>
        <v>73.317113000000006</v>
      </c>
      <c r="G33" s="209">
        <f>'[1]Podklady RZ'!G651</f>
        <v>26.688898999999999</v>
      </c>
      <c r="H33" s="308">
        <f>'[1]Podklady RZ'!H651</f>
        <v>22.410650999999998</v>
      </c>
      <c r="I33" s="209">
        <f>'[1]Podklady RZ'!I651</f>
        <v>23.470541999999995</v>
      </c>
      <c r="J33" s="309">
        <f>'[1]Podklady RZ'!J651</f>
        <v>37.101192999999995</v>
      </c>
      <c r="K33" s="308">
        <f>'[1]Podklady RZ'!K651</f>
        <v>100.02483000000002</v>
      </c>
      <c r="L33" s="209">
        <f>'[1]Podklady RZ'!L651</f>
        <v>141.58932699999997</v>
      </c>
      <c r="M33" s="309">
        <f>'[1]Podklady RZ'!M651</f>
        <v>182.50022600000005</v>
      </c>
      <c r="N33" s="209">
        <f>'[1]Podklady RZ'!N651</f>
        <v>1243.8318630000003</v>
      </c>
      <c r="O33" s="217">
        <f>'[1]Podklady RZ'!O651</f>
        <v>6.2153390105728783E-2</v>
      </c>
      <c r="P33" s="102"/>
    </row>
    <row r="34" spans="1:16" x14ac:dyDescent="0.2">
      <c r="A34" s="178" t="s">
        <v>3</v>
      </c>
      <c r="B34" s="308">
        <f>'[1]Podklady RZ'!B652</f>
        <v>3.1849940000000001</v>
      </c>
      <c r="C34" s="209">
        <f>'[1]Podklady RZ'!C652</f>
        <v>2.914561</v>
      </c>
      <c r="D34" s="309">
        <f>'[1]Podklady RZ'!D652</f>
        <v>2.6831330000000002</v>
      </c>
      <c r="E34" s="209">
        <f>'[1]Podklady RZ'!E652</f>
        <v>2.3042129999999998</v>
      </c>
      <c r="F34" s="209">
        <f>'[1]Podklady RZ'!F652</f>
        <v>1.0326979999999999</v>
      </c>
      <c r="G34" s="209">
        <f>'[1]Podklady RZ'!G652</f>
        <v>0.224</v>
      </c>
      <c r="H34" s="308">
        <f>'[1]Podklady RZ'!H652</f>
        <v>0.22500000000000001</v>
      </c>
      <c r="I34" s="209">
        <f>'[1]Podklady RZ'!I652</f>
        <v>0.20899999999999999</v>
      </c>
      <c r="J34" s="309">
        <f>'[1]Podklady RZ'!J652</f>
        <v>0.52841899999999997</v>
      </c>
      <c r="K34" s="308">
        <f>'[1]Podklady RZ'!K652</f>
        <v>1.386943</v>
      </c>
      <c r="L34" s="209">
        <f>'[1]Podklady RZ'!L652</f>
        <v>2.1714709999999999</v>
      </c>
      <c r="M34" s="309">
        <f>'[1]Podklady RZ'!M652</f>
        <v>2.863658</v>
      </c>
      <c r="N34" s="209">
        <f>'[1]Podklady RZ'!N652</f>
        <v>19.728090000000002</v>
      </c>
      <c r="O34" s="217">
        <f>'[1]Podklady RZ'!O652</f>
        <v>1.1126120288695383E-2</v>
      </c>
      <c r="P34" s="102"/>
    </row>
    <row r="35" spans="1:16" ht="12" customHeight="1" x14ac:dyDescent="0.2">
      <c r="A35" s="203" t="s">
        <v>191</v>
      </c>
      <c r="B35" s="72"/>
      <c r="C35" s="72"/>
      <c r="D35" s="8"/>
      <c r="F35" s="10"/>
      <c r="G35" s="104"/>
      <c r="H35" s="104"/>
      <c r="I35" s="104"/>
      <c r="J35" s="104"/>
      <c r="K35" s="104"/>
      <c r="O35" s="3"/>
    </row>
    <row r="36" spans="1:16" x14ac:dyDescent="0.2">
      <c r="A36" s="203"/>
      <c r="B36" s="72"/>
      <c r="C36" s="72"/>
    </row>
    <row r="37" spans="1:16" x14ac:dyDescent="0.2">
      <c r="B37" s="79"/>
      <c r="C37" s="79"/>
      <c r="D37" s="79"/>
    </row>
    <row r="38" spans="1:16" x14ac:dyDescent="0.2">
      <c r="B38" s="79"/>
      <c r="C38" s="79"/>
      <c r="D38" s="79"/>
    </row>
    <row r="39" spans="1:16" x14ac:dyDescent="0.2">
      <c r="B39" s="79"/>
      <c r="C39" s="79"/>
      <c r="D39" s="79"/>
      <c r="M39" s="110" t="s">
        <v>168</v>
      </c>
      <c r="N39" s="117">
        <f>O6</f>
        <v>0.11167273978989455</v>
      </c>
    </row>
    <row r="40" spans="1:16" x14ac:dyDescent="0.2">
      <c r="B40" s="121"/>
      <c r="C40" s="121"/>
      <c r="D40" s="121"/>
      <c r="M40" s="110" t="s">
        <v>59</v>
      </c>
      <c r="N40" s="117">
        <f>O7</f>
        <v>0.17394230463581509</v>
      </c>
    </row>
    <row r="41" spans="1:16" x14ac:dyDescent="0.2">
      <c r="B41" s="79"/>
      <c r="C41" s="79"/>
      <c r="D41" s="79"/>
      <c r="M41" s="110" t="s">
        <v>117</v>
      </c>
      <c r="N41" s="117">
        <f>O8</f>
        <v>0.22936874539855479</v>
      </c>
    </row>
  </sheetData>
  <mergeCells count="6">
    <mergeCell ref="O4:O5"/>
    <mergeCell ref="B4:D4"/>
    <mergeCell ref="E4:G4"/>
    <mergeCell ref="H4:J4"/>
    <mergeCell ref="K4:M4"/>
    <mergeCell ref="N4:N5"/>
  </mergeCells>
  <conditionalFormatting sqref="O9:O24 O27:O34">
    <cfRule type="dataBar" priority="1">
      <dataBar>
        <cfvo type="num" val="0"/>
        <cfvo type="num" val="1"/>
        <color theme="9"/>
      </dataBar>
      <extLst>
        <ext xmlns:x14="http://schemas.microsoft.com/office/spreadsheetml/2009/9/main" uri="{B025F937-C7B1-47D3-B67F-A62EFF666E3E}">
          <x14:id>{6534512B-0C0A-4CCF-B02D-9E89E9FE7565}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6534512B-0C0A-4CCF-B02D-9E89E9FE7565}">
            <x14:dataBar minLength="0" maxLength="100" gradient="0" direction="rightToLeft">
              <x14:cfvo type="num">
                <xm:f>0</xm:f>
              </x14:cfvo>
              <x14:cfvo type="num">
                <xm:f>1</xm:f>
              </x14:cfvo>
              <x14:negativeFillColor rgb="FFFF0000"/>
              <x14:axisColor rgb="FF000000"/>
            </x14:dataBar>
          </x14:cfRule>
          <xm:sqref>O9:O24 O27:O34</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2"/>
  <dimension ref="A1:U41"/>
  <sheetViews>
    <sheetView showGridLines="0" view="pageBreakPreview" zoomScaleNormal="70" zoomScaleSheetLayoutView="100" workbookViewId="0">
      <selection activeCell="T34" sqref="T34"/>
    </sheetView>
  </sheetViews>
  <sheetFormatPr defaultColWidth="9.140625" defaultRowHeight="12" x14ac:dyDescent="0.2"/>
  <cols>
    <col min="1" max="1" width="31.710937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x14ac:dyDescent="0.25">
      <c r="A1" s="257" t="s">
        <v>298</v>
      </c>
      <c r="O1" s="260"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7"/>
      <c r="B4" s="129"/>
      <c r="C4" s="129"/>
      <c r="D4" s="129"/>
      <c r="E4" s="129"/>
      <c r="F4" s="110"/>
      <c r="K4" s="110"/>
      <c r="L4" s="128"/>
    </row>
    <row r="5" spans="1:21" ht="12.75" customHeight="1" x14ac:dyDescent="0.2">
      <c r="A5" s="182"/>
      <c r="B5" s="329" t="s">
        <v>42</v>
      </c>
      <c r="C5" s="330"/>
      <c r="D5" s="331"/>
      <c r="E5" s="330" t="s">
        <v>43</v>
      </c>
      <c r="F5" s="330"/>
      <c r="G5" s="330"/>
      <c r="H5" s="329" t="s">
        <v>44</v>
      </c>
      <c r="I5" s="330"/>
      <c r="J5" s="331"/>
      <c r="K5" s="329" t="s">
        <v>45</v>
      </c>
      <c r="L5" s="330"/>
      <c r="M5" s="331"/>
      <c r="N5" s="332" t="s">
        <v>7</v>
      </c>
      <c r="O5" s="339" t="s">
        <v>218</v>
      </c>
    </row>
    <row r="6" spans="1:21" x14ac:dyDescent="0.2">
      <c r="A6" s="181"/>
      <c r="B6" s="300" t="s">
        <v>8</v>
      </c>
      <c r="C6" s="299" t="s">
        <v>9</v>
      </c>
      <c r="D6" s="301" t="s">
        <v>10</v>
      </c>
      <c r="E6" s="240" t="s">
        <v>11</v>
      </c>
      <c r="F6" s="240" t="s">
        <v>12</v>
      </c>
      <c r="G6" s="240" t="s">
        <v>13</v>
      </c>
      <c r="H6" s="300" t="s">
        <v>14</v>
      </c>
      <c r="I6" s="299" t="s">
        <v>15</v>
      </c>
      <c r="J6" s="301" t="s">
        <v>16</v>
      </c>
      <c r="K6" s="300" t="s">
        <v>17</v>
      </c>
      <c r="L6" s="299" t="s">
        <v>18</v>
      </c>
      <c r="M6" s="301" t="s">
        <v>19</v>
      </c>
      <c r="N6" s="332"/>
      <c r="O6" s="339"/>
      <c r="P6" s="110"/>
      <c r="U6" s="110"/>
    </row>
    <row r="7" spans="1:21" ht="13.5" x14ac:dyDescent="0.2">
      <c r="A7" s="175" t="s">
        <v>203</v>
      </c>
      <c r="B7" s="306">
        <f>'[1]Podklady RZ'!B660</f>
        <v>10191.442859999999</v>
      </c>
      <c r="C7" s="208">
        <f>'[1]Podklady RZ'!C660</f>
        <v>10191.442859999999</v>
      </c>
      <c r="D7" s="307">
        <f>'[1]Podklady RZ'!D660</f>
        <v>10191.442859999999</v>
      </c>
      <c r="E7" s="208">
        <f>'[1]Podklady RZ'!E660</f>
        <v>10098.942859999999</v>
      </c>
      <c r="F7" s="208">
        <f>'[1]Podklady RZ'!F660</f>
        <v>10098.942859999999</v>
      </c>
      <c r="G7" s="208">
        <f>'[1]Podklady RZ'!G660</f>
        <v>9934.6228599999995</v>
      </c>
      <c r="H7" s="306">
        <f>'[1]Podklady RZ'!H660</f>
        <v>9932.33986</v>
      </c>
      <c r="I7" s="208">
        <f>'[1]Podklady RZ'!I660</f>
        <v>9932.335860000001</v>
      </c>
      <c r="J7" s="307">
        <f>'[1]Podklady RZ'!J660</f>
        <v>9932.33986</v>
      </c>
      <c r="K7" s="306">
        <f>'[1]Podklady RZ'!K660</f>
        <v>9932.3828599999997</v>
      </c>
      <c r="L7" s="208">
        <f>'[1]Podklady RZ'!L660</f>
        <v>9932.3828599999997</v>
      </c>
      <c r="M7" s="307">
        <f>'[1]Podklady RZ'!M660</f>
        <v>9932.3828599999997</v>
      </c>
      <c r="N7" s="208">
        <f>'[1]Podklady RZ'!N660</f>
        <v>9932.3828599999997</v>
      </c>
      <c r="O7" s="215">
        <f>'[1]Podklady RZ'!O660</f>
        <v>0.25439454750577234</v>
      </c>
      <c r="P7" s="112"/>
      <c r="U7" s="61"/>
    </row>
    <row r="8" spans="1:21" x14ac:dyDescent="0.2">
      <c r="A8" s="175" t="s">
        <v>163</v>
      </c>
      <c r="B8" s="306">
        <f>'[1]Podklady RZ'!B661</f>
        <v>3645.4019340000004</v>
      </c>
      <c r="C8" s="208">
        <f>'[1]Podklady RZ'!C661</f>
        <v>3438.9866919999981</v>
      </c>
      <c r="D8" s="307">
        <f>'[1]Podklady RZ'!D661</f>
        <v>3392.5046909999992</v>
      </c>
      <c r="E8" s="208">
        <f>'[1]Podklady RZ'!E661</f>
        <v>2912.8513269999994</v>
      </c>
      <c r="F8" s="208">
        <f>'[1]Podklady RZ'!F661</f>
        <v>2648.6663930000004</v>
      </c>
      <c r="G8" s="208">
        <f>'[1]Podklady RZ'!G661</f>
        <v>1972.630893</v>
      </c>
      <c r="H8" s="306">
        <f>'[1]Podklady RZ'!H661</f>
        <v>1901.1496510000009</v>
      </c>
      <c r="I8" s="208">
        <f>'[1]Podklady RZ'!I661</f>
        <v>2007.1951630000005</v>
      </c>
      <c r="J8" s="307">
        <f>'[1]Podklady RZ'!J661</f>
        <v>2040.6544710000003</v>
      </c>
      <c r="K8" s="306">
        <f>'[1]Podklady RZ'!K661</f>
        <v>2326.909274000001</v>
      </c>
      <c r="L8" s="208">
        <f>'[1]Podklady RZ'!L661</f>
        <v>2929.050575000002</v>
      </c>
      <c r="M8" s="307">
        <f>'[1]Podklady RZ'!M661</f>
        <v>3273.2335999999987</v>
      </c>
      <c r="N8" s="208">
        <f>'[1]Podklady RZ'!N661</f>
        <v>32489.234664000003</v>
      </c>
      <c r="O8" s="215">
        <f>'[1]Podklady RZ'!O661</f>
        <v>0.20097588570958552</v>
      </c>
      <c r="P8" s="112"/>
      <c r="U8" s="61"/>
    </row>
    <row r="9" spans="1:21" x14ac:dyDescent="0.2">
      <c r="A9" s="175" t="s">
        <v>164</v>
      </c>
      <c r="B9" s="306">
        <f>'[1]Podklady RZ'!B662</f>
        <v>1680.8358579999999</v>
      </c>
      <c r="C9" s="208">
        <f>'[1]Podklady RZ'!C662</f>
        <v>1580.3558799999998</v>
      </c>
      <c r="D9" s="307">
        <f>'[1]Podklady RZ'!D662</f>
        <v>1454.647557</v>
      </c>
      <c r="E9" s="208">
        <f>'[1]Podklady RZ'!E662</f>
        <v>1196.833484</v>
      </c>
      <c r="F9" s="208">
        <f>'[1]Podklady RZ'!F662</f>
        <v>947.8938290000001</v>
      </c>
      <c r="G9" s="208">
        <f>'[1]Podklady RZ'!G662</f>
        <v>538.10385099999996</v>
      </c>
      <c r="H9" s="306">
        <f>'[1]Podklady RZ'!H662</f>
        <v>448.39538600000009</v>
      </c>
      <c r="I9" s="208">
        <f>'[1]Podklady RZ'!I662</f>
        <v>486.42567200000002</v>
      </c>
      <c r="J9" s="307">
        <f>'[1]Podklady RZ'!J662</f>
        <v>608.54633100000012</v>
      </c>
      <c r="K9" s="306">
        <f>'[1]Podklady RZ'!K662</f>
        <v>1012.712434</v>
      </c>
      <c r="L9" s="208">
        <f>'[1]Podklady RZ'!L662</f>
        <v>1280.6427600000002</v>
      </c>
      <c r="M9" s="307">
        <f>'[1]Podklady RZ'!M662</f>
        <v>1514.163401</v>
      </c>
      <c r="N9" s="208">
        <f>'[1]Podklady RZ'!N662</f>
        <v>12749.556442999998</v>
      </c>
      <c r="O9" s="216">
        <f>'[1]Podklady RZ'!O662</f>
        <v>0.13793834679653333</v>
      </c>
      <c r="P9" s="102"/>
      <c r="U9" s="105"/>
    </row>
    <row r="10" spans="1:21" x14ac:dyDescent="0.2">
      <c r="A10" s="178" t="s">
        <v>40</v>
      </c>
      <c r="B10" s="308">
        <f>'[1]Podklady RZ'!B663</f>
        <v>146.57115999999999</v>
      </c>
      <c r="C10" s="209">
        <f>'[1]Podklady RZ'!C663</f>
        <v>129.09003000000001</v>
      </c>
      <c r="D10" s="309">
        <f>'[1]Podklady RZ'!D663</f>
        <v>137.98249999999999</v>
      </c>
      <c r="E10" s="209">
        <f>'[1]Podklady RZ'!E663</f>
        <v>107.15264000000001</v>
      </c>
      <c r="F10" s="209">
        <f>'[1]Podklady RZ'!F663</f>
        <v>119.95654999999999</v>
      </c>
      <c r="G10" s="209">
        <f>'[1]Podklady RZ'!G663</f>
        <v>85.247376000000003</v>
      </c>
      <c r="H10" s="308">
        <f>'[1]Podklady RZ'!H663</f>
        <v>95.228873000000007</v>
      </c>
      <c r="I10" s="209">
        <f>'[1]Podklady RZ'!I663</f>
        <v>97.911450000000002</v>
      </c>
      <c r="J10" s="309">
        <f>'[1]Podklady RZ'!J663</f>
        <v>95.506869999999992</v>
      </c>
      <c r="K10" s="308">
        <f>'[1]Podklady RZ'!K663</f>
        <v>105.399709</v>
      </c>
      <c r="L10" s="209">
        <f>'[1]Podklady RZ'!L663</f>
        <v>136.453847</v>
      </c>
      <c r="M10" s="309">
        <f>'[1]Podklady RZ'!M663</f>
        <v>136.995484</v>
      </c>
      <c r="N10" s="209">
        <f>'[1]Podklady RZ'!N663</f>
        <v>1393.4964890000001</v>
      </c>
      <c r="O10" s="217">
        <f>'[1]Podklady RZ'!O663</f>
        <v>0.15987872267340139</v>
      </c>
      <c r="P10" s="102"/>
      <c r="U10" s="130"/>
    </row>
    <row r="11" spans="1:21" x14ac:dyDescent="0.2">
      <c r="A11" s="178" t="s">
        <v>39</v>
      </c>
      <c r="B11" s="308">
        <f>'[1]Podklady RZ'!B664</f>
        <v>3.2797430000000003</v>
      </c>
      <c r="C11" s="209">
        <f>'[1]Podklady RZ'!C664</f>
        <v>2.9540889999999997</v>
      </c>
      <c r="D11" s="309">
        <f>'[1]Podklady RZ'!D664</f>
        <v>3.116269</v>
      </c>
      <c r="E11" s="209">
        <f>'[1]Podklady RZ'!E664</f>
        <v>3.0233600000000003</v>
      </c>
      <c r="F11" s="209">
        <f>'[1]Podklady RZ'!F664</f>
        <v>1.874787</v>
      </c>
      <c r="G11" s="209">
        <f>'[1]Podklady RZ'!G664</f>
        <v>1.4027639999999999</v>
      </c>
      <c r="H11" s="308">
        <f>'[1]Podklady RZ'!H664</f>
        <v>1.1205019999999999</v>
      </c>
      <c r="I11" s="209">
        <f>'[1]Podklady RZ'!I664</f>
        <v>1.636161</v>
      </c>
      <c r="J11" s="309">
        <f>'[1]Podklady RZ'!J664</f>
        <v>1.668248</v>
      </c>
      <c r="K11" s="308">
        <f>'[1]Podklady RZ'!K664</f>
        <v>2.6159590000000001</v>
      </c>
      <c r="L11" s="209">
        <f>'[1]Podklady RZ'!L664</f>
        <v>3.0906210000000001</v>
      </c>
      <c r="M11" s="309">
        <f>'[1]Podklady RZ'!M664</f>
        <v>3.1985950000000001</v>
      </c>
      <c r="N11" s="209">
        <f>'[1]Podklady RZ'!N664</f>
        <v>28.981097999999996</v>
      </c>
      <c r="O11" s="217">
        <f>'[1]Podklady RZ'!O664</f>
        <v>4.9683932670638559E-2</v>
      </c>
      <c r="P11" s="102"/>
      <c r="U11" s="130"/>
    </row>
    <row r="12" spans="1:21" x14ac:dyDescent="0.2">
      <c r="A12" s="178" t="s">
        <v>38</v>
      </c>
      <c r="B12" s="308">
        <f>'[1]Podklady RZ'!B665</f>
        <v>0</v>
      </c>
      <c r="C12" s="209">
        <f>'[1]Podklady RZ'!C665</f>
        <v>0</v>
      </c>
      <c r="D12" s="309">
        <f>'[1]Podklady RZ'!D665</f>
        <v>0</v>
      </c>
      <c r="E12" s="209">
        <f>'[1]Podklady RZ'!E665</f>
        <v>0</v>
      </c>
      <c r="F12" s="209">
        <f>'[1]Podklady RZ'!F665</f>
        <v>0</v>
      </c>
      <c r="G12" s="209">
        <f>'[1]Podklady RZ'!G665</f>
        <v>0</v>
      </c>
      <c r="H12" s="308">
        <f>'[1]Podklady RZ'!H665</f>
        <v>0</v>
      </c>
      <c r="I12" s="209">
        <f>'[1]Podklady RZ'!I665</f>
        <v>0.19027000000000002</v>
      </c>
      <c r="J12" s="309">
        <f>'[1]Podklady RZ'!J665</f>
        <v>0.41285000000000005</v>
      </c>
      <c r="K12" s="308">
        <f>'[1]Podklady RZ'!K665</f>
        <v>0.63333000000000006</v>
      </c>
      <c r="L12" s="209">
        <f>'[1]Podklady RZ'!L665</f>
        <v>1.47061</v>
      </c>
      <c r="M12" s="309">
        <f>'[1]Podklady RZ'!M665</f>
        <v>1.02311</v>
      </c>
      <c r="N12" s="209">
        <f>'[1]Podklady RZ'!N665</f>
        <v>3.7301700000000002</v>
      </c>
      <c r="O12" s="217">
        <f>'[1]Podklady RZ'!O665</f>
        <v>3.8131602176429331E-4</v>
      </c>
      <c r="P12" s="102"/>
      <c r="U12" s="130"/>
    </row>
    <row r="13" spans="1:21" x14ac:dyDescent="0.2">
      <c r="A13" s="178" t="s">
        <v>60</v>
      </c>
      <c r="B13" s="308">
        <f>'[1]Podklady RZ'!B666</f>
        <v>0</v>
      </c>
      <c r="C13" s="209">
        <f>'[1]Podklady RZ'!C666</f>
        <v>0</v>
      </c>
      <c r="D13" s="309">
        <f>'[1]Podklady RZ'!D666</f>
        <v>0</v>
      </c>
      <c r="E13" s="209">
        <f>'[1]Podklady RZ'!E666</f>
        <v>0</v>
      </c>
      <c r="F13" s="209">
        <f>'[1]Podklady RZ'!F666</f>
        <v>0</v>
      </c>
      <c r="G13" s="209">
        <f>'[1]Podklady RZ'!G666</f>
        <v>0</v>
      </c>
      <c r="H13" s="308">
        <f>'[1]Podklady RZ'!H666</f>
        <v>0</v>
      </c>
      <c r="I13" s="209">
        <f>'[1]Podklady RZ'!I666</f>
        <v>0</v>
      </c>
      <c r="J13" s="309">
        <f>'[1]Podklady RZ'!J666</f>
        <v>0</v>
      </c>
      <c r="K13" s="308">
        <f>'[1]Podklady RZ'!K666</f>
        <v>0</v>
      </c>
      <c r="L13" s="209">
        <f>'[1]Podklady RZ'!L666</f>
        <v>0</v>
      </c>
      <c r="M13" s="309">
        <f>'[1]Podklady RZ'!M666</f>
        <v>0</v>
      </c>
      <c r="N13" s="209">
        <f>'[1]Podklady RZ'!N666</f>
        <v>0</v>
      </c>
      <c r="O13" s="217">
        <f>'[1]Podklady RZ'!O666</f>
        <v>0</v>
      </c>
      <c r="P13" s="102"/>
      <c r="U13" s="130"/>
    </row>
    <row r="14" spans="1:21" x14ac:dyDescent="0.2">
      <c r="A14" s="178" t="s">
        <v>61</v>
      </c>
      <c r="B14" s="308">
        <f>'[1]Podklady RZ'!B667</f>
        <v>13.068267303656199</v>
      </c>
      <c r="C14" s="209">
        <f>'[1]Podklady RZ'!C667</f>
        <v>11.982037786244412</v>
      </c>
      <c r="D14" s="309">
        <f>'[1]Podklady RZ'!D667</f>
        <v>10.216617737050102</v>
      </c>
      <c r="E14" s="209">
        <f>'[1]Podklady RZ'!E667</f>
        <v>8.2106136134619838</v>
      </c>
      <c r="F14" s="209">
        <f>'[1]Podklady RZ'!F667</f>
        <v>5.4949434721097159</v>
      </c>
      <c r="G14" s="209">
        <f>'[1]Podklady RZ'!G667</f>
        <v>2.152060640236019</v>
      </c>
      <c r="H14" s="308">
        <f>'[1]Podklady RZ'!H667</f>
        <v>1.9486031166255331</v>
      </c>
      <c r="I14" s="209">
        <f>'[1]Podklady RZ'!I667</f>
        <v>2.1057246669147882</v>
      </c>
      <c r="J14" s="309">
        <f>'[1]Podklady RZ'!J667</f>
        <v>2.9046576936663362</v>
      </c>
      <c r="K14" s="308">
        <f>'[1]Podklady RZ'!K667</f>
        <v>6.8509050935691773</v>
      </c>
      <c r="L14" s="209">
        <f>'[1]Podklady RZ'!L667</f>
        <v>9.0240760304680432</v>
      </c>
      <c r="M14" s="309">
        <f>'[1]Podklady RZ'!M667</f>
        <v>11.359492845997682</v>
      </c>
      <c r="N14" s="209">
        <f>'[1]Podklady RZ'!N667</f>
        <v>85.317999999999984</v>
      </c>
      <c r="O14" s="217">
        <f>'[1]Podklady RZ'!O667</f>
        <v>0.88050633810171919</v>
      </c>
      <c r="P14" s="102"/>
      <c r="U14" s="130"/>
    </row>
    <row r="15" spans="1:21" x14ac:dyDescent="0.2">
      <c r="A15" s="178" t="s">
        <v>62</v>
      </c>
      <c r="B15" s="308">
        <f>'[1]Podklady RZ'!B668</f>
        <v>1E-3</v>
      </c>
      <c r="C15" s="209">
        <f>'[1]Podklady RZ'!C668</f>
        <v>3.0000000000000001E-3</v>
      </c>
      <c r="D15" s="309">
        <f>'[1]Podklady RZ'!D668</f>
        <v>6.0000000000000001E-3</v>
      </c>
      <c r="E15" s="209">
        <f>'[1]Podklady RZ'!E668</f>
        <v>8.9999999999999993E-3</v>
      </c>
      <c r="F15" s="209">
        <f>'[1]Podklady RZ'!F668</f>
        <v>0.01</v>
      </c>
      <c r="G15" s="209">
        <f>'[1]Podklady RZ'!G668</f>
        <v>1.4E-2</v>
      </c>
      <c r="H15" s="308">
        <f>'[1]Podklady RZ'!H668</f>
        <v>1.2999999999999999E-2</v>
      </c>
      <c r="I15" s="209">
        <f>'[1]Podklady RZ'!I668</f>
        <v>0.01</v>
      </c>
      <c r="J15" s="309">
        <f>'[1]Podklady RZ'!J668</f>
        <v>8.9999999999999993E-3</v>
      </c>
      <c r="K15" s="308">
        <f>'[1]Podklady RZ'!K668</f>
        <v>7.0000000000000001E-3</v>
      </c>
      <c r="L15" s="209">
        <f>'[1]Podklady RZ'!L668</f>
        <v>1E-3</v>
      </c>
      <c r="M15" s="309">
        <f>'[1]Podklady RZ'!M668</f>
        <v>2E-3</v>
      </c>
      <c r="N15" s="209">
        <f>'[1]Podklady RZ'!N668</f>
        <v>8.4999999999999992E-2</v>
      </c>
      <c r="O15" s="217">
        <f>'[1]Podklady RZ'!O668</f>
        <v>0.14768431001890359</v>
      </c>
      <c r="P15" s="102"/>
      <c r="U15" s="130"/>
    </row>
    <row r="16" spans="1:21" x14ac:dyDescent="0.2">
      <c r="A16" s="178" t="s">
        <v>37</v>
      </c>
      <c r="B16" s="308">
        <f>'[1]Podklady RZ'!B669</f>
        <v>1358.0480889999999</v>
      </c>
      <c r="C16" s="209">
        <f>'[1]Podklady RZ'!C669</f>
        <v>1273.4982849999999</v>
      </c>
      <c r="D16" s="309">
        <f>'[1]Podklady RZ'!D669</f>
        <v>1171.398185</v>
      </c>
      <c r="E16" s="209">
        <f>'[1]Podklady RZ'!E669</f>
        <v>906.17887699999994</v>
      </c>
      <c r="F16" s="209">
        <f>'[1]Podklady RZ'!F669</f>
        <v>679.36976800000002</v>
      </c>
      <c r="G16" s="209">
        <f>'[1]Podklady RZ'!G669</f>
        <v>390.96704</v>
      </c>
      <c r="H16" s="308">
        <f>'[1]Podklady RZ'!H669</f>
        <v>294.31274700000006</v>
      </c>
      <c r="I16" s="209">
        <f>'[1]Podklady RZ'!I669</f>
        <v>334.14808299999999</v>
      </c>
      <c r="J16" s="309">
        <f>'[1]Podklady RZ'!J669</f>
        <v>418.60024700000008</v>
      </c>
      <c r="K16" s="308">
        <f>'[1]Podklady RZ'!K669</f>
        <v>763.03583700000001</v>
      </c>
      <c r="L16" s="209">
        <f>'[1]Podklady RZ'!L669</f>
        <v>1003.988838</v>
      </c>
      <c r="M16" s="309">
        <f>'[1]Podklady RZ'!M669</f>
        <v>1216.9949570000001</v>
      </c>
      <c r="N16" s="209">
        <f>'[1]Podklady RZ'!N669</f>
        <v>9810.5409530000015</v>
      </c>
      <c r="O16" s="217">
        <f>'[1]Podklady RZ'!O669</f>
        <v>0.24883757760375008</v>
      </c>
      <c r="P16" s="102"/>
      <c r="U16" s="130"/>
    </row>
    <row r="17" spans="1:21" x14ac:dyDescent="0.2">
      <c r="A17" s="178" t="s">
        <v>72</v>
      </c>
      <c r="B17" s="308">
        <f>'[1]Podklady RZ'!B670</f>
        <v>0</v>
      </c>
      <c r="C17" s="209">
        <f>'[1]Podklady RZ'!C670</f>
        <v>0</v>
      </c>
      <c r="D17" s="309">
        <f>'[1]Podklady RZ'!D670</f>
        <v>0</v>
      </c>
      <c r="E17" s="209">
        <f>'[1]Podklady RZ'!E670</f>
        <v>0</v>
      </c>
      <c r="F17" s="209">
        <f>'[1]Podklady RZ'!F670</f>
        <v>0</v>
      </c>
      <c r="G17" s="209">
        <f>'[1]Podklady RZ'!G670</f>
        <v>0</v>
      </c>
      <c r="H17" s="308">
        <f>'[1]Podklady RZ'!H670</f>
        <v>0</v>
      </c>
      <c r="I17" s="209">
        <f>'[1]Podklady RZ'!I670</f>
        <v>0</v>
      </c>
      <c r="J17" s="309">
        <f>'[1]Podklady RZ'!J670</f>
        <v>0</v>
      </c>
      <c r="K17" s="308">
        <f>'[1]Podklady RZ'!K670</f>
        <v>0</v>
      </c>
      <c r="L17" s="209">
        <f>'[1]Podklady RZ'!L670</f>
        <v>0</v>
      </c>
      <c r="M17" s="309">
        <f>'[1]Podklady RZ'!M670</f>
        <v>0</v>
      </c>
      <c r="N17" s="209">
        <f>'[1]Podklady RZ'!N670</f>
        <v>0</v>
      </c>
      <c r="O17" s="217">
        <f>'[1]Podklady RZ'!O670</f>
        <v>0</v>
      </c>
      <c r="P17" s="102"/>
      <c r="U17" s="130"/>
    </row>
    <row r="18" spans="1:21" x14ac:dyDescent="0.2">
      <c r="A18" s="178" t="s">
        <v>36</v>
      </c>
      <c r="B18" s="308">
        <f>'[1]Podklady RZ'!B671</f>
        <v>0</v>
      </c>
      <c r="C18" s="209">
        <f>'[1]Podklady RZ'!C671</f>
        <v>0</v>
      </c>
      <c r="D18" s="309">
        <f>'[1]Podklady RZ'!D671</f>
        <v>0</v>
      </c>
      <c r="E18" s="209">
        <f>'[1]Podklady RZ'!E671</f>
        <v>0</v>
      </c>
      <c r="F18" s="209">
        <f>'[1]Podklady RZ'!F671</f>
        <v>0</v>
      </c>
      <c r="G18" s="209">
        <f>'[1]Podklady RZ'!G671</f>
        <v>0</v>
      </c>
      <c r="H18" s="308">
        <f>'[1]Podklady RZ'!H671</f>
        <v>0</v>
      </c>
      <c r="I18" s="209">
        <f>'[1]Podklady RZ'!I671</f>
        <v>0</v>
      </c>
      <c r="J18" s="309">
        <f>'[1]Podklady RZ'!J671</f>
        <v>0</v>
      </c>
      <c r="K18" s="308">
        <f>'[1]Podklady RZ'!K671</f>
        <v>0</v>
      </c>
      <c r="L18" s="209">
        <f>'[1]Podklady RZ'!L671</f>
        <v>0</v>
      </c>
      <c r="M18" s="309">
        <f>'[1]Podklady RZ'!M671</f>
        <v>0</v>
      </c>
      <c r="N18" s="209">
        <f>'[1]Podklady RZ'!N671</f>
        <v>0</v>
      </c>
      <c r="O18" s="217">
        <f>'[1]Podklady RZ'!O671</f>
        <v>0</v>
      </c>
      <c r="P18" s="102"/>
      <c r="U18" s="130"/>
    </row>
    <row r="19" spans="1:21" x14ac:dyDescent="0.2">
      <c r="A19" s="178" t="s">
        <v>35</v>
      </c>
      <c r="B19" s="308">
        <f>'[1]Podklady RZ'!B672</f>
        <v>0.995</v>
      </c>
      <c r="C19" s="209">
        <f>'[1]Podklady RZ'!C672</f>
        <v>0.621</v>
      </c>
      <c r="D19" s="309">
        <f>'[1]Podklady RZ'!D672</f>
        <v>0.68799999999999994</v>
      </c>
      <c r="E19" s="209">
        <f>'[1]Podklady RZ'!E672</f>
        <v>0.77400000000000002</v>
      </c>
      <c r="F19" s="209">
        <f>'[1]Podklady RZ'!F672</f>
        <v>0.19800000000000001</v>
      </c>
      <c r="G19" s="209">
        <f>'[1]Podklady RZ'!G672</f>
        <v>1.2999999999999999E-2</v>
      </c>
      <c r="H19" s="308">
        <f>'[1]Podklady RZ'!H672</f>
        <v>2.9000000000000001E-2</v>
      </c>
      <c r="I19" s="209">
        <f>'[1]Podklady RZ'!I672</f>
        <v>5.0000000000000001E-3</v>
      </c>
      <c r="J19" s="309">
        <f>'[1]Podklady RZ'!J672</f>
        <v>0</v>
      </c>
      <c r="K19" s="308">
        <f>'[1]Podklady RZ'!K672</f>
        <v>0.51100000000000001</v>
      </c>
      <c r="L19" s="209">
        <f>'[1]Podklady RZ'!L672</f>
        <v>0.63500000000000001</v>
      </c>
      <c r="M19" s="309">
        <f>'[1]Podklady RZ'!M672</f>
        <v>0.84199999999999997</v>
      </c>
      <c r="N19" s="209">
        <f>'[1]Podklady RZ'!N672</f>
        <v>5.3109999999999999</v>
      </c>
      <c r="O19" s="217">
        <f>'[1]Podklady RZ'!O672</f>
        <v>6.0762501781773696E-3</v>
      </c>
      <c r="P19" s="102"/>
      <c r="U19" s="130"/>
    </row>
    <row r="20" spans="1:21" x14ac:dyDescent="0.2">
      <c r="A20" s="178" t="s">
        <v>34</v>
      </c>
      <c r="B20" s="308">
        <f>'[1]Podklady RZ'!B673</f>
        <v>0</v>
      </c>
      <c r="C20" s="209">
        <f>'[1]Podklady RZ'!C673</f>
        <v>0</v>
      </c>
      <c r="D20" s="309">
        <f>'[1]Podklady RZ'!D673</f>
        <v>0</v>
      </c>
      <c r="E20" s="209">
        <f>'[1]Podklady RZ'!E673</f>
        <v>0</v>
      </c>
      <c r="F20" s="209">
        <f>'[1]Podklady RZ'!F673</f>
        <v>0</v>
      </c>
      <c r="G20" s="209">
        <f>'[1]Podklady RZ'!G673</f>
        <v>0</v>
      </c>
      <c r="H20" s="308">
        <f>'[1]Podklady RZ'!H673</f>
        <v>0</v>
      </c>
      <c r="I20" s="209">
        <f>'[1]Podklady RZ'!I673</f>
        <v>0</v>
      </c>
      <c r="J20" s="309">
        <f>'[1]Podklady RZ'!J673</f>
        <v>0</v>
      </c>
      <c r="K20" s="308">
        <f>'[1]Podklady RZ'!K673</f>
        <v>0</v>
      </c>
      <c r="L20" s="209">
        <f>'[1]Podklady RZ'!L673</f>
        <v>0</v>
      </c>
      <c r="M20" s="309">
        <f>'[1]Podklady RZ'!M673</f>
        <v>0</v>
      </c>
      <c r="N20" s="209">
        <f>'[1]Podklady RZ'!N673</f>
        <v>0</v>
      </c>
      <c r="O20" s="217">
        <f>'[1]Podklady RZ'!O673</f>
        <v>0</v>
      </c>
      <c r="P20" s="102"/>
      <c r="U20" s="130"/>
    </row>
    <row r="21" spans="1:21" x14ac:dyDescent="0.2">
      <c r="A21" s="178" t="s">
        <v>33</v>
      </c>
      <c r="B21" s="308">
        <f>'[1]Podklady RZ'!B674</f>
        <v>1.38086</v>
      </c>
      <c r="C21" s="209">
        <f>'[1]Podklady RZ'!C674</f>
        <v>0.41208</v>
      </c>
      <c r="D21" s="309">
        <f>'[1]Podklady RZ'!D674</f>
        <v>0.84233000000000002</v>
      </c>
      <c r="E21" s="209">
        <f>'[1]Podklady RZ'!E674</f>
        <v>1.49332</v>
      </c>
      <c r="F21" s="209">
        <f>'[1]Podklady RZ'!F674</f>
        <v>3.2123499999999998</v>
      </c>
      <c r="G21" s="209">
        <f>'[1]Podklady RZ'!G674</f>
        <v>2.5486900000000001</v>
      </c>
      <c r="H21" s="308">
        <f>'[1]Podklady RZ'!H674</f>
        <v>1.4871700000000001</v>
      </c>
      <c r="I21" s="209">
        <f>'[1]Podklady RZ'!I674</f>
        <v>3.8892199999999999</v>
      </c>
      <c r="J21" s="309">
        <f>'[1]Podklady RZ'!J674</f>
        <v>2.98238</v>
      </c>
      <c r="K21" s="308">
        <f>'[1]Podklady RZ'!K674</f>
        <v>1.86778</v>
      </c>
      <c r="L21" s="209">
        <f>'[1]Podklady RZ'!L674</f>
        <v>0.98575999999999997</v>
      </c>
      <c r="M21" s="309">
        <f>'[1]Podklady RZ'!M674</f>
        <v>1.1944699999999999</v>
      </c>
      <c r="N21" s="209">
        <f>'[1]Podklady RZ'!N674</f>
        <v>22.296409999999998</v>
      </c>
      <c r="O21" s="217">
        <f>'[1]Podklady RZ'!O674</f>
        <v>7.7091554760488536E-3</v>
      </c>
      <c r="P21" s="102"/>
      <c r="U21" s="130"/>
    </row>
    <row r="22" spans="1:21" x14ac:dyDescent="0.2">
      <c r="A22" s="178" t="s">
        <v>32</v>
      </c>
      <c r="B22" s="308">
        <f>'[1]Podklady RZ'!B675</f>
        <v>0</v>
      </c>
      <c r="C22" s="209">
        <f>'[1]Podklady RZ'!C675</f>
        <v>0</v>
      </c>
      <c r="D22" s="309">
        <f>'[1]Podklady RZ'!D675</f>
        <v>2.5659999999999998</v>
      </c>
      <c r="E22" s="209">
        <f>'[1]Podklady RZ'!E675</f>
        <v>5</v>
      </c>
      <c r="F22" s="209">
        <f>'[1]Podklady RZ'!F675</f>
        <v>17</v>
      </c>
      <c r="G22" s="209">
        <f>'[1]Podklady RZ'!G675</f>
        <v>7.52</v>
      </c>
      <c r="H22" s="308">
        <f>'[1]Podklady RZ'!H675</f>
        <v>9.5</v>
      </c>
      <c r="I22" s="209">
        <f>'[1]Podklady RZ'!I675</f>
        <v>3.5630000000000002</v>
      </c>
      <c r="J22" s="309">
        <f>'[1]Podklady RZ'!J675</f>
        <v>17.568999999999999</v>
      </c>
      <c r="K22" s="308">
        <f>'[1]Podklady RZ'!K675</f>
        <v>9.8559999999999999</v>
      </c>
      <c r="L22" s="209">
        <f>'[1]Podklady RZ'!L675</f>
        <v>0</v>
      </c>
      <c r="M22" s="309">
        <f>'[1]Podklady RZ'!M675</f>
        <v>0</v>
      </c>
      <c r="N22" s="209">
        <f>'[1]Podklady RZ'!N675</f>
        <v>72.573999999999998</v>
      </c>
      <c r="O22" s="217">
        <f>'[1]Podklady RZ'!O675</f>
        <v>1.8258577795076336E-2</v>
      </c>
      <c r="P22" s="102"/>
      <c r="U22" s="130"/>
    </row>
    <row r="23" spans="1:21" x14ac:dyDescent="0.2">
      <c r="A23" s="178" t="s">
        <v>3</v>
      </c>
      <c r="B23" s="308">
        <f>'[1]Podklady RZ'!B676</f>
        <v>0</v>
      </c>
      <c r="C23" s="209">
        <f>'[1]Podklady RZ'!C676</f>
        <v>0</v>
      </c>
      <c r="D23" s="309">
        <f>'[1]Podklady RZ'!D676</f>
        <v>0</v>
      </c>
      <c r="E23" s="209">
        <f>'[1]Podklady RZ'!E676</f>
        <v>0</v>
      </c>
      <c r="F23" s="209">
        <f>'[1]Podklady RZ'!F676</f>
        <v>0</v>
      </c>
      <c r="G23" s="209">
        <f>'[1]Podklady RZ'!G676</f>
        <v>0</v>
      </c>
      <c r="H23" s="308">
        <f>'[1]Podklady RZ'!H676</f>
        <v>0</v>
      </c>
      <c r="I23" s="209">
        <f>'[1]Podklady RZ'!I676</f>
        <v>0</v>
      </c>
      <c r="J23" s="309">
        <f>'[1]Podklady RZ'!J676</f>
        <v>0</v>
      </c>
      <c r="K23" s="308">
        <f>'[1]Podklady RZ'!K676</f>
        <v>0</v>
      </c>
      <c r="L23" s="209">
        <f>'[1]Podklady RZ'!L676</f>
        <v>0</v>
      </c>
      <c r="M23" s="309">
        <f>'[1]Podklady RZ'!M676</f>
        <v>0</v>
      </c>
      <c r="N23" s="209">
        <f>'[1]Podklady RZ'!N676</f>
        <v>0</v>
      </c>
      <c r="O23" s="217">
        <f>'[1]Podklady RZ'!O676</f>
        <v>0</v>
      </c>
      <c r="P23" s="102"/>
      <c r="U23" s="130"/>
    </row>
    <row r="24" spans="1:21" x14ac:dyDescent="0.2">
      <c r="A24" s="178" t="s">
        <v>31</v>
      </c>
      <c r="B24" s="308">
        <f>'[1]Podklady RZ'!B677</f>
        <v>0.15272199999999997</v>
      </c>
      <c r="C24" s="209">
        <f>'[1]Podklady RZ'!C677</f>
        <v>2.2239490000000002</v>
      </c>
      <c r="D24" s="309">
        <f>'[1]Podklady RZ'!D677</f>
        <v>1.9273480000000003</v>
      </c>
      <c r="E24" s="209">
        <f>'[1]Podklady RZ'!E677</f>
        <v>0.60879699999999992</v>
      </c>
      <c r="F24" s="209">
        <f>'[1]Podklady RZ'!F677</f>
        <v>0.10283099999999999</v>
      </c>
      <c r="G24" s="209">
        <f>'[1]Podklady RZ'!G677</f>
        <v>6.1903000000000007E-2</v>
      </c>
      <c r="H24" s="308">
        <f>'[1]Podklady RZ'!H677</f>
        <v>3.2191000000000004E-2</v>
      </c>
      <c r="I24" s="209">
        <f>'[1]Podklady RZ'!I677</f>
        <v>5.5334999999999995E-2</v>
      </c>
      <c r="J24" s="309">
        <f>'[1]Podklady RZ'!J677</f>
        <v>1.259512</v>
      </c>
      <c r="K24" s="308">
        <f>'[1]Podklady RZ'!K677</f>
        <v>1.4557899999999997</v>
      </c>
      <c r="L24" s="209">
        <f>'[1]Podklady RZ'!L677</f>
        <v>0.7731380000000001</v>
      </c>
      <c r="M24" s="309">
        <f>'[1]Podklady RZ'!M677</f>
        <v>1.1924599999999999</v>
      </c>
      <c r="N24" s="209">
        <f>'[1]Podklady RZ'!N677</f>
        <v>9.8459760000000003</v>
      </c>
      <c r="O24" s="217">
        <f>'[1]Podklady RZ'!O677</f>
        <v>3.39614022376383E-2</v>
      </c>
      <c r="P24" s="102"/>
      <c r="U24" s="130"/>
    </row>
    <row r="25" spans="1:21" x14ac:dyDescent="0.2">
      <c r="A25" s="178" t="s">
        <v>30</v>
      </c>
      <c r="B25" s="308">
        <f>'[1]Podklady RZ'!B678</f>
        <v>157.3390166963438</v>
      </c>
      <c r="C25" s="209">
        <f>'[1]Podklady RZ'!C678</f>
        <v>159.57140921375557</v>
      </c>
      <c r="D25" s="309">
        <f>'[1]Podklady RZ'!D678</f>
        <v>125.90430726294991</v>
      </c>
      <c r="E25" s="209">
        <f>'[1]Podklady RZ'!E678</f>
        <v>164.38287638653804</v>
      </c>
      <c r="F25" s="209">
        <f>'[1]Podklady RZ'!F678</f>
        <v>120.67459952789029</v>
      </c>
      <c r="G25" s="209">
        <f>'[1]Podklady RZ'!G678</f>
        <v>48.17701735976398</v>
      </c>
      <c r="H25" s="308">
        <f>'[1]Podklady RZ'!H678</f>
        <v>44.723299883374466</v>
      </c>
      <c r="I25" s="209">
        <f>'[1]Podklady RZ'!I678</f>
        <v>42.911428333085205</v>
      </c>
      <c r="J25" s="309">
        <f>'[1]Podklady RZ'!J678</f>
        <v>67.633566306333663</v>
      </c>
      <c r="K25" s="308">
        <f>'[1]Podklady RZ'!K678</f>
        <v>120.47912390643081</v>
      </c>
      <c r="L25" s="209">
        <f>'[1]Podklady RZ'!L678</f>
        <v>124.21986996953197</v>
      </c>
      <c r="M25" s="309">
        <f>'[1]Podklady RZ'!M678</f>
        <v>141.36083215400231</v>
      </c>
      <c r="N25" s="209">
        <f>'[1]Podklady RZ'!N678</f>
        <v>1317.3773470000003</v>
      </c>
      <c r="O25" s="217">
        <f>'[1]Podklady RZ'!O678</f>
        <v>5.1762643690987133E-2</v>
      </c>
      <c r="P25" s="102"/>
      <c r="U25" s="99"/>
    </row>
    <row r="26" spans="1:21" ht="13.5" customHeight="1" x14ac:dyDescent="0.2">
      <c r="A26" s="176" t="s">
        <v>312</v>
      </c>
      <c r="B26" s="306">
        <f>'[1]Podklady RZ'!B679</f>
        <v>1481.134045</v>
      </c>
      <c r="C26" s="208">
        <f>'[1]Podklady RZ'!C679</f>
        <v>1422.506715</v>
      </c>
      <c r="D26" s="307">
        <f>'[1]Podklady RZ'!D679</f>
        <v>1309.4996689999998</v>
      </c>
      <c r="E26" s="208">
        <f>'[1]Podklady RZ'!E679</f>
        <v>1031.9830980000002</v>
      </c>
      <c r="F26" s="208">
        <f>'[1]Podklady RZ'!F679</f>
        <v>794.56912200000011</v>
      </c>
      <c r="G26" s="208">
        <f>'[1]Podklady RZ'!G679</f>
        <v>453.3654830000001</v>
      </c>
      <c r="H26" s="306">
        <f>'[1]Podklady RZ'!H679</f>
        <v>379.83798100000001</v>
      </c>
      <c r="I26" s="208">
        <f>'[1]Podklady RZ'!I679</f>
        <v>421.117412</v>
      </c>
      <c r="J26" s="307">
        <f>'[1]Podklady RZ'!J679</f>
        <v>519.27136100000007</v>
      </c>
      <c r="K26" s="306">
        <f>'[1]Podklady RZ'!K679</f>
        <v>864.9189409999999</v>
      </c>
      <c r="L26" s="208">
        <f>'[1]Podklady RZ'!L679</f>
        <v>1160.0977679999999</v>
      </c>
      <c r="M26" s="307">
        <f>'[1]Podklady RZ'!M679</f>
        <v>1372.8919299999998</v>
      </c>
      <c r="N26" s="208">
        <f>'[1]Podklady RZ'!N679</f>
        <v>11211.193524999999</v>
      </c>
      <c r="O26" s="216">
        <f>'[1]Podklady RZ'!O679</f>
        <v>0.13319492320209653</v>
      </c>
      <c r="P26" s="10"/>
      <c r="U26" s="79"/>
    </row>
    <row r="27" spans="1:21" ht="12.75" customHeight="1" x14ac:dyDescent="0.2">
      <c r="A27" s="178" t="s">
        <v>26</v>
      </c>
      <c r="B27" s="308">
        <f>'[1]Podklady RZ'!B680</f>
        <v>414.80273700000004</v>
      </c>
      <c r="C27" s="209">
        <f>'[1]Podklady RZ'!C680</f>
        <v>403.63100200000008</v>
      </c>
      <c r="D27" s="309">
        <f>'[1]Podklady RZ'!D680</f>
        <v>423.87563399999993</v>
      </c>
      <c r="E27" s="209">
        <f>'[1]Podklady RZ'!E680</f>
        <v>347.39986900000008</v>
      </c>
      <c r="F27" s="209">
        <f>'[1]Podklady RZ'!F680</f>
        <v>340.73365900000005</v>
      </c>
      <c r="G27" s="209">
        <f>'[1]Podklady RZ'!G680</f>
        <v>277.53229100000004</v>
      </c>
      <c r="H27" s="308">
        <f>'[1]Podklady RZ'!H680</f>
        <v>222.39521999999997</v>
      </c>
      <c r="I27" s="209">
        <f>'[1]Podklady RZ'!I680</f>
        <v>251.03162399999997</v>
      </c>
      <c r="J27" s="309">
        <f>'[1]Podklady RZ'!J680</f>
        <v>267.73264900000004</v>
      </c>
      <c r="K27" s="308">
        <f>'[1]Podklady RZ'!K680</f>
        <v>277.84260299999994</v>
      </c>
      <c r="L27" s="209">
        <f>'[1]Podklady RZ'!L680</f>
        <v>346.37237699999991</v>
      </c>
      <c r="M27" s="309">
        <f>'[1]Podklady RZ'!M680</f>
        <v>368.439547</v>
      </c>
      <c r="N27" s="209">
        <f>'[1]Podklady RZ'!N680</f>
        <v>3941.7892120000006</v>
      </c>
      <c r="O27" s="217">
        <f>'[1]Podklady RZ'!O680</f>
        <v>0.17897038417139538</v>
      </c>
      <c r="P27" s="102"/>
      <c r="U27" s="79"/>
    </row>
    <row r="28" spans="1:21" ht="12.75" customHeight="1" x14ac:dyDescent="0.2">
      <c r="A28" s="178" t="s">
        <v>0</v>
      </c>
      <c r="B28" s="308">
        <f>'[1]Podklady RZ'!B681</f>
        <v>84.82173499999999</v>
      </c>
      <c r="C28" s="209">
        <f>'[1]Podklady RZ'!C681</f>
        <v>78.882137999999998</v>
      </c>
      <c r="D28" s="309">
        <f>'[1]Podklady RZ'!D681</f>
        <v>80.420197000000002</v>
      </c>
      <c r="E28" s="209">
        <f>'[1]Podklady RZ'!E681</f>
        <v>58.589394999999996</v>
      </c>
      <c r="F28" s="209">
        <f>'[1]Podklady RZ'!F681</f>
        <v>41.215980000000002</v>
      </c>
      <c r="G28" s="209">
        <f>'[1]Podklady RZ'!G681</f>
        <v>20.590616000000001</v>
      </c>
      <c r="H28" s="308">
        <f>'[1]Podklady RZ'!H681</f>
        <v>16.125675999999999</v>
      </c>
      <c r="I28" s="209">
        <f>'[1]Podklady RZ'!I681</f>
        <v>18.016516000000003</v>
      </c>
      <c r="J28" s="309">
        <f>'[1]Podklady RZ'!J681</f>
        <v>27.527009</v>
      </c>
      <c r="K28" s="308">
        <f>'[1]Podklady RZ'!K681</f>
        <v>55.765901999999997</v>
      </c>
      <c r="L28" s="209">
        <f>'[1]Podklady RZ'!L681</f>
        <v>69.576927999999995</v>
      </c>
      <c r="M28" s="309">
        <f>'[1]Podklady RZ'!M681</f>
        <v>80.34639</v>
      </c>
      <c r="N28" s="209">
        <f>'[1]Podklady RZ'!N681</f>
        <v>631.87848200000008</v>
      </c>
      <c r="O28" s="217">
        <f>'[1]Podklady RZ'!O681</f>
        <v>0.28662144363518366</v>
      </c>
      <c r="P28" s="102"/>
      <c r="U28" s="79"/>
    </row>
    <row r="29" spans="1:21" ht="12.75" customHeight="1" x14ac:dyDescent="0.2">
      <c r="A29" s="178" t="s">
        <v>1</v>
      </c>
      <c r="B29" s="308">
        <f>'[1]Podklady RZ'!B682</f>
        <v>25.49099</v>
      </c>
      <c r="C29" s="209">
        <f>'[1]Podklady RZ'!C682</f>
        <v>25.596</v>
      </c>
      <c r="D29" s="309">
        <f>'[1]Podklady RZ'!D682</f>
        <v>21.237860000000001</v>
      </c>
      <c r="E29" s="209">
        <f>'[1]Podklady RZ'!E682</f>
        <v>15.556289999999999</v>
      </c>
      <c r="F29" s="209">
        <f>'[1]Podklady RZ'!F682</f>
        <v>7.3127699999999995</v>
      </c>
      <c r="G29" s="209">
        <f>'[1]Podklady RZ'!G682</f>
        <v>2.0440500000000004</v>
      </c>
      <c r="H29" s="308">
        <f>'[1]Podklady RZ'!H682</f>
        <v>1.42578</v>
      </c>
      <c r="I29" s="209">
        <f>'[1]Podklady RZ'!I682</f>
        <v>1.38985</v>
      </c>
      <c r="J29" s="309">
        <f>'[1]Podklady RZ'!J682</f>
        <v>2.2474000000000003</v>
      </c>
      <c r="K29" s="308">
        <f>'[1]Podklady RZ'!K682</f>
        <v>12.964969999999999</v>
      </c>
      <c r="L29" s="209">
        <f>'[1]Podklady RZ'!L682</f>
        <v>19.12921</v>
      </c>
      <c r="M29" s="309">
        <f>'[1]Podklady RZ'!M682</f>
        <v>23.433310000000002</v>
      </c>
      <c r="N29" s="209">
        <f>'[1]Podklady RZ'!N682</f>
        <v>157.82848000000001</v>
      </c>
      <c r="O29" s="217">
        <f>'[1]Podklady RZ'!O682</f>
        <v>0.21288474628241155</v>
      </c>
      <c r="P29" s="102"/>
      <c r="U29" s="79"/>
    </row>
    <row r="30" spans="1:21" ht="12.75" customHeight="1" x14ac:dyDescent="0.2">
      <c r="A30" s="178" t="s">
        <v>2</v>
      </c>
      <c r="B30" s="308">
        <f>'[1]Podklady RZ'!B683</f>
        <v>1.683797</v>
      </c>
      <c r="C30" s="209">
        <f>'[1]Podklady RZ'!C683</f>
        <v>1.8339670000000001</v>
      </c>
      <c r="D30" s="309">
        <f>'[1]Podklady RZ'!D683</f>
        <v>1.5752870000000001</v>
      </c>
      <c r="E30" s="209">
        <f>'[1]Podklady RZ'!E683</f>
        <v>1.2661579999999999</v>
      </c>
      <c r="F30" s="209">
        <f>'[1]Podklady RZ'!F683</f>
        <v>0.70808199999999999</v>
      </c>
      <c r="G30" s="209">
        <f>'[1]Podklady RZ'!G683</f>
        <v>3.0890999999999998E-2</v>
      </c>
      <c r="H30" s="308">
        <f>'[1]Podklady RZ'!H683</f>
        <v>1.0279E-2</v>
      </c>
      <c r="I30" s="209">
        <f>'[1]Podklady RZ'!I683</f>
        <v>1.3479E-2</v>
      </c>
      <c r="J30" s="309">
        <f>'[1]Podklady RZ'!J683</f>
        <v>0.21526300000000001</v>
      </c>
      <c r="K30" s="308">
        <f>'[1]Podklady RZ'!K683</f>
        <v>0.6055839999999999</v>
      </c>
      <c r="L30" s="209">
        <f>'[1]Podklady RZ'!L683</f>
        <v>1.1904680000000001</v>
      </c>
      <c r="M30" s="309">
        <f>'[1]Podklady RZ'!M683</f>
        <v>1.6254849999999998</v>
      </c>
      <c r="N30" s="209">
        <f>'[1]Podklady RZ'!N683</f>
        <v>10.758739999999998</v>
      </c>
      <c r="O30" s="217">
        <f>'[1]Podklady RZ'!O683</f>
        <v>4.6143440163532959E-2</v>
      </c>
      <c r="P30" s="102"/>
    </row>
    <row r="31" spans="1:21" x14ac:dyDescent="0.2">
      <c r="A31" s="178" t="s">
        <v>6</v>
      </c>
      <c r="B31" s="308">
        <f>'[1]Podklady RZ'!B684</f>
        <v>14.655119999999998</v>
      </c>
      <c r="C31" s="209">
        <f>'[1]Podklady RZ'!C684</f>
        <v>16.546520000000001</v>
      </c>
      <c r="D31" s="309">
        <f>'[1]Podklady RZ'!D684</f>
        <v>16.4771</v>
      </c>
      <c r="E31" s="209">
        <f>'[1]Podklady RZ'!E684</f>
        <v>13.46471</v>
      </c>
      <c r="F31" s="209">
        <f>'[1]Podklady RZ'!F684</f>
        <v>6.2312199999999995</v>
      </c>
      <c r="G31" s="209">
        <f>'[1]Podklady RZ'!G684</f>
        <v>1.9576600000000002</v>
      </c>
      <c r="H31" s="308">
        <f>'[1]Podklady RZ'!H684</f>
        <v>1.6202200000000002</v>
      </c>
      <c r="I31" s="209">
        <f>'[1]Podklady RZ'!I684</f>
        <v>2.56419</v>
      </c>
      <c r="J31" s="309">
        <f>'[1]Podklady RZ'!J684</f>
        <v>3.8855099999999996</v>
      </c>
      <c r="K31" s="308">
        <f>'[1]Podklady RZ'!K684</f>
        <v>10.571920000000002</v>
      </c>
      <c r="L31" s="209">
        <f>'[1]Podklady RZ'!L684</f>
        <v>14.315880000000002</v>
      </c>
      <c r="M31" s="309">
        <f>'[1]Podklady RZ'!M684</f>
        <v>11.931789999999999</v>
      </c>
      <c r="N31" s="209">
        <f>'[1]Podklady RZ'!N684</f>
        <v>114.22184000000001</v>
      </c>
      <c r="O31" s="217">
        <f>'[1]Podklady RZ'!O684</f>
        <v>0.26965261111194072</v>
      </c>
      <c r="P31" s="102"/>
    </row>
    <row r="32" spans="1:21" x14ac:dyDescent="0.2">
      <c r="A32" s="178" t="s">
        <v>25</v>
      </c>
      <c r="B32" s="308">
        <f>'[1]Podklady RZ'!B685</f>
        <v>634.6196930000001</v>
      </c>
      <c r="C32" s="209">
        <f>'[1]Podklady RZ'!C685</f>
        <v>597.75575800000001</v>
      </c>
      <c r="D32" s="309">
        <f>'[1]Podklady RZ'!D685</f>
        <v>516.58181300000001</v>
      </c>
      <c r="E32" s="209">
        <f>'[1]Podklady RZ'!E685</f>
        <v>402.18658000000005</v>
      </c>
      <c r="F32" s="209">
        <f>'[1]Podklady RZ'!F685</f>
        <v>276.51333299999999</v>
      </c>
      <c r="G32" s="209">
        <f>'[1]Podklady RZ'!G685</f>
        <v>107.78236700000001</v>
      </c>
      <c r="H32" s="308">
        <f>'[1]Podklady RZ'!H685</f>
        <v>101.53566800000002</v>
      </c>
      <c r="I32" s="209">
        <f>'[1]Podklady RZ'!I685</f>
        <v>107.63200500000001</v>
      </c>
      <c r="J32" s="309">
        <f>'[1]Podklady RZ'!J685</f>
        <v>153.51155600000001</v>
      </c>
      <c r="K32" s="308">
        <f>'[1]Podklady RZ'!K685</f>
        <v>346.05427500000002</v>
      </c>
      <c r="L32" s="209">
        <f>'[1]Podklady RZ'!L685</f>
        <v>471.01222100000001</v>
      </c>
      <c r="M32" s="309">
        <f>'[1]Podklady RZ'!M685</f>
        <v>589.51109099999996</v>
      </c>
      <c r="N32" s="209">
        <f>'[1]Podklady RZ'!N685</f>
        <v>4304.6963599999999</v>
      </c>
      <c r="O32" s="217">
        <f>'[1]Podklady RZ'!O685</f>
        <v>0.11710787078972643</v>
      </c>
      <c r="P32" s="102"/>
    </row>
    <row r="33" spans="1:16" x14ac:dyDescent="0.2">
      <c r="A33" s="178" t="s">
        <v>5</v>
      </c>
      <c r="B33" s="308">
        <f>'[1]Podklady RZ'!B686</f>
        <v>279.44318399999992</v>
      </c>
      <c r="C33" s="209">
        <f>'[1]Podklady RZ'!C686</f>
        <v>273.61402499999991</v>
      </c>
      <c r="D33" s="309">
        <f>'[1]Podklady RZ'!D686</f>
        <v>229.17447200000001</v>
      </c>
      <c r="E33" s="209">
        <f>'[1]Podklady RZ'!E686</f>
        <v>175.80895699999999</v>
      </c>
      <c r="F33" s="209">
        <f>'[1]Podklady RZ'!F686</f>
        <v>110.45563200000001</v>
      </c>
      <c r="G33" s="209">
        <f>'[1]Podklady RZ'!G686</f>
        <v>39.296468999999995</v>
      </c>
      <c r="H33" s="308">
        <f>'[1]Podklady RZ'!H686</f>
        <v>33.667572</v>
      </c>
      <c r="I33" s="209">
        <f>'[1]Podklady RZ'!I686</f>
        <v>36.556352999999994</v>
      </c>
      <c r="J33" s="309">
        <f>'[1]Podklady RZ'!J686</f>
        <v>58.52315100000002</v>
      </c>
      <c r="K33" s="308">
        <f>'[1]Podklady RZ'!K686</f>
        <v>145.76097900000002</v>
      </c>
      <c r="L33" s="209">
        <f>'[1]Podklady RZ'!L686</f>
        <v>206.72873899999999</v>
      </c>
      <c r="M33" s="309">
        <f>'[1]Podklady RZ'!M686</f>
        <v>270.98959600000001</v>
      </c>
      <c r="N33" s="209">
        <f>'[1]Podklady RZ'!N686</f>
        <v>1860.0191289999998</v>
      </c>
      <c r="O33" s="217">
        <f>'[1]Podklady RZ'!O686</f>
        <v>9.2943827833790446E-2</v>
      </c>
      <c r="P33" s="102"/>
    </row>
    <row r="34" spans="1:16" x14ac:dyDescent="0.2">
      <c r="A34" s="178" t="s">
        <v>3</v>
      </c>
      <c r="B34" s="308">
        <f>'[1]Podklady RZ'!B687</f>
        <v>25.616788999999997</v>
      </c>
      <c r="C34" s="209">
        <f>'[1]Podklady RZ'!C687</f>
        <v>24.647304999999999</v>
      </c>
      <c r="D34" s="309">
        <f>'[1]Podklady RZ'!D687</f>
        <v>20.157306000000002</v>
      </c>
      <c r="E34" s="209">
        <f>'[1]Podklady RZ'!E687</f>
        <v>17.711138999999999</v>
      </c>
      <c r="F34" s="209">
        <f>'[1]Podklady RZ'!F687</f>
        <v>11.398446</v>
      </c>
      <c r="G34" s="209">
        <f>'[1]Podklady RZ'!G687</f>
        <v>4.1311390000000001</v>
      </c>
      <c r="H34" s="308">
        <f>'[1]Podklady RZ'!H687</f>
        <v>3.0575660000000005</v>
      </c>
      <c r="I34" s="209">
        <f>'[1]Podklady RZ'!I687</f>
        <v>3.913395</v>
      </c>
      <c r="J34" s="309">
        <f>'[1]Podklady RZ'!J687</f>
        <v>5.6288230000000006</v>
      </c>
      <c r="K34" s="308">
        <f>'[1]Podklady RZ'!K687</f>
        <v>15.352708</v>
      </c>
      <c r="L34" s="209">
        <f>'[1]Podklady RZ'!L687</f>
        <v>31.771944999999999</v>
      </c>
      <c r="M34" s="309">
        <f>'[1]Podklady RZ'!M687</f>
        <v>26.614720999999999</v>
      </c>
      <c r="N34" s="209">
        <f>'[1]Podklady RZ'!N687</f>
        <v>190.001282</v>
      </c>
      <c r="O34" s="217">
        <f>'[1]Podklady RZ'!O687</f>
        <v>0.10715569112561493</v>
      </c>
      <c r="P34" s="102"/>
    </row>
    <row r="35" spans="1:16" ht="11.45" customHeight="1" x14ac:dyDescent="0.2">
      <c r="A35" s="203" t="s">
        <v>172</v>
      </c>
      <c r="B35" s="72"/>
      <c r="C35" s="72"/>
      <c r="D35" s="8"/>
      <c r="F35" s="10"/>
      <c r="G35" s="104"/>
      <c r="H35" s="104"/>
      <c r="I35" s="104"/>
      <c r="J35" s="104"/>
      <c r="K35" s="104"/>
      <c r="O35" s="3"/>
    </row>
    <row r="36" spans="1:16" x14ac:dyDescent="0.2">
      <c r="A36" s="203"/>
      <c r="B36" s="72"/>
      <c r="C36" s="72"/>
    </row>
    <row r="37" spans="1:16" x14ac:dyDescent="0.2">
      <c r="B37" s="79"/>
      <c r="C37" s="79"/>
      <c r="D37" s="79"/>
    </row>
    <row r="38" spans="1:16" x14ac:dyDescent="0.2">
      <c r="B38" s="79"/>
      <c r="C38" s="79"/>
      <c r="D38" s="79"/>
    </row>
    <row r="39" spans="1:16" x14ac:dyDescent="0.2">
      <c r="B39" s="79"/>
      <c r="C39" s="79"/>
      <c r="D39" s="79"/>
      <c r="M39" s="110" t="s">
        <v>168</v>
      </c>
      <c r="N39" s="117">
        <f>O7</f>
        <v>0.25439454750577234</v>
      </c>
    </row>
    <row r="40" spans="1:16" x14ac:dyDescent="0.2">
      <c r="B40" s="121"/>
      <c r="C40" s="121"/>
      <c r="D40" s="121"/>
      <c r="M40" s="110" t="s">
        <v>59</v>
      </c>
      <c r="N40" s="117">
        <f>O8</f>
        <v>0.20097588570958552</v>
      </c>
    </row>
    <row r="41" spans="1:16" x14ac:dyDescent="0.2">
      <c r="B41" s="79"/>
      <c r="C41" s="79"/>
      <c r="D41" s="79"/>
      <c r="M41" s="110" t="s">
        <v>117</v>
      </c>
      <c r="N41" s="117">
        <f>O9</f>
        <v>0.13793834679653333</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{B3364112-E22A-481E-AC7A-3A6A33F231B5}</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{03C23AEA-A1D6-4B20-B6C9-E3C2D3661D87}</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B3364112-E22A-481E-AC7A-3A6A33F231B5}">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03C23AEA-A1D6-4B20-B6C9-E3C2D3661D87}">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3"/>
  <dimension ref="A1:U41"/>
  <sheetViews>
    <sheetView showGridLines="0" view="pageBreakPreview" zoomScaleNormal="70" zoomScaleSheetLayoutView="100" workbookViewId="0">
      <selection activeCell="U28" sqref="U28"/>
    </sheetView>
  </sheetViews>
  <sheetFormatPr defaultColWidth="9.140625" defaultRowHeight="12" x14ac:dyDescent="0.2"/>
  <cols>
    <col min="1" max="1" width="31.710937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x14ac:dyDescent="0.25">
      <c r="A1" s="257" t="s">
        <v>299</v>
      </c>
      <c r="O1" s="260"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7"/>
      <c r="B4" s="129"/>
      <c r="C4" s="129"/>
      <c r="D4" s="129"/>
      <c r="E4" s="129"/>
      <c r="F4" s="110"/>
      <c r="K4" s="110"/>
      <c r="L4" s="128"/>
    </row>
    <row r="5" spans="1:21" ht="12.75" customHeight="1" x14ac:dyDescent="0.2">
      <c r="A5" s="182"/>
      <c r="B5" s="329" t="s">
        <v>42</v>
      </c>
      <c r="C5" s="330"/>
      <c r="D5" s="331"/>
      <c r="E5" s="330" t="s">
        <v>43</v>
      </c>
      <c r="F5" s="330"/>
      <c r="G5" s="330"/>
      <c r="H5" s="329" t="s">
        <v>44</v>
      </c>
      <c r="I5" s="330"/>
      <c r="J5" s="331"/>
      <c r="K5" s="329" t="s">
        <v>45</v>
      </c>
      <c r="L5" s="330"/>
      <c r="M5" s="331"/>
      <c r="N5" s="332" t="s">
        <v>7</v>
      </c>
      <c r="O5" s="339" t="s">
        <v>218</v>
      </c>
    </row>
    <row r="6" spans="1:21" x14ac:dyDescent="0.2">
      <c r="A6" s="181"/>
      <c r="B6" s="300" t="s">
        <v>8</v>
      </c>
      <c r="C6" s="299" t="s">
        <v>9</v>
      </c>
      <c r="D6" s="301" t="s">
        <v>10</v>
      </c>
      <c r="E6" s="240" t="s">
        <v>11</v>
      </c>
      <c r="F6" s="240" t="s">
        <v>12</v>
      </c>
      <c r="G6" s="240" t="s">
        <v>13</v>
      </c>
      <c r="H6" s="300" t="s">
        <v>14</v>
      </c>
      <c r="I6" s="299" t="s">
        <v>15</v>
      </c>
      <c r="J6" s="301" t="s">
        <v>16</v>
      </c>
      <c r="K6" s="300" t="s">
        <v>17</v>
      </c>
      <c r="L6" s="299" t="s">
        <v>18</v>
      </c>
      <c r="M6" s="301" t="s">
        <v>19</v>
      </c>
      <c r="N6" s="332"/>
      <c r="O6" s="339"/>
      <c r="P6" s="110"/>
      <c r="U6" s="110"/>
    </row>
    <row r="7" spans="1:21" ht="13.5" x14ac:dyDescent="0.2">
      <c r="A7" s="175" t="s">
        <v>203</v>
      </c>
      <c r="B7" s="306">
        <f>'[1]Podklady RZ'!B695</f>
        <v>1338.2302999999995</v>
      </c>
      <c r="C7" s="208">
        <f>'[1]Podklady RZ'!C695</f>
        <v>1338.2352999999996</v>
      </c>
      <c r="D7" s="307">
        <f>'[1]Podklady RZ'!D695</f>
        <v>1338.2352999999996</v>
      </c>
      <c r="E7" s="208">
        <f>'[1]Podklady RZ'!E695</f>
        <v>1338.2302999999995</v>
      </c>
      <c r="F7" s="208">
        <f>'[1]Podklady RZ'!F695</f>
        <v>1338.3402999999994</v>
      </c>
      <c r="G7" s="208">
        <f>'[1]Podklady RZ'!G695</f>
        <v>1338.3392999999994</v>
      </c>
      <c r="H7" s="306">
        <f>'[1]Podklady RZ'!H695</f>
        <v>1338.3392999999994</v>
      </c>
      <c r="I7" s="208">
        <f>'[1]Podklady RZ'!I695</f>
        <v>1338.3352999999995</v>
      </c>
      <c r="J7" s="307">
        <f>'[1]Podklady RZ'!J695</f>
        <v>1333.3952999999997</v>
      </c>
      <c r="K7" s="306">
        <f>'[1]Podklady RZ'!K695</f>
        <v>1333.3942999999995</v>
      </c>
      <c r="L7" s="208">
        <f>'[1]Podklady RZ'!L695</f>
        <v>1333.6472999999996</v>
      </c>
      <c r="M7" s="307">
        <f>'[1]Podklady RZ'!M695</f>
        <v>1333.9002999999998</v>
      </c>
      <c r="N7" s="208">
        <f>'[1]Podklady RZ'!N695</f>
        <v>1333.9002999999998</v>
      </c>
      <c r="O7" s="215">
        <f>'[1]Podklady RZ'!O695</f>
        <v>3.4164708310117836E-2</v>
      </c>
      <c r="P7" s="112"/>
      <c r="U7" s="61"/>
    </row>
    <row r="8" spans="1:21" x14ac:dyDescent="0.2">
      <c r="A8" s="175" t="s">
        <v>163</v>
      </c>
      <c r="B8" s="306">
        <f>'[1]Podklady RZ'!B696</f>
        <v>937.042956</v>
      </c>
      <c r="C8" s="208">
        <f>'[1]Podklady RZ'!C696</f>
        <v>876.55022300000041</v>
      </c>
      <c r="D8" s="307">
        <f>'[1]Podklady RZ'!D696</f>
        <v>855.39409000000001</v>
      </c>
      <c r="E8" s="208">
        <f>'[1]Podklady RZ'!E696</f>
        <v>681.19147100000009</v>
      </c>
      <c r="F8" s="208">
        <f>'[1]Podklady RZ'!F696</f>
        <v>520.1200540000001</v>
      </c>
      <c r="G8" s="208">
        <f>'[1]Podklady RZ'!G696</f>
        <v>402.58182800000014</v>
      </c>
      <c r="H8" s="306">
        <f>'[1]Podklady RZ'!H696</f>
        <v>346.13118100000003</v>
      </c>
      <c r="I8" s="208">
        <f>'[1]Podklady RZ'!I696</f>
        <v>376.92107900000002</v>
      </c>
      <c r="J8" s="307">
        <f>'[1]Podklady RZ'!J696</f>
        <v>453.07842799999986</v>
      </c>
      <c r="K8" s="306">
        <f>'[1]Podklady RZ'!K696</f>
        <v>568.87981199999979</v>
      </c>
      <c r="L8" s="208">
        <f>'[1]Podklady RZ'!L696</f>
        <v>718.00608499999998</v>
      </c>
      <c r="M8" s="307">
        <f>'[1]Podklady RZ'!M696</f>
        <v>856.17852999999957</v>
      </c>
      <c r="N8" s="208">
        <f>'[1]Podklady RZ'!N696</f>
        <v>7592.0757369999992</v>
      </c>
      <c r="O8" s="215">
        <f>'[1]Podklady RZ'!O696</f>
        <v>4.696399165439661E-2</v>
      </c>
      <c r="P8" s="112"/>
      <c r="U8" s="61"/>
    </row>
    <row r="9" spans="1:21" x14ac:dyDescent="0.2">
      <c r="A9" s="175" t="s">
        <v>164</v>
      </c>
      <c r="B9" s="306">
        <f>'[1]Podklady RZ'!B697</f>
        <v>563.12331199999994</v>
      </c>
      <c r="C9" s="208">
        <f>'[1]Podklady RZ'!C697</f>
        <v>547.06720600000006</v>
      </c>
      <c r="D9" s="307">
        <f>'[1]Podklady RZ'!D697</f>
        <v>493.07378999999992</v>
      </c>
      <c r="E9" s="208">
        <f>'[1]Podklady RZ'!E697</f>
        <v>367.0017292438277</v>
      </c>
      <c r="F9" s="208">
        <f>'[1]Podklady RZ'!F697</f>
        <v>244.53363885555277</v>
      </c>
      <c r="G9" s="208">
        <f>'[1]Podklady RZ'!G697</f>
        <v>165.14163055084515</v>
      </c>
      <c r="H9" s="306">
        <f>'[1]Podklady RZ'!H697</f>
        <v>131.72030063963291</v>
      </c>
      <c r="I9" s="208">
        <f>'[1]Podklady RZ'!I697</f>
        <v>155.59292481325454</v>
      </c>
      <c r="J9" s="307">
        <f>'[1]Podklady RZ'!J697</f>
        <v>185.27007835256845</v>
      </c>
      <c r="K9" s="306">
        <f>'[1]Podklady RZ'!K697</f>
        <v>303.09521486910876</v>
      </c>
      <c r="L9" s="208">
        <f>'[1]Podklady RZ'!L697</f>
        <v>420.26756517962968</v>
      </c>
      <c r="M9" s="307">
        <f>'[1]Podklady RZ'!M697</f>
        <v>516.50381168926742</v>
      </c>
      <c r="N9" s="208">
        <f>'[1]Podklady RZ'!N697</f>
        <v>4092.3912021936876</v>
      </c>
      <c r="O9" s="216">
        <f>'[1]Podklady RZ'!O697</f>
        <v>4.4275867901679519E-2</v>
      </c>
      <c r="P9" s="102"/>
      <c r="U9" s="105"/>
    </row>
    <row r="10" spans="1:21" x14ac:dyDescent="0.2">
      <c r="A10" s="178" t="s">
        <v>40</v>
      </c>
      <c r="B10" s="308">
        <f>'[1]Podklady RZ'!B698</f>
        <v>44.565539999999999</v>
      </c>
      <c r="C10" s="209">
        <f>'[1]Podklady RZ'!C698</f>
        <v>42.505858999999994</v>
      </c>
      <c r="D10" s="309">
        <f>'[1]Podklady RZ'!D698</f>
        <v>47.370820000000002</v>
      </c>
      <c r="E10" s="209">
        <f>'[1]Podklady RZ'!E698</f>
        <v>43.985330000000005</v>
      </c>
      <c r="F10" s="209">
        <f>'[1]Podklady RZ'!F698</f>
        <v>30.993561999999997</v>
      </c>
      <c r="G10" s="209">
        <f>'[1]Podklady RZ'!G698</f>
        <v>16.992292999999997</v>
      </c>
      <c r="H10" s="308">
        <f>'[1]Podklady RZ'!H698</f>
        <v>11.920375</v>
      </c>
      <c r="I10" s="209">
        <f>'[1]Podklady RZ'!I698</f>
        <v>12.634746999999999</v>
      </c>
      <c r="J10" s="309">
        <f>'[1]Podklady RZ'!J698</f>
        <v>18.012078999999996</v>
      </c>
      <c r="K10" s="308">
        <f>'[1]Podklady RZ'!K698</f>
        <v>33.547807999999996</v>
      </c>
      <c r="L10" s="209">
        <f>'[1]Podklady RZ'!L698</f>
        <v>44.871889000000003</v>
      </c>
      <c r="M10" s="309">
        <f>'[1]Podklady RZ'!M698</f>
        <v>52.158275000000003</v>
      </c>
      <c r="N10" s="209">
        <f>'[1]Podklady RZ'!N698</f>
        <v>399.55857699999996</v>
      </c>
      <c r="O10" s="217">
        <f>'[1]Podklady RZ'!O698</f>
        <v>4.5842178597668419E-2</v>
      </c>
      <c r="P10" s="102"/>
      <c r="U10" s="130"/>
    </row>
    <row r="11" spans="1:21" x14ac:dyDescent="0.2">
      <c r="A11" s="178" t="s">
        <v>39</v>
      </c>
      <c r="B11" s="308">
        <f>'[1]Podklady RZ'!B699</f>
        <v>1.20224</v>
      </c>
      <c r="C11" s="209">
        <f>'[1]Podklady RZ'!C699</f>
        <v>1.3301500000000002</v>
      </c>
      <c r="D11" s="309">
        <f>'[1]Podklady RZ'!D699</f>
        <v>1.0273299999999999</v>
      </c>
      <c r="E11" s="209">
        <f>'[1]Podklady RZ'!E699</f>
        <v>1.2055100000000001</v>
      </c>
      <c r="F11" s="209">
        <f>'[1]Podklady RZ'!F699</f>
        <v>1.52373</v>
      </c>
      <c r="G11" s="209">
        <f>'[1]Podklady RZ'!G699</f>
        <v>0.55479000000000001</v>
      </c>
      <c r="H11" s="308">
        <f>'[1]Podklady RZ'!H699</f>
        <v>0.31118000000000001</v>
      </c>
      <c r="I11" s="209">
        <f>'[1]Podklady RZ'!I699</f>
        <v>0.41388000000000003</v>
      </c>
      <c r="J11" s="309">
        <f>'[1]Podklady RZ'!J699</f>
        <v>0.76352999999999993</v>
      </c>
      <c r="K11" s="308">
        <f>'[1]Podklady RZ'!K699</f>
        <v>1.2621199999999999</v>
      </c>
      <c r="L11" s="209">
        <f>'[1]Podklady RZ'!L699</f>
        <v>0.89872000000000007</v>
      </c>
      <c r="M11" s="309">
        <f>'[1]Podklady RZ'!M699</f>
        <v>0.70149000000000006</v>
      </c>
      <c r="N11" s="209">
        <f>'[1]Podklady RZ'!N699</f>
        <v>11.19467</v>
      </c>
      <c r="O11" s="217">
        <f>'[1]Podklady RZ'!O699</f>
        <v>1.9191654869322668E-2</v>
      </c>
      <c r="P11" s="102"/>
      <c r="U11" s="130"/>
    </row>
    <row r="12" spans="1:21" x14ac:dyDescent="0.2">
      <c r="A12" s="178" t="s">
        <v>38</v>
      </c>
      <c r="B12" s="308">
        <f>'[1]Podklady RZ'!B700</f>
        <v>13.402469999999999</v>
      </c>
      <c r="C12" s="209">
        <f>'[1]Podklady RZ'!C700</f>
        <v>40.707800000000006</v>
      </c>
      <c r="D12" s="309">
        <f>'[1]Podklady RZ'!D700</f>
        <v>20.982980000000001</v>
      </c>
      <c r="E12" s="209">
        <f>'[1]Podklady RZ'!E700</f>
        <v>5.68</v>
      </c>
      <c r="F12" s="209">
        <f>'[1]Podklady RZ'!F700</f>
        <v>11.239271</v>
      </c>
      <c r="G12" s="209">
        <f>'[1]Podklady RZ'!G700</f>
        <v>18.60819</v>
      </c>
      <c r="H12" s="308">
        <f>'[1]Podklady RZ'!H700</f>
        <v>13.202459999999999</v>
      </c>
      <c r="I12" s="209">
        <f>'[1]Podklady RZ'!I700</f>
        <v>6.0868100000000007</v>
      </c>
      <c r="J12" s="309">
        <f>'[1]Podklady RZ'!J700</f>
        <v>12.55613</v>
      </c>
      <c r="K12" s="308">
        <f>'[1]Podklady RZ'!K700</f>
        <v>12.174370000000001</v>
      </c>
      <c r="L12" s="209">
        <f>'[1]Podklady RZ'!L700</f>
        <v>8.07</v>
      </c>
      <c r="M12" s="309">
        <f>'[1]Podklady RZ'!M700</f>
        <v>19.879000000000001</v>
      </c>
      <c r="N12" s="209">
        <f>'[1]Podklady RZ'!N700</f>
        <v>182.58948100000003</v>
      </c>
      <c r="O12" s="217">
        <f>'[1]Podklady RZ'!O700</f>
        <v>1.8665180008130201E-2</v>
      </c>
      <c r="P12" s="102"/>
      <c r="U12" s="130"/>
    </row>
    <row r="13" spans="1:21" x14ac:dyDescent="0.2">
      <c r="A13" s="178" t="s">
        <v>60</v>
      </c>
      <c r="B13" s="308">
        <f>'[1]Podklady RZ'!B701</f>
        <v>0</v>
      </c>
      <c r="C13" s="209">
        <f>'[1]Podklady RZ'!C701</f>
        <v>0</v>
      </c>
      <c r="D13" s="309">
        <f>'[1]Podklady RZ'!D701</f>
        <v>0</v>
      </c>
      <c r="E13" s="209">
        <f>'[1]Podklady RZ'!E701</f>
        <v>4.0000000000000002E-4</v>
      </c>
      <c r="F13" s="209">
        <f>'[1]Podklady RZ'!F701</f>
        <v>8.199999999999999E-3</v>
      </c>
      <c r="G13" s="209">
        <f>'[1]Podklady RZ'!G701</f>
        <v>5.8799999999999998E-2</v>
      </c>
      <c r="H13" s="308">
        <f>'[1]Podklady RZ'!H701</f>
        <v>0.1105</v>
      </c>
      <c r="I13" s="209">
        <f>'[1]Podklady RZ'!I701</f>
        <v>4.24E-2</v>
      </c>
      <c r="J13" s="309">
        <f>'[1]Podklady RZ'!J701</f>
        <v>4.8299999999999996E-2</v>
      </c>
      <c r="K13" s="308">
        <f>'[1]Podklady RZ'!K701</f>
        <v>5.4000000000000003E-3</v>
      </c>
      <c r="L13" s="209">
        <f>'[1]Podklady RZ'!L701</f>
        <v>0</v>
      </c>
      <c r="M13" s="309">
        <f>'[1]Podklady RZ'!M701</f>
        <v>0</v>
      </c>
      <c r="N13" s="209">
        <f>'[1]Podklady RZ'!N701</f>
        <v>0.27400000000000002</v>
      </c>
      <c r="O13" s="217">
        <f>'[1]Podklady RZ'!O701</f>
        <v>8.1691968269289161E-3</v>
      </c>
      <c r="P13" s="102"/>
      <c r="U13" s="130"/>
    </row>
    <row r="14" spans="1:21" x14ac:dyDescent="0.2">
      <c r="A14" s="178" t="s">
        <v>61</v>
      </c>
      <c r="B14" s="308">
        <f>'[1]Podklady RZ'!B702</f>
        <v>0</v>
      </c>
      <c r="C14" s="209">
        <f>'[1]Podklady RZ'!C702</f>
        <v>0</v>
      </c>
      <c r="D14" s="309">
        <f>'[1]Podklady RZ'!D702</f>
        <v>0</v>
      </c>
      <c r="E14" s="209">
        <f>'[1]Podklady RZ'!E702</f>
        <v>0</v>
      </c>
      <c r="F14" s="209">
        <f>'[1]Podklady RZ'!F702</f>
        <v>0</v>
      </c>
      <c r="G14" s="209">
        <f>'[1]Podklady RZ'!G702</f>
        <v>0</v>
      </c>
      <c r="H14" s="308">
        <f>'[1]Podklady RZ'!H702</f>
        <v>0</v>
      </c>
      <c r="I14" s="209">
        <f>'[1]Podklady RZ'!I702</f>
        <v>0</v>
      </c>
      <c r="J14" s="309">
        <f>'[1]Podklady RZ'!J702</f>
        <v>0</v>
      </c>
      <c r="K14" s="308">
        <f>'[1]Podklady RZ'!K702</f>
        <v>0</v>
      </c>
      <c r="L14" s="209">
        <f>'[1]Podklady RZ'!L702</f>
        <v>0</v>
      </c>
      <c r="M14" s="309">
        <f>'[1]Podklady RZ'!M702</f>
        <v>0</v>
      </c>
      <c r="N14" s="209">
        <f>'[1]Podklady RZ'!N702</f>
        <v>0</v>
      </c>
      <c r="O14" s="217">
        <f>'[1]Podklady RZ'!O702</f>
        <v>0</v>
      </c>
      <c r="P14" s="102"/>
      <c r="U14" s="130"/>
    </row>
    <row r="15" spans="1:21" x14ac:dyDescent="0.2">
      <c r="A15" s="178" t="s">
        <v>62</v>
      </c>
      <c r="B15" s="308">
        <f>'[1]Podklady RZ'!B703</f>
        <v>0</v>
      </c>
      <c r="C15" s="209">
        <f>'[1]Podklady RZ'!C703</f>
        <v>0</v>
      </c>
      <c r="D15" s="309">
        <f>'[1]Podklady RZ'!D703</f>
        <v>0</v>
      </c>
      <c r="E15" s="209">
        <f>'[1]Podklady RZ'!E703</f>
        <v>0</v>
      </c>
      <c r="F15" s="209">
        <f>'[1]Podklady RZ'!F703</f>
        <v>0</v>
      </c>
      <c r="G15" s="209">
        <f>'[1]Podklady RZ'!G703</f>
        <v>0</v>
      </c>
      <c r="H15" s="308">
        <f>'[1]Podklady RZ'!H703</f>
        <v>0</v>
      </c>
      <c r="I15" s="209">
        <f>'[1]Podklady RZ'!I703</f>
        <v>0</v>
      </c>
      <c r="J15" s="309">
        <f>'[1]Podklady RZ'!J703</f>
        <v>0</v>
      </c>
      <c r="K15" s="308">
        <f>'[1]Podklady RZ'!K703</f>
        <v>0</v>
      </c>
      <c r="L15" s="209">
        <f>'[1]Podklady RZ'!L703</f>
        <v>0</v>
      </c>
      <c r="M15" s="309">
        <f>'[1]Podklady RZ'!M703</f>
        <v>0</v>
      </c>
      <c r="N15" s="209">
        <f>'[1]Podklady RZ'!N703</f>
        <v>0</v>
      </c>
      <c r="O15" s="217">
        <f>'[1]Podklady RZ'!O703</f>
        <v>0</v>
      </c>
      <c r="P15" s="102"/>
      <c r="U15" s="130"/>
    </row>
    <row r="16" spans="1:21" x14ac:dyDescent="0.2">
      <c r="A16" s="178" t="s">
        <v>37</v>
      </c>
      <c r="B16" s="308">
        <f>'[1]Podklady RZ'!B704</f>
        <v>335.20072100000004</v>
      </c>
      <c r="C16" s="209">
        <f>'[1]Podklady RZ'!C704</f>
        <v>299.64934700000003</v>
      </c>
      <c r="D16" s="309">
        <f>'[1]Podklady RZ'!D704</f>
        <v>245.23945499999999</v>
      </c>
      <c r="E16" s="209">
        <f>'[1]Podklady RZ'!E704</f>
        <v>192.929124</v>
      </c>
      <c r="F16" s="209">
        <f>'[1]Podklady RZ'!F704</f>
        <v>111.67549000000001</v>
      </c>
      <c r="G16" s="209">
        <f>'[1]Podklady RZ'!G704</f>
        <v>69.939173000000011</v>
      </c>
      <c r="H16" s="308">
        <f>'[1]Podklady RZ'!H704</f>
        <v>53.606292000000003</v>
      </c>
      <c r="I16" s="209">
        <f>'[1]Podklady RZ'!I704</f>
        <v>90.134258000000003</v>
      </c>
      <c r="J16" s="309">
        <f>'[1]Podklady RZ'!J704</f>
        <v>105.60095299999999</v>
      </c>
      <c r="K16" s="308">
        <f>'[1]Podklady RZ'!K704</f>
        <v>174.19530900000001</v>
      </c>
      <c r="L16" s="209">
        <f>'[1]Podklady RZ'!L704</f>
        <v>249.843874</v>
      </c>
      <c r="M16" s="309">
        <f>'[1]Podklady RZ'!M704</f>
        <v>289.83456700000005</v>
      </c>
      <c r="N16" s="209">
        <f>'[1]Podklady RZ'!N704</f>
        <v>2217.848563</v>
      </c>
      <c r="O16" s="217">
        <f>'[1]Podklady RZ'!O704</f>
        <v>5.625419296987038E-2</v>
      </c>
      <c r="P16" s="102"/>
      <c r="U16" s="130"/>
    </row>
    <row r="17" spans="1:21" x14ac:dyDescent="0.2">
      <c r="A17" s="178" t="s">
        <v>72</v>
      </c>
      <c r="B17" s="308">
        <f>'[1]Podklady RZ'!B705</f>
        <v>0</v>
      </c>
      <c r="C17" s="209">
        <f>'[1]Podklady RZ'!C705</f>
        <v>0</v>
      </c>
      <c r="D17" s="309">
        <f>'[1]Podklady RZ'!D705</f>
        <v>0</v>
      </c>
      <c r="E17" s="209">
        <f>'[1]Podklady RZ'!E705</f>
        <v>0</v>
      </c>
      <c r="F17" s="209">
        <f>'[1]Podklady RZ'!F705</f>
        <v>0</v>
      </c>
      <c r="G17" s="209">
        <f>'[1]Podklady RZ'!G705</f>
        <v>0</v>
      </c>
      <c r="H17" s="308">
        <f>'[1]Podklady RZ'!H705</f>
        <v>0</v>
      </c>
      <c r="I17" s="209">
        <f>'[1]Podklady RZ'!I705</f>
        <v>0</v>
      </c>
      <c r="J17" s="309">
        <f>'[1]Podklady RZ'!J705</f>
        <v>0</v>
      </c>
      <c r="K17" s="308">
        <f>'[1]Podklady RZ'!K705</f>
        <v>0</v>
      </c>
      <c r="L17" s="209">
        <f>'[1]Podklady RZ'!L705</f>
        <v>0</v>
      </c>
      <c r="M17" s="309">
        <f>'[1]Podklady RZ'!M705</f>
        <v>0</v>
      </c>
      <c r="N17" s="209">
        <f>'[1]Podklady RZ'!N705</f>
        <v>0</v>
      </c>
      <c r="O17" s="217">
        <f>'[1]Podklady RZ'!O705</f>
        <v>0</v>
      </c>
      <c r="P17" s="102"/>
      <c r="U17" s="130"/>
    </row>
    <row r="18" spans="1:21" x14ac:dyDescent="0.2">
      <c r="A18" s="178" t="s">
        <v>36</v>
      </c>
      <c r="B18" s="308">
        <f>'[1]Podklady RZ'!B706</f>
        <v>0</v>
      </c>
      <c r="C18" s="209">
        <f>'[1]Podklady RZ'!C706</f>
        <v>0</v>
      </c>
      <c r="D18" s="309">
        <f>'[1]Podklady RZ'!D706</f>
        <v>0</v>
      </c>
      <c r="E18" s="209">
        <f>'[1]Podklady RZ'!E706</f>
        <v>0</v>
      </c>
      <c r="F18" s="209">
        <f>'[1]Podklady RZ'!F706</f>
        <v>0</v>
      </c>
      <c r="G18" s="209">
        <f>'[1]Podklady RZ'!G706</f>
        <v>0</v>
      </c>
      <c r="H18" s="308">
        <f>'[1]Podklady RZ'!H706</f>
        <v>0</v>
      </c>
      <c r="I18" s="209">
        <f>'[1]Podklady RZ'!I706</f>
        <v>0</v>
      </c>
      <c r="J18" s="309">
        <f>'[1]Podklady RZ'!J706</f>
        <v>0</v>
      </c>
      <c r="K18" s="308">
        <f>'[1]Podklady RZ'!K706</f>
        <v>0</v>
      </c>
      <c r="L18" s="209">
        <f>'[1]Podklady RZ'!L706</f>
        <v>0</v>
      </c>
      <c r="M18" s="309">
        <f>'[1]Podklady RZ'!M706</f>
        <v>0</v>
      </c>
      <c r="N18" s="209">
        <f>'[1]Podklady RZ'!N706</f>
        <v>0</v>
      </c>
      <c r="O18" s="217">
        <f>'[1]Podklady RZ'!O706</f>
        <v>0</v>
      </c>
      <c r="P18" s="102"/>
      <c r="U18" s="130"/>
    </row>
    <row r="19" spans="1:21" x14ac:dyDescent="0.2">
      <c r="A19" s="178" t="s">
        <v>35</v>
      </c>
      <c r="B19" s="308">
        <f>'[1]Podklady RZ'!B707</f>
        <v>1.57</v>
      </c>
      <c r="C19" s="209">
        <f>'[1]Podklady RZ'!C707</f>
        <v>1.238</v>
      </c>
      <c r="D19" s="309">
        <f>'[1]Podklady RZ'!D707</f>
        <v>1.627</v>
      </c>
      <c r="E19" s="209">
        <f>'[1]Podklady RZ'!E707</f>
        <v>1.482</v>
      </c>
      <c r="F19" s="209">
        <f>'[1]Podklady RZ'!F707</f>
        <v>1.768</v>
      </c>
      <c r="G19" s="209">
        <f>'[1]Podklady RZ'!G707</f>
        <v>0.82</v>
      </c>
      <c r="H19" s="308">
        <f>'[1]Podklady RZ'!H707</f>
        <v>0.95199999999999996</v>
      </c>
      <c r="I19" s="209">
        <f>'[1]Podklady RZ'!I707</f>
        <v>0.14299999999999999</v>
      </c>
      <c r="J19" s="309">
        <f>'[1]Podklady RZ'!J707</f>
        <v>1.3859999999999999</v>
      </c>
      <c r="K19" s="308">
        <f>'[1]Podklady RZ'!K707</f>
        <v>0.49399999999999999</v>
      </c>
      <c r="L19" s="209">
        <f>'[1]Podklady RZ'!L707</f>
        <v>0.63300000000000001</v>
      </c>
      <c r="M19" s="309">
        <f>'[1]Podklady RZ'!M707</f>
        <v>0</v>
      </c>
      <c r="N19" s="209">
        <f>'[1]Podklady RZ'!N707</f>
        <v>12.113</v>
      </c>
      <c r="O19" s="217">
        <f>'[1]Podklady RZ'!O707</f>
        <v>1.3858335230326205E-2</v>
      </c>
      <c r="P19" s="102"/>
      <c r="U19" s="130"/>
    </row>
    <row r="20" spans="1:21" x14ac:dyDescent="0.2">
      <c r="A20" s="178" t="s">
        <v>34</v>
      </c>
      <c r="B20" s="308">
        <f>'[1]Podklady RZ'!B708</f>
        <v>10.914</v>
      </c>
      <c r="C20" s="209">
        <f>'[1]Podklady RZ'!C708</f>
        <v>9.3789999999999996</v>
      </c>
      <c r="D20" s="309">
        <f>'[1]Podklady RZ'!D708</f>
        <v>3.665</v>
      </c>
      <c r="E20" s="209">
        <f>'[1]Podklady RZ'!E708</f>
        <v>0.91200000000000003</v>
      </c>
      <c r="F20" s="209">
        <f>'[1]Podklady RZ'!F708</f>
        <v>5.3999999999999999E-2</v>
      </c>
      <c r="G20" s="209">
        <f>'[1]Podklady RZ'!G708</f>
        <v>0.61599999999999999</v>
      </c>
      <c r="H20" s="308">
        <f>'[1]Podklady RZ'!H708</f>
        <v>0</v>
      </c>
      <c r="I20" s="209">
        <f>'[1]Podklady RZ'!I708</f>
        <v>0</v>
      </c>
      <c r="J20" s="309">
        <f>'[1]Podklady RZ'!J708</f>
        <v>0.43</v>
      </c>
      <c r="K20" s="308">
        <f>'[1]Podklady RZ'!K708</f>
        <v>1.337</v>
      </c>
      <c r="L20" s="209">
        <f>'[1]Podklady RZ'!L708</f>
        <v>3.371</v>
      </c>
      <c r="M20" s="309">
        <f>'[1]Podklady RZ'!M708</f>
        <v>3.4950000000000001</v>
      </c>
      <c r="N20" s="209">
        <f>'[1]Podklady RZ'!N708</f>
        <v>34.172999999999995</v>
      </c>
      <c r="O20" s="217">
        <f>'[1]Podklady RZ'!O708</f>
        <v>0.34557137136408306</v>
      </c>
      <c r="P20" s="102"/>
      <c r="U20" s="130"/>
    </row>
    <row r="21" spans="1:21" x14ac:dyDescent="0.2">
      <c r="A21" s="178" t="s">
        <v>33</v>
      </c>
      <c r="B21" s="308">
        <f>'[1]Podklady RZ'!B709</f>
        <v>2.4540000000000002</v>
      </c>
      <c r="C21" s="209">
        <f>'[1]Podklady RZ'!C709</f>
        <v>2.2440000000000002</v>
      </c>
      <c r="D21" s="309">
        <f>'[1]Podklady RZ'!D709</f>
        <v>1.948</v>
      </c>
      <c r="E21" s="209">
        <f>'[1]Podklady RZ'!E709</f>
        <v>2.3254000000000001</v>
      </c>
      <c r="F21" s="209">
        <f>'[1]Podklady RZ'!F709</f>
        <v>2.6629999999999998</v>
      </c>
      <c r="G21" s="209">
        <f>'[1]Podklady RZ'!G709</f>
        <v>1.9805999999999999</v>
      </c>
      <c r="H21" s="308">
        <f>'[1]Podklady RZ'!H709</f>
        <v>2.1718999999999999</v>
      </c>
      <c r="I21" s="209">
        <f>'[1]Podklady RZ'!I709</f>
        <v>1.6878</v>
      </c>
      <c r="J21" s="309">
        <f>'[1]Podklady RZ'!J709</f>
        <v>1.4965999999999999</v>
      </c>
      <c r="K21" s="308">
        <f>'[1]Podklady RZ'!K709</f>
        <v>2.0508000000000002</v>
      </c>
      <c r="L21" s="209">
        <f>'[1]Podklady RZ'!L709</f>
        <v>2.6886000000000001</v>
      </c>
      <c r="M21" s="309">
        <f>'[1]Podklady RZ'!M709</f>
        <v>2.6518000000000002</v>
      </c>
      <c r="N21" s="209">
        <f>'[1]Podklady RZ'!N709</f>
        <v>26.362500000000004</v>
      </c>
      <c r="O21" s="217">
        <f>'[1]Podklady RZ'!O709</f>
        <v>9.1150374090419924E-3</v>
      </c>
      <c r="P21" s="102"/>
      <c r="U21" s="130"/>
    </row>
    <row r="22" spans="1:21" x14ac:dyDescent="0.2">
      <c r="A22" s="178" t="s">
        <v>32</v>
      </c>
      <c r="B22" s="308">
        <f>'[1]Podklady RZ'!B710</f>
        <v>12.824999999999999</v>
      </c>
      <c r="C22" s="209">
        <f>'[1]Podklady RZ'!C710</f>
        <v>12.304</v>
      </c>
      <c r="D22" s="309">
        <f>'[1]Podklady RZ'!D710</f>
        <v>11.513999999999999</v>
      </c>
      <c r="E22" s="209">
        <f>'[1]Podklady RZ'!E710</f>
        <v>11.967000000000001</v>
      </c>
      <c r="F22" s="209">
        <f>'[1]Podklady RZ'!F710</f>
        <v>8.5039999999999996</v>
      </c>
      <c r="G22" s="209">
        <f>'[1]Podklady RZ'!G710</f>
        <v>4.7850000000000001</v>
      </c>
      <c r="H22" s="308">
        <f>'[1]Podklady RZ'!H710</f>
        <v>5.92</v>
      </c>
      <c r="I22" s="209">
        <f>'[1]Podklady RZ'!I710</f>
        <v>5.3529999999999998</v>
      </c>
      <c r="J22" s="309">
        <f>'[1]Podklady RZ'!J710</f>
        <v>7.6619999999999999</v>
      </c>
      <c r="K22" s="308">
        <f>'[1]Podklady RZ'!K710</f>
        <v>12.726000000000001</v>
      </c>
      <c r="L22" s="209">
        <f>'[1]Podklady RZ'!L710</f>
        <v>16.231000000000002</v>
      </c>
      <c r="M22" s="309">
        <f>'[1]Podklady RZ'!M710</f>
        <v>15.086</v>
      </c>
      <c r="N22" s="209">
        <f>'[1]Podklady RZ'!N710</f>
        <v>124.877</v>
      </c>
      <c r="O22" s="217">
        <f>'[1]Podklady RZ'!O710</f>
        <v>3.141726264661928E-2</v>
      </c>
      <c r="P22" s="102"/>
      <c r="U22" s="130"/>
    </row>
    <row r="23" spans="1:21" x14ac:dyDescent="0.2">
      <c r="A23" s="178" t="s">
        <v>3</v>
      </c>
      <c r="B23" s="308">
        <f>'[1]Podklady RZ'!B711</f>
        <v>0</v>
      </c>
      <c r="C23" s="209">
        <f>'[1]Podklady RZ'!C711</f>
        <v>0</v>
      </c>
      <c r="D23" s="309">
        <f>'[1]Podklady RZ'!D711</f>
        <v>0</v>
      </c>
      <c r="E23" s="209">
        <f>'[1]Podklady RZ'!E711</f>
        <v>0</v>
      </c>
      <c r="F23" s="209">
        <f>'[1]Podklady RZ'!F711</f>
        <v>0</v>
      </c>
      <c r="G23" s="209">
        <f>'[1]Podklady RZ'!G711</f>
        <v>0</v>
      </c>
      <c r="H23" s="308">
        <f>'[1]Podklady RZ'!H711</f>
        <v>0</v>
      </c>
      <c r="I23" s="209">
        <f>'[1]Podklady RZ'!I711</f>
        <v>0</v>
      </c>
      <c r="J23" s="309">
        <f>'[1]Podklady RZ'!J711</f>
        <v>0</v>
      </c>
      <c r="K23" s="308">
        <f>'[1]Podklady RZ'!K711</f>
        <v>0</v>
      </c>
      <c r="L23" s="209">
        <f>'[1]Podklady RZ'!L711</f>
        <v>0</v>
      </c>
      <c r="M23" s="309">
        <f>'[1]Podklady RZ'!M711</f>
        <v>0</v>
      </c>
      <c r="N23" s="209">
        <f>'[1]Podklady RZ'!N711</f>
        <v>0</v>
      </c>
      <c r="O23" s="217">
        <f>'[1]Podklady RZ'!O711</f>
        <v>0</v>
      </c>
      <c r="P23" s="102"/>
      <c r="U23" s="130"/>
    </row>
    <row r="24" spans="1:21" x14ac:dyDescent="0.2">
      <c r="A24" s="178" t="s">
        <v>31</v>
      </c>
      <c r="B24" s="308">
        <f>'[1]Podklady RZ'!B712</f>
        <v>0.21309999999999998</v>
      </c>
      <c r="C24" s="209">
        <f>'[1]Podklady RZ'!C712</f>
        <v>0.55929999999999991</v>
      </c>
      <c r="D24" s="309">
        <f>'[1]Podklady RZ'!D712</f>
        <v>0.15312999999999999</v>
      </c>
      <c r="E24" s="209">
        <f>'[1]Podklady RZ'!E712</f>
        <v>8.5989999999999997E-2</v>
      </c>
      <c r="F24" s="209">
        <f>'[1]Podklady RZ'!F712</f>
        <v>5.7349999999999998E-2</v>
      </c>
      <c r="G24" s="209">
        <f>'[1]Podklady RZ'!G712</f>
        <v>3.5840000000000004E-2</v>
      </c>
      <c r="H24" s="308">
        <f>'[1]Podklady RZ'!H712</f>
        <v>5.5E-2</v>
      </c>
      <c r="I24" s="209">
        <f>'[1]Podklady RZ'!I712</f>
        <v>0.30648000000000003</v>
      </c>
      <c r="J24" s="309">
        <f>'[1]Podklady RZ'!J712</f>
        <v>0.12522</v>
      </c>
      <c r="K24" s="308">
        <f>'[1]Podklady RZ'!K712</f>
        <v>2.538E-2</v>
      </c>
      <c r="L24" s="209">
        <f>'[1]Podklady RZ'!L712</f>
        <v>8.1400000000000014E-3</v>
      </c>
      <c r="M24" s="309">
        <f>'[1]Podklady RZ'!M712</f>
        <v>8.1470000000000001E-2</v>
      </c>
      <c r="N24" s="209">
        <f>'[1]Podklady RZ'!N712</f>
        <v>1.7063999999999997</v>
      </c>
      <c r="O24" s="217">
        <f>'[1]Podklady RZ'!O712</f>
        <v>5.8858295793434781E-3</v>
      </c>
      <c r="P24" s="102"/>
      <c r="U24" s="130"/>
    </row>
    <row r="25" spans="1:21" x14ac:dyDescent="0.2">
      <c r="A25" s="178" t="s">
        <v>30</v>
      </c>
      <c r="B25" s="308">
        <f>'[1]Podklady RZ'!B713</f>
        <v>140.77624099999997</v>
      </c>
      <c r="C25" s="209">
        <f>'[1]Podklady RZ'!C713</f>
        <v>137.14975000000001</v>
      </c>
      <c r="D25" s="309">
        <f>'[1]Podklady RZ'!D713</f>
        <v>159.54607499999995</v>
      </c>
      <c r="E25" s="209">
        <f>'[1]Podklady RZ'!E713</f>
        <v>106.42897524382772</v>
      </c>
      <c r="F25" s="209">
        <f>'[1]Podklady RZ'!F713</f>
        <v>76.047035855552735</v>
      </c>
      <c r="G25" s="209">
        <f>'[1]Podklady RZ'!G713</f>
        <v>50.750944550845169</v>
      </c>
      <c r="H25" s="308">
        <f>'[1]Podklady RZ'!H713</f>
        <v>43.470593639632924</v>
      </c>
      <c r="I25" s="209">
        <f>'[1]Podklady RZ'!I713</f>
        <v>38.790549813254565</v>
      </c>
      <c r="J25" s="309">
        <f>'[1]Podklady RZ'!J713</f>
        <v>37.189266352568431</v>
      </c>
      <c r="K25" s="308">
        <f>'[1]Podklady RZ'!K713</f>
        <v>65.277027869108736</v>
      </c>
      <c r="L25" s="209">
        <f>'[1]Podklady RZ'!L713</f>
        <v>93.65134217962968</v>
      </c>
      <c r="M25" s="309">
        <f>'[1]Podklady RZ'!M713</f>
        <v>132.61620968926729</v>
      </c>
      <c r="N25" s="209">
        <f>'[1]Podklady RZ'!N713</f>
        <v>1081.6940111936869</v>
      </c>
      <c r="O25" s="217">
        <f>'[1]Podklady RZ'!O713</f>
        <v>4.2502128802806453E-2</v>
      </c>
      <c r="P25" s="102"/>
      <c r="U25" s="99"/>
    </row>
    <row r="26" spans="1:21" ht="13.5" customHeight="1" x14ac:dyDescent="0.2">
      <c r="A26" s="176" t="s">
        <v>312</v>
      </c>
      <c r="B26" s="306">
        <f>'[1]Podklady RZ'!B714</f>
        <v>558.94647899999995</v>
      </c>
      <c r="C26" s="208">
        <f>'[1]Podklady RZ'!C714</f>
        <v>543.74955799999998</v>
      </c>
      <c r="D26" s="307">
        <f>'[1]Podklady RZ'!D714</f>
        <v>489.351719</v>
      </c>
      <c r="E26" s="208">
        <f>'[1]Podklady RZ'!E714</f>
        <v>362.95320199999998</v>
      </c>
      <c r="F26" s="208">
        <f>'[1]Podklady RZ'!F714</f>
        <v>237.37554199999994</v>
      </c>
      <c r="G26" s="208">
        <f>'[1]Podklady RZ'!G714</f>
        <v>160.577091</v>
      </c>
      <c r="H26" s="306">
        <f>'[1]Podklady RZ'!H714</f>
        <v>127.48542499999999</v>
      </c>
      <c r="I26" s="208">
        <f>'[1]Podklady RZ'!I714</f>
        <v>151.550299</v>
      </c>
      <c r="J26" s="307">
        <f>'[1]Podklady RZ'!J714</f>
        <v>180.98440099999999</v>
      </c>
      <c r="K26" s="306">
        <f>'[1]Podklady RZ'!K714</f>
        <v>298.88785000000001</v>
      </c>
      <c r="L26" s="208">
        <f>'[1]Podklady RZ'!L714</f>
        <v>416.03123800000003</v>
      </c>
      <c r="M26" s="307">
        <f>'[1]Podklady RZ'!M714</f>
        <v>511.68386600000002</v>
      </c>
      <c r="N26" s="208">
        <f>'[1]Podklady RZ'!N714</f>
        <v>4039.5766699999999</v>
      </c>
      <c r="O26" s="216">
        <f>'[1]Podklady RZ'!O714</f>
        <v>4.7992312605238958E-2</v>
      </c>
      <c r="P26" s="10"/>
      <c r="U26" s="79"/>
    </row>
    <row r="27" spans="1:21" ht="12.75" customHeight="1" x14ac:dyDescent="0.2">
      <c r="A27" s="178" t="s">
        <v>26</v>
      </c>
      <c r="B27" s="308">
        <f>'[1]Podklady RZ'!B715</f>
        <v>240.35269700000001</v>
      </c>
      <c r="C27" s="209">
        <f>'[1]Podklady RZ'!C715</f>
        <v>240.15898300000001</v>
      </c>
      <c r="D27" s="309">
        <f>'[1]Podklady RZ'!D715</f>
        <v>223.93287799999999</v>
      </c>
      <c r="E27" s="209">
        <f>'[1]Podklady RZ'!E715</f>
        <v>174.00335099999998</v>
      </c>
      <c r="F27" s="209">
        <f>'[1]Podklady RZ'!F715</f>
        <v>136.53732399999998</v>
      </c>
      <c r="G27" s="209">
        <f>'[1]Podklady RZ'!G715</f>
        <v>112.75704899999999</v>
      </c>
      <c r="H27" s="308">
        <f>'[1]Podklady RZ'!H715</f>
        <v>87.720641999999998</v>
      </c>
      <c r="I27" s="209">
        <f>'[1]Podklady RZ'!I715</f>
        <v>111.901825</v>
      </c>
      <c r="J27" s="309">
        <f>'[1]Podklady RZ'!J715</f>
        <v>116.63446500000001</v>
      </c>
      <c r="K27" s="308">
        <f>'[1]Podklady RZ'!K715</f>
        <v>151.093895</v>
      </c>
      <c r="L27" s="209">
        <f>'[1]Podklady RZ'!L715</f>
        <v>196.16842000000003</v>
      </c>
      <c r="M27" s="309">
        <f>'[1]Podklady RZ'!M715</f>
        <v>199.160427</v>
      </c>
      <c r="N27" s="209">
        <f>'[1]Podklady RZ'!N715</f>
        <v>1990.4219559999999</v>
      </c>
      <c r="O27" s="217">
        <f>'[1]Podklady RZ'!O715</f>
        <v>9.0371798939435574E-2</v>
      </c>
      <c r="P27" s="102"/>
      <c r="U27" s="79"/>
    </row>
    <row r="28" spans="1:21" ht="12.75" customHeight="1" x14ac:dyDescent="0.2">
      <c r="A28" s="178" t="s">
        <v>0</v>
      </c>
      <c r="B28" s="308">
        <f>'[1]Podklady RZ'!B716</f>
        <v>0.20986399999999999</v>
      </c>
      <c r="C28" s="209">
        <f>'[1]Podklady RZ'!C716</f>
        <v>0.19931399999999999</v>
      </c>
      <c r="D28" s="309">
        <f>'[1]Podklady RZ'!D716</f>
        <v>0.212924</v>
      </c>
      <c r="E28" s="209">
        <f>'[1]Podklady RZ'!E716</f>
        <v>0.16447100000000001</v>
      </c>
      <c r="F28" s="209">
        <f>'[1]Podklady RZ'!F716</f>
        <v>0.129327</v>
      </c>
      <c r="G28" s="209">
        <f>'[1]Podklady RZ'!G716</f>
        <v>0.42501699999999998</v>
      </c>
      <c r="H28" s="308">
        <f>'[1]Podklady RZ'!H716</f>
        <v>0.76755399999999996</v>
      </c>
      <c r="I28" s="209">
        <f>'[1]Podklady RZ'!I716</f>
        <v>0.77414699999999992</v>
      </c>
      <c r="J28" s="309">
        <f>'[1]Podklady RZ'!J716</f>
        <v>0.70585399999999998</v>
      </c>
      <c r="K28" s="308">
        <f>'[1]Podklady RZ'!K716</f>
        <v>0.54713400000000001</v>
      </c>
      <c r="L28" s="209">
        <f>'[1]Podklady RZ'!L716</f>
        <v>0.50053899999999996</v>
      </c>
      <c r="M28" s="309">
        <f>'[1]Podklady RZ'!M716</f>
        <v>0.5873529999999999</v>
      </c>
      <c r="N28" s="209">
        <f>'[1]Podklady RZ'!N716</f>
        <v>5.2234980000000002</v>
      </c>
      <c r="O28" s="217">
        <f>'[1]Podklady RZ'!O716</f>
        <v>2.3693899701200689E-3</v>
      </c>
      <c r="P28" s="102"/>
      <c r="U28" s="79"/>
    </row>
    <row r="29" spans="1:21" ht="12.75" customHeight="1" x14ac:dyDescent="0.2">
      <c r="A29" s="178" t="s">
        <v>1</v>
      </c>
      <c r="B29" s="308">
        <f>'[1]Podklady RZ'!B717</f>
        <v>3.6118199999999998</v>
      </c>
      <c r="C29" s="209">
        <f>'[1]Podklady RZ'!C717</f>
        <v>3.67591</v>
      </c>
      <c r="D29" s="309">
        <f>'[1]Podklady RZ'!D717</f>
        <v>3.1856999999999998</v>
      </c>
      <c r="E29" s="209">
        <f>'[1]Podklady RZ'!E717</f>
        <v>1.86948</v>
      </c>
      <c r="F29" s="209">
        <f>'[1]Podklady RZ'!F717</f>
        <v>0.62312000000000001</v>
      </c>
      <c r="G29" s="209">
        <f>'[1]Podklady RZ'!G717</f>
        <v>0.32039000000000001</v>
      </c>
      <c r="H29" s="308">
        <f>'[1]Podklady RZ'!H717</f>
        <v>0.13149</v>
      </c>
      <c r="I29" s="209">
        <f>'[1]Podklady RZ'!I717</f>
        <v>0.125</v>
      </c>
      <c r="J29" s="309">
        <f>'[1]Podklady RZ'!J717</f>
        <v>0.24940999999999999</v>
      </c>
      <c r="K29" s="308">
        <f>'[1]Podklady RZ'!K717</f>
        <v>0.88156999999999996</v>
      </c>
      <c r="L29" s="209">
        <f>'[1]Podklady RZ'!L717</f>
        <v>1.5382499999999999</v>
      </c>
      <c r="M29" s="309">
        <f>'[1]Podklady RZ'!M717</f>
        <v>3.0688400000000002</v>
      </c>
      <c r="N29" s="209">
        <f>'[1]Podklady RZ'!N717</f>
        <v>19.28098</v>
      </c>
      <c r="O29" s="217">
        <f>'[1]Podklady RZ'!O717</f>
        <v>2.6006881238267332E-2</v>
      </c>
      <c r="P29" s="102"/>
      <c r="U29" s="79"/>
    </row>
    <row r="30" spans="1:21" ht="12.75" customHeight="1" x14ac:dyDescent="0.2">
      <c r="A30" s="178" t="s">
        <v>2</v>
      </c>
      <c r="B30" s="308">
        <f>'[1]Podklady RZ'!B718</f>
        <v>2.9685230000000002</v>
      </c>
      <c r="C30" s="209">
        <f>'[1]Podklady RZ'!C718</f>
        <v>2.9738880000000001</v>
      </c>
      <c r="D30" s="309">
        <f>'[1]Podklady RZ'!D718</f>
        <v>2.6029299999999997</v>
      </c>
      <c r="E30" s="209">
        <f>'[1]Podklady RZ'!E718</f>
        <v>2.0805649999999996</v>
      </c>
      <c r="F30" s="209">
        <f>'[1]Podklady RZ'!F718</f>
        <v>0.52442200000000005</v>
      </c>
      <c r="G30" s="209">
        <f>'[1]Podklady RZ'!G718</f>
        <v>0.30329400000000001</v>
      </c>
      <c r="H30" s="308">
        <f>'[1]Podklady RZ'!H718</f>
        <v>0.10038</v>
      </c>
      <c r="I30" s="209">
        <f>'[1]Podklady RZ'!I718</f>
        <v>0.14740999999999999</v>
      </c>
      <c r="J30" s="309">
        <f>'[1]Podklady RZ'!J718</f>
        <v>0.22153</v>
      </c>
      <c r="K30" s="308">
        <f>'[1]Podklady RZ'!K718</f>
        <v>0.89005899999999993</v>
      </c>
      <c r="L30" s="209">
        <f>'[1]Podklady RZ'!L718</f>
        <v>1.783326</v>
      </c>
      <c r="M30" s="309">
        <f>'[1]Podklady RZ'!M718</f>
        <v>2.7350089999999998</v>
      </c>
      <c r="N30" s="209">
        <f>'[1]Podklady RZ'!N718</f>
        <v>17.331336</v>
      </c>
      <c r="O30" s="217">
        <f>'[1]Podklady RZ'!O718</f>
        <v>7.4332818310516371E-2</v>
      </c>
      <c r="P30" s="102"/>
    </row>
    <row r="31" spans="1:21" x14ac:dyDescent="0.2">
      <c r="A31" s="178" t="s">
        <v>6</v>
      </c>
      <c r="B31" s="308">
        <f>'[1]Podklady RZ'!B719</f>
        <v>1.24624</v>
      </c>
      <c r="C31" s="209">
        <f>'[1]Podklady RZ'!C719</f>
        <v>1.4720700000000002</v>
      </c>
      <c r="D31" s="309">
        <f>'[1]Podklady RZ'!D719</f>
        <v>1.46733</v>
      </c>
      <c r="E31" s="209">
        <f>'[1]Podklady RZ'!E719</f>
        <v>1.2749699999999999</v>
      </c>
      <c r="F31" s="209">
        <f>'[1]Podklady RZ'!F719</f>
        <v>1.03945</v>
      </c>
      <c r="G31" s="209">
        <f>'[1]Podklady RZ'!G719</f>
        <v>0.69170000000000009</v>
      </c>
      <c r="H31" s="308">
        <f>'[1]Podklady RZ'!H719</f>
        <v>0.74660000000000004</v>
      </c>
      <c r="I31" s="209">
        <f>'[1]Podklady RZ'!I719</f>
        <v>0.80171999999999999</v>
      </c>
      <c r="J31" s="309">
        <f>'[1]Podklady RZ'!J719</f>
        <v>0.77273999999999998</v>
      </c>
      <c r="K31" s="308">
        <f>'[1]Podklady RZ'!K719</f>
        <v>0.89724000000000004</v>
      </c>
      <c r="L31" s="209">
        <f>'[1]Podklady RZ'!L719</f>
        <v>0.61620000000000008</v>
      </c>
      <c r="M31" s="309">
        <f>'[1]Podklady RZ'!M719</f>
        <v>1.052</v>
      </c>
      <c r="N31" s="209">
        <f>'[1]Podklady RZ'!N719</f>
        <v>12.07826</v>
      </c>
      <c r="O31" s="217">
        <f>'[1]Podklady RZ'!O719</f>
        <v>2.8514112070764302E-2</v>
      </c>
      <c r="P31" s="102"/>
    </row>
    <row r="32" spans="1:21" x14ac:dyDescent="0.2">
      <c r="A32" s="178" t="s">
        <v>25</v>
      </c>
      <c r="B32" s="308">
        <f>'[1]Podklady RZ'!B720</f>
        <v>206.14462999999998</v>
      </c>
      <c r="C32" s="209">
        <f>'[1]Podklady RZ'!C720</f>
        <v>196.32486800000001</v>
      </c>
      <c r="D32" s="309">
        <f>'[1]Podklady RZ'!D720</f>
        <v>172.35349500000001</v>
      </c>
      <c r="E32" s="209">
        <f>'[1]Podklady RZ'!E720</f>
        <v>126.75270199999997</v>
      </c>
      <c r="F32" s="209">
        <f>'[1]Podklady RZ'!F720</f>
        <v>73.143141</v>
      </c>
      <c r="G32" s="209">
        <f>'[1]Podklady RZ'!G720</f>
        <v>32.816803</v>
      </c>
      <c r="H32" s="308">
        <f>'[1]Podklady RZ'!H720</f>
        <v>28.973851999999997</v>
      </c>
      <c r="I32" s="209">
        <f>'[1]Podklady RZ'!I720</f>
        <v>29.093353999999998</v>
      </c>
      <c r="J32" s="309">
        <f>'[1]Podklady RZ'!J720</f>
        <v>47.033658000000003</v>
      </c>
      <c r="K32" s="308">
        <f>'[1]Podklady RZ'!K720</f>
        <v>95.793857000000017</v>
      </c>
      <c r="L32" s="209">
        <f>'[1]Podklady RZ'!L720</f>
        <v>147.29632800000002</v>
      </c>
      <c r="M32" s="309">
        <f>'[1]Podklady RZ'!M720</f>
        <v>201.81261599999999</v>
      </c>
      <c r="N32" s="209">
        <f>'[1]Podklady RZ'!N720</f>
        <v>1357.5393039999999</v>
      </c>
      <c r="O32" s="217">
        <f>'[1]Podklady RZ'!O720</f>
        <v>3.6931417249788816E-2</v>
      </c>
      <c r="P32" s="102"/>
    </row>
    <row r="33" spans="1:16" x14ac:dyDescent="0.2">
      <c r="A33" s="178" t="s">
        <v>5</v>
      </c>
      <c r="B33" s="308">
        <f>'[1]Podklady RZ'!B721</f>
        <v>103.65793399999998</v>
      </c>
      <c r="C33" s="209">
        <f>'[1]Podklady RZ'!C721</f>
        <v>98.24105299999998</v>
      </c>
      <c r="D33" s="309">
        <f>'[1]Podklady RZ'!D721</f>
        <v>85.004275000000007</v>
      </c>
      <c r="E33" s="209">
        <f>'[1]Podklady RZ'!E721</f>
        <v>56.399569</v>
      </c>
      <c r="F33" s="209">
        <f>'[1]Podklady RZ'!F721</f>
        <v>25.244655999999999</v>
      </c>
      <c r="G33" s="209">
        <f>'[1]Podklady RZ'!G721</f>
        <v>13.262738000000001</v>
      </c>
      <c r="H33" s="308">
        <f>'[1]Podklady RZ'!H721</f>
        <v>9.0449069999999985</v>
      </c>
      <c r="I33" s="209">
        <f>'[1]Podklady RZ'!I721</f>
        <v>8.7068429999999992</v>
      </c>
      <c r="J33" s="309">
        <f>'[1]Podklady RZ'!J721</f>
        <v>15.348404</v>
      </c>
      <c r="K33" s="308">
        <f>'[1]Podklady RZ'!K721</f>
        <v>48.543700999999999</v>
      </c>
      <c r="L33" s="209">
        <f>'[1]Podklady RZ'!L721</f>
        <v>67.658028999999999</v>
      </c>
      <c r="M33" s="309">
        <f>'[1]Podklady RZ'!M721</f>
        <v>102.619913</v>
      </c>
      <c r="N33" s="209">
        <f>'[1]Podklady RZ'!N721</f>
        <v>633.73202200000003</v>
      </c>
      <c r="O33" s="217">
        <f>'[1]Podklady RZ'!O721</f>
        <v>3.1667136658532671E-2</v>
      </c>
      <c r="P33" s="102"/>
    </row>
    <row r="34" spans="1:16" x14ac:dyDescent="0.2">
      <c r="A34" s="178" t="s">
        <v>3</v>
      </c>
      <c r="B34" s="308">
        <f>'[1]Podklady RZ'!B722</f>
        <v>0.75477100000000008</v>
      </c>
      <c r="C34" s="209">
        <f>'[1]Podklady RZ'!C722</f>
        <v>0.7034720000000001</v>
      </c>
      <c r="D34" s="309">
        <f>'[1]Podklady RZ'!D722</f>
        <v>0.59218699999999991</v>
      </c>
      <c r="E34" s="209">
        <f>'[1]Podklady RZ'!E722</f>
        <v>0.40809400000000007</v>
      </c>
      <c r="F34" s="209">
        <f>'[1]Podklady RZ'!F722</f>
        <v>0.134102</v>
      </c>
      <c r="G34" s="209">
        <f>'[1]Podklady RZ'!G722</f>
        <v>1E-4</v>
      </c>
      <c r="H34" s="308">
        <f>'[1]Podklady RZ'!H722</f>
        <v>0</v>
      </c>
      <c r="I34" s="209">
        <f>'[1]Podklady RZ'!I722</f>
        <v>0</v>
      </c>
      <c r="J34" s="309">
        <f>'[1]Podklady RZ'!J722</f>
        <v>1.8339999999999999E-2</v>
      </c>
      <c r="K34" s="308">
        <f>'[1]Podklady RZ'!K722</f>
        <v>0.240394</v>
      </c>
      <c r="L34" s="209">
        <f>'[1]Podklady RZ'!L722</f>
        <v>0.47014600000000001</v>
      </c>
      <c r="M34" s="309">
        <f>'[1]Podklady RZ'!M722</f>
        <v>0.64770800000000006</v>
      </c>
      <c r="N34" s="209">
        <f>'[1]Podklady RZ'!N722</f>
        <v>3.9693140000000007</v>
      </c>
      <c r="O34" s="217">
        <f>'[1]Podklady RZ'!O722</f>
        <v>2.2385879741831385E-3</v>
      </c>
      <c r="P34" s="102"/>
    </row>
    <row r="35" spans="1:16" ht="11.45" customHeight="1" x14ac:dyDescent="0.2">
      <c r="A35" s="203" t="s">
        <v>172</v>
      </c>
      <c r="B35" s="72"/>
      <c r="C35" s="72"/>
      <c r="D35" s="8"/>
      <c r="F35" s="10"/>
      <c r="G35" s="104"/>
      <c r="H35" s="104"/>
      <c r="I35" s="104"/>
      <c r="J35" s="104"/>
      <c r="K35" s="104"/>
      <c r="O35" s="3"/>
    </row>
    <row r="36" spans="1:16" x14ac:dyDescent="0.2">
      <c r="A36" s="203"/>
      <c r="B36" s="72"/>
      <c r="C36" s="72"/>
    </row>
    <row r="37" spans="1:16" x14ac:dyDescent="0.2">
      <c r="B37" s="79"/>
      <c r="C37" s="79"/>
      <c r="D37" s="79"/>
    </row>
    <row r="38" spans="1:16" x14ac:dyDescent="0.2">
      <c r="B38" s="79"/>
      <c r="C38" s="79"/>
      <c r="D38" s="79"/>
    </row>
    <row r="39" spans="1:16" x14ac:dyDescent="0.2">
      <c r="B39" s="79"/>
      <c r="C39" s="79"/>
      <c r="D39" s="79"/>
      <c r="M39" s="110" t="s">
        <v>168</v>
      </c>
      <c r="N39" s="117">
        <f>O7</f>
        <v>3.4164708310117836E-2</v>
      </c>
    </row>
    <row r="40" spans="1:16" x14ac:dyDescent="0.2">
      <c r="B40" s="121"/>
      <c r="C40" s="121"/>
      <c r="D40" s="121"/>
      <c r="M40" s="110" t="s">
        <v>59</v>
      </c>
      <c r="N40" s="117">
        <f>O8</f>
        <v>4.696399165439661E-2</v>
      </c>
    </row>
    <row r="41" spans="1:16" x14ac:dyDescent="0.2">
      <c r="B41" s="79"/>
      <c r="C41" s="79"/>
      <c r="D41" s="79"/>
      <c r="M41" s="110" t="s">
        <v>117</v>
      </c>
      <c r="N41" s="117">
        <f>O9</f>
        <v>4.4275867901679519E-2</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{28DDB265-E07C-4FF8-B75C-2570F900831C}</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{00C56957-FD89-4F86-A313-9C965C06D401}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28DDB265-E07C-4FF8-B75C-2570F900831C}">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00C56957-FD89-4F86-A313-9C965C06D401}">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4"/>
  <dimension ref="A1:S38"/>
  <sheetViews>
    <sheetView showGridLines="0" view="pageBreakPreview" zoomScaleNormal="70" zoomScaleSheetLayoutView="100" workbookViewId="0">
      <selection activeCell="U30" sqref="U30"/>
    </sheetView>
  </sheetViews>
  <sheetFormatPr defaultColWidth="9.140625" defaultRowHeight="12" x14ac:dyDescent="0.2"/>
  <cols>
    <col min="1" max="1" width="30.5703125" style="67" customWidth="1"/>
    <col min="2" max="3" width="8.28515625" style="67" customWidth="1"/>
    <col min="4" max="4" width="5.7109375" style="67" customWidth="1"/>
    <col min="5" max="6" width="8.28515625" style="67" customWidth="1"/>
    <col min="7" max="7" width="5.7109375" style="67" customWidth="1"/>
    <col min="8" max="9" width="8.28515625" style="67" customWidth="1"/>
    <col min="10" max="10" width="5.7109375" style="67" customWidth="1"/>
    <col min="11" max="12" width="8.28515625" style="67" customWidth="1"/>
    <col min="13" max="13" width="5.7109375" style="67" customWidth="1"/>
    <col min="14" max="14" width="8.7109375" style="67" customWidth="1"/>
    <col min="15" max="15" width="8.28515625" style="67" customWidth="1"/>
    <col min="16" max="16" width="7.28515625" style="67" customWidth="1"/>
    <col min="17" max="16384" width="9.140625" style="67"/>
  </cols>
  <sheetData>
    <row r="1" spans="1:19" s="77" customFormat="1" ht="20.25" x14ac:dyDescent="0.3">
      <c r="A1" s="190" t="s">
        <v>300</v>
      </c>
      <c r="B1" s="73"/>
      <c r="C1" s="73"/>
      <c r="D1" s="73"/>
      <c r="E1" s="73"/>
      <c r="F1" s="73"/>
      <c r="G1" s="73"/>
      <c r="H1" s="73"/>
      <c r="I1" s="73"/>
      <c r="J1" s="66"/>
      <c r="P1" s="260" t="str">
        <f>'3'!N1</f>
        <v>2021</v>
      </c>
    </row>
    <row r="2" spans="1:19" ht="6" customHeight="1" x14ac:dyDescent="0.2">
      <c r="A2" s="7"/>
      <c r="B2" s="7"/>
      <c r="C2" s="7"/>
      <c r="D2" s="7"/>
      <c r="E2" s="7"/>
      <c r="F2" s="7"/>
      <c r="G2" s="7"/>
      <c r="H2" s="7"/>
      <c r="I2" s="7"/>
      <c r="J2" s="7"/>
    </row>
    <row r="3" spans="1:19" x14ac:dyDescent="0.2">
      <c r="A3" s="328"/>
      <c r="B3" s="329" t="s">
        <v>42</v>
      </c>
      <c r="C3" s="330"/>
      <c r="D3" s="331"/>
      <c r="E3" s="329" t="s">
        <v>43</v>
      </c>
      <c r="F3" s="330"/>
      <c r="G3" s="331"/>
      <c r="H3" s="329" t="s">
        <v>44</v>
      </c>
      <c r="I3" s="330"/>
      <c r="J3" s="331"/>
      <c r="K3" s="329" t="s">
        <v>45</v>
      </c>
      <c r="L3" s="330"/>
      <c r="M3" s="331"/>
      <c r="N3" s="330" t="s">
        <v>7</v>
      </c>
      <c r="O3" s="330"/>
      <c r="P3" s="330"/>
      <c r="Q3" s="132"/>
    </row>
    <row r="4" spans="1:19" ht="25.5" customHeight="1" x14ac:dyDescent="0.2">
      <c r="A4" s="328"/>
      <c r="B4" s="300" t="s">
        <v>166</v>
      </c>
      <c r="C4" s="299" t="s">
        <v>169</v>
      </c>
      <c r="D4" s="312" t="s">
        <v>174</v>
      </c>
      <c r="E4" s="300" t="s">
        <v>166</v>
      </c>
      <c r="F4" s="299" t="s">
        <v>169</v>
      </c>
      <c r="G4" s="312" t="s">
        <v>174</v>
      </c>
      <c r="H4" s="300" t="s">
        <v>166</v>
      </c>
      <c r="I4" s="299" t="s">
        <v>169</v>
      </c>
      <c r="J4" s="312" t="s">
        <v>174</v>
      </c>
      <c r="K4" s="300" t="s">
        <v>166</v>
      </c>
      <c r="L4" s="299" t="s">
        <v>169</v>
      </c>
      <c r="M4" s="312" t="s">
        <v>174</v>
      </c>
      <c r="N4" s="240" t="s">
        <v>166</v>
      </c>
      <c r="O4" s="240" t="s">
        <v>169</v>
      </c>
      <c r="P4" s="241" t="s">
        <v>174</v>
      </c>
      <c r="Q4" s="132"/>
      <c r="S4" s="135"/>
    </row>
    <row r="5" spans="1:19" x14ac:dyDescent="0.2">
      <c r="A5" s="176" t="s">
        <v>194</v>
      </c>
      <c r="B5" s="306">
        <f>+'[1]Podklady RZ'!B730</f>
        <v>52796.281645728224</v>
      </c>
      <c r="C5" s="208">
        <f>+'[1]Podklady RZ'!C730</f>
        <v>35182.827925600002</v>
      </c>
      <c r="D5" s="313">
        <f>+'[1]Podklady RZ'!D730</f>
        <v>0.66638836730364071</v>
      </c>
      <c r="E5" s="306">
        <f>+'[1]Podklady RZ'!E730</f>
        <v>31351.662837309999</v>
      </c>
      <c r="F5" s="208">
        <f>+'[1]Podklady RZ'!F730</f>
        <v>20046.866157200002</v>
      </c>
      <c r="G5" s="313">
        <f>+'[1]Podklady RZ'!G730</f>
        <v>0.63941955044704224</v>
      </c>
      <c r="H5" s="306">
        <f>+'[1]Podklady RZ'!H730</f>
        <v>22111.941017047437</v>
      </c>
      <c r="I5" s="208">
        <f>+'[1]Podklady RZ'!I730</f>
        <v>13085.0842856</v>
      </c>
      <c r="J5" s="313">
        <f>+'[1]Podklady RZ'!J730</f>
        <v>0.59176552051725873</v>
      </c>
      <c r="K5" s="306">
        <f>+'[1]Podklady RZ'!K730</f>
        <v>45421.930155199982</v>
      </c>
      <c r="L5" s="208">
        <f>+'[1]Podklady RZ'!L730</f>
        <v>30700.1681436</v>
      </c>
      <c r="M5" s="313">
        <f>+'[1]Podklady RZ'!M730</f>
        <v>0.67588867401059549</v>
      </c>
      <c r="N5" s="208">
        <f>+'[1]Podklady RZ'!N730</f>
        <v>151681.81565528564</v>
      </c>
      <c r="O5" s="208">
        <f>+'[1]Podklady RZ'!O730</f>
        <v>99014.94651200001</v>
      </c>
      <c r="P5" s="262">
        <f>+'[1]Podklady RZ'!P730</f>
        <v>0.65278059920526565</v>
      </c>
      <c r="Q5" s="132"/>
      <c r="S5" s="131"/>
    </row>
    <row r="6" spans="1:19" x14ac:dyDescent="0.2">
      <c r="A6" s="174" t="s">
        <v>40</v>
      </c>
      <c r="B6" s="302">
        <f>+'[1]Podklady RZ'!B731</f>
        <v>6535.2124879999992</v>
      </c>
      <c r="C6" s="298">
        <f>+'[1]Podklady RZ'!C731</f>
        <v>4516.5478010000006</v>
      </c>
      <c r="D6" s="314">
        <f>+'[1]Podklady RZ'!D731</f>
        <v>0.69110955600805879</v>
      </c>
      <c r="E6" s="302">
        <f>+'[1]Podklady RZ'!E731</f>
        <v>5339.8575410000012</v>
      </c>
      <c r="F6" s="298">
        <f>+'[1]Podklady RZ'!F731</f>
        <v>4064.7677940000003</v>
      </c>
      <c r="G6" s="314">
        <f>+'[1]Podklady RZ'!G731</f>
        <v>0.76121277820433886</v>
      </c>
      <c r="H6" s="302">
        <f>+'[1]Podklady RZ'!H731</f>
        <v>4492.1497179999997</v>
      </c>
      <c r="I6" s="298">
        <f>+'[1]Podklady RZ'!I731</f>
        <v>3370.5322800000004</v>
      </c>
      <c r="J6" s="314">
        <f>+'[1]Podklady RZ'!J731</f>
        <v>0.75031610511428648</v>
      </c>
      <c r="K6" s="302">
        <f>+'[1]Podklady RZ'!K731</f>
        <v>5853.7406299999975</v>
      </c>
      <c r="L6" s="298">
        <f>+'[1]Podklady RZ'!L731</f>
        <v>4086.3502530000001</v>
      </c>
      <c r="M6" s="314">
        <f>+'[1]Podklady RZ'!M731</f>
        <v>0.6980750448794657</v>
      </c>
      <c r="N6" s="237">
        <f>+'[1]Podklady RZ'!N731</f>
        <v>22220.960376999996</v>
      </c>
      <c r="O6" s="237">
        <f>+'[1]Podklady RZ'!O731</f>
        <v>16038.198128</v>
      </c>
      <c r="P6" s="263">
        <f>+'[1]Podklady RZ'!P731</f>
        <v>0.72175989947763375</v>
      </c>
      <c r="Q6" s="132"/>
      <c r="R6" s="122"/>
      <c r="S6" s="122"/>
    </row>
    <row r="7" spans="1:19" x14ac:dyDescent="0.2">
      <c r="A7" s="174" t="s">
        <v>39</v>
      </c>
      <c r="B7" s="302">
        <f>+'[1]Podklady RZ'!B732</f>
        <v>649.91652799999997</v>
      </c>
      <c r="C7" s="298">
        <f>+'[1]Podklady RZ'!C732</f>
        <v>615.54070100000001</v>
      </c>
      <c r="D7" s="314">
        <f>+'[1]Podklady RZ'!D732</f>
        <v>0.94710731991108865</v>
      </c>
      <c r="E7" s="302">
        <f>+'[1]Podklady RZ'!E732</f>
        <v>490.36110199999933</v>
      </c>
      <c r="F7" s="298">
        <f>+'[1]Podklady RZ'!F732</f>
        <v>467.24692800000008</v>
      </c>
      <c r="G7" s="314">
        <f>+'[1]Podklady RZ'!G732</f>
        <v>0.9528629536361567</v>
      </c>
      <c r="H7" s="302">
        <f>+'[1]Podklady RZ'!H732</f>
        <v>408.35177300000015</v>
      </c>
      <c r="I7" s="298">
        <f>+'[1]Podklady RZ'!I732</f>
        <v>383.76031899999998</v>
      </c>
      <c r="J7" s="314">
        <f>+'[1]Podklady RZ'!J732</f>
        <v>0.93977875051371418</v>
      </c>
      <c r="K7" s="302">
        <f>+'[1]Podklady RZ'!K732</f>
        <v>628.00451199999998</v>
      </c>
      <c r="L7" s="298">
        <f>+'[1]Podklady RZ'!L732</f>
        <v>595.31330500000013</v>
      </c>
      <c r="M7" s="314">
        <f>+'[1]Podklady RZ'!M732</f>
        <v>0.94794431190328798</v>
      </c>
      <c r="N7" s="237">
        <f>+'[1]Podklady RZ'!N732</f>
        <v>2176.6339149999994</v>
      </c>
      <c r="O7" s="237">
        <f>+'[1]Podklady RZ'!O732</f>
        <v>2061.861253</v>
      </c>
      <c r="P7" s="263">
        <f>+'[1]Podklady RZ'!P732</f>
        <v>0.94727057167994211</v>
      </c>
      <c r="Q7" s="132"/>
      <c r="R7" s="122"/>
      <c r="S7" s="122"/>
    </row>
    <row r="8" spans="1:19" x14ac:dyDescent="0.2">
      <c r="A8" s="174" t="s">
        <v>38</v>
      </c>
      <c r="B8" s="302">
        <f>+'[1]Podklady RZ'!B733</f>
        <v>5409.0848909999986</v>
      </c>
      <c r="C8" s="298">
        <f>+'[1]Podklady RZ'!C733</f>
        <v>4466.6846420000002</v>
      </c>
      <c r="D8" s="314">
        <f>+'[1]Podklady RZ'!D733</f>
        <v>0.82577455004116729</v>
      </c>
      <c r="E8" s="302">
        <f>+'[1]Podklady RZ'!E733</f>
        <v>2419.3762520000005</v>
      </c>
      <c r="F8" s="298">
        <f>+'[1]Podklady RZ'!F733</f>
        <v>1844.4018339999998</v>
      </c>
      <c r="G8" s="314">
        <f>+'[1]Podklady RZ'!G733</f>
        <v>0.76234601066093266</v>
      </c>
      <c r="H8" s="302">
        <f>+'[1]Podklady RZ'!H733</f>
        <v>1473.8819220000003</v>
      </c>
      <c r="I8" s="298">
        <f>+'[1]Podklady RZ'!I733</f>
        <v>971.28398100000004</v>
      </c>
      <c r="J8" s="314">
        <f>+'[1]Podklady RZ'!J733</f>
        <v>0.65899714658417519</v>
      </c>
      <c r="K8" s="302">
        <f>+'[1]Podklady RZ'!K733</f>
        <v>4435.9391680000008</v>
      </c>
      <c r="L8" s="298">
        <f>+'[1]Podklady RZ'!L733</f>
        <v>3899.4439390000007</v>
      </c>
      <c r="M8" s="314">
        <f>+'[1]Podklady RZ'!M733</f>
        <v>0.87905712664633184</v>
      </c>
      <c r="N8" s="237">
        <f>+'[1]Podklady RZ'!N733</f>
        <v>13738.282233</v>
      </c>
      <c r="O8" s="237">
        <f>+'[1]Podklady RZ'!O733</f>
        <v>11181.814396000002</v>
      </c>
      <c r="P8" s="263">
        <f>+'[1]Podklady RZ'!P733</f>
        <v>0.81391648579913123</v>
      </c>
      <c r="Q8" s="132"/>
      <c r="R8" s="122"/>
      <c r="S8" s="122"/>
    </row>
    <row r="9" spans="1:19" x14ac:dyDescent="0.2">
      <c r="A9" s="174" t="s">
        <v>60</v>
      </c>
      <c r="B9" s="302">
        <f>+'[1]Podklady RZ'!B734</f>
        <v>7.3989500000000001</v>
      </c>
      <c r="C9" s="298">
        <f>+'[1]Podklady RZ'!C734</f>
        <v>0</v>
      </c>
      <c r="D9" s="314">
        <f>+'[1]Podklady RZ'!D734</f>
        <v>0</v>
      </c>
      <c r="E9" s="302">
        <f>+'[1]Podklady RZ'!E734</f>
        <v>9.3800829999999991</v>
      </c>
      <c r="F9" s="298">
        <f>+'[1]Podklady RZ'!F734</f>
        <v>0</v>
      </c>
      <c r="G9" s="314">
        <f>+'[1]Podklady RZ'!G734</f>
        <v>0</v>
      </c>
      <c r="H9" s="302">
        <f>+'[1]Podklady RZ'!H734</f>
        <v>12.153070000000001</v>
      </c>
      <c r="I9" s="298">
        <f>+'[1]Podklady RZ'!I734</f>
        <v>0</v>
      </c>
      <c r="J9" s="314">
        <f>+'[1]Podklady RZ'!J734</f>
        <v>0</v>
      </c>
      <c r="K9" s="302">
        <f>+'[1]Podklady RZ'!K734</f>
        <v>9.1164500000000004</v>
      </c>
      <c r="L9" s="298">
        <f>+'[1]Podklady RZ'!L734</f>
        <v>0</v>
      </c>
      <c r="M9" s="314">
        <f>+'[1]Podklady RZ'!M734</f>
        <v>0</v>
      </c>
      <c r="N9" s="237">
        <f>+'[1]Podklady RZ'!N734</f>
        <v>38.048552999999998</v>
      </c>
      <c r="O9" s="237">
        <f>+'[1]Podklady RZ'!O734</f>
        <v>0</v>
      </c>
      <c r="P9" s="263">
        <f>+'[1]Podklady RZ'!P734</f>
        <v>0</v>
      </c>
      <c r="Q9" s="132"/>
      <c r="R9" s="122"/>
      <c r="S9" s="122"/>
    </row>
    <row r="10" spans="1:19" x14ac:dyDescent="0.2">
      <c r="A10" s="174" t="s">
        <v>61</v>
      </c>
      <c r="B10" s="302">
        <f>+'[1]Podklady RZ'!B735</f>
        <v>38.213232826950716</v>
      </c>
      <c r="C10" s="298">
        <f>+'[1]Podklady RZ'!C735</f>
        <v>0</v>
      </c>
      <c r="D10" s="314">
        <f>+'[1]Podklady RZ'!D735</f>
        <v>0</v>
      </c>
      <c r="E10" s="302">
        <f>+'[1]Podklady RZ'!E735</f>
        <v>20.132817725807719</v>
      </c>
      <c r="F10" s="298">
        <f>+'[1]Podklady RZ'!F735</f>
        <v>0</v>
      </c>
      <c r="G10" s="314">
        <f>+'[1]Podklady RZ'!G735</f>
        <v>0</v>
      </c>
      <c r="H10" s="302">
        <f>+'[1]Podklady RZ'!H735</f>
        <v>10.747495477206657</v>
      </c>
      <c r="I10" s="298">
        <f>+'[1]Podklady RZ'!I735</f>
        <v>0</v>
      </c>
      <c r="J10" s="314">
        <f>+'[1]Podklady RZ'!J735</f>
        <v>0</v>
      </c>
      <c r="K10" s="302">
        <f>+'[1]Podklady RZ'!K735</f>
        <v>31.5689739700349</v>
      </c>
      <c r="L10" s="298">
        <f>+'[1]Podklady RZ'!L735</f>
        <v>0</v>
      </c>
      <c r="M10" s="314">
        <f>+'[1]Podklady RZ'!M735</f>
        <v>0</v>
      </c>
      <c r="N10" s="237">
        <f>+'[1]Podklady RZ'!N735</f>
        <v>100.66252</v>
      </c>
      <c r="O10" s="237">
        <f>+'[1]Podklady RZ'!O735</f>
        <v>0</v>
      </c>
      <c r="P10" s="263">
        <f>+'[1]Podklady RZ'!P735</f>
        <v>0</v>
      </c>
      <c r="Q10" s="132"/>
      <c r="R10" s="122"/>
      <c r="S10" s="122"/>
    </row>
    <row r="11" spans="1:19" x14ac:dyDescent="0.2">
      <c r="A11" s="174" t="s">
        <v>62</v>
      </c>
      <c r="B11" s="302">
        <f>+'[1]Podklady RZ'!B736</f>
        <v>6.8825999999999998E-2</v>
      </c>
      <c r="C11" s="298">
        <f>+'[1]Podklady RZ'!C736</f>
        <v>0</v>
      </c>
      <c r="D11" s="314">
        <f>+'[1]Podklady RZ'!D736</f>
        <v>0</v>
      </c>
      <c r="E11" s="302">
        <f>+'[1]Podklady RZ'!E736</f>
        <v>0.215473</v>
      </c>
      <c r="F11" s="298">
        <f>+'[1]Podklady RZ'!F736</f>
        <v>0</v>
      </c>
      <c r="G11" s="314">
        <f>+'[1]Podklady RZ'!G736</f>
        <v>0</v>
      </c>
      <c r="H11" s="302">
        <f>+'[1]Podklady RZ'!H736</f>
        <v>0.211974</v>
      </c>
      <c r="I11" s="298">
        <f>+'[1]Podklady RZ'!I736</f>
        <v>0</v>
      </c>
      <c r="J11" s="314">
        <f>+'[1]Podklady RZ'!J736</f>
        <v>0</v>
      </c>
      <c r="K11" s="302">
        <f>+'[1]Podklady RZ'!K736</f>
        <v>7.9279000000000002E-2</v>
      </c>
      <c r="L11" s="298">
        <f>+'[1]Podklady RZ'!L736</f>
        <v>0</v>
      </c>
      <c r="M11" s="314">
        <f>+'[1]Podklady RZ'!M736</f>
        <v>0</v>
      </c>
      <c r="N11" s="237">
        <f>+'[1]Podklady RZ'!N736</f>
        <v>0.57555199999999995</v>
      </c>
      <c r="O11" s="237">
        <f>+'[1]Podklady RZ'!O736</f>
        <v>0</v>
      </c>
      <c r="P11" s="263">
        <f>+'[1]Podklady RZ'!P736</f>
        <v>0</v>
      </c>
      <c r="Q11" s="132"/>
      <c r="R11" s="122"/>
      <c r="S11" s="122"/>
    </row>
    <row r="12" spans="1:19" x14ac:dyDescent="0.2">
      <c r="A12" s="174" t="s">
        <v>37</v>
      </c>
      <c r="B12" s="302">
        <f>+'[1]Podklady RZ'!B737</f>
        <v>22012.707337999993</v>
      </c>
      <c r="C12" s="298">
        <f>+'[1]Podklady RZ'!C737</f>
        <v>18549.135887</v>
      </c>
      <c r="D12" s="314">
        <f>+'[1]Podklady RZ'!D737</f>
        <v>0.84265581703251402</v>
      </c>
      <c r="E12" s="302">
        <f>+'[1]Podklady RZ'!E737</f>
        <v>11516.625654000007</v>
      </c>
      <c r="F12" s="298">
        <f>+'[1]Podklady RZ'!F737</f>
        <v>9391.6074200000003</v>
      </c>
      <c r="G12" s="314">
        <f>+'[1]Podklady RZ'!G737</f>
        <v>0.81548256426465204</v>
      </c>
      <c r="H12" s="302">
        <f>+'[1]Podklady RZ'!H737</f>
        <v>6823.4683209999994</v>
      </c>
      <c r="I12" s="298">
        <f>+'[1]Podklady RZ'!I737</f>
        <v>5067.9319009999999</v>
      </c>
      <c r="J12" s="314">
        <f>+'[1]Podklady RZ'!J737</f>
        <v>0.74272080745254776</v>
      </c>
      <c r="K12" s="302">
        <f>+'[1]Podklady RZ'!K737</f>
        <v>18207.217335999998</v>
      </c>
      <c r="L12" s="298">
        <f>+'[1]Podklady RZ'!L737</f>
        <v>15441.491141</v>
      </c>
      <c r="M12" s="314">
        <f>+'[1]Podklady RZ'!M737</f>
        <v>0.84809726033579558</v>
      </c>
      <c r="N12" s="237">
        <f>+'[1]Podklady RZ'!N737</f>
        <v>58560.018648999991</v>
      </c>
      <c r="O12" s="237">
        <f>+'[1]Podklady RZ'!O737</f>
        <v>48450.166348999999</v>
      </c>
      <c r="P12" s="263">
        <f>+'[1]Podklady RZ'!P737</f>
        <v>0.82735913455566101</v>
      </c>
      <c r="Q12" s="132"/>
      <c r="R12" s="122"/>
      <c r="S12" s="122"/>
    </row>
    <row r="13" spans="1:19" x14ac:dyDescent="0.2">
      <c r="A13" s="174" t="s">
        <v>72</v>
      </c>
      <c r="B13" s="302">
        <f>+'[1]Podklady RZ'!B738</f>
        <v>378.16800000000001</v>
      </c>
      <c r="C13" s="298">
        <f>+'[1]Podklady RZ'!C738</f>
        <v>0</v>
      </c>
      <c r="D13" s="314">
        <f>+'[1]Podklady RZ'!D738</f>
        <v>0</v>
      </c>
      <c r="E13" s="302">
        <f>+'[1]Podklady RZ'!E738</f>
        <v>96.504000000000005</v>
      </c>
      <c r="F13" s="298">
        <f>+'[1]Podklady RZ'!F738</f>
        <v>0</v>
      </c>
      <c r="G13" s="314">
        <f>+'[1]Podklady RZ'!G738</f>
        <v>0</v>
      </c>
      <c r="H13" s="302">
        <f>+'[1]Podklady RZ'!H738</f>
        <v>73.415000000000006</v>
      </c>
      <c r="I13" s="298">
        <f>+'[1]Podklady RZ'!I738</f>
        <v>0</v>
      </c>
      <c r="J13" s="314">
        <f>+'[1]Podklady RZ'!J738</f>
        <v>0</v>
      </c>
      <c r="K13" s="302">
        <f>+'[1]Podklady RZ'!K738</f>
        <v>315.40499999999997</v>
      </c>
      <c r="L13" s="298">
        <f>+'[1]Podklady RZ'!L738</f>
        <v>0</v>
      </c>
      <c r="M13" s="314">
        <f>+'[1]Podklady RZ'!M738</f>
        <v>0</v>
      </c>
      <c r="N13" s="237">
        <f>+'[1]Podklady RZ'!N738</f>
        <v>863.49199999999996</v>
      </c>
      <c r="O13" s="237">
        <f>+'[1]Podklady RZ'!O738</f>
        <v>0</v>
      </c>
      <c r="P13" s="263">
        <f>+'[1]Podklady RZ'!P738</f>
        <v>0</v>
      </c>
      <c r="Q13" s="132"/>
      <c r="R13" s="122"/>
      <c r="S13" s="122"/>
    </row>
    <row r="14" spans="1:19" x14ac:dyDescent="0.2">
      <c r="A14" s="174" t="s">
        <v>36</v>
      </c>
      <c r="B14" s="302">
        <f>+'[1]Podklady RZ'!B739</f>
        <v>9.0999999999999998E-2</v>
      </c>
      <c r="C14" s="298">
        <f>+'[1]Podklady RZ'!C739</f>
        <v>0</v>
      </c>
      <c r="D14" s="314">
        <f>+'[1]Podklady RZ'!D739</f>
        <v>0</v>
      </c>
      <c r="E14" s="302">
        <f>+'[1]Podklady RZ'!E739</f>
        <v>0</v>
      </c>
      <c r="F14" s="298">
        <f>+'[1]Podklady RZ'!F739</f>
        <v>0</v>
      </c>
      <c r="G14" s="314">
        <v>0</v>
      </c>
      <c r="H14" s="302">
        <f>+'[1]Podklady RZ'!H739</f>
        <v>0</v>
      </c>
      <c r="I14" s="298">
        <f>+'[1]Podklady RZ'!I739</f>
        <v>0</v>
      </c>
      <c r="J14" s="314">
        <v>0</v>
      </c>
      <c r="K14" s="302">
        <f>+'[1]Podklady RZ'!K739</f>
        <v>0</v>
      </c>
      <c r="L14" s="298">
        <f>+'[1]Podklady RZ'!L739</f>
        <v>0</v>
      </c>
      <c r="M14" s="314">
        <v>0</v>
      </c>
      <c r="N14" s="237">
        <f>+'[1]Podklady RZ'!N739</f>
        <v>9.0999999999999998E-2</v>
      </c>
      <c r="O14" s="237">
        <f>+'[1]Podklady RZ'!O739</f>
        <v>0</v>
      </c>
      <c r="P14" s="263">
        <f>+'[1]Podklady RZ'!P739</f>
        <v>0</v>
      </c>
      <c r="Q14" s="132"/>
      <c r="R14" s="122"/>
      <c r="S14" s="122"/>
    </row>
    <row r="15" spans="1:19" x14ac:dyDescent="0.2">
      <c r="A15" s="174" t="s">
        <v>35</v>
      </c>
      <c r="B15" s="302">
        <f>+'[1]Podklady RZ'!B740</f>
        <v>1953.2303950000003</v>
      </c>
      <c r="C15" s="298">
        <f>+'[1]Podklady RZ'!C740</f>
        <v>234.09604000000002</v>
      </c>
      <c r="D15" s="314">
        <f>+'[1]Podklady RZ'!D740</f>
        <v>0.11985070506748897</v>
      </c>
      <c r="E15" s="302">
        <f>+'[1]Podklady RZ'!E740</f>
        <v>2022.7120970000001</v>
      </c>
      <c r="F15" s="298">
        <f>+'[1]Podklady RZ'!F740</f>
        <v>212.79409000000001</v>
      </c>
      <c r="G15" s="314">
        <f>+'[1]Podklady RZ'!G740</f>
        <v>0.10520236187621911</v>
      </c>
      <c r="H15" s="302">
        <f>+'[1]Podklady RZ'!H740</f>
        <v>1873.2219730000002</v>
      </c>
      <c r="I15" s="298">
        <f>+'[1]Podklady RZ'!I740</f>
        <v>181.27359000000001</v>
      </c>
      <c r="J15" s="314">
        <f>+'[1]Podklady RZ'!J740</f>
        <v>9.6771014120492591E-2</v>
      </c>
      <c r="K15" s="302">
        <f>+'[1]Podklady RZ'!K740</f>
        <v>1944.3151000000003</v>
      </c>
      <c r="L15" s="298">
        <f>+'[1]Podklady RZ'!L740</f>
        <v>147.90947</v>
      </c>
      <c r="M15" s="314">
        <f>+'[1]Podklady RZ'!M740</f>
        <v>7.6072787790415236E-2</v>
      </c>
      <c r="N15" s="237">
        <f>+'[1]Podklady RZ'!N740</f>
        <v>7793.4795649999996</v>
      </c>
      <c r="O15" s="237">
        <f>+'[1]Podklady RZ'!O740</f>
        <v>776.07319000000007</v>
      </c>
      <c r="P15" s="263">
        <f>+'[1]Podklady RZ'!P740</f>
        <v>9.9579806879239577E-2</v>
      </c>
      <c r="Q15" s="132"/>
      <c r="R15" s="122"/>
      <c r="S15" s="122"/>
    </row>
    <row r="16" spans="1:19" x14ac:dyDescent="0.2">
      <c r="A16" s="174" t="s">
        <v>34</v>
      </c>
      <c r="B16" s="302">
        <f>+'[1]Podklady RZ'!B741</f>
        <v>155.08477400000001</v>
      </c>
      <c r="C16" s="298">
        <f>+'[1]Podklady RZ'!C741</f>
        <v>132.918442</v>
      </c>
      <c r="D16" s="314">
        <f>+'[1]Podklady RZ'!D741</f>
        <v>0.85706957924831484</v>
      </c>
      <c r="E16" s="302">
        <f>+'[1]Podklady RZ'!E741</f>
        <v>35.537211999999997</v>
      </c>
      <c r="F16" s="298">
        <f>+'[1]Podklady RZ'!F741</f>
        <v>16.845274</v>
      </c>
      <c r="G16" s="314">
        <f>+'[1]Podklady RZ'!G741</f>
        <v>0.47401788300106384</v>
      </c>
      <c r="H16" s="302">
        <f>+'[1]Podklady RZ'!H741</f>
        <v>32.100926000000001</v>
      </c>
      <c r="I16" s="298">
        <f>+'[1]Podklady RZ'!I741</f>
        <v>4.8926860000000003</v>
      </c>
      <c r="J16" s="314">
        <f>+'[1]Podklady RZ'!J741</f>
        <v>0.15241572782043733</v>
      </c>
      <c r="K16" s="302">
        <f>+'[1]Podklady RZ'!K741</f>
        <v>66.320793999999992</v>
      </c>
      <c r="L16" s="298">
        <f>+'[1]Podklady RZ'!L741</f>
        <v>44.451968000000001</v>
      </c>
      <c r="M16" s="314">
        <f>+'[1]Podklady RZ'!M741</f>
        <v>0.67025687298013958</v>
      </c>
      <c r="N16" s="237">
        <f>+'[1]Podklady RZ'!N741</f>
        <v>289.04370599999999</v>
      </c>
      <c r="O16" s="237">
        <f>+'[1]Podklady RZ'!O741</f>
        <v>199.10836999999998</v>
      </c>
      <c r="P16" s="263">
        <f>+'[1]Podklady RZ'!P741</f>
        <v>0.68885212120827144</v>
      </c>
      <c r="Q16" s="132"/>
      <c r="R16" s="122"/>
      <c r="S16" s="122"/>
    </row>
    <row r="17" spans="1:19" x14ac:dyDescent="0.2">
      <c r="A17" s="174" t="s">
        <v>33</v>
      </c>
      <c r="B17" s="302">
        <f>+'[1]Podklady RZ'!B742</f>
        <v>914.65196299999991</v>
      </c>
      <c r="C17" s="298">
        <f>+'[1]Podklady RZ'!C742</f>
        <v>695.83050200000002</v>
      </c>
      <c r="D17" s="314">
        <f>+'[1]Podklady RZ'!D742</f>
        <v>0.76075986292941467</v>
      </c>
      <c r="E17" s="302">
        <f>+'[1]Podklady RZ'!E742</f>
        <v>893.71881723894887</v>
      </c>
      <c r="F17" s="298">
        <f>+'[1]Podklady RZ'!F742</f>
        <v>569.90580999999997</v>
      </c>
      <c r="G17" s="314">
        <f>+'[1]Podklady RZ'!G742</f>
        <v>0.63767909884751517</v>
      </c>
      <c r="H17" s="302">
        <f>+'[1]Podklady RZ'!H742</f>
        <v>672.15020522133079</v>
      </c>
      <c r="I17" s="298">
        <f>+'[1]Podklady RZ'!I742</f>
        <v>516.67966999999999</v>
      </c>
      <c r="J17" s="314">
        <f>+'[1]Podklady RZ'!J742</f>
        <v>0.768696737702942</v>
      </c>
      <c r="K17" s="302">
        <f>+'[1]Podklady RZ'!K742</f>
        <v>812.84809208115826</v>
      </c>
      <c r="L17" s="298">
        <f>+'[1]Podklady RZ'!L742</f>
        <v>484.21022399999998</v>
      </c>
      <c r="M17" s="314">
        <f>+'[1]Podklady RZ'!M742</f>
        <v>0.5956958363035123</v>
      </c>
      <c r="N17" s="237">
        <f>+'[1]Podklady RZ'!N742</f>
        <v>3293.3690775414379</v>
      </c>
      <c r="O17" s="237">
        <f>+'[1]Podklady RZ'!O742</f>
        <v>2266.6262059999999</v>
      </c>
      <c r="P17" s="263">
        <f>+'[1]Podklady RZ'!P742</f>
        <v>0.68823935387529633</v>
      </c>
      <c r="Q17" s="132"/>
      <c r="R17" s="122"/>
      <c r="S17" s="122"/>
    </row>
    <row r="18" spans="1:19" x14ac:dyDescent="0.2">
      <c r="A18" s="174" t="s">
        <v>32</v>
      </c>
      <c r="B18" s="302">
        <f>+'[1]Podklady RZ'!B743</f>
        <v>2309.8385019999996</v>
      </c>
      <c r="C18" s="298">
        <f>+'[1]Podklady RZ'!C743</f>
        <v>1478.9096499999998</v>
      </c>
      <c r="D18" s="314">
        <f>+'[1]Podklady RZ'!D743</f>
        <v>0.64026539029437313</v>
      </c>
      <c r="E18" s="302">
        <f>+'[1]Podklady RZ'!E743</f>
        <v>2076.489791</v>
      </c>
      <c r="F18" s="298">
        <f>+'[1]Podklady RZ'!F743</f>
        <v>1155.8986730000001</v>
      </c>
      <c r="G18" s="314">
        <f>+'[1]Podklady RZ'!G743</f>
        <v>0.55665993544005832</v>
      </c>
      <c r="H18" s="302">
        <f>+'[1]Podklady RZ'!H743</f>
        <v>2076.5371570000002</v>
      </c>
      <c r="I18" s="298">
        <f>+'[1]Podklady RZ'!I743</f>
        <v>864.54048499999999</v>
      </c>
      <c r="J18" s="314">
        <f>+'[1]Podklady RZ'!J743</f>
        <v>0.41633759457933933</v>
      </c>
      <c r="K18" s="302">
        <f>+'[1]Podklady RZ'!K743</f>
        <v>2139.648666999999</v>
      </c>
      <c r="L18" s="298">
        <f>+'[1]Podklady RZ'!L743</f>
        <v>1362.1172689999999</v>
      </c>
      <c r="M18" s="314">
        <f>+'[1]Podklady RZ'!M743</f>
        <v>0.63660791138660355</v>
      </c>
      <c r="N18" s="237">
        <f>+'[1]Podklady RZ'!N743</f>
        <v>8602.5141169999988</v>
      </c>
      <c r="O18" s="237">
        <f>+'[1]Podklady RZ'!O743</f>
        <v>4861.466077</v>
      </c>
      <c r="P18" s="263">
        <f>+'[1]Podklady RZ'!P743</f>
        <v>0.56512154596676967</v>
      </c>
      <c r="Q18" s="132"/>
      <c r="R18" s="122"/>
      <c r="S18" s="122"/>
    </row>
    <row r="19" spans="1:19" x14ac:dyDescent="0.2">
      <c r="A19" s="174" t="s">
        <v>3</v>
      </c>
      <c r="B19" s="302">
        <f>+'[1]Podklady RZ'!B744</f>
        <v>0</v>
      </c>
      <c r="C19" s="298">
        <f>+'[1]Podklady RZ'!C744</f>
        <v>0</v>
      </c>
      <c r="D19" s="314">
        <f>+'[1]Podklady RZ'!D744</f>
        <v>0</v>
      </c>
      <c r="E19" s="302">
        <f>+'[1]Podklady RZ'!E744</f>
        <v>0</v>
      </c>
      <c r="F19" s="298">
        <f>+'[1]Podklady RZ'!F744</f>
        <v>0</v>
      </c>
      <c r="G19" s="314">
        <f>+'[1]Podklady RZ'!G744</f>
        <v>0</v>
      </c>
      <c r="H19" s="302">
        <f>+'[1]Podklady RZ'!H744</f>
        <v>0</v>
      </c>
      <c r="I19" s="298">
        <f>+'[1]Podklady RZ'!I744</f>
        <v>0</v>
      </c>
      <c r="J19" s="314">
        <f>+'[1]Podklady RZ'!J744</f>
        <v>0</v>
      </c>
      <c r="K19" s="302">
        <f>+'[1]Podklady RZ'!K744</f>
        <v>0</v>
      </c>
      <c r="L19" s="298">
        <f>+'[1]Podklady RZ'!L744</f>
        <v>0</v>
      </c>
      <c r="M19" s="314">
        <f>+'[1]Podklady RZ'!M744</f>
        <v>0</v>
      </c>
      <c r="N19" s="237">
        <f>+'[1]Podklady RZ'!N744</f>
        <v>0</v>
      </c>
      <c r="O19" s="237">
        <f>+'[1]Podklady RZ'!O744</f>
        <v>0</v>
      </c>
      <c r="P19" s="263">
        <f>+'[1]Podklady RZ'!P744</f>
        <v>0</v>
      </c>
      <c r="Q19" s="132"/>
      <c r="R19" s="122"/>
      <c r="S19" s="122"/>
    </row>
    <row r="20" spans="1:19" x14ac:dyDescent="0.2">
      <c r="A20" s="174" t="s">
        <v>31</v>
      </c>
      <c r="B20" s="302">
        <f>+'[1]Podklady RZ'!B745</f>
        <v>147.04139899999998</v>
      </c>
      <c r="C20" s="298">
        <f>+'[1]Podklady RZ'!C745</f>
        <v>4.3112550000000009</v>
      </c>
      <c r="D20" s="314">
        <f>+'[1]Podklady RZ'!D745</f>
        <v>2.9320008033927925E-2</v>
      </c>
      <c r="E20" s="302">
        <f>+'[1]Podklady RZ'!E745</f>
        <v>52.24143999999999</v>
      </c>
      <c r="F20" s="298">
        <f>+'[1]Podklady RZ'!F745</f>
        <v>3.4317980000000001</v>
      </c>
      <c r="G20" s="314">
        <f>+'[1]Podklady RZ'!G745</f>
        <v>6.5691106523863063E-2</v>
      </c>
      <c r="H20" s="302">
        <f>+'[1]Podklady RZ'!H745</f>
        <v>39.795474999999996</v>
      </c>
      <c r="I20" s="298">
        <f>+'[1]Podklady RZ'!I745</f>
        <v>2.5471999999999997</v>
      </c>
      <c r="J20" s="314">
        <f>+'[1]Podklady RZ'!J745</f>
        <v>6.4007277209280705E-2</v>
      </c>
      <c r="K20" s="302">
        <f>+'[1]Podklady RZ'!K745</f>
        <v>111.90005599999996</v>
      </c>
      <c r="L20" s="298">
        <f>+'[1]Podklady RZ'!L745</f>
        <v>5.5315919999999998</v>
      </c>
      <c r="M20" s="314">
        <f>+'[1]Podklady RZ'!M745</f>
        <v>4.9433326467682927E-2</v>
      </c>
      <c r="N20" s="237">
        <f>+'[1]Podklady RZ'!N745</f>
        <v>350.97836999999993</v>
      </c>
      <c r="O20" s="237">
        <f>+'[1]Podklady RZ'!O745</f>
        <v>15.821845000000001</v>
      </c>
      <c r="P20" s="263">
        <f>+'[1]Podklady RZ'!P745</f>
        <v>4.5079259442683046E-2</v>
      </c>
      <c r="Q20" s="132"/>
      <c r="R20" s="122"/>
      <c r="S20" s="122"/>
    </row>
    <row r="21" spans="1:19" x14ac:dyDescent="0.2">
      <c r="A21" s="174" t="s">
        <v>30</v>
      </c>
      <c r="B21" s="302">
        <f>+'[1]Podklady RZ'!B746</f>
        <v>12285.573358901283</v>
      </c>
      <c r="C21" s="298">
        <f>+'[1]Podklady RZ'!C746</f>
        <v>4488.8530056</v>
      </c>
      <c r="D21" s="314">
        <f>+'[1]Podklady RZ'!D746</f>
        <v>0.36537594741947349</v>
      </c>
      <c r="E21" s="302">
        <f>+'[1]Podklady RZ'!E746</f>
        <v>6378.510557345232</v>
      </c>
      <c r="F21" s="298">
        <f>+'[1]Podklady RZ'!F746</f>
        <v>2319.9665362000005</v>
      </c>
      <c r="G21" s="314">
        <f>+'[1]Podklady RZ'!G746</f>
        <v>0.36371602983841139</v>
      </c>
      <c r="H21" s="302">
        <f>+'[1]Podklady RZ'!H746</f>
        <v>4123.7560073489021</v>
      </c>
      <c r="I21" s="298">
        <f>+'[1]Podklady RZ'!I746</f>
        <v>1721.6421735999998</v>
      </c>
      <c r="J21" s="314">
        <f>+'[1]Podklady RZ'!J746</f>
        <v>0.4174937048971567</v>
      </c>
      <c r="K21" s="302">
        <f>+'[1]Podklady RZ'!K746</f>
        <v>10865.826097148794</v>
      </c>
      <c r="L21" s="298">
        <f>+'[1]Podklady RZ'!L746</f>
        <v>4633.3489825999986</v>
      </c>
      <c r="M21" s="314">
        <f>+'[1]Podklady RZ'!M746</f>
        <v>0.42641479268804006</v>
      </c>
      <c r="N21" s="237">
        <f>+'[1]Podklady RZ'!N746</f>
        <v>33653.666020744218</v>
      </c>
      <c r="O21" s="237">
        <f>+'[1]Podklady RZ'!O746</f>
        <v>13163.810697999999</v>
      </c>
      <c r="P21" s="263">
        <f>+'[1]Podklady RZ'!P746</f>
        <v>0.39115532583837337</v>
      </c>
      <c r="Q21" s="132"/>
      <c r="R21" s="122"/>
      <c r="S21" s="122"/>
    </row>
    <row r="22" spans="1:19" s="78" customFormat="1" ht="11.25" x14ac:dyDescent="0.2">
      <c r="A22" s="203"/>
      <c r="B22" s="4"/>
      <c r="C22" s="4"/>
      <c r="D22" s="4"/>
      <c r="E22" s="4"/>
      <c r="F22" s="4"/>
      <c r="G22" s="4"/>
      <c r="H22" s="4"/>
      <c r="I22" s="4"/>
      <c r="P22" s="3"/>
    </row>
    <row r="23" spans="1:19" x14ac:dyDescent="0.2">
      <c r="A23" s="120"/>
      <c r="B23" s="26"/>
      <c r="C23" s="7"/>
      <c r="D23" s="7"/>
      <c r="E23" s="7"/>
      <c r="F23" s="7"/>
      <c r="G23" s="7"/>
      <c r="H23" s="7"/>
      <c r="I23" s="7"/>
      <c r="S23" s="135"/>
    </row>
    <row r="24" spans="1:19" x14ac:dyDescent="0.2">
      <c r="A24" s="120"/>
      <c r="B24" s="26"/>
    </row>
    <row r="25" spans="1:19" x14ac:dyDescent="0.2">
      <c r="A25" s="120"/>
      <c r="B25" s="26"/>
      <c r="C25" s="79"/>
      <c r="D25" s="79"/>
      <c r="E25" s="79"/>
      <c r="F25" s="79"/>
      <c r="G25" s="79"/>
      <c r="H25" s="79"/>
      <c r="I25" s="79"/>
      <c r="J25" s="79"/>
    </row>
    <row r="26" spans="1:19" x14ac:dyDescent="0.2">
      <c r="A26" s="120"/>
      <c r="B26" s="26"/>
      <c r="C26" s="79"/>
      <c r="D26" s="79"/>
      <c r="E26" s="79"/>
      <c r="F26" s="79"/>
      <c r="G26" s="79"/>
      <c r="H26" s="79"/>
      <c r="I26" s="79"/>
      <c r="J26" s="79"/>
    </row>
    <row r="27" spans="1:19" x14ac:dyDescent="0.2">
      <c r="A27" s="120"/>
      <c r="B27" s="26"/>
    </row>
    <row r="28" spans="1:19" x14ac:dyDescent="0.2">
      <c r="A28" s="120"/>
      <c r="B28" s="26"/>
    </row>
    <row r="29" spans="1:19" x14ac:dyDescent="0.2">
      <c r="A29" s="120"/>
      <c r="B29" s="26"/>
    </row>
    <row r="30" spans="1:19" x14ac:dyDescent="0.2">
      <c r="A30" s="120"/>
      <c r="B30" s="26"/>
    </row>
    <row r="31" spans="1:19" x14ac:dyDescent="0.2">
      <c r="A31" s="120"/>
      <c r="B31" s="26"/>
    </row>
    <row r="32" spans="1:19" x14ac:dyDescent="0.2">
      <c r="A32" s="120"/>
      <c r="B32" s="26"/>
    </row>
    <row r="33" spans="1:2" x14ac:dyDescent="0.2">
      <c r="A33" s="120"/>
      <c r="B33" s="26"/>
    </row>
    <row r="34" spans="1:2" x14ac:dyDescent="0.2">
      <c r="A34" s="120"/>
      <c r="B34" s="26"/>
    </row>
    <row r="35" spans="1:2" x14ac:dyDescent="0.2">
      <c r="A35" s="120"/>
      <c r="B35" s="26"/>
    </row>
    <row r="36" spans="1:2" x14ac:dyDescent="0.2">
      <c r="A36" s="120"/>
      <c r="B36" s="26"/>
    </row>
    <row r="37" spans="1:2" x14ac:dyDescent="0.2">
      <c r="A37" s="120"/>
      <c r="B37" s="26"/>
    </row>
    <row r="38" spans="1:2" x14ac:dyDescent="0.2">
      <c r="A38" s="120"/>
      <c r="B38" s="26"/>
    </row>
  </sheetData>
  <mergeCells count="6">
    <mergeCell ref="N3:P3"/>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5"/>
  <dimension ref="A1:S30"/>
  <sheetViews>
    <sheetView showGridLines="0" topLeftCell="A4" zoomScaleNormal="100" zoomScaleSheetLayoutView="100" workbookViewId="0">
      <selection activeCell="F12" sqref="F12:F16"/>
    </sheetView>
  </sheetViews>
  <sheetFormatPr defaultColWidth="9.140625" defaultRowHeight="12" x14ac:dyDescent="0.2"/>
  <cols>
    <col min="1" max="1" width="29.7109375" style="67" customWidth="1"/>
    <col min="2" max="6" width="10.7109375" style="67" customWidth="1"/>
    <col min="7" max="7" width="11.42578125" style="67" bestFit="1" customWidth="1"/>
    <col min="8" max="10" width="9.140625" style="67"/>
    <col min="11" max="11" width="9.140625" style="67" customWidth="1"/>
    <col min="12" max="12" width="12.7109375" style="67" customWidth="1"/>
    <col min="13" max="16384" width="9.140625" style="67"/>
  </cols>
  <sheetData>
    <row r="1" spans="1:12" s="135" customFormat="1" ht="20.25" x14ac:dyDescent="0.3">
      <c r="A1" s="187" t="s">
        <v>301</v>
      </c>
      <c r="L1" s="260" t="str">
        <f>'3'!N1</f>
        <v>2021</v>
      </c>
    </row>
    <row r="2" spans="1:12" s="77" customFormat="1" ht="18" x14ac:dyDescent="0.25">
      <c r="A2" s="255" t="s">
        <v>302</v>
      </c>
      <c r="B2" s="151"/>
      <c r="C2" s="151"/>
      <c r="D2" s="151"/>
      <c r="E2" s="151"/>
    </row>
    <row r="3" spans="1:12" ht="6" customHeight="1" x14ac:dyDescent="0.2">
      <c r="A3" s="7"/>
      <c r="B3" s="7"/>
      <c r="C3" s="7"/>
      <c r="D3" s="7"/>
      <c r="E3" s="7"/>
    </row>
    <row r="4" spans="1:12" s="75" customFormat="1" x14ac:dyDescent="0.2">
      <c r="A4" s="264"/>
      <c r="B4" s="240" t="s">
        <v>42</v>
      </c>
      <c r="C4" s="240" t="s">
        <v>43</v>
      </c>
      <c r="D4" s="240" t="s">
        <v>44</v>
      </c>
      <c r="E4" s="240" t="s">
        <v>45</v>
      </c>
      <c r="F4" s="240" t="s">
        <v>7</v>
      </c>
    </row>
    <row r="5" spans="1:12" s="75" customFormat="1" x14ac:dyDescent="0.2">
      <c r="A5" s="264" t="s">
        <v>178</v>
      </c>
      <c r="B5" s="265">
        <v>59492.390077321375</v>
      </c>
      <c r="C5" s="265">
        <v>33647.194626035649</v>
      </c>
      <c r="D5" s="265">
        <v>26175.937773657759</v>
      </c>
      <c r="E5" s="265">
        <v>50852.251834295123</v>
      </c>
      <c r="F5" s="209">
        <f>SUM(B5:E5)</f>
        <v>170167.77431130991</v>
      </c>
      <c r="H5" s="149">
        <v>2017</v>
      </c>
    </row>
    <row r="6" spans="1:12" s="75" customFormat="1" x14ac:dyDescent="0.2">
      <c r="A6" s="264" t="s">
        <v>179</v>
      </c>
      <c r="B6" s="265">
        <v>59760.704269635331</v>
      </c>
      <c r="C6" s="265">
        <v>28688.566620999998</v>
      </c>
      <c r="D6" s="265">
        <v>24452.443356056847</v>
      </c>
      <c r="E6" s="265">
        <v>50022.549163199961</v>
      </c>
      <c r="F6" s="209">
        <f>SUM(B6:E6)</f>
        <v>162924.26340989213</v>
      </c>
      <c r="H6" s="149">
        <f>+H5+1</f>
        <v>2018</v>
      </c>
    </row>
    <row r="7" spans="1:12" s="75" customFormat="1" x14ac:dyDescent="0.2">
      <c r="A7" s="264" t="s">
        <v>192</v>
      </c>
      <c r="B7" s="265">
        <v>55809.228224338694</v>
      </c>
      <c r="C7" s="265">
        <v>32753.713619923368</v>
      </c>
      <c r="D7" s="265">
        <v>24978.363623037145</v>
      </c>
      <c r="E7" s="265">
        <v>48372.261379309275</v>
      </c>
      <c r="F7" s="209">
        <f>SUM(B7:E7)</f>
        <v>161913.56684660848</v>
      </c>
      <c r="H7" s="149">
        <f>+H6+1</f>
        <v>2019</v>
      </c>
    </row>
    <row r="8" spans="1:12" s="75" customFormat="1" x14ac:dyDescent="0.2">
      <c r="A8" s="264" t="s">
        <v>198</v>
      </c>
      <c r="B8" s="265">
        <v>53528.76771021785</v>
      </c>
      <c r="C8" s="265">
        <v>31489.553688778622</v>
      </c>
      <c r="D8" s="265">
        <v>24527.664056400004</v>
      </c>
      <c r="E8" s="265">
        <v>47371.722850400001</v>
      </c>
      <c r="F8" s="209">
        <f>SUM(B8:E8)</f>
        <v>156917.70830579646</v>
      </c>
      <c r="H8" s="149"/>
    </row>
    <row r="9" spans="1:12" s="75" customFormat="1" x14ac:dyDescent="0.2">
      <c r="A9" s="264" t="s">
        <v>208</v>
      </c>
      <c r="B9" s="265">
        <f>+'[1]Podklady RZ'!Q5</f>
        <v>55526.625049728224</v>
      </c>
      <c r="C9" s="265">
        <f>+'[1]Podklady RZ'!R5</f>
        <v>33751.991298309993</v>
      </c>
      <c r="D9" s="265">
        <f>+'[1]Podklady RZ'!S5</f>
        <v>24370.187993047432</v>
      </c>
      <c r="E9" s="265">
        <f>+'[1]Podklady RZ'!T5</f>
        <v>48008.573355200002</v>
      </c>
      <c r="F9" s="209">
        <f>SUM(B9:E9)</f>
        <v>161657.37769628566</v>
      </c>
      <c r="H9" s="149"/>
    </row>
    <row r="10" spans="1:12" s="75" customFormat="1" x14ac:dyDescent="0.2">
      <c r="A10" s="264" t="s">
        <v>177</v>
      </c>
      <c r="B10" s="209">
        <f>+B9-B8</f>
        <v>1997.857339510374</v>
      </c>
      <c r="C10" s="209">
        <f t="shared" ref="C10:F10" si="0">+C9-C8</f>
        <v>2262.437609531371</v>
      </c>
      <c r="D10" s="209">
        <f t="shared" si="0"/>
        <v>-157.47606335257296</v>
      </c>
      <c r="E10" s="209">
        <f t="shared" si="0"/>
        <v>636.85050480000064</v>
      </c>
      <c r="F10" s="209">
        <f t="shared" si="0"/>
        <v>4739.6693904892018</v>
      </c>
    </row>
    <row r="11" spans="1:12" s="75" customFormat="1" x14ac:dyDescent="0.2">
      <c r="A11" s="266" t="s">
        <v>177</v>
      </c>
      <c r="B11" s="215">
        <f>+(B9-B8)/B8</f>
        <v>3.7323058702302472E-2</v>
      </c>
      <c r="C11" s="215">
        <f t="shared" ref="C11:F11" si="1">+(C9-C8)/C8</f>
        <v>7.1847242799684269E-2</v>
      </c>
      <c r="D11" s="215">
        <f t="shared" si="1"/>
        <v>-6.4203449211659731E-3</v>
      </c>
      <c r="E11" s="215">
        <f t="shared" si="1"/>
        <v>1.3443684681073894E-2</v>
      </c>
      <c r="F11" s="215">
        <f t="shared" si="1"/>
        <v>3.0204808887806838E-2</v>
      </c>
    </row>
    <row r="12" spans="1:12" s="75" customFormat="1" x14ac:dyDescent="0.2">
      <c r="A12" s="264" t="s">
        <v>181</v>
      </c>
      <c r="B12" s="265">
        <v>37510.164870000008</v>
      </c>
      <c r="C12" s="265">
        <v>16101.258852000003</v>
      </c>
      <c r="D12" s="265">
        <v>10892.098497999999</v>
      </c>
      <c r="E12" s="265">
        <v>29809.263052999999</v>
      </c>
      <c r="F12" s="209">
        <f>SUM(B12:E12)</f>
        <v>94312.785273000001</v>
      </c>
    </row>
    <row r="13" spans="1:12" s="75" customFormat="1" x14ac:dyDescent="0.2">
      <c r="A13" s="264" t="s">
        <v>182</v>
      </c>
      <c r="B13" s="265">
        <v>38059.708079999997</v>
      </c>
      <c r="C13" s="265">
        <v>12376.442391999999</v>
      </c>
      <c r="D13" s="265">
        <v>9704.6084629999987</v>
      </c>
      <c r="E13" s="265">
        <v>28893.454439000001</v>
      </c>
      <c r="F13" s="209">
        <f>SUM(B13:E13)</f>
        <v>89034.213373999984</v>
      </c>
    </row>
    <row r="14" spans="1:12" s="75" customFormat="1" x14ac:dyDescent="0.2">
      <c r="A14" s="264" t="s">
        <v>193</v>
      </c>
      <c r="B14" s="265">
        <v>34400.185867995438</v>
      </c>
      <c r="C14" s="265">
        <v>15804.078629958018</v>
      </c>
      <c r="D14" s="265">
        <v>10045.79911108522</v>
      </c>
      <c r="E14" s="265">
        <v>27517.002409825869</v>
      </c>
      <c r="F14" s="209">
        <f>SUM(B14:E14)</f>
        <v>87767.066018864542</v>
      </c>
    </row>
    <row r="15" spans="1:12" s="75" customFormat="1" x14ac:dyDescent="0.2">
      <c r="A15" s="264" t="s">
        <v>199</v>
      </c>
      <c r="B15" s="265">
        <v>32870.945788518613</v>
      </c>
      <c r="C15" s="265">
        <v>14818.914658930849</v>
      </c>
      <c r="D15" s="265">
        <v>9700.1600115525835</v>
      </c>
      <c r="E15" s="265">
        <v>28538.475790229295</v>
      </c>
      <c r="F15" s="209">
        <f>SUM(B15:E15)</f>
        <v>85928.496249231335</v>
      </c>
    </row>
    <row r="16" spans="1:12" s="75" customFormat="1" x14ac:dyDescent="0.2">
      <c r="A16" s="264" t="s">
        <v>209</v>
      </c>
      <c r="B16" s="265">
        <f>+'[1]Podklady RZ'!Q6</f>
        <v>35864.885266227051</v>
      </c>
      <c r="C16" s="265">
        <f>+'[1]Podklady RZ'!R6</f>
        <v>17756.23579868277</v>
      </c>
      <c r="D16" s="265">
        <f>+'[1]Podklady RZ'!S6</f>
        <v>9766.3766637908302</v>
      </c>
      <c r="E16" s="265">
        <f>+'[1]Podklady RZ'!T6</f>
        <v>29041.886406273028</v>
      </c>
      <c r="F16" s="209">
        <f>SUM(B16:E16)</f>
        <v>92429.384134973676</v>
      </c>
    </row>
    <row r="17" spans="1:19" s="75" customFormat="1" x14ac:dyDescent="0.2">
      <c r="A17" s="264" t="s">
        <v>180</v>
      </c>
      <c r="B17" s="209">
        <f>+B16-B15</f>
        <v>2993.9394777084381</v>
      </c>
      <c r="C17" s="209">
        <f t="shared" ref="C17:F17" si="2">+C16-C15</f>
        <v>2937.3211397519208</v>
      </c>
      <c r="D17" s="209">
        <f t="shared" si="2"/>
        <v>66.216652238246752</v>
      </c>
      <c r="E17" s="209">
        <f t="shared" si="2"/>
        <v>503.41061604373317</v>
      </c>
      <c r="F17" s="209">
        <f t="shared" si="2"/>
        <v>6500.8878857423406</v>
      </c>
    </row>
    <row r="18" spans="1:19" s="75" customFormat="1" x14ac:dyDescent="0.2">
      <c r="A18" s="266" t="s">
        <v>180</v>
      </c>
      <c r="B18" s="215">
        <f>+(B16-B15)/B15</f>
        <v>9.1081634735139916E-2</v>
      </c>
      <c r="C18" s="215">
        <f t="shared" ref="C18:E18" si="3">+(C16-C15)/C15</f>
        <v>0.19821432320495203</v>
      </c>
      <c r="D18" s="215">
        <f t="shared" si="3"/>
        <v>6.8263463859755732E-3</v>
      </c>
      <c r="E18" s="215">
        <f t="shared" si="3"/>
        <v>1.7639716281417021E-2</v>
      </c>
      <c r="F18" s="215">
        <f>+(F16-F15)/F15</f>
        <v>7.5654621801908864E-2</v>
      </c>
      <c r="K18" s="75" t="s">
        <v>219</v>
      </c>
    </row>
    <row r="19" spans="1:19" s="78" customFormat="1" ht="11.25" x14ac:dyDescent="0.2">
      <c r="F19" s="100"/>
    </row>
    <row r="20" spans="1:19" x14ac:dyDescent="0.2">
      <c r="B20" s="148"/>
      <c r="C20" s="148"/>
      <c r="D20" s="148"/>
      <c r="E20" s="148"/>
      <c r="F20" s="148"/>
      <c r="H20" s="67" t="s">
        <v>219</v>
      </c>
    </row>
    <row r="28" spans="1:19" x14ac:dyDescent="0.2">
      <c r="P28" s="80"/>
      <c r="Q28" s="80"/>
      <c r="R28" s="80"/>
      <c r="S28" s="80"/>
    </row>
    <row r="29" spans="1:19" x14ac:dyDescent="0.2">
      <c r="Q29" s="131"/>
      <c r="R29" s="131"/>
      <c r="S29" s="131"/>
    </row>
    <row r="30" spans="1:19" x14ac:dyDescent="0.2">
      <c r="Q30" s="131"/>
      <c r="R30" s="131"/>
      <c r="S30" s="131"/>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6"/>
  <dimension ref="A1:N38"/>
  <sheetViews>
    <sheetView showGridLines="0" view="pageBreakPreview" zoomScaleNormal="70" zoomScaleSheetLayoutView="100" workbookViewId="0">
      <selection activeCell="U21" sqref="U21"/>
    </sheetView>
  </sheetViews>
  <sheetFormatPr defaultColWidth="9.140625" defaultRowHeight="12.75" x14ac:dyDescent="0.2"/>
  <cols>
    <col min="1" max="1" width="29" style="138" customWidth="1"/>
    <col min="2" max="14" width="8.85546875" style="138" customWidth="1"/>
    <col min="15" max="16384" width="9.140625" style="138"/>
  </cols>
  <sheetData>
    <row r="1" spans="1:14" ht="18" x14ac:dyDescent="0.25">
      <c r="A1" s="255" t="s">
        <v>303</v>
      </c>
      <c r="N1" s="260" t="str">
        <f>'3'!N1</f>
        <v>2021</v>
      </c>
    </row>
    <row r="2" spans="1:14" s="75" customFormat="1" ht="6" customHeight="1" x14ac:dyDescent="0.2"/>
    <row r="3" spans="1:14" s="75" customFormat="1" ht="12" x14ac:dyDescent="0.2">
      <c r="A3" s="264"/>
      <c r="B3" s="240" t="s">
        <v>8</v>
      </c>
      <c r="C3" s="240" t="s">
        <v>9</v>
      </c>
      <c r="D3" s="240" t="s">
        <v>10</v>
      </c>
      <c r="E3" s="240" t="s">
        <v>11</v>
      </c>
      <c r="F3" s="240" t="s">
        <v>12</v>
      </c>
      <c r="G3" s="240" t="s">
        <v>13</v>
      </c>
      <c r="H3" s="240" t="s">
        <v>14</v>
      </c>
      <c r="I3" s="240" t="s">
        <v>15</v>
      </c>
      <c r="J3" s="240" t="s">
        <v>16</v>
      </c>
      <c r="K3" s="240" t="s">
        <v>17</v>
      </c>
      <c r="L3" s="240" t="s">
        <v>18</v>
      </c>
      <c r="M3" s="240" t="s">
        <v>19</v>
      </c>
      <c r="N3" s="240" t="s">
        <v>7</v>
      </c>
    </row>
    <row r="4" spans="1:14" s="75" customFormat="1" ht="12" x14ac:dyDescent="0.2">
      <c r="A4" s="264" t="s">
        <v>178</v>
      </c>
      <c r="B4" s="265">
        <v>24789.614332580768</v>
      </c>
      <c r="C4" s="265">
        <v>18587.654647233881</v>
      </c>
      <c r="D4" s="265">
        <v>16115.121097506724</v>
      </c>
      <c r="E4" s="265">
        <v>14166.977929142467</v>
      </c>
      <c r="F4" s="209">
        <v>11027.894622360014</v>
      </c>
      <c r="G4" s="209">
        <v>8452.3220745331619</v>
      </c>
      <c r="H4" s="209">
        <v>7792.7375030097019</v>
      </c>
      <c r="I4" s="209">
        <v>8048.3981191524163</v>
      </c>
      <c r="J4" s="209">
        <v>10334.80215149564</v>
      </c>
      <c r="K4" s="209">
        <v>13440.563805667993</v>
      </c>
      <c r="L4" s="209">
        <v>17328.765497294411</v>
      </c>
      <c r="M4" s="209">
        <v>20082.922531332715</v>
      </c>
      <c r="N4" s="209">
        <f>SUM(B4:M4)</f>
        <v>170167.77431130985</v>
      </c>
    </row>
    <row r="5" spans="1:14" s="75" customFormat="1" ht="12" x14ac:dyDescent="0.2">
      <c r="A5" s="264" t="s">
        <v>179</v>
      </c>
      <c r="B5" s="265">
        <v>20205.211442418869</v>
      </c>
      <c r="C5" s="265">
        <v>19893.166386910845</v>
      </c>
      <c r="D5" s="265">
        <v>19662.32644030562</v>
      </c>
      <c r="E5" s="265">
        <v>11150.511061000005</v>
      </c>
      <c r="F5" s="265">
        <v>9168.1220959999882</v>
      </c>
      <c r="G5" s="265">
        <v>8369.933464000007</v>
      </c>
      <c r="H5" s="265">
        <v>7962.9605086828433</v>
      </c>
      <c r="I5" s="265">
        <v>7784.6699982328591</v>
      </c>
      <c r="J5" s="265">
        <v>8704.8128491411444</v>
      </c>
      <c r="K5" s="265">
        <v>13135.075856000009</v>
      </c>
      <c r="L5" s="265">
        <v>16756.35448579998</v>
      </c>
      <c r="M5" s="265">
        <v>20131.118821399974</v>
      </c>
      <c r="N5" s="209">
        <f>SUM(B5:M5)</f>
        <v>162924.26340989216</v>
      </c>
    </row>
    <row r="6" spans="1:14" s="75" customFormat="1" ht="12" x14ac:dyDescent="0.2">
      <c r="A6" s="264" t="s">
        <v>192</v>
      </c>
      <c r="B6" s="265">
        <v>22056.231138374726</v>
      </c>
      <c r="C6" s="265">
        <v>17612.441168614285</v>
      </c>
      <c r="D6" s="265">
        <v>16140.55591734968</v>
      </c>
      <c r="E6" s="265">
        <v>12700.30037967562</v>
      </c>
      <c r="F6" s="265">
        <v>11948.6742721387</v>
      </c>
      <c r="G6" s="265">
        <v>8104.7389681090472</v>
      </c>
      <c r="H6" s="265">
        <v>7552.7618601204676</v>
      </c>
      <c r="I6" s="265">
        <v>7913.129605862202</v>
      </c>
      <c r="J6" s="265">
        <v>9512.4721570544771</v>
      </c>
      <c r="K6" s="265">
        <v>13236.202923498166</v>
      </c>
      <c r="L6" s="265">
        <v>16157.598374748417</v>
      </c>
      <c r="M6" s="265">
        <v>18978.460081062694</v>
      </c>
      <c r="N6" s="209">
        <f>SUM(B6:M6)</f>
        <v>161913.56684660848</v>
      </c>
    </row>
    <row r="7" spans="1:14" s="75" customFormat="1" ht="12" x14ac:dyDescent="0.2">
      <c r="A7" s="264" t="s">
        <v>198</v>
      </c>
      <c r="B7" s="265">
        <v>20414.695697199997</v>
      </c>
      <c r="C7" s="265">
        <v>16681.781302230935</v>
      </c>
      <c r="D7" s="265">
        <v>16432.290710786918</v>
      </c>
      <c r="E7" s="265">
        <v>12068.091523978623</v>
      </c>
      <c r="F7" s="265">
        <v>10838.722607399999</v>
      </c>
      <c r="G7" s="265">
        <v>8582.739557400002</v>
      </c>
      <c r="H7" s="265">
        <v>8024.1053863999996</v>
      </c>
      <c r="I7" s="265">
        <v>7694.3480824000017</v>
      </c>
      <c r="J7" s="265">
        <v>8809.2105876000023</v>
      </c>
      <c r="K7" s="265">
        <v>13094.066603000003</v>
      </c>
      <c r="L7" s="265">
        <v>16139.0916548</v>
      </c>
      <c r="M7" s="265">
        <v>18138.5645926</v>
      </c>
      <c r="N7" s="209">
        <f>SUM(B7:M7)</f>
        <v>156917.70830579643</v>
      </c>
    </row>
    <row r="8" spans="1:14" s="75" customFormat="1" ht="12" x14ac:dyDescent="0.2">
      <c r="A8" s="264" t="s">
        <v>208</v>
      </c>
      <c r="B8" s="265">
        <f>+'[1]Podklady RZ'!B6</f>
        <v>20171.284224691452</v>
      </c>
      <c r="C8" s="265">
        <f>+'[1]Podklady RZ'!C6</f>
        <v>18159.567656779116</v>
      </c>
      <c r="D8" s="265">
        <f>+'[1]Podklady RZ'!D6</f>
        <v>17195.773168257656</v>
      </c>
      <c r="E8" s="265">
        <f>+'[1]Podklady RZ'!E6</f>
        <v>14282.950376858931</v>
      </c>
      <c r="F8" s="265">
        <f>+'[1]Podklady RZ'!F6</f>
        <v>11518.726034990021</v>
      </c>
      <c r="G8" s="265">
        <f>+'[1]Podklady RZ'!G6</f>
        <v>7950.3148864610375</v>
      </c>
      <c r="H8" s="265">
        <f>+'[1]Podklady RZ'!H6</f>
        <v>7516.8225920681252</v>
      </c>
      <c r="I8" s="265">
        <f>+'[1]Podklady RZ'!I6</f>
        <v>7902.9028009583226</v>
      </c>
      <c r="J8" s="265">
        <f>+'[1]Podklady RZ'!J6</f>
        <v>8950.4626000209846</v>
      </c>
      <c r="K8" s="265">
        <f>+'[1]Podklady RZ'!K6</f>
        <v>12884.3395206</v>
      </c>
      <c r="L8" s="265">
        <f>+'[1]Podklady RZ'!L6</f>
        <v>16126.588141400005</v>
      </c>
      <c r="M8" s="265">
        <f>+'[1]Podklady RZ'!M6</f>
        <v>18997.6456932</v>
      </c>
      <c r="N8" s="209">
        <f>SUM(B8:M8)</f>
        <v>161657.37769628566</v>
      </c>
    </row>
    <row r="9" spans="1:14" s="75" customFormat="1" ht="12" x14ac:dyDescent="0.2">
      <c r="A9" s="264" t="s">
        <v>177</v>
      </c>
      <c r="B9" s="209">
        <f>+B8-B7</f>
        <v>-243.41147250854556</v>
      </c>
      <c r="C9" s="209">
        <f t="shared" ref="C9:N9" si="0">+C8-C7</f>
        <v>1477.7863545481814</v>
      </c>
      <c r="D9" s="209">
        <f t="shared" si="0"/>
        <v>763.48245747073815</v>
      </c>
      <c r="E9" s="209">
        <f t="shared" si="0"/>
        <v>2214.8588528803084</v>
      </c>
      <c r="F9" s="209">
        <f t="shared" si="0"/>
        <v>680.0034275900216</v>
      </c>
      <c r="G9" s="209">
        <f t="shared" si="0"/>
        <v>-632.42467093896448</v>
      </c>
      <c r="H9" s="209">
        <f t="shared" si="0"/>
        <v>-507.28279433187436</v>
      </c>
      <c r="I9" s="209">
        <f t="shared" si="0"/>
        <v>208.55471855832093</v>
      </c>
      <c r="J9" s="209">
        <f t="shared" si="0"/>
        <v>141.25201242098228</v>
      </c>
      <c r="K9" s="209">
        <f t="shared" si="0"/>
        <v>-209.72708240000247</v>
      </c>
      <c r="L9" s="209">
        <f t="shared" si="0"/>
        <v>-12.503513399995427</v>
      </c>
      <c r="M9" s="209">
        <f t="shared" si="0"/>
        <v>859.08110060000035</v>
      </c>
      <c r="N9" s="209">
        <f t="shared" si="0"/>
        <v>4739.6693904892309</v>
      </c>
    </row>
    <row r="10" spans="1:14" s="75" customFormat="1" ht="12" x14ac:dyDescent="0.2">
      <c r="A10" s="266" t="s">
        <v>177</v>
      </c>
      <c r="B10" s="215">
        <f>+(B8-B7)/B7</f>
        <v>-1.1923345619201709E-2</v>
      </c>
      <c r="C10" s="215">
        <f t="shared" ref="C10:N10" si="1">+(C8-C7)/C7</f>
        <v>8.8586843801300164E-2</v>
      </c>
      <c r="D10" s="215">
        <f t="shared" si="1"/>
        <v>4.6462326580526771E-2</v>
      </c>
      <c r="E10" s="215">
        <f t="shared" si="1"/>
        <v>0.18353016700938238</v>
      </c>
      <c r="F10" s="215">
        <f t="shared" si="1"/>
        <v>6.273833663071679E-2</v>
      </c>
      <c r="G10" s="215">
        <f t="shared" si="1"/>
        <v>-7.3685641596067136E-2</v>
      </c>
      <c r="H10" s="215">
        <f t="shared" si="1"/>
        <v>-6.3219856906623434E-2</v>
      </c>
      <c r="I10" s="215">
        <f t="shared" si="1"/>
        <v>2.7104923812241812E-2</v>
      </c>
      <c r="J10" s="215">
        <f t="shared" si="1"/>
        <v>1.6034582329069427E-2</v>
      </c>
      <c r="K10" s="215">
        <f t="shared" si="1"/>
        <v>-1.6016955523347618E-2</v>
      </c>
      <c r="L10" s="215">
        <f t="shared" si="1"/>
        <v>-7.7473464228556502E-4</v>
      </c>
      <c r="M10" s="215">
        <f t="shared" si="1"/>
        <v>4.7362132555432757E-2</v>
      </c>
      <c r="N10" s="215">
        <f t="shared" si="1"/>
        <v>3.0204808887807029E-2</v>
      </c>
    </row>
    <row r="11" spans="1:14" s="75" customFormat="1" ht="12" x14ac:dyDescent="0.2">
      <c r="A11" s="264" t="s">
        <v>181</v>
      </c>
      <c r="B11" s="265">
        <v>16476.822179766976</v>
      </c>
      <c r="C11" s="265">
        <v>11652.657417777558</v>
      </c>
      <c r="D11" s="265">
        <v>9380.6852703481727</v>
      </c>
      <c r="E11" s="265">
        <v>7846.193223997293</v>
      </c>
      <c r="F11" s="209">
        <v>5061.2887705423582</v>
      </c>
      <c r="G11" s="209">
        <v>3193.7768574280017</v>
      </c>
      <c r="H11" s="209">
        <v>3007.0443668119965</v>
      </c>
      <c r="I11" s="209">
        <v>3096.8376864329985</v>
      </c>
      <c r="J11" s="209">
        <v>4788.2164451531989</v>
      </c>
      <c r="K11" s="209">
        <v>7068.3588332386589</v>
      </c>
      <c r="L11" s="209">
        <v>10311.59485671465</v>
      </c>
      <c r="M11" s="209">
        <v>12429.309362674645</v>
      </c>
      <c r="N11" s="209">
        <f>SUM(B11:M11)</f>
        <v>94312.785270886525</v>
      </c>
    </row>
    <row r="12" spans="1:14" s="75" customFormat="1" ht="12" x14ac:dyDescent="0.2">
      <c r="A12" s="264" t="s">
        <v>182</v>
      </c>
      <c r="B12" s="265">
        <v>12397.069831099539</v>
      </c>
      <c r="C12" s="265">
        <v>13087.221872299897</v>
      </c>
      <c r="D12" s="265">
        <v>12575.416378406882</v>
      </c>
      <c r="E12" s="265">
        <v>5467.8344289999941</v>
      </c>
      <c r="F12" s="265">
        <v>3743.2424710000009</v>
      </c>
      <c r="G12" s="265">
        <v>3165.3654920000004</v>
      </c>
      <c r="H12" s="265">
        <v>3043.6241652031026</v>
      </c>
      <c r="I12" s="265">
        <v>2999.7638298816937</v>
      </c>
      <c r="J12" s="265">
        <v>3661.2204678348253</v>
      </c>
      <c r="K12" s="265">
        <v>6796.5151675803781</v>
      </c>
      <c r="L12" s="265">
        <v>9833.6370210698151</v>
      </c>
      <c r="M12" s="265">
        <v>12263.302253070924</v>
      </c>
      <c r="N12" s="209">
        <f>SUM(B12:M12)</f>
        <v>89034.21337844705</v>
      </c>
    </row>
    <row r="13" spans="1:14" s="75" customFormat="1" ht="12" x14ac:dyDescent="0.2">
      <c r="A13" s="264" t="s">
        <v>193</v>
      </c>
      <c r="B13" s="265">
        <v>14046.377311420396</v>
      </c>
      <c r="C13" s="265">
        <v>10951.410166529387</v>
      </c>
      <c r="D13" s="265">
        <v>9402.398390045646</v>
      </c>
      <c r="E13" s="265">
        <v>6672.4892621367962</v>
      </c>
      <c r="F13" s="265">
        <v>6033.9070927347157</v>
      </c>
      <c r="G13" s="265">
        <v>3097.6822750865113</v>
      </c>
      <c r="H13" s="265">
        <v>2995.598948790941</v>
      </c>
      <c r="I13" s="265">
        <v>2998.0573648818954</v>
      </c>
      <c r="J13" s="265">
        <v>4052.1427974123844</v>
      </c>
      <c r="K13" s="265">
        <v>6857.3032858455736</v>
      </c>
      <c r="L13" s="265">
        <v>9198.7341189238541</v>
      </c>
      <c r="M13" s="265">
        <v>11460.965005056431</v>
      </c>
      <c r="N13" s="209">
        <f>SUM(B13:M13)</f>
        <v>87767.066018864542</v>
      </c>
    </row>
    <row r="14" spans="1:14" s="75" customFormat="1" ht="12" x14ac:dyDescent="0.2">
      <c r="A14" s="264" t="s">
        <v>199</v>
      </c>
      <c r="B14" s="265">
        <v>12828.653282152001</v>
      </c>
      <c r="C14" s="265">
        <v>10230.655329161164</v>
      </c>
      <c r="D14" s="265">
        <v>9811.6371772054445</v>
      </c>
      <c r="E14" s="265">
        <v>6347.7918524037395</v>
      </c>
      <c r="F14" s="265">
        <v>5236.2863215845528</v>
      </c>
      <c r="G14" s="265">
        <v>3234.8364849425575</v>
      </c>
      <c r="H14" s="265">
        <v>3001.1451649450755</v>
      </c>
      <c r="I14" s="265">
        <v>2961.1161144077792</v>
      </c>
      <c r="J14" s="265">
        <v>3737.8987321997274</v>
      </c>
      <c r="K14" s="265">
        <v>7281.3866980098837</v>
      </c>
      <c r="L14" s="265">
        <v>9737.8378540964059</v>
      </c>
      <c r="M14" s="265">
        <v>11519.251238123004</v>
      </c>
      <c r="N14" s="209">
        <f>SUM(B14:M14)</f>
        <v>85928.496249231335</v>
      </c>
    </row>
    <row r="15" spans="1:14" s="75" customFormat="1" ht="12" x14ac:dyDescent="0.2">
      <c r="A15" s="264" t="s">
        <v>209</v>
      </c>
      <c r="B15" s="265">
        <f>+'[1]Podklady RZ'!B14</f>
        <v>13031.248077676319</v>
      </c>
      <c r="C15" s="265">
        <f>+'[1]Podklady RZ'!C14</f>
        <v>11995.289081090546</v>
      </c>
      <c r="D15" s="265">
        <f>+'[1]Podklady RZ'!D14</f>
        <v>10838.348107460184</v>
      </c>
      <c r="E15" s="265">
        <f>+'[1]Podklady RZ'!E14</f>
        <v>8596.0324977396376</v>
      </c>
      <c r="F15" s="265">
        <f>+'[1]Podklady RZ'!F14</f>
        <v>5988.6269607167633</v>
      </c>
      <c r="G15" s="265">
        <f>+'[1]Podklady RZ'!G14</f>
        <v>3171.5763402263701</v>
      </c>
      <c r="H15" s="265">
        <f>+'[1]Podklady RZ'!H14</f>
        <v>2784.1930241585501</v>
      </c>
      <c r="I15" s="265">
        <f>+'[1]Podklady RZ'!I14</f>
        <v>3046.8894615463496</v>
      </c>
      <c r="J15" s="265">
        <f>+'[1]Podklady RZ'!J14</f>
        <v>3935.2941780859301</v>
      </c>
      <c r="K15" s="265">
        <f>+'[1]Podklady RZ'!K14</f>
        <v>7223.6160516536247</v>
      </c>
      <c r="L15" s="265">
        <f>+'[1]Podklady RZ'!L14</f>
        <v>9685.8104448233571</v>
      </c>
      <c r="M15" s="265">
        <f>+'[1]Podklady RZ'!M14</f>
        <v>12132.459909796044</v>
      </c>
      <c r="N15" s="209">
        <f>SUM(B15:M15)</f>
        <v>92429.38413497369</v>
      </c>
    </row>
    <row r="16" spans="1:14" s="76" customFormat="1" ht="12" x14ac:dyDescent="0.2">
      <c r="A16" s="264" t="s">
        <v>180</v>
      </c>
      <c r="B16" s="209">
        <f>+B15-B14</f>
        <v>202.59479552431731</v>
      </c>
      <c r="C16" s="209">
        <f t="shared" ref="C16:N16" si="2">+C15-C14</f>
        <v>1764.6337519293829</v>
      </c>
      <c r="D16" s="209">
        <f t="shared" si="2"/>
        <v>1026.7109302547397</v>
      </c>
      <c r="E16" s="209">
        <f t="shared" si="2"/>
        <v>2248.2406453358981</v>
      </c>
      <c r="F16" s="209">
        <f t="shared" si="2"/>
        <v>752.34063913221053</v>
      </c>
      <c r="G16" s="209">
        <f t="shared" si="2"/>
        <v>-63.260144716187369</v>
      </c>
      <c r="H16" s="209">
        <f t="shared" si="2"/>
        <v>-216.95214078652543</v>
      </c>
      <c r="I16" s="209">
        <f t="shared" si="2"/>
        <v>85.773347138570443</v>
      </c>
      <c r="J16" s="209">
        <f t="shared" si="2"/>
        <v>197.39544588620265</v>
      </c>
      <c r="K16" s="209">
        <f t="shared" si="2"/>
        <v>-57.770646356259022</v>
      </c>
      <c r="L16" s="209">
        <f t="shared" si="2"/>
        <v>-52.027409273048761</v>
      </c>
      <c r="M16" s="209">
        <f t="shared" si="2"/>
        <v>613.20867167303913</v>
      </c>
      <c r="N16" s="209">
        <f t="shared" si="2"/>
        <v>6500.8878857423551</v>
      </c>
    </row>
    <row r="17" spans="1:14" s="75" customFormat="1" ht="12" x14ac:dyDescent="0.2">
      <c r="A17" s="266" t="s">
        <v>180</v>
      </c>
      <c r="B17" s="215">
        <f>+(B15-B14)/B14</f>
        <v>1.5792366592850354E-2</v>
      </c>
      <c r="C17" s="215">
        <f t="shared" ref="C17:N17" si="3">+(C15-C14)/C14</f>
        <v>0.17248491862486287</v>
      </c>
      <c r="D17" s="215">
        <f t="shared" si="3"/>
        <v>0.10464216233352078</v>
      </c>
      <c r="E17" s="215">
        <f t="shared" si="3"/>
        <v>0.35417680629911474</v>
      </c>
      <c r="F17" s="215">
        <f t="shared" si="3"/>
        <v>0.14367828512947792</v>
      </c>
      <c r="G17" s="215">
        <f t="shared" si="3"/>
        <v>-1.9555901823986848E-2</v>
      </c>
      <c r="H17" s="215">
        <f t="shared" si="3"/>
        <v>-7.2289785686023594E-2</v>
      </c>
      <c r="I17" s="215">
        <f t="shared" si="3"/>
        <v>2.8966559845872524E-2</v>
      </c>
      <c r="J17" s="215">
        <f t="shared" si="3"/>
        <v>5.2809201112314991E-2</v>
      </c>
      <c r="K17" s="215">
        <f t="shared" si="3"/>
        <v>-7.9340170701342697E-3</v>
      </c>
      <c r="L17" s="215">
        <f t="shared" si="3"/>
        <v>-5.342809158725358E-3</v>
      </c>
      <c r="M17" s="215">
        <f t="shared" si="3"/>
        <v>5.3233379409559432E-2</v>
      </c>
      <c r="N17" s="215">
        <f t="shared" si="3"/>
        <v>7.5654621801909031E-2</v>
      </c>
    </row>
    <row r="18" spans="1:14" s="75" customFormat="1" ht="12" x14ac:dyDescent="0.2">
      <c r="A18" s="76"/>
      <c r="B18" s="76"/>
      <c r="C18" s="76"/>
      <c r="D18" s="76"/>
      <c r="E18" s="76"/>
      <c r="F18" s="76"/>
      <c r="G18" s="76"/>
      <c r="H18" s="76"/>
      <c r="I18" s="76"/>
      <c r="J18" s="76"/>
      <c r="K18" s="76"/>
      <c r="L18" s="76"/>
      <c r="M18" s="76"/>
      <c r="N18" s="100"/>
    </row>
    <row r="19" spans="1:14" s="75" customFormat="1" ht="12" x14ac:dyDescent="0.2"/>
    <row r="20" spans="1:14" s="75" customFormat="1" ht="12" x14ac:dyDescent="0.2"/>
    <row r="21" spans="1:14" s="75" customFormat="1" ht="12" x14ac:dyDescent="0.2"/>
    <row r="22" spans="1:14" s="75" customFormat="1" ht="12" x14ac:dyDescent="0.2"/>
    <row r="23" spans="1:14" s="75" customFormat="1" ht="12" x14ac:dyDescent="0.2"/>
    <row r="24" spans="1:14" s="75" customFormat="1" ht="12" x14ac:dyDescent="0.2"/>
    <row r="25" spans="1:14" s="75" customFormat="1" ht="12" x14ac:dyDescent="0.2"/>
    <row r="26" spans="1:14" s="75" customFormat="1" ht="12" x14ac:dyDescent="0.2"/>
    <row r="27" spans="1:14" s="75" customFormat="1" ht="12" x14ac:dyDescent="0.2"/>
    <row r="28" spans="1:14" s="75" customFormat="1" ht="12" x14ac:dyDescent="0.2"/>
    <row r="29" spans="1:14" s="75" customFormat="1" ht="12" x14ac:dyDescent="0.2"/>
    <row r="30" spans="1:14" s="75" customFormat="1" ht="12" x14ac:dyDescent="0.2"/>
    <row r="31" spans="1:14" s="75" customFormat="1" ht="12" x14ac:dyDescent="0.2"/>
    <row r="32" spans="1:14" s="75" customFormat="1" ht="12" x14ac:dyDescent="0.2"/>
    <row r="33" spans="1:14" s="75" customFormat="1" ht="12" x14ac:dyDescent="0.2"/>
    <row r="34" spans="1:14" s="75" customFormat="1" ht="12" x14ac:dyDescent="0.2"/>
    <row r="35" spans="1:14" s="75" customFormat="1" ht="12" x14ac:dyDescent="0.2"/>
    <row r="36" spans="1:14" s="75" customFormat="1" ht="12" x14ac:dyDescent="0.2"/>
    <row r="37" spans="1:14" x14ac:dyDescent="0.2">
      <c r="A37" s="75"/>
      <c r="B37" s="75"/>
      <c r="C37" s="75"/>
      <c r="D37" s="75"/>
      <c r="E37" s="75"/>
      <c r="F37" s="75"/>
      <c r="G37" s="75"/>
      <c r="H37" s="75"/>
      <c r="I37" s="75"/>
      <c r="J37" s="75"/>
      <c r="K37" s="75"/>
      <c r="L37" s="75"/>
      <c r="M37" s="75"/>
      <c r="N37" s="75"/>
    </row>
    <row r="38" spans="1:14" x14ac:dyDescent="0.2">
      <c r="A38" s="75"/>
      <c r="B38" s="75"/>
      <c r="C38" s="75"/>
      <c r="D38" s="75"/>
      <c r="E38" s="75"/>
      <c r="F38" s="75"/>
      <c r="G38" s="75"/>
      <c r="H38" s="75"/>
      <c r="I38" s="75"/>
      <c r="J38" s="75"/>
      <c r="K38" s="75"/>
      <c r="L38" s="75"/>
      <c r="M38" s="75"/>
      <c r="N38" s="75"/>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7"/>
  <dimension ref="A1:T39"/>
  <sheetViews>
    <sheetView showGridLines="0" zoomScale="70" zoomScaleNormal="70" zoomScaleSheetLayoutView="100" workbookViewId="0">
      <selection activeCell="F4" sqref="F4:F20"/>
    </sheetView>
  </sheetViews>
  <sheetFormatPr defaultColWidth="9.140625" defaultRowHeight="12" x14ac:dyDescent="0.2"/>
  <cols>
    <col min="1" max="1" width="21" style="67" customWidth="1"/>
    <col min="2" max="2" width="10.7109375" style="67" customWidth="1"/>
    <col min="3" max="3" width="10.7109375" style="135" customWidth="1"/>
    <col min="4" max="4" width="10.7109375" style="67" customWidth="1"/>
    <col min="5" max="6" width="10.7109375" style="135" customWidth="1"/>
    <col min="7" max="7" width="9.28515625" style="67" customWidth="1"/>
    <col min="8" max="8" width="8.7109375" style="67" customWidth="1"/>
    <col min="9" max="9" width="1.28515625" style="135" customWidth="1"/>
    <col min="10" max="10" width="21" style="67" customWidth="1"/>
    <col min="11" max="11" width="8.28515625" style="67" customWidth="1"/>
    <col min="12" max="12" width="8.28515625" style="135" customWidth="1"/>
    <col min="13" max="13" width="8.28515625" style="67" customWidth="1"/>
    <col min="14" max="14" width="8.28515625" style="135" customWidth="1"/>
    <col min="15" max="15" width="9.28515625" style="67" customWidth="1"/>
    <col min="16" max="16" width="7.85546875" style="67" customWidth="1"/>
    <col min="17" max="19" width="8.5703125" style="67" customWidth="1"/>
    <col min="20" max="20" width="10.42578125" style="67" customWidth="1"/>
    <col min="21" max="21" width="10" style="67" customWidth="1"/>
    <col min="22" max="22" width="11.42578125" style="67" bestFit="1" customWidth="1"/>
    <col min="23" max="16384" width="9.140625" style="67"/>
  </cols>
  <sheetData>
    <row r="1" spans="1:20" s="77" customFormat="1" ht="18" x14ac:dyDescent="0.25">
      <c r="A1" s="255" t="s">
        <v>304</v>
      </c>
      <c r="B1" s="73"/>
      <c r="C1" s="136"/>
      <c r="D1" s="73"/>
      <c r="E1" s="136"/>
      <c r="F1" s="136"/>
      <c r="G1" s="73"/>
      <c r="H1" s="73"/>
      <c r="I1" s="136"/>
      <c r="J1" s="13"/>
      <c r="K1" s="73"/>
      <c r="L1" s="136"/>
      <c r="M1" s="260" t="str">
        <f>'3'!N1</f>
        <v>2021</v>
      </c>
      <c r="O1" s="73"/>
      <c r="Q1" s="73"/>
      <c r="R1" s="73"/>
    </row>
    <row r="2" spans="1:20" ht="6" customHeight="1" x14ac:dyDescent="0.2">
      <c r="A2" s="7"/>
      <c r="B2" s="7"/>
      <c r="C2" s="134"/>
      <c r="D2" s="7"/>
      <c r="E2" s="134"/>
      <c r="F2" s="134"/>
      <c r="G2" s="7"/>
      <c r="H2" s="7"/>
      <c r="I2" s="134"/>
      <c r="J2" s="7"/>
      <c r="K2" s="7"/>
      <c r="L2" s="134"/>
      <c r="M2" s="7"/>
      <c r="N2" s="134"/>
      <c r="O2" s="7"/>
      <c r="P2" s="7"/>
      <c r="Q2" s="7"/>
      <c r="R2" s="7"/>
      <c r="S2" s="7"/>
      <c r="T2" s="7"/>
    </row>
    <row r="3" spans="1:20" ht="36" x14ac:dyDescent="0.2">
      <c r="A3" s="266"/>
      <c r="B3" s="179">
        <v>2017</v>
      </c>
      <c r="C3" s="179">
        <v>2018</v>
      </c>
      <c r="D3" s="179">
        <v>2019</v>
      </c>
      <c r="E3" s="179">
        <v>2020</v>
      </c>
      <c r="F3" s="179">
        <v>2021</v>
      </c>
      <c r="G3" s="222" t="s">
        <v>210</v>
      </c>
      <c r="H3" s="222" t="s">
        <v>176</v>
      </c>
      <c r="I3" s="139"/>
      <c r="L3" s="67"/>
      <c r="N3" s="67"/>
    </row>
    <row r="4" spans="1:20" s="80" customFormat="1" x14ac:dyDescent="0.2">
      <c r="A4" s="267" t="s">
        <v>59</v>
      </c>
      <c r="B4" s="237">
        <f>SUM(B5:B20)</f>
        <v>170167.77431130997</v>
      </c>
      <c r="C4" s="237">
        <f>SUM(C5:C20)</f>
        <v>162924.26340989218</v>
      </c>
      <c r="D4" s="237">
        <f>SUM(D5:D20)</f>
        <v>161913.56684660853</v>
      </c>
      <c r="E4" s="237">
        <f>SUM(E5:E20)</f>
        <v>156917.70830579646</v>
      </c>
      <c r="F4" s="237">
        <f>SUM(F5:F20)</f>
        <v>161657.37769628561</v>
      </c>
      <c r="G4" s="237">
        <f>+F4-E4</f>
        <v>4739.6693904891436</v>
      </c>
      <c r="H4" s="218">
        <f>+F4/E4-1</f>
        <v>3.0204808887806411E-2</v>
      </c>
      <c r="I4" s="137"/>
    </row>
    <row r="5" spans="1:20" x14ac:dyDescent="0.2">
      <c r="A5" s="211" t="s">
        <v>40</v>
      </c>
      <c r="B5" s="238">
        <v>17648.941728999991</v>
      </c>
      <c r="C5" s="238">
        <v>17078.197468999995</v>
      </c>
      <c r="D5" s="238">
        <v>20039.075443200007</v>
      </c>
      <c r="E5" s="238">
        <v>21971.368778000004</v>
      </c>
      <c r="F5" s="238">
        <f>+'[1]Podklady RZ'!N24</f>
        <v>23738.340675999996</v>
      </c>
      <c r="G5" s="238">
        <f t="shared" ref="G5:G20" si="0">+F5-E5</f>
        <v>1766.9718979999925</v>
      </c>
      <c r="H5" s="268">
        <f t="shared" ref="H5:H20" si="1">+F5/E5-1</f>
        <v>8.0421566623981366E-2</v>
      </c>
      <c r="K5" s="119"/>
      <c r="L5" s="119"/>
      <c r="N5" s="67"/>
    </row>
    <row r="6" spans="1:20" x14ac:dyDescent="0.2">
      <c r="A6" s="211" t="s">
        <v>39</v>
      </c>
      <c r="B6" s="238">
        <v>4210.6081244501192</v>
      </c>
      <c r="C6" s="238">
        <v>4141.1557340000027</v>
      </c>
      <c r="D6" s="238">
        <v>4105.3321149999992</v>
      </c>
      <c r="E6" s="238">
        <v>4198.8931317999995</v>
      </c>
      <c r="F6" s="238">
        <f>+'[1]Podklady RZ'!N25</f>
        <v>4268.9378559999996</v>
      </c>
      <c r="G6" s="238">
        <f t="shared" si="0"/>
        <v>70.044724200000019</v>
      </c>
      <c r="H6" s="268">
        <f t="shared" si="1"/>
        <v>1.6681711584779713E-2</v>
      </c>
      <c r="L6" s="119"/>
      <c r="N6" s="67"/>
    </row>
    <row r="7" spans="1:20" x14ac:dyDescent="0.2">
      <c r="A7" s="211" t="s">
        <v>38</v>
      </c>
      <c r="B7" s="238">
        <v>19473.084552999997</v>
      </c>
      <c r="C7" s="238">
        <v>16943.333251000004</v>
      </c>
      <c r="D7" s="238">
        <v>14806.717399000003</v>
      </c>
      <c r="E7" s="238">
        <v>13783.883112</v>
      </c>
      <c r="F7" s="238">
        <f>+'[1]Podklady RZ'!N26</f>
        <v>14593.114437999999</v>
      </c>
      <c r="G7" s="238">
        <f t="shared" si="0"/>
        <v>809.23132599999917</v>
      </c>
      <c r="H7" s="268">
        <f t="shared" si="1"/>
        <v>5.8708516274016853E-2</v>
      </c>
      <c r="K7" s="119"/>
      <c r="L7" s="119"/>
      <c r="N7" s="67"/>
    </row>
    <row r="8" spans="1:20" x14ac:dyDescent="0.2">
      <c r="A8" s="211" t="s">
        <v>60</v>
      </c>
      <c r="B8" s="238">
        <v>12.909853000000002</v>
      </c>
      <c r="C8" s="238">
        <v>15.360851</v>
      </c>
      <c r="D8" s="238">
        <v>17.542828999999998</v>
      </c>
      <c r="E8" s="238">
        <v>13.270947999999999</v>
      </c>
      <c r="F8" s="238">
        <f>+'[1]Podklady RZ'!N27</f>
        <v>38.048552999999998</v>
      </c>
      <c r="G8" s="238">
        <f t="shared" si="0"/>
        <v>24.777605000000001</v>
      </c>
      <c r="H8" s="268">
        <f t="shared" si="1"/>
        <v>1.8670561439921247</v>
      </c>
      <c r="L8" s="119"/>
      <c r="N8" s="67"/>
    </row>
    <row r="9" spans="1:20" x14ac:dyDescent="0.2">
      <c r="A9" s="211" t="s">
        <v>200</v>
      </c>
      <c r="B9" s="238">
        <v>86.138499999999965</v>
      </c>
      <c r="C9" s="238">
        <v>86.572722004811226</v>
      </c>
      <c r="D9" s="238">
        <v>70.696782000000013</v>
      </c>
      <c r="E9" s="238">
        <v>92.760940000000019</v>
      </c>
      <c r="F9" s="238">
        <f>+'[1]Podklady RZ'!N28</f>
        <v>100.66252</v>
      </c>
      <c r="G9" s="238">
        <f t="shared" si="0"/>
        <v>7.9015799999999814</v>
      </c>
      <c r="H9" s="268">
        <f t="shared" si="1"/>
        <v>8.5182189831193744E-2</v>
      </c>
      <c r="L9" s="67"/>
      <c r="N9" s="67"/>
    </row>
    <row r="10" spans="1:20" x14ac:dyDescent="0.2">
      <c r="A10" s="211" t="s">
        <v>201</v>
      </c>
      <c r="B10" s="238">
        <v>0.41696999999999995</v>
      </c>
      <c r="C10" s="238">
        <v>0.86834999999999996</v>
      </c>
      <c r="D10" s="238">
        <v>0.46586900000000003</v>
      </c>
      <c r="E10" s="238">
        <v>0.51271900000000004</v>
      </c>
      <c r="F10" s="238">
        <f>+'[1]Podklady RZ'!N29</f>
        <v>0.57555199999999995</v>
      </c>
      <c r="G10" s="238">
        <f t="shared" si="0"/>
        <v>6.2832999999999917E-2</v>
      </c>
      <c r="H10" s="268">
        <f t="shared" si="1"/>
        <v>0.12254860849705174</v>
      </c>
      <c r="L10" s="67"/>
      <c r="N10" s="67"/>
    </row>
    <row r="11" spans="1:20" x14ac:dyDescent="0.2">
      <c r="A11" s="211" t="s">
        <v>37</v>
      </c>
      <c r="B11" s="238">
        <v>70523.397098000001</v>
      </c>
      <c r="C11" s="238">
        <v>68822.119170999998</v>
      </c>
      <c r="D11" s="238">
        <v>67378.029447999987</v>
      </c>
      <c r="E11" s="238">
        <v>62430.927916000001</v>
      </c>
      <c r="F11" s="238">
        <f>+'[1]Podklady RZ'!N30</f>
        <v>60661.895130000004</v>
      </c>
      <c r="G11" s="238">
        <f t="shared" si="0"/>
        <v>-1769.0327859999961</v>
      </c>
      <c r="H11" s="268">
        <f t="shared" si="1"/>
        <v>-2.8335840024357961E-2</v>
      </c>
      <c r="K11" s="119"/>
      <c r="L11" s="67"/>
      <c r="N11" s="67"/>
    </row>
    <row r="12" spans="1:20" x14ac:dyDescent="0.2">
      <c r="A12" s="211" t="s">
        <v>72</v>
      </c>
      <c r="B12" s="238">
        <v>908.072</v>
      </c>
      <c r="C12" s="238">
        <v>864.33</v>
      </c>
      <c r="D12" s="238">
        <v>852.88300000000004</v>
      </c>
      <c r="E12" s="238">
        <v>786.57400000000007</v>
      </c>
      <c r="F12" s="238">
        <f>+'[1]Podklady RZ'!N31</f>
        <v>863.49199999999996</v>
      </c>
      <c r="G12" s="238">
        <f t="shared" si="0"/>
        <v>76.917999999999893</v>
      </c>
      <c r="H12" s="268">
        <f t="shared" si="1"/>
        <v>9.7788637814115287E-2</v>
      </c>
      <c r="L12" s="67"/>
      <c r="N12" s="67"/>
    </row>
    <row r="13" spans="1:20" x14ac:dyDescent="0.2">
      <c r="A13" s="211" t="s">
        <v>36</v>
      </c>
      <c r="B13" s="238">
        <v>0.40596100000000002</v>
      </c>
      <c r="C13" s="238">
        <v>0.64134000000000002</v>
      </c>
      <c r="D13" s="238">
        <v>0.238009</v>
      </c>
      <c r="E13" s="238">
        <v>0.12214000000000001</v>
      </c>
      <c r="F13" s="238">
        <f>+'[1]Podklady RZ'!N32</f>
        <v>9.0999999999999998E-2</v>
      </c>
      <c r="G13" s="238">
        <f t="shared" si="0"/>
        <v>-3.1140000000000015E-2</v>
      </c>
      <c r="H13" s="268">
        <f t="shared" si="1"/>
        <v>-0.25495333224168992</v>
      </c>
      <c r="L13" s="67"/>
      <c r="N13" s="67"/>
    </row>
    <row r="14" spans="1:20" x14ac:dyDescent="0.2">
      <c r="A14" s="211" t="s">
        <v>35</v>
      </c>
      <c r="B14" s="238">
        <v>8866.3123899999991</v>
      </c>
      <c r="C14" s="238">
        <v>7905.5588190000008</v>
      </c>
      <c r="D14" s="238">
        <v>8079.1410439999963</v>
      </c>
      <c r="E14" s="238">
        <v>7393.7418319999997</v>
      </c>
      <c r="F14" s="238">
        <f>+'[1]Podklady RZ'!N33</f>
        <v>8343.621882999998</v>
      </c>
      <c r="G14" s="238">
        <f t="shared" si="0"/>
        <v>949.88005099999828</v>
      </c>
      <c r="H14" s="268">
        <f t="shared" si="1"/>
        <v>0.12847081661533433</v>
      </c>
      <c r="L14" s="67"/>
      <c r="N14" s="67"/>
    </row>
    <row r="15" spans="1:20" x14ac:dyDescent="0.2">
      <c r="A15" s="211" t="s">
        <v>34</v>
      </c>
      <c r="B15" s="238">
        <v>802.62934500000006</v>
      </c>
      <c r="C15" s="238">
        <v>524.75572799999998</v>
      </c>
      <c r="D15" s="238">
        <v>549.38404500000001</v>
      </c>
      <c r="E15" s="238">
        <v>581.9372679999999</v>
      </c>
      <c r="F15" s="238">
        <f>+'[1]Podklady RZ'!N34</f>
        <v>349.57051999999999</v>
      </c>
      <c r="G15" s="238">
        <f t="shared" si="0"/>
        <v>-232.36674799999992</v>
      </c>
      <c r="H15" s="268">
        <f t="shared" si="1"/>
        <v>-0.39929861993303362</v>
      </c>
      <c r="L15" s="67"/>
      <c r="N15" s="67"/>
    </row>
    <row r="16" spans="1:20" x14ac:dyDescent="0.2">
      <c r="A16" s="211" t="s">
        <v>33</v>
      </c>
      <c r="B16" s="238">
        <v>4590.1970123975643</v>
      </c>
      <c r="C16" s="238">
        <v>4621.5520692512391</v>
      </c>
      <c r="D16" s="238">
        <v>4471.6628518797506</v>
      </c>
      <c r="E16" s="238">
        <v>4585.729829077146</v>
      </c>
      <c r="F16" s="238">
        <f>+'[1]Podklady RZ'!N35</f>
        <v>4423.7090305414376</v>
      </c>
      <c r="G16" s="238">
        <f t="shared" si="0"/>
        <v>-162.02079853570831</v>
      </c>
      <c r="H16" s="268">
        <f t="shared" si="1"/>
        <v>-3.5331518553135988E-2</v>
      </c>
      <c r="L16" s="67"/>
      <c r="N16" s="67"/>
    </row>
    <row r="17" spans="1:18" x14ac:dyDescent="0.2">
      <c r="A17" s="211" t="s">
        <v>32</v>
      </c>
      <c r="B17" s="238">
        <v>10390.423849999999</v>
      </c>
      <c r="C17" s="238">
        <v>11021.664391999999</v>
      </c>
      <c r="D17" s="238">
        <v>10470.820881</v>
      </c>
      <c r="E17" s="238">
        <v>9028.0374730000003</v>
      </c>
      <c r="F17" s="238">
        <f>+'[1]Podklady RZ'!N36</f>
        <v>9421.1525899999997</v>
      </c>
      <c r="G17" s="238">
        <f t="shared" si="0"/>
        <v>393.11511699999937</v>
      </c>
      <c r="H17" s="268">
        <f t="shared" si="1"/>
        <v>4.3543806522257089E-2</v>
      </c>
      <c r="L17" s="119"/>
      <c r="N17" s="67"/>
    </row>
    <row r="18" spans="1:18" x14ac:dyDescent="0.2">
      <c r="A18" s="211" t="s">
        <v>3</v>
      </c>
      <c r="B18" s="238">
        <v>0</v>
      </c>
      <c r="C18" s="238">
        <v>0</v>
      </c>
      <c r="D18" s="238">
        <v>0</v>
      </c>
      <c r="E18" s="238">
        <v>0</v>
      </c>
      <c r="F18" s="238">
        <f>+'[1]Podklady RZ'!N37</f>
        <v>0</v>
      </c>
      <c r="G18" s="238">
        <f t="shared" si="0"/>
        <v>0</v>
      </c>
      <c r="H18" s="268">
        <v>0</v>
      </c>
      <c r="L18" s="67"/>
      <c r="N18" s="67"/>
    </row>
    <row r="19" spans="1:18" x14ac:dyDescent="0.2">
      <c r="A19" s="211" t="s">
        <v>31</v>
      </c>
      <c r="B19" s="238">
        <v>430.26517900000016</v>
      </c>
      <c r="C19" s="238">
        <v>183.56304299999994</v>
      </c>
      <c r="D19" s="238">
        <v>151.08361900000003</v>
      </c>
      <c r="E19" s="238">
        <v>182.76715300000004</v>
      </c>
      <c r="F19" s="238">
        <f>+'[1]Podklady RZ'!N38</f>
        <v>363.82522500000005</v>
      </c>
      <c r="G19" s="238">
        <f t="shared" si="0"/>
        <v>181.05807200000001</v>
      </c>
      <c r="H19" s="268">
        <f t="shared" si="1"/>
        <v>0.99064886128636021</v>
      </c>
      <c r="L19" s="67"/>
      <c r="N19" s="67"/>
    </row>
    <row r="20" spans="1:18" x14ac:dyDescent="0.2">
      <c r="A20" s="211" t="s">
        <v>30</v>
      </c>
      <c r="B20" s="238">
        <v>32223.971746462303</v>
      </c>
      <c r="C20" s="238">
        <v>30714.590470636154</v>
      </c>
      <c r="D20" s="238">
        <v>30920.49351152881</v>
      </c>
      <c r="E20" s="238">
        <v>31867.181065919329</v>
      </c>
      <c r="F20" s="238">
        <f>+'[1]Podklady RZ'!N39</f>
        <v>34490.340722744208</v>
      </c>
      <c r="G20" s="238">
        <f t="shared" si="0"/>
        <v>2623.1596568248788</v>
      </c>
      <c r="H20" s="268">
        <f t="shared" si="1"/>
        <v>8.2315396878020142E-2</v>
      </c>
      <c r="L20" s="67"/>
      <c r="N20" s="67"/>
    </row>
    <row r="21" spans="1:18" s="78" customFormat="1" ht="11.25" x14ac:dyDescent="0.2">
      <c r="A21" s="203"/>
      <c r="B21" s="4"/>
      <c r="C21" s="4"/>
      <c r="D21" s="4"/>
      <c r="E21" s="4"/>
      <c r="F21" s="4"/>
      <c r="G21" s="4"/>
      <c r="H21" s="170"/>
      <c r="I21" s="4"/>
    </row>
    <row r="22" spans="1:18" s="78" customFormat="1" x14ac:dyDescent="0.2">
      <c r="A22" s="72"/>
      <c r="B22" s="4"/>
      <c r="C22" s="4"/>
      <c r="D22" s="4"/>
      <c r="E22" s="4"/>
      <c r="F22" s="4"/>
      <c r="G22" s="4"/>
      <c r="H22" s="4"/>
      <c r="I22" s="4"/>
      <c r="J22" s="135"/>
      <c r="K22" s="135"/>
      <c r="L22" s="135"/>
      <c r="M22" s="135"/>
      <c r="N22" s="135"/>
      <c r="O22" s="135"/>
      <c r="P22" s="135"/>
      <c r="Q22" s="135"/>
      <c r="R22" s="135"/>
    </row>
    <row r="23" spans="1:18" ht="36" x14ac:dyDescent="0.2">
      <c r="A23" s="266"/>
      <c r="B23" s="179">
        <v>2017</v>
      </c>
      <c r="C23" s="179">
        <v>2018</v>
      </c>
      <c r="D23" s="179">
        <v>2019</v>
      </c>
      <c r="E23" s="179">
        <v>2020</v>
      </c>
      <c r="F23" s="179">
        <v>2021</v>
      </c>
      <c r="G23" s="222" t="s">
        <v>210</v>
      </c>
      <c r="H23" s="222" t="s">
        <v>176</v>
      </c>
      <c r="J23" s="79"/>
      <c r="K23" s="79"/>
      <c r="L23" s="79"/>
      <c r="M23" s="79"/>
      <c r="N23" s="67"/>
    </row>
    <row r="24" spans="1:18" x14ac:dyDescent="0.2">
      <c r="A24" s="267" t="s">
        <v>59</v>
      </c>
      <c r="B24" s="237">
        <f>SUM(B25:B38)</f>
        <v>170167.77431131</v>
      </c>
      <c r="C24" s="237">
        <f>SUM(C25:C38)</f>
        <v>162924.26340989216</v>
      </c>
      <c r="D24" s="237">
        <f>SUM(D25:D38)</f>
        <v>161913.56684660853</v>
      </c>
      <c r="E24" s="237">
        <f>SUM(E25:E38)</f>
        <v>156917.70830579649</v>
      </c>
      <c r="F24" s="237">
        <f>SUM(F25:F38)</f>
        <v>161657.37769628564</v>
      </c>
      <c r="G24" s="237">
        <f>+F24-E24</f>
        <v>4739.6693904891436</v>
      </c>
      <c r="H24" s="218">
        <f>+F24/E24-1</f>
        <v>3.0204808887806411E-2</v>
      </c>
      <c r="I24" s="137"/>
      <c r="J24" s="79"/>
      <c r="K24" s="79"/>
      <c r="L24" s="79"/>
      <c r="M24" s="79"/>
      <c r="N24" s="67"/>
    </row>
    <row r="25" spans="1:18" x14ac:dyDescent="0.2">
      <c r="A25" s="211" t="s">
        <v>131</v>
      </c>
      <c r="B25" s="238">
        <v>6513.7377800000031</v>
      </c>
      <c r="C25" s="238">
        <v>6063.5777390000003</v>
      </c>
      <c r="D25" s="238">
        <v>5633.5828935999934</v>
      </c>
      <c r="E25" s="238">
        <v>5417.9085559999985</v>
      </c>
      <c r="F25" s="238">
        <f>+'[1]Podklady RZ'!N47</f>
        <v>5875.0028810000003</v>
      </c>
      <c r="G25" s="238">
        <f t="shared" ref="G25:G38" si="2">+F25-E25</f>
        <v>457.09432500000185</v>
      </c>
      <c r="H25" s="268">
        <f t="shared" ref="H25:H38" si="3">+F25/E25-1</f>
        <v>8.4367301565803965E-2</v>
      </c>
      <c r="L25" s="67"/>
      <c r="N25" s="67"/>
    </row>
    <row r="26" spans="1:18" x14ac:dyDescent="0.2">
      <c r="A26" s="211" t="s">
        <v>99</v>
      </c>
      <c r="B26" s="238">
        <v>7990.7359111727801</v>
      </c>
      <c r="C26" s="238">
        <v>7562.3986640000048</v>
      </c>
      <c r="D26" s="238">
        <v>7421.3846770000109</v>
      </c>
      <c r="E26" s="238">
        <v>7376.0111740000011</v>
      </c>
      <c r="F26" s="238">
        <f>+'[1]Podklady RZ'!N48</f>
        <v>7676.3671479999994</v>
      </c>
      <c r="G26" s="238">
        <f t="shared" si="2"/>
        <v>300.35597399999824</v>
      </c>
      <c r="H26" s="268">
        <f t="shared" si="3"/>
        <v>4.0720650621942633E-2</v>
      </c>
      <c r="L26" s="67"/>
      <c r="N26" s="67"/>
    </row>
    <row r="27" spans="1:18" x14ac:dyDescent="0.2">
      <c r="A27" s="211" t="s">
        <v>100</v>
      </c>
      <c r="B27" s="238">
        <v>8316.7549387214258</v>
      </c>
      <c r="C27" s="238">
        <v>7953.8981322000027</v>
      </c>
      <c r="D27" s="238">
        <v>7658.4714680000061</v>
      </c>
      <c r="E27" s="238">
        <v>7704.9019176000002</v>
      </c>
      <c r="F27" s="238">
        <f>+'[1]Podklady RZ'!N49</f>
        <v>8098.1590910000004</v>
      </c>
      <c r="G27" s="238">
        <f t="shared" si="2"/>
        <v>393.25717340000028</v>
      </c>
      <c r="H27" s="268">
        <f t="shared" si="3"/>
        <v>5.1039867555185747E-2</v>
      </c>
      <c r="L27" s="67"/>
      <c r="N27" s="67"/>
    </row>
    <row r="28" spans="1:18" x14ac:dyDescent="0.2">
      <c r="A28" s="211" t="s">
        <v>101</v>
      </c>
      <c r="B28" s="238">
        <v>15685.149059352014</v>
      </c>
      <c r="C28" s="238">
        <v>15930.182685999995</v>
      </c>
      <c r="D28" s="238">
        <v>15117.193085000008</v>
      </c>
      <c r="E28" s="238">
        <v>13067.266131999999</v>
      </c>
      <c r="F28" s="238">
        <f>+'[1]Podklady RZ'!N50</f>
        <v>8274.9814070000011</v>
      </c>
      <c r="G28" s="238">
        <f t="shared" si="2"/>
        <v>-4792.2847249999977</v>
      </c>
      <c r="H28" s="268">
        <f t="shared" si="3"/>
        <v>-0.36673965897612881</v>
      </c>
      <c r="L28" s="67"/>
      <c r="N28" s="67"/>
    </row>
    <row r="29" spans="1:18" x14ac:dyDescent="0.2">
      <c r="A29" s="211" t="s">
        <v>130</v>
      </c>
      <c r="B29" s="238">
        <v>3824.8705505609541</v>
      </c>
      <c r="C29" s="238">
        <v>3581.1791988164273</v>
      </c>
      <c r="D29" s="238">
        <v>3422.6928276000012</v>
      </c>
      <c r="E29" s="238">
        <v>3493.1955028000002</v>
      </c>
      <c r="F29" s="238">
        <f>+'[1]Podklady RZ'!N51</f>
        <v>3949.3513146894425</v>
      </c>
      <c r="G29" s="238">
        <f t="shared" si="2"/>
        <v>456.15581188944225</v>
      </c>
      <c r="H29" s="268">
        <f t="shared" si="3"/>
        <v>0.13058410602092163</v>
      </c>
      <c r="L29" s="67"/>
      <c r="N29" s="67"/>
    </row>
    <row r="30" spans="1:18" x14ac:dyDescent="0.2">
      <c r="A30" s="211" t="s">
        <v>102</v>
      </c>
      <c r="B30" s="238">
        <v>4739.06192372436</v>
      </c>
      <c r="C30" s="238">
        <v>4633.6833753268847</v>
      </c>
      <c r="D30" s="238">
        <v>4584.5415790000025</v>
      </c>
      <c r="E30" s="238">
        <v>4417.0206223999994</v>
      </c>
      <c r="F30" s="238">
        <f>+'[1]Podklady RZ'!N52</f>
        <v>4724.5964696847814</v>
      </c>
      <c r="G30" s="238">
        <f t="shared" si="2"/>
        <v>307.57584728478196</v>
      </c>
      <c r="H30" s="268">
        <f t="shared" si="3"/>
        <v>6.9634233927950318E-2</v>
      </c>
      <c r="L30" s="67"/>
      <c r="N30" s="67"/>
    </row>
    <row r="31" spans="1:18" x14ac:dyDescent="0.2">
      <c r="A31" s="211" t="s">
        <v>103</v>
      </c>
      <c r="B31" s="238">
        <v>2745.779348</v>
      </c>
      <c r="C31" s="238">
        <v>2604.0657680000018</v>
      </c>
      <c r="D31" s="238">
        <v>2554.2391044000024</v>
      </c>
      <c r="E31" s="238">
        <v>2463.2868278000001</v>
      </c>
      <c r="F31" s="238">
        <f>+'[1]Podklady RZ'!N53</f>
        <v>2637.5649979999998</v>
      </c>
      <c r="G31" s="238">
        <f t="shared" si="2"/>
        <v>174.27817019999975</v>
      </c>
      <c r="H31" s="268">
        <f t="shared" si="3"/>
        <v>7.0750254592012007E-2</v>
      </c>
      <c r="L31" s="67"/>
      <c r="N31" s="67"/>
    </row>
    <row r="32" spans="1:18" x14ac:dyDescent="0.2">
      <c r="A32" s="211" t="s">
        <v>104</v>
      </c>
      <c r="B32" s="238">
        <v>33398.78609088029</v>
      </c>
      <c r="C32" s="238">
        <v>32381.484806000004</v>
      </c>
      <c r="D32" s="238">
        <v>30852.073469799987</v>
      </c>
      <c r="E32" s="238">
        <v>30371.757801200001</v>
      </c>
      <c r="F32" s="238">
        <f>+'[1]Podklady RZ'!N54</f>
        <v>32270.637246000002</v>
      </c>
      <c r="G32" s="238">
        <f t="shared" si="2"/>
        <v>1898.8794448000008</v>
      </c>
      <c r="H32" s="268">
        <f t="shared" si="3"/>
        <v>6.2521223079323285E-2</v>
      </c>
      <c r="L32" s="67"/>
      <c r="N32" s="67"/>
    </row>
    <row r="33" spans="1:14" x14ac:dyDescent="0.2">
      <c r="A33" s="211" t="s">
        <v>105</v>
      </c>
      <c r="B33" s="238">
        <v>7051.9067908995294</v>
      </c>
      <c r="C33" s="238">
        <v>6467.6665999999932</v>
      </c>
      <c r="D33" s="238">
        <v>6464.6489201999912</v>
      </c>
      <c r="E33" s="238">
        <v>6387.0466789999991</v>
      </c>
      <c r="F33" s="238">
        <f>+'[1]Podklady RZ'!N55</f>
        <v>6841.2453129999994</v>
      </c>
      <c r="G33" s="238">
        <f t="shared" si="2"/>
        <v>454.19863400000031</v>
      </c>
      <c r="H33" s="268">
        <f t="shared" si="3"/>
        <v>7.1112465091786703E-2</v>
      </c>
      <c r="L33" s="67"/>
      <c r="N33" s="67"/>
    </row>
    <row r="34" spans="1:14" x14ac:dyDescent="0.2">
      <c r="A34" s="211" t="s">
        <v>106</v>
      </c>
      <c r="B34" s="238">
        <v>6608.686431987755</v>
      </c>
      <c r="C34" s="238">
        <v>6646.0677722906021</v>
      </c>
      <c r="D34" s="238">
        <v>6740.3847250000063</v>
      </c>
      <c r="E34" s="238">
        <v>6530.1886409999979</v>
      </c>
      <c r="F34" s="238">
        <f>+'[1]Podklady RZ'!N56</f>
        <v>7039.7017911509611</v>
      </c>
      <c r="G34" s="238">
        <f t="shared" si="2"/>
        <v>509.51315015096316</v>
      </c>
      <c r="H34" s="268">
        <f t="shared" si="3"/>
        <v>7.8024262109668507E-2</v>
      </c>
      <c r="L34" s="67"/>
      <c r="N34" s="67"/>
    </row>
    <row r="35" spans="1:14" x14ac:dyDescent="0.2">
      <c r="A35" s="211" t="s">
        <v>107</v>
      </c>
      <c r="B35" s="238">
        <v>6016.3371092569223</v>
      </c>
      <c r="C35" s="238">
        <v>5635.7049138582624</v>
      </c>
      <c r="D35" s="238">
        <v>5718.7233359999964</v>
      </c>
      <c r="E35" s="238">
        <v>5655.1949490000006</v>
      </c>
      <c r="F35" s="238">
        <f>+'[1]Podklady RZ'!N57</f>
        <v>6069.4027978861277</v>
      </c>
      <c r="G35" s="238">
        <f t="shared" si="2"/>
        <v>414.20784888612707</v>
      </c>
      <c r="H35" s="268">
        <f t="shared" si="3"/>
        <v>7.3243778971646467E-2</v>
      </c>
      <c r="L35" s="67"/>
      <c r="N35" s="67"/>
    </row>
    <row r="36" spans="1:14" x14ac:dyDescent="0.2">
      <c r="A36" s="211" t="s">
        <v>108</v>
      </c>
      <c r="B36" s="238">
        <v>30886.674551553991</v>
      </c>
      <c r="C36" s="238">
        <v>28289.180280400025</v>
      </c>
      <c r="D36" s="238">
        <v>27676.837355608546</v>
      </c>
      <c r="E36" s="238">
        <v>26020.340783996478</v>
      </c>
      <c r="F36" s="238">
        <f>+'[1]Podklady RZ'!N58</f>
        <v>28119.056837874337</v>
      </c>
      <c r="G36" s="238">
        <f t="shared" si="2"/>
        <v>2098.7160538778589</v>
      </c>
      <c r="H36" s="268">
        <f t="shared" si="3"/>
        <v>8.0656747400043693E-2</v>
      </c>
      <c r="L36" s="67"/>
      <c r="N36" s="67"/>
    </row>
    <row r="37" spans="1:14" x14ac:dyDescent="0.2">
      <c r="A37" s="211" t="s">
        <v>109</v>
      </c>
      <c r="B37" s="238">
        <v>28157.995966999973</v>
      </c>
      <c r="C37" s="238">
        <v>27447.002447999948</v>
      </c>
      <c r="D37" s="238">
        <v>30302.920325999985</v>
      </c>
      <c r="E37" s="238">
        <v>30482.399668999995</v>
      </c>
      <c r="F37" s="238">
        <f>+'[1]Podklady RZ'!N59</f>
        <v>32489.234664000003</v>
      </c>
      <c r="G37" s="238">
        <f t="shared" si="2"/>
        <v>2006.8349950000083</v>
      </c>
      <c r="H37" s="268">
        <f t="shared" si="3"/>
        <v>6.5835859932015905E-2</v>
      </c>
      <c r="L37" s="67"/>
      <c r="N37" s="67"/>
    </row>
    <row r="38" spans="1:14" x14ac:dyDescent="0.2">
      <c r="A38" s="211" t="s">
        <v>110</v>
      </c>
      <c r="B38" s="238">
        <v>8231.2978582000014</v>
      </c>
      <c r="C38" s="238">
        <v>7728.1710259999973</v>
      </c>
      <c r="D38" s="238">
        <v>7765.8730793999948</v>
      </c>
      <c r="E38" s="238">
        <v>7531.1890500000009</v>
      </c>
      <c r="F38" s="238">
        <f>+'[1]Podklady RZ'!N60</f>
        <v>7592.0757369999992</v>
      </c>
      <c r="G38" s="238">
        <f t="shared" si="2"/>
        <v>60.886686999998346</v>
      </c>
      <c r="H38" s="268">
        <f t="shared" si="3"/>
        <v>8.0846047809672861E-3</v>
      </c>
      <c r="L38" s="67"/>
      <c r="N38" s="67"/>
    </row>
    <row r="39" spans="1:14" s="78" customFormat="1" ht="11.25" x14ac:dyDescent="0.2">
      <c r="H39" s="170"/>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74CB0-52E1-4038-8B97-B7260DA3BB89}">
  <dimension ref="A1:T39"/>
  <sheetViews>
    <sheetView showGridLines="0" zoomScale="70" zoomScaleNormal="70" zoomScaleSheetLayoutView="100" workbookViewId="0">
      <selection activeCell="K30" sqref="K30"/>
    </sheetView>
  </sheetViews>
  <sheetFormatPr defaultColWidth="9.140625" defaultRowHeight="12" x14ac:dyDescent="0.2"/>
  <cols>
    <col min="1" max="1" width="21" style="135" customWidth="1"/>
    <col min="2" max="6" width="10.7109375" style="135" customWidth="1"/>
    <col min="7" max="7" width="9.28515625" style="135" customWidth="1"/>
    <col min="8" max="8" width="8.7109375" style="135" customWidth="1"/>
    <col min="9" max="9" width="1.28515625" style="135" customWidth="1"/>
    <col min="10" max="10" width="21" style="135" customWidth="1"/>
    <col min="11" max="14" width="8.28515625" style="135" customWidth="1"/>
    <col min="15" max="15" width="9.28515625" style="135" customWidth="1"/>
    <col min="16" max="16" width="7.85546875" style="135" customWidth="1"/>
    <col min="17" max="19" width="8.5703125" style="135" customWidth="1"/>
    <col min="20" max="20" width="10.42578125" style="135" customWidth="1"/>
    <col min="21" max="21" width="10" style="135" customWidth="1"/>
    <col min="22" max="22" width="11.42578125" style="135" bestFit="1" customWidth="1"/>
    <col min="23" max="16384" width="9.140625" style="135"/>
  </cols>
  <sheetData>
    <row r="1" spans="1:20" s="77" customFormat="1" ht="18" x14ac:dyDescent="0.25">
      <c r="A1" s="255" t="s">
        <v>305</v>
      </c>
      <c r="B1" s="136"/>
      <c r="C1" s="136"/>
      <c r="D1" s="136"/>
      <c r="E1" s="136"/>
      <c r="F1" s="136"/>
      <c r="G1" s="136"/>
      <c r="H1" s="136"/>
      <c r="I1" s="136"/>
      <c r="J1" s="13"/>
      <c r="K1" s="136"/>
      <c r="L1" s="136"/>
      <c r="M1" s="260" t="str">
        <f>'3'!N1</f>
        <v>2021</v>
      </c>
      <c r="O1" s="136"/>
      <c r="Q1" s="136"/>
      <c r="R1" s="136"/>
    </row>
    <row r="2" spans="1:20" ht="6" customHeight="1" x14ac:dyDescent="0.2">
      <c r="A2" s="134"/>
      <c r="B2" s="134"/>
      <c r="C2" s="134"/>
      <c r="D2" s="134"/>
      <c r="E2" s="134"/>
      <c r="F2" s="134"/>
      <c r="G2" s="134"/>
      <c r="H2" s="134"/>
      <c r="I2" s="134"/>
      <c r="J2" s="134"/>
      <c r="K2" s="134"/>
      <c r="L2" s="134"/>
      <c r="M2" s="134"/>
      <c r="N2" s="134"/>
      <c r="O2" s="134"/>
      <c r="P2" s="134"/>
      <c r="Q2" s="134"/>
      <c r="R2" s="134"/>
      <c r="S2" s="134"/>
      <c r="T2" s="134"/>
    </row>
    <row r="3" spans="1:20" ht="36" x14ac:dyDescent="0.2">
      <c r="A3" s="266"/>
      <c r="B3" s="179">
        <v>2017</v>
      </c>
      <c r="C3" s="179">
        <v>2018</v>
      </c>
      <c r="D3" s="179">
        <v>2019</v>
      </c>
      <c r="E3" s="179">
        <v>2020</v>
      </c>
      <c r="F3" s="179">
        <v>2021</v>
      </c>
      <c r="G3" s="222" t="s">
        <v>210</v>
      </c>
      <c r="H3" s="222" t="s">
        <v>176</v>
      </c>
    </row>
    <row r="4" spans="1:20" s="137" customFormat="1" x14ac:dyDescent="0.2">
      <c r="A4" s="267" t="s">
        <v>117</v>
      </c>
      <c r="B4" s="237">
        <f>SUM(B5:B20)</f>
        <v>94312.785270886627</v>
      </c>
      <c r="C4" s="237">
        <f>SUM(C5:C20)</f>
        <v>89034.213378447137</v>
      </c>
      <c r="D4" s="237">
        <f t="shared" ref="D4:F4" si="0">SUM(D5:D20)</f>
        <v>87767.066018864556</v>
      </c>
      <c r="E4" s="237">
        <f t="shared" si="0"/>
        <v>85928.496249231335</v>
      </c>
      <c r="F4" s="237">
        <f t="shared" si="0"/>
        <v>92429.38413497369</v>
      </c>
      <c r="G4" s="237">
        <f>+F4-E4</f>
        <v>6500.8878857423551</v>
      </c>
      <c r="H4" s="218">
        <f>+F4/E4-1</f>
        <v>7.5654621801908961E-2</v>
      </c>
    </row>
    <row r="5" spans="1:20" x14ac:dyDescent="0.2">
      <c r="A5" s="211" t="s">
        <v>40</v>
      </c>
      <c r="B5" s="238">
        <v>6082.1881520000006</v>
      </c>
      <c r="C5" s="238">
        <v>5759.446950999999</v>
      </c>
      <c r="D5" s="238">
        <v>6498.6989110000004</v>
      </c>
      <c r="E5" s="238">
        <v>7593.0430720000013</v>
      </c>
      <c r="F5" s="238">
        <f>+'[1]Podklady RZ'!N89</f>
        <v>8715.959608000001</v>
      </c>
      <c r="G5" s="238">
        <f t="shared" ref="G5:G20" si="1">+F5-E5</f>
        <v>1122.9165359999997</v>
      </c>
      <c r="H5" s="268">
        <f t="shared" ref="H5:H20" si="2">+F5/E5-1</f>
        <v>0.14788754987323216</v>
      </c>
      <c r="J5" s="119"/>
    </row>
    <row r="6" spans="1:20" x14ac:dyDescent="0.2">
      <c r="A6" s="211" t="s">
        <v>39</v>
      </c>
      <c r="B6" s="238">
        <v>494.42045799999948</v>
      </c>
      <c r="C6" s="238">
        <v>515.05650100000025</v>
      </c>
      <c r="D6" s="238">
        <v>515.11789899999985</v>
      </c>
      <c r="E6" s="238">
        <v>542.07335599999999</v>
      </c>
      <c r="F6" s="238">
        <f>+'[1]Podklady RZ'!N90</f>
        <v>583.30926000000011</v>
      </c>
      <c r="G6" s="238">
        <f t="shared" si="1"/>
        <v>41.235904000000119</v>
      </c>
      <c r="H6" s="268">
        <f t="shared" si="2"/>
        <v>7.6070708039005952E-2</v>
      </c>
    </row>
    <row r="7" spans="1:20" x14ac:dyDescent="0.2">
      <c r="A7" s="211" t="s">
        <v>38</v>
      </c>
      <c r="B7" s="238">
        <v>13369.976952999999</v>
      </c>
      <c r="C7" s="238">
        <v>11279.011146999997</v>
      </c>
      <c r="D7" s="238">
        <v>9965.4769489999981</v>
      </c>
      <c r="E7" s="238">
        <v>9169.2607190000017</v>
      </c>
      <c r="F7" s="238">
        <f>+'[1]Podklady RZ'!N91</f>
        <v>9782.3584300000002</v>
      </c>
      <c r="G7" s="238">
        <f t="shared" si="1"/>
        <v>613.09771099999853</v>
      </c>
      <c r="H7" s="268">
        <f t="shared" si="2"/>
        <v>6.6864464844976323E-2</v>
      </c>
      <c r="J7" s="119"/>
    </row>
    <row r="8" spans="1:20" x14ac:dyDescent="0.2">
      <c r="A8" s="211" t="s">
        <v>60</v>
      </c>
      <c r="B8" s="238">
        <v>8.817224999999997</v>
      </c>
      <c r="C8" s="238">
        <v>11.942380000000004</v>
      </c>
      <c r="D8" s="238">
        <v>13.437289000000003</v>
      </c>
      <c r="E8" s="238">
        <v>8.7761449999999996</v>
      </c>
      <c r="F8" s="238">
        <f>+'[1]Podklady RZ'!N92</f>
        <v>33.540629000000003</v>
      </c>
      <c r="G8" s="238">
        <f t="shared" si="1"/>
        <v>24.764484000000003</v>
      </c>
      <c r="H8" s="268">
        <f t="shared" si="2"/>
        <v>2.8217952187435378</v>
      </c>
    </row>
    <row r="9" spans="1:20" x14ac:dyDescent="0.2">
      <c r="A9" s="211" t="s">
        <v>200</v>
      </c>
      <c r="B9" s="238">
        <v>75.622399999999956</v>
      </c>
      <c r="C9" s="238">
        <v>74.477722004811241</v>
      </c>
      <c r="D9" s="238">
        <v>69.087782000000004</v>
      </c>
      <c r="E9" s="238">
        <v>89.888940000000019</v>
      </c>
      <c r="F9" s="238">
        <f>+'[1]Podklady RZ'!N93</f>
        <v>96.896519999999981</v>
      </c>
      <c r="G9" s="238">
        <f t="shared" si="1"/>
        <v>7.0075799999999617</v>
      </c>
      <c r="H9" s="268">
        <f t="shared" si="2"/>
        <v>7.7958200419316892E-2</v>
      </c>
    </row>
    <row r="10" spans="1:20" x14ac:dyDescent="0.2">
      <c r="A10" s="211" t="s">
        <v>201</v>
      </c>
      <c r="B10" s="238">
        <v>0.41696999999999995</v>
      </c>
      <c r="C10" s="238">
        <v>0.86834999999999996</v>
      </c>
      <c r="D10" s="238">
        <v>0.461175</v>
      </c>
      <c r="E10" s="238">
        <v>0.51271900000000004</v>
      </c>
      <c r="F10" s="238">
        <f>+'[1]Podklady RZ'!N94</f>
        <v>0.57555199999999995</v>
      </c>
      <c r="G10" s="238">
        <f t="shared" si="1"/>
        <v>6.2832999999999917E-2</v>
      </c>
      <c r="H10" s="268">
        <f t="shared" si="2"/>
        <v>0.12254860849705174</v>
      </c>
    </row>
    <row r="11" spans="1:20" x14ac:dyDescent="0.2">
      <c r="A11" s="211" t="s">
        <v>37</v>
      </c>
      <c r="B11" s="238">
        <v>42615.243243000034</v>
      </c>
      <c r="C11" s="238">
        <v>40940.74604100002</v>
      </c>
      <c r="D11" s="238">
        <v>40138.300991999989</v>
      </c>
      <c r="E11" s="238">
        <v>37446.912076000001</v>
      </c>
      <c r="F11" s="238">
        <f>+'[1]Podklady RZ'!N95</f>
        <v>39425.480055999993</v>
      </c>
      <c r="G11" s="238">
        <f t="shared" si="1"/>
        <v>1978.5679799999925</v>
      </c>
      <c r="H11" s="268">
        <f t="shared" si="2"/>
        <v>5.283661242840032E-2</v>
      </c>
      <c r="J11" s="119"/>
    </row>
    <row r="12" spans="1:20" x14ac:dyDescent="0.2">
      <c r="A12" s="211" t="s">
        <v>72</v>
      </c>
      <c r="B12" s="238">
        <v>247.82924999999997</v>
      </c>
      <c r="C12" s="238">
        <v>236.42643999999999</v>
      </c>
      <c r="D12" s="238">
        <v>233.99844000000002</v>
      </c>
      <c r="E12" s="238">
        <v>199.05996999999996</v>
      </c>
      <c r="F12" s="238">
        <f>+'[1]Podklady RZ'!N96</f>
        <v>210.97212999999999</v>
      </c>
      <c r="G12" s="238">
        <f t="shared" si="1"/>
        <v>11.912160000000029</v>
      </c>
      <c r="H12" s="268">
        <f t="shared" si="2"/>
        <v>5.9842066689751894E-2</v>
      </c>
    </row>
    <row r="13" spans="1:20" x14ac:dyDescent="0.2">
      <c r="A13" s="211" t="s">
        <v>36</v>
      </c>
      <c r="B13" s="238">
        <v>0.40596100000000002</v>
      </c>
      <c r="C13" s="238">
        <v>0.64134000000000002</v>
      </c>
      <c r="D13" s="238">
        <v>0.238009</v>
      </c>
      <c r="E13" s="238">
        <v>0.12214000000000001</v>
      </c>
      <c r="F13" s="238">
        <f>+'[1]Podklady RZ'!N97</f>
        <v>9.0999999999999998E-2</v>
      </c>
      <c r="G13" s="238">
        <f t="shared" si="1"/>
        <v>-3.1140000000000015E-2</v>
      </c>
      <c r="H13" s="268">
        <f t="shared" si="2"/>
        <v>-0.25495333224168992</v>
      </c>
    </row>
    <row r="14" spans="1:20" x14ac:dyDescent="0.2">
      <c r="A14" s="211" t="s">
        <v>35</v>
      </c>
      <c r="B14" s="238">
        <v>944.20139999999992</v>
      </c>
      <c r="C14" s="238">
        <v>1055.1701639999999</v>
      </c>
      <c r="D14" s="238">
        <v>978.3297</v>
      </c>
      <c r="E14" s="238">
        <v>969.92695300000014</v>
      </c>
      <c r="F14" s="238">
        <f>+'[1]Podklady RZ'!N98</f>
        <v>874.05880999999988</v>
      </c>
      <c r="G14" s="238">
        <f t="shared" si="1"/>
        <v>-95.868143000000259</v>
      </c>
      <c r="H14" s="268">
        <f t="shared" si="2"/>
        <v>-9.884058042049304E-2</v>
      </c>
    </row>
    <row r="15" spans="1:20" x14ac:dyDescent="0.2">
      <c r="A15" s="211" t="s">
        <v>34</v>
      </c>
      <c r="B15" s="238">
        <v>155.97668300000001</v>
      </c>
      <c r="C15" s="238">
        <v>108.60781300000002</v>
      </c>
      <c r="D15" s="238">
        <v>89.595888000000002</v>
      </c>
      <c r="E15" s="238">
        <v>93.012365999999986</v>
      </c>
      <c r="F15" s="238">
        <f>+'[1]Podklady RZ'!N99</f>
        <v>98.88839999999999</v>
      </c>
      <c r="G15" s="238">
        <f t="shared" si="1"/>
        <v>5.8760340000000042</v>
      </c>
      <c r="H15" s="268">
        <f t="shared" si="2"/>
        <v>6.3174761084993758E-2</v>
      </c>
    </row>
    <row r="16" spans="1:20" x14ac:dyDescent="0.2">
      <c r="A16" s="211" t="s">
        <v>33</v>
      </c>
      <c r="B16" s="238">
        <v>2925.7496345782056</v>
      </c>
      <c r="C16" s="238">
        <v>2872.859803300953</v>
      </c>
      <c r="D16" s="238">
        <v>2824.107585874277</v>
      </c>
      <c r="E16" s="238">
        <v>3027.4604307136306</v>
      </c>
      <c r="F16" s="238">
        <f>+'[1]Podklady RZ'!N100</f>
        <v>2892.1987718721552</v>
      </c>
      <c r="G16" s="238">
        <f t="shared" si="1"/>
        <v>-135.26165884147531</v>
      </c>
      <c r="H16" s="268">
        <f t="shared" si="2"/>
        <v>-4.4678258209172261E-2</v>
      </c>
    </row>
    <row r="17" spans="1:17" x14ac:dyDescent="0.2">
      <c r="A17" s="211" t="s">
        <v>32</v>
      </c>
      <c r="B17" s="238">
        <v>3974.3239709999998</v>
      </c>
      <c r="C17" s="238">
        <v>4026.0788819999998</v>
      </c>
      <c r="D17" s="238">
        <v>3938.267726</v>
      </c>
      <c r="E17" s="238">
        <v>3422.7796839999996</v>
      </c>
      <c r="F17" s="238">
        <f>+'[1]Podklady RZ'!N101</f>
        <v>3974.789319</v>
      </c>
      <c r="G17" s="238">
        <f t="shared" si="1"/>
        <v>552.00963500000034</v>
      </c>
      <c r="H17" s="268">
        <f t="shared" si="2"/>
        <v>0.16127524584196995</v>
      </c>
    </row>
    <row r="18" spans="1:17" x14ac:dyDescent="0.2">
      <c r="A18" s="211" t="s">
        <v>3</v>
      </c>
      <c r="B18" s="238">
        <v>0</v>
      </c>
      <c r="C18" s="238">
        <v>0</v>
      </c>
      <c r="D18" s="238">
        <v>0</v>
      </c>
      <c r="E18" s="238">
        <v>0</v>
      </c>
      <c r="F18" s="238">
        <f>+'[1]Podklady RZ'!N102</f>
        <v>0</v>
      </c>
      <c r="G18" s="238">
        <f t="shared" si="1"/>
        <v>0</v>
      </c>
      <c r="H18" s="268">
        <v>0</v>
      </c>
    </row>
    <row r="19" spans="1:17" x14ac:dyDescent="0.2">
      <c r="A19" s="211" t="s">
        <v>31</v>
      </c>
      <c r="B19" s="238">
        <v>328.58276000000012</v>
      </c>
      <c r="C19" s="238">
        <v>90.904353999999998</v>
      </c>
      <c r="D19" s="238">
        <v>96.114485999999971</v>
      </c>
      <c r="E19" s="238">
        <v>134.94146599999999</v>
      </c>
      <c r="F19" s="238">
        <f>+'[1]Podklady RZ'!N103</f>
        <v>289.916651</v>
      </c>
      <c r="G19" s="238">
        <f t="shared" si="1"/>
        <v>154.97518500000001</v>
      </c>
      <c r="H19" s="268">
        <f t="shared" si="2"/>
        <v>1.148462289567834</v>
      </c>
    </row>
    <row r="20" spans="1:17" x14ac:dyDescent="0.2">
      <c r="A20" s="211" t="s">
        <v>30</v>
      </c>
      <c r="B20" s="238">
        <v>23089.030210308381</v>
      </c>
      <c r="C20" s="238">
        <v>22061.97549014134</v>
      </c>
      <c r="D20" s="238">
        <v>22405.833186990287</v>
      </c>
      <c r="E20" s="238">
        <v>23230.726212517697</v>
      </c>
      <c r="F20" s="238">
        <f>+'[1]Podklady RZ'!N104</f>
        <v>25450.348998101523</v>
      </c>
      <c r="G20" s="238">
        <f t="shared" si="1"/>
        <v>2219.622785583826</v>
      </c>
      <c r="H20" s="268">
        <f t="shared" si="2"/>
        <v>9.5546853132288279E-2</v>
      </c>
    </row>
    <row r="21" spans="1:17" s="78" customFormat="1" ht="11.25" x14ac:dyDescent="0.2">
      <c r="A21" s="203"/>
      <c r="B21" s="4"/>
      <c r="C21" s="4"/>
      <c r="D21" s="4"/>
      <c r="E21" s="4"/>
      <c r="F21" s="4"/>
      <c r="H21" s="170"/>
    </row>
    <row r="22" spans="1:17" s="78" customFormat="1" x14ac:dyDescent="0.2">
      <c r="A22" s="72"/>
      <c r="B22" s="4"/>
      <c r="C22" s="4"/>
      <c r="D22" s="4"/>
      <c r="E22" s="4"/>
      <c r="F22" s="4"/>
      <c r="G22" s="135"/>
      <c r="H22" s="135"/>
      <c r="I22" s="135"/>
      <c r="J22" s="135"/>
      <c r="K22" s="135"/>
      <c r="L22" s="135"/>
      <c r="M22" s="135"/>
      <c r="N22" s="135"/>
      <c r="O22" s="135"/>
      <c r="P22" s="135"/>
      <c r="Q22" s="135"/>
    </row>
    <row r="23" spans="1:17" ht="36" x14ac:dyDescent="0.2">
      <c r="A23" s="266"/>
      <c r="B23" s="179">
        <v>2017</v>
      </c>
      <c r="C23" s="179">
        <v>2018</v>
      </c>
      <c r="D23" s="179">
        <v>2019</v>
      </c>
      <c r="E23" s="179">
        <v>2020</v>
      </c>
      <c r="F23" s="179">
        <v>2021</v>
      </c>
      <c r="G23" s="222" t="s">
        <v>210</v>
      </c>
      <c r="H23" s="222" t="s">
        <v>176</v>
      </c>
      <c r="I23" s="79"/>
      <c r="J23" s="79"/>
      <c r="K23" s="79"/>
      <c r="L23" s="79"/>
    </row>
    <row r="24" spans="1:17" x14ac:dyDescent="0.2">
      <c r="A24" s="267" t="s">
        <v>117</v>
      </c>
      <c r="B24" s="237">
        <f>SUM(B25:B38)</f>
        <v>94312.785270886525</v>
      </c>
      <c r="C24" s="237">
        <f>SUM(C25:C38)</f>
        <v>89034.213378447079</v>
      </c>
      <c r="D24" s="237">
        <f>SUM(D25:D38)</f>
        <v>87767.066018864571</v>
      </c>
      <c r="E24" s="237">
        <f>SUM(E25:E38)</f>
        <v>85928.496249231335</v>
      </c>
      <c r="F24" s="237">
        <f>SUM(F25:F38)</f>
        <v>92429.384134973676</v>
      </c>
      <c r="G24" s="237">
        <f>+F24-E24</f>
        <v>6500.8878857423406</v>
      </c>
      <c r="H24" s="218">
        <f>+F24/E24-1</f>
        <v>7.5654621801908961E-2</v>
      </c>
      <c r="I24" s="79"/>
      <c r="J24" s="79"/>
      <c r="K24" s="79"/>
      <c r="L24" s="79"/>
    </row>
    <row r="25" spans="1:17" x14ac:dyDescent="0.2">
      <c r="A25" s="211" t="s">
        <v>131</v>
      </c>
      <c r="B25" s="238">
        <v>5035.7732669999978</v>
      </c>
      <c r="C25" s="238">
        <v>4535.4341429999959</v>
      </c>
      <c r="D25" s="238">
        <v>4187.4446689999968</v>
      </c>
      <c r="E25" s="238">
        <v>4112.2357439999996</v>
      </c>
      <c r="F25" s="238">
        <f>+'[1]Podklady RZ'!N112</f>
        <v>4513.4179800000002</v>
      </c>
      <c r="G25" s="238">
        <f t="shared" ref="G25:G38" si="3">+F25-E25</f>
        <v>401.18223600000056</v>
      </c>
      <c r="H25" s="268">
        <f t="shared" ref="H25:H38" si="4">+F25/E25-1</f>
        <v>9.7558180263704442E-2</v>
      </c>
    </row>
    <row r="26" spans="1:17" x14ac:dyDescent="0.2">
      <c r="A26" s="211" t="s">
        <v>99</v>
      </c>
      <c r="B26" s="238">
        <v>5365.7857570000006</v>
      </c>
      <c r="C26" s="238">
        <v>5054.8182379999998</v>
      </c>
      <c r="D26" s="238">
        <v>5010.7577390000024</v>
      </c>
      <c r="E26" s="238">
        <v>4954.4136230000004</v>
      </c>
      <c r="F26" s="238">
        <f>+'[1]Podklady RZ'!N113</f>
        <v>5113.2629810000008</v>
      </c>
      <c r="G26" s="238">
        <f t="shared" si="3"/>
        <v>158.84935800000039</v>
      </c>
      <c r="H26" s="268">
        <f t="shared" si="4"/>
        <v>3.2062191429187425E-2</v>
      </c>
    </row>
    <row r="27" spans="1:17" x14ac:dyDescent="0.2">
      <c r="A27" s="211" t="s">
        <v>100</v>
      </c>
      <c r="B27" s="238">
        <v>5808.8513171000004</v>
      </c>
      <c r="C27" s="238">
        <v>5522.9487464366812</v>
      </c>
      <c r="D27" s="238">
        <v>5341.6038645999997</v>
      </c>
      <c r="E27" s="238">
        <v>5413.6417510000001</v>
      </c>
      <c r="F27" s="238">
        <f>+'[1]Podklady RZ'!N114</f>
        <v>5787.8156600020002</v>
      </c>
      <c r="G27" s="238">
        <f t="shared" si="3"/>
        <v>374.17390900200007</v>
      </c>
      <c r="H27" s="268">
        <f t="shared" si="4"/>
        <v>6.9116858154288252E-2</v>
      </c>
    </row>
    <row r="28" spans="1:17" x14ac:dyDescent="0.2">
      <c r="A28" s="211" t="s">
        <v>101</v>
      </c>
      <c r="B28" s="238">
        <v>4116.5819353519983</v>
      </c>
      <c r="C28" s="238">
        <v>3856.9742140000008</v>
      </c>
      <c r="D28" s="238">
        <v>3445.3875139999996</v>
      </c>
      <c r="E28" s="238">
        <v>3172.5281955246533</v>
      </c>
      <c r="F28" s="238">
        <f>+'[1]Podklady RZ'!N115</f>
        <v>3503.6228659999997</v>
      </c>
      <c r="G28" s="238">
        <f t="shared" si="3"/>
        <v>331.09467047534645</v>
      </c>
      <c r="H28" s="268">
        <f t="shared" si="4"/>
        <v>0.10436303480057552</v>
      </c>
    </row>
    <row r="29" spans="1:17" x14ac:dyDescent="0.2">
      <c r="A29" s="211" t="s">
        <v>130</v>
      </c>
      <c r="B29" s="238">
        <v>1572.926870000003</v>
      </c>
      <c r="C29" s="238">
        <v>1462.7201804000003</v>
      </c>
      <c r="D29" s="238">
        <v>1510.3130888000001</v>
      </c>
      <c r="E29" s="238">
        <v>1544.9439206</v>
      </c>
      <c r="F29" s="238">
        <f>+'[1]Podklady RZ'!N116</f>
        <v>1746.7833009999997</v>
      </c>
      <c r="G29" s="238">
        <f t="shared" si="3"/>
        <v>201.83938039999975</v>
      </c>
      <c r="H29" s="268">
        <f t="shared" si="4"/>
        <v>0.13064511773450826</v>
      </c>
    </row>
    <row r="30" spans="1:17" x14ac:dyDescent="0.2">
      <c r="A30" s="211" t="s">
        <v>102</v>
      </c>
      <c r="B30" s="238">
        <v>3085.2212917243601</v>
      </c>
      <c r="C30" s="238">
        <v>2983.9337443268892</v>
      </c>
      <c r="D30" s="238">
        <v>2983.0354450000009</v>
      </c>
      <c r="E30" s="238">
        <v>2888.4898429999998</v>
      </c>
      <c r="F30" s="238">
        <f>+'[1]Podklady RZ'!N117</f>
        <v>3086.2797696847806</v>
      </c>
      <c r="G30" s="238">
        <f t="shared" si="3"/>
        <v>197.78992668478077</v>
      </c>
      <c r="H30" s="268">
        <f t="shared" si="4"/>
        <v>6.8475202419045145E-2</v>
      </c>
    </row>
    <row r="31" spans="1:17" x14ac:dyDescent="0.2">
      <c r="A31" s="211" t="s">
        <v>103</v>
      </c>
      <c r="B31" s="238">
        <v>2309.2863910000001</v>
      </c>
      <c r="C31" s="238">
        <v>2150.4273548468486</v>
      </c>
      <c r="D31" s="238">
        <v>2145.2324081028228</v>
      </c>
      <c r="E31" s="238">
        <v>2053.263090073181</v>
      </c>
      <c r="F31" s="238">
        <f>+'[1]Podklady RZ'!N118</f>
        <v>2233.1832075350185</v>
      </c>
      <c r="G31" s="238">
        <f t="shared" si="3"/>
        <v>179.92011746183744</v>
      </c>
      <c r="H31" s="268">
        <f t="shared" si="4"/>
        <v>8.7626431474704392E-2</v>
      </c>
    </row>
    <row r="32" spans="1:17" x14ac:dyDescent="0.2">
      <c r="A32" s="211" t="s">
        <v>104</v>
      </c>
      <c r="B32" s="238">
        <v>16589.356476000001</v>
      </c>
      <c r="C32" s="238">
        <v>15533.736992999999</v>
      </c>
      <c r="D32" s="238">
        <v>15065.649812400015</v>
      </c>
      <c r="E32" s="238">
        <v>14829.813361000002</v>
      </c>
      <c r="F32" s="238">
        <f>+'[1]Podklady RZ'!N119</f>
        <v>16076.346756999999</v>
      </c>
      <c r="G32" s="238">
        <f t="shared" si="3"/>
        <v>1246.5333959999971</v>
      </c>
      <c r="H32" s="268">
        <f t="shared" si="4"/>
        <v>8.4055905873918535E-2</v>
      </c>
    </row>
    <row r="33" spans="1:8" x14ac:dyDescent="0.2">
      <c r="A33" s="211" t="s">
        <v>105</v>
      </c>
      <c r="B33" s="238">
        <v>3597.3100289999979</v>
      </c>
      <c r="C33" s="238">
        <v>3314.4136370000024</v>
      </c>
      <c r="D33" s="238">
        <v>3270.4735429999969</v>
      </c>
      <c r="E33" s="238">
        <v>3331.0254999999997</v>
      </c>
      <c r="F33" s="238">
        <f>+'[1]Podklady RZ'!N120</f>
        <v>3554.0569150000006</v>
      </c>
      <c r="G33" s="238">
        <f t="shared" si="3"/>
        <v>223.03141500000083</v>
      </c>
      <c r="H33" s="268">
        <f t="shared" si="4"/>
        <v>6.6955781335207742E-2</v>
      </c>
    </row>
    <row r="34" spans="1:8" x14ac:dyDescent="0.2">
      <c r="A34" s="211" t="s">
        <v>106</v>
      </c>
      <c r="B34" s="238">
        <v>4382.4026414778164</v>
      </c>
      <c r="C34" s="238">
        <v>4086.222758655189</v>
      </c>
      <c r="D34" s="238">
        <v>4068.9708900000001</v>
      </c>
      <c r="E34" s="238">
        <v>3980.4604380000001</v>
      </c>
      <c r="F34" s="238">
        <f>+'[1]Podklady RZ'!N121</f>
        <v>4405.8787845581937</v>
      </c>
      <c r="G34" s="238">
        <f t="shared" si="3"/>
        <v>425.41834655819366</v>
      </c>
      <c r="H34" s="268">
        <f t="shared" si="4"/>
        <v>0.10687666745708113</v>
      </c>
    </row>
    <row r="35" spans="1:8" x14ac:dyDescent="0.2">
      <c r="A35" s="211" t="s">
        <v>107</v>
      </c>
      <c r="B35" s="238">
        <v>4411.6453900000033</v>
      </c>
      <c r="C35" s="238">
        <v>4077.4876437139701</v>
      </c>
      <c r="D35" s="238">
        <v>4076.0866079999996</v>
      </c>
      <c r="E35" s="238">
        <v>3969.1197830000001</v>
      </c>
      <c r="F35" s="238">
        <f>+'[1]Podklady RZ'!N122</f>
        <v>4366.3763909999998</v>
      </c>
      <c r="G35" s="238">
        <f t="shared" si="3"/>
        <v>397.25660799999969</v>
      </c>
      <c r="H35" s="268">
        <f t="shared" si="4"/>
        <v>0.10008682773986211</v>
      </c>
    </row>
    <row r="36" spans="1:8" x14ac:dyDescent="0.2">
      <c r="A36" s="211" t="s">
        <v>108</v>
      </c>
      <c r="B36" s="238">
        <v>20876.991432232357</v>
      </c>
      <c r="C36" s="238">
        <v>20229.221003999995</v>
      </c>
      <c r="D36" s="238">
        <v>20302.084504000031</v>
      </c>
      <c r="E36" s="238">
        <v>19644.215095000003</v>
      </c>
      <c r="F36" s="238">
        <f>+'[1]Podklady RZ'!N123</f>
        <v>21200.411877000002</v>
      </c>
      <c r="G36" s="238">
        <f t="shared" si="3"/>
        <v>1556.1967819999991</v>
      </c>
      <c r="H36" s="268">
        <f t="shared" si="4"/>
        <v>7.9219086864717347E-2</v>
      </c>
    </row>
    <row r="37" spans="1:8" x14ac:dyDescent="0.2">
      <c r="A37" s="211" t="s">
        <v>109</v>
      </c>
      <c r="B37" s="238">
        <v>12877.490630999982</v>
      </c>
      <c r="C37" s="238">
        <v>12237.542879000002</v>
      </c>
      <c r="D37" s="238">
        <v>12339.010293999991</v>
      </c>
      <c r="E37" s="238">
        <v>12165.459374000002</v>
      </c>
      <c r="F37" s="238">
        <f>+'[1]Podklady RZ'!N124</f>
        <v>12749.556442999999</v>
      </c>
      <c r="G37" s="238">
        <f t="shared" si="3"/>
        <v>584.09706899999765</v>
      </c>
      <c r="H37" s="268">
        <f t="shared" si="4"/>
        <v>4.8012742556054144E-2</v>
      </c>
    </row>
    <row r="38" spans="1:8" x14ac:dyDescent="0.2">
      <c r="A38" s="211" t="s">
        <v>110</v>
      </c>
      <c r="B38" s="238">
        <v>4283.1618420000004</v>
      </c>
      <c r="C38" s="238">
        <v>3988.3318420675109</v>
      </c>
      <c r="D38" s="238">
        <v>4021.0156389617141</v>
      </c>
      <c r="E38" s="238">
        <v>3868.8865310334882</v>
      </c>
      <c r="F38" s="238">
        <f>+'[1]Podklady RZ'!N125</f>
        <v>4092.3912021936876</v>
      </c>
      <c r="G38" s="238">
        <f t="shared" si="3"/>
        <v>223.50467116019945</v>
      </c>
      <c r="H38" s="268">
        <f t="shared" si="4"/>
        <v>5.7769766408862555E-2</v>
      </c>
    </row>
    <row r="39" spans="1:8" s="78" customFormat="1" ht="11.25" x14ac:dyDescent="0.2">
      <c r="H39" s="170"/>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R20"/>
  <sheetViews>
    <sheetView showGridLines="0" view="pageBreakPreview" zoomScale="85" zoomScaleNormal="145" zoomScaleSheetLayoutView="85" workbookViewId="0">
      <selection activeCell="F34" sqref="F34"/>
    </sheetView>
  </sheetViews>
  <sheetFormatPr defaultColWidth="9.140625" defaultRowHeight="12" x14ac:dyDescent="0.2"/>
  <cols>
    <col min="1" max="1" width="32.140625" style="165" bestFit="1" customWidth="1"/>
    <col min="2" max="5" width="10.7109375" style="165" customWidth="1"/>
    <col min="6" max="6" width="11.42578125" style="165" bestFit="1" customWidth="1"/>
    <col min="7" max="9" width="9.140625" style="165"/>
    <col min="10" max="10" width="9.140625" style="165" customWidth="1"/>
    <col min="11" max="11" width="12.7109375" style="165" customWidth="1"/>
    <col min="12" max="12" width="9.7109375" style="165" customWidth="1"/>
    <col min="13" max="16384" width="9.140625" style="165"/>
  </cols>
  <sheetData>
    <row r="1" spans="1:14" ht="18" x14ac:dyDescent="0.25">
      <c r="A1" s="258" t="s">
        <v>306</v>
      </c>
      <c r="B1" s="164"/>
      <c r="C1" s="164"/>
      <c r="D1" s="164"/>
      <c r="E1" s="164"/>
      <c r="K1" s="261" t="str">
        <f>'3'!N1</f>
        <v>2021</v>
      </c>
    </row>
    <row r="2" spans="1:14" ht="6" customHeight="1" x14ac:dyDescent="0.2">
      <c r="A2" s="164"/>
      <c r="B2" s="164"/>
      <c r="C2" s="164"/>
      <c r="D2" s="164"/>
      <c r="E2" s="164"/>
    </row>
    <row r="3" spans="1:14" ht="36" customHeight="1" x14ac:dyDescent="0.2">
      <c r="A3" s="183"/>
      <c r="B3" s="179">
        <v>2019</v>
      </c>
      <c r="C3" s="179">
        <v>2020</v>
      </c>
      <c r="D3" s="179">
        <v>2021</v>
      </c>
      <c r="E3" s="222" t="s">
        <v>210</v>
      </c>
      <c r="F3" s="222" t="s">
        <v>176</v>
      </c>
    </row>
    <row r="4" spans="1:14" ht="30" customHeight="1" x14ac:dyDescent="0.2">
      <c r="A4" s="184" t="s">
        <v>158</v>
      </c>
      <c r="B4" s="237">
        <f>+SUM(B5:B120)</f>
        <v>79884.206639958589</v>
      </c>
      <c r="C4" s="237">
        <f>+SUM(C5:C12)</f>
        <v>77955.291218148384</v>
      </c>
      <c r="D4" s="237">
        <f>+SUM(D5:D12)</f>
        <v>84171.327671320221</v>
      </c>
      <c r="E4" s="237">
        <f>+D4-C4</f>
        <v>6216.0364531718369</v>
      </c>
      <c r="F4" s="218">
        <f>+D4/C4-1</f>
        <v>7.9738480301189796E-2</v>
      </c>
      <c r="H4" s="168"/>
    </row>
    <row r="5" spans="1:14" ht="12" customHeight="1" x14ac:dyDescent="0.2">
      <c r="A5" s="174" t="s">
        <v>26</v>
      </c>
      <c r="B5" s="269">
        <v>22188.749138399999</v>
      </c>
      <c r="C5" s="269">
        <v>20738.055958999998</v>
      </c>
      <c r="D5" s="269">
        <f>+'7.1'!N8</f>
        <v>22024.812821684784</v>
      </c>
      <c r="E5" s="269">
        <f t="shared" ref="E5:E12" si="0">+D5-C5</f>
        <v>1286.756862684786</v>
      </c>
      <c r="F5" s="268">
        <f>+D5/C5-1</f>
        <v>6.2048094827632738E-2</v>
      </c>
      <c r="H5" s="168"/>
    </row>
    <row r="6" spans="1:14" ht="12" customHeight="1" x14ac:dyDescent="0.2">
      <c r="A6" s="174" t="s">
        <v>0</v>
      </c>
      <c r="B6" s="269">
        <v>2037.6519299999993</v>
      </c>
      <c r="C6" s="269">
        <v>2142.5060239999998</v>
      </c>
      <c r="D6" s="269">
        <f>+'7.1'!N9</f>
        <v>2204.5750450000005</v>
      </c>
      <c r="E6" s="269">
        <f t="shared" si="0"/>
        <v>62.069021000000703</v>
      </c>
      <c r="F6" s="268">
        <f t="shared" ref="F6:F12" si="1">+D6/C6-1</f>
        <v>2.8970290073733196E-2</v>
      </c>
      <c r="H6" s="168"/>
    </row>
    <row r="7" spans="1:14" ht="12" customHeight="1" x14ac:dyDescent="0.2">
      <c r="A7" s="174" t="s">
        <v>1</v>
      </c>
      <c r="B7" s="269">
        <v>690.67628300000104</v>
      </c>
      <c r="C7" s="269">
        <v>675.54300799999999</v>
      </c>
      <c r="D7" s="269">
        <f>+'7.1'!N10</f>
        <v>741.37993800000004</v>
      </c>
      <c r="E7" s="269">
        <f t="shared" si="0"/>
        <v>65.836930000000052</v>
      </c>
      <c r="F7" s="268">
        <f t="shared" si="1"/>
        <v>9.7457792058148307E-2</v>
      </c>
      <c r="H7" s="168"/>
    </row>
    <row r="8" spans="1:14" ht="12" customHeight="1" x14ac:dyDescent="0.2">
      <c r="A8" s="174" t="s">
        <v>2</v>
      </c>
      <c r="B8" s="269">
        <v>402.19587200000058</v>
      </c>
      <c r="C8" s="269">
        <v>253.01849399999998</v>
      </c>
      <c r="D8" s="269">
        <f>+'7.1'!N11</f>
        <v>233.15860200000003</v>
      </c>
      <c r="E8" s="269">
        <f t="shared" si="0"/>
        <v>-19.859891999999945</v>
      </c>
      <c r="F8" s="268">
        <f t="shared" si="1"/>
        <v>-7.8491859176112011E-2</v>
      </c>
      <c r="H8" s="168"/>
    </row>
    <row r="9" spans="1:14" ht="12" customHeight="1" x14ac:dyDescent="0.2">
      <c r="A9" s="174" t="s">
        <v>6</v>
      </c>
      <c r="B9" s="269">
        <v>313.62856055862136</v>
      </c>
      <c r="C9" s="269">
        <v>383.28756062371843</v>
      </c>
      <c r="D9" s="269">
        <f>+'7.1'!N12</f>
        <v>423.58885207524719</v>
      </c>
      <c r="E9" s="269">
        <f t="shared" si="0"/>
        <v>40.301291451528755</v>
      </c>
      <c r="F9" s="268">
        <f t="shared" si="1"/>
        <v>0.10514635900509539</v>
      </c>
      <c r="H9" s="168"/>
    </row>
    <row r="10" spans="1:14" ht="12" customHeight="1" x14ac:dyDescent="0.2">
      <c r="A10" s="174" t="s">
        <v>25</v>
      </c>
      <c r="B10" s="269">
        <v>33848.785665968295</v>
      </c>
      <c r="C10" s="269">
        <v>33508.532210038909</v>
      </c>
      <c r="D10" s="269">
        <f>+'7.1'!N13</f>
        <v>36758.386357560179</v>
      </c>
      <c r="E10" s="269">
        <f t="shared" si="0"/>
        <v>3249.8541475212696</v>
      </c>
      <c r="F10" s="268">
        <f t="shared" si="1"/>
        <v>9.6985869961431437E-2</v>
      </c>
      <c r="H10" s="168"/>
    </row>
    <row r="11" spans="1:14" ht="12" customHeight="1" x14ac:dyDescent="0.2">
      <c r="A11" s="174" t="s">
        <v>5</v>
      </c>
      <c r="B11" s="269">
        <v>18668.951373031665</v>
      </c>
      <c r="C11" s="269">
        <v>18657.963497485754</v>
      </c>
      <c r="D11" s="269">
        <f>+'7.1'!N14</f>
        <v>20012.293148999997</v>
      </c>
      <c r="E11" s="269">
        <f t="shared" si="0"/>
        <v>1354.3296515142429</v>
      </c>
      <c r="F11" s="268">
        <f t="shared" si="1"/>
        <v>7.2587217340024601E-2</v>
      </c>
      <c r="H11" s="168"/>
    </row>
    <row r="12" spans="1:14" x14ac:dyDescent="0.2">
      <c r="A12" s="174" t="s">
        <v>3</v>
      </c>
      <c r="B12" s="238">
        <v>1733.5678170000006</v>
      </c>
      <c r="C12" s="238">
        <v>1596.3844650000001</v>
      </c>
      <c r="D12" s="238">
        <f>+'7.1'!N15</f>
        <v>1773.1329059999998</v>
      </c>
      <c r="E12" s="238">
        <f t="shared" si="0"/>
        <v>176.74844099999973</v>
      </c>
      <c r="F12" s="268">
        <f t="shared" si="1"/>
        <v>0.11071796605086592</v>
      </c>
      <c r="H12" s="168"/>
    </row>
    <row r="13" spans="1:14" s="4" customFormat="1" ht="11.25" x14ac:dyDescent="0.2">
      <c r="A13" s="4" t="s">
        <v>171</v>
      </c>
      <c r="E13" s="170"/>
      <c r="N13" s="3"/>
    </row>
    <row r="14" spans="1:14" ht="9.6" customHeight="1" x14ac:dyDescent="0.2">
      <c r="A14" s="231"/>
    </row>
    <row r="18" spans="15:18" x14ac:dyDescent="0.2">
      <c r="O18" s="166"/>
      <c r="P18" s="166"/>
      <c r="Q18" s="166"/>
      <c r="R18" s="166"/>
    </row>
    <row r="19" spans="15:18" x14ac:dyDescent="0.2">
      <c r="P19" s="167"/>
      <c r="Q19" s="167"/>
      <c r="R19" s="167"/>
    </row>
    <row r="20" spans="15:18" x14ac:dyDescent="0.2">
      <c r="P20" s="167"/>
      <c r="Q20" s="167"/>
      <c r="R20" s="167"/>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dimension ref="A1:I67"/>
  <sheetViews>
    <sheetView showGridLines="0" zoomScaleNormal="100" zoomScaleSheetLayoutView="100" workbookViewId="0">
      <selection activeCell="O21" sqref="O21"/>
    </sheetView>
  </sheetViews>
  <sheetFormatPr defaultColWidth="9.140625" defaultRowHeight="12" x14ac:dyDescent="0.2"/>
  <cols>
    <col min="1" max="9" width="11" style="75" customWidth="1"/>
    <col min="10" max="16384" width="9.140625" style="75"/>
  </cols>
  <sheetData>
    <row r="1" spans="1:9" s="83" customFormat="1" ht="20.25" x14ac:dyDescent="0.25">
      <c r="A1" s="186" t="s">
        <v>258</v>
      </c>
    </row>
    <row r="2" spans="1:9" ht="6" customHeight="1" x14ac:dyDescent="0.2"/>
    <row r="3" spans="1:9" x14ac:dyDescent="0.2">
      <c r="A3" s="322" t="s">
        <v>318</v>
      </c>
      <c r="B3" s="322"/>
      <c r="C3" s="322"/>
      <c r="D3" s="322"/>
      <c r="E3" s="322"/>
      <c r="F3" s="322"/>
      <c r="G3" s="322"/>
      <c r="H3" s="322"/>
      <c r="I3" s="322"/>
    </row>
    <row r="4" spans="1:9" x14ac:dyDescent="0.2">
      <c r="A4" s="322"/>
      <c r="B4" s="322"/>
      <c r="C4" s="322"/>
      <c r="D4" s="322"/>
      <c r="E4" s="322"/>
      <c r="F4" s="322"/>
      <c r="G4" s="322"/>
      <c r="H4" s="322"/>
      <c r="I4" s="322"/>
    </row>
    <row r="5" spans="1:9" x14ac:dyDescent="0.2">
      <c r="A5" s="322"/>
      <c r="B5" s="322"/>
      <c r="C5" s="322"/>
      <c r="D5" s="322"/>
      <c r="E5" s="322"/>
      <c r="F5" s="322"/>
      <c r="G5" s="322"/>
      <c r="H5" s="322"/>
      <c r="I5" s="322"/>
    </row>
    <row r="6" spans="1:9" x14ac:dyDescent="0.2">
      <c r="A6" s="322"/>
      <c r="B6" s="322"/>
      <c r="C6" s="322"/>
      <c r="D6" s="322"/>
      <c r="E6" s="322"/>
      <c r="F6" s="322"/>
      <c r="G6" s="322"/>
      <c r="H6" s="322"/>
      <c r="I6" s="322"/>
    </row>
    <row r="7" spans="1:9" x14ac:dyDescent="0.2">
      <c r="A7" s="322"/>
      <c r="B7" s="322"/>
      <c r="C7" s="322"/>
      <c r="D7" s="322"/>
      <c r="E7" s="322"/>
      <c r="F7" s="322"/>
      <c r="G7" s="322"/>
      <c r="H7" s="322"/>
      <c r="I7" s="322"/>
    </row>
    <row r="8" spans="1:9" x14ac:dyDescent="0.2">
      <c r="A8" s="322"/>
      <c r="B8" s="322"/>
      <c r="C8" s="322"/>
      <c r="D8" s="322"/>
      <c r="E8" s="322"/>
      <c r="F8" s="322"/>
      <c r="G8" s="322"/>
      <c r="H8" s="322"/>
      <c r="I8" s="322"/>
    </row>
    <row r="9" spans="1:9" x14ac:dyDescent="0.2">
      <c r="A9" s="322"/>
      <c r="B9" s="322"/>
      <c r="C9" s="322"/>
      <c r="D9" s="322"/>
      <c r="E9" s="322"/>
      <c r="F9" s="322"/>
      <c r="G9" s="322"/>
      <c r="H9" s="322"/>
      <c r="I9" s="322"/>
    </row>
    <row r="10" spans="1:9" x14ac:dyDescent="0.2">
      <c r="A10" s="322"/>
      <c r="B10" s="322"/>
      <c r="C10" s="322"/>
      <c r="D10" s="322"/>
      <c r="E10" s="322"/>
      <c r="F10" s="322"/>
      <c r="G10" s="322"/>
      <c r="H10" s="322"/>
      <c r="I10" s="322"/>
    </row>
    <row r="11" spans="1:9" x14ac:dyDescent="0.2">
      <c r="A11" s="322"/>
      <c r="B11" s="322"/>
      <c r="C11" s="322"/>
      <c r="D11" s="322"/>
      <c r="E11" s="322"/>
      <c r="F11" s="322"/>
      <c r="G11" s="322"/>
      <c r="H11" s="322"/>
      <c r="I11" s="322"/>
    </row>
    <row r="12" spans="1:9" x14ac:dyDescent="0.2">
      <c r="A12" s="322"/>
      <c r="B12" s="322"/>
      <c r="C12" s="322"/>
      <c r="D12" s="322"/>
      <c r="E12" s="322"/>
      <c r="F12" s="322"/>
      <c r="G12" s="322"/>
      <c r="H12" s="322"/>
      <c r="I12" s="322"/>
    </row>
    <row r="13" spans="1:9" x14ac:dyDescent="0.2">
      <c r="A13" s="322"/>
      <c r="B13" s="322"/>
      <c r="C13" s="322"/>
      <c r="D13" s="322"/>
      <c r="E13" s="322"/>
      <c r="F13" s="322"/>
      <c r="G13" s="322"/>
      <c r="H13" s="322"/>
      <c r="I13" s="322"/>
    </row>
    <row r="14" spans="1:9" x14ac:dyDescent="0.2">
      <c r="A14" s="322"/>
      <c r="B14" s="322"/>
      <c r="C14" s="322"/>
      <c r="D14" s="322"/>
      <c r="E14" s="322"/>
      <c r="F14" s="322"/>
      <c r="G14" s="322"/>
      <c r="H14" s="322"/>
      <c r="I14" s="322"/>
    </row>
    <row r="15" spans="1:9" x14ac:dyDescent="0.2">
      <c r="A15" s="322"/>
      <c r="B15" s="322"/>
      <c r="C15" s="322"/>
      <c r="D15" s="322"/>
      <c r="E15" s="322"/>
      <c r="F15" s="322"/>
      <c r="G15" s="322"/>
      <c r="H15" s="322"/>
      <c r="I15" s="322"/>
    </row>
    <row r="16" spans="1:9" x14ac:dyDescent="0.2">
      <c r="A16" s="322"/>
      <c r="B16" s="322"/>
      <c r="C16" s="322"/>
      <c r="D16" s="322"/>
      <c r="E16" s="322"/>
      <c r="F16" s="322"/>
      <c r="G16" s="322"/>
      <c r="H16" s="322"/>
      <c r="I16" s="322"/>
    </row>
    <row r="17" spans="1:9" x14ac:dyDescent="0.2">
      <c r="A17" s="322"/>
      <c r="B17" s="322"/>
      <c r="C17" s="322"/>
      <c r="D17" s="322"/>
      <c r="E17" s="322"/>
      <c r="F17" s="322"/>
      <c r="G17" s="322"/>
      <c r="H17" s="322"/>
      <c r="I17" s="322"/>
    </row>
    <row r="18" spans="1:9" x14ac:dyDescent="0.2">
      <c r="A18" s="322"/>
      <c r="B18" s="322"/>
      <c r="C18" s="322"/>
      <c r="D18" s="322"/>
      <c r="E18" s="322"/>
      <c r="F18" s="322"/>
      <c r="G18" s="322"/>
      <c r="H18" s="322"/>
      <c r="I18" s="322"/>
    </row>
    <row r="19" spans="1:9" x14ac:dyDescent="0.2">
      <c r="A19" s="322"/>
      <c r="B19" s="322"/>
      <c r="C19" s="322"/>
      <c r="D19" s="322"/>
      <c r="E19" s="322"/>
      <c r="F19" s="322"/>
      <c r="G19" s="322"/>
      <c r="H19" s="322"/>
      <c r="I19" s="322"/>
    </row>
    <row r="20" spans="1:9" x14ac:dyDescent="0.2">
      <c r="A20" s="322"/>
      <c r="B20" s="322"/>
      <c r="C20" s="322"/>
      <c r="D20" s="322"/>
      <c r="E20" s="322"/>
      <c r="F20" s="322"/>
      <c r="G20" s="322"/>
      <c r="H20" s="322"/>
      <c r="I20" s="322"/>
    </row>
    <row r="21" spans="1:9" x14ac:dyDescent="0.2">
      <c r="A21" s="322"/>
      <c r="B21" s="322"/>
      <c r="C21" s="322"/>
      <c r="D21" s="322"/>
      <c r="E21" s="322"/>
      <c r="F21" s="322"/>
      <c r="G21" s="322"/>
      <c r="H21" s="322"/>
      <c r="I21" s="322"/>
    </row>
    <row r="22" spans="1:9" x14ac:dyDescent="0.2">
      <c r="A22" s="322"/>
      <c r="B22" s="322"/>
      <c r="C22" s="322"/>
      <c r="D22" s="322"/>
      <c r="E22" s="322"/>
      <c r="F22" s="322"/>
      <c r="G22" s="322"/>
      <c r="H22" s="322"/>
      <c r="I22" s="322"/>
    </row>
    <row r="23" spans="1:9" x14ac:dyDescent="0.2">
      <c r="A23" s="322"/>
      <c r="B23" s="322"/>
      <c r="C23" s="322"/>
      <c r="D23" s="322"/>
      <c r="E23" s="322"/>
      <c r="F23" s="322"/>
      <c r="G23" s="322"/>
      <c r="H23" s="322"/>
      <c r="I23" s="322"/>
    </row>
    <row r="24" spans="1:9" x14ac:dyDescent="0.2">
      <c r="A24" s="322"/>
      <c r="B24" s="322"/>
      <c r="C24" s="322"/>
      <c r="D24" s="322"/>
      <c r="E24" s="322"/>
      <c r="F24" s="322"/>
      <c r="G24" s="322"/>
      <c r="H24" s="322"/>
      <c r="I24" s="322"/>
    </row>
    <row r="25" spans="1:9" x14ac:dyDescent="0.2">
      <c r="A25" s="322"/>
      <c r="B25" s="322"/>
      <c r="C25" s="322"/>
      <c r="D25" s="322"/>
      <c r="E25" s="322"/>
      <c r="F25" s="322"/>
      <c r="G25" s="322"/>
      <c r="H25" s="322"/>
      <c r="I25" s="322"/>
    </row>
    <row r="26" spans="1:9" x14ac:dyDescent="0.2">
      <c r="A26" s="322"/>
      <c r="B26" s="322"/>
      <c r="C26" s="322"/>
      <c r="D26" s="322"/>
      <c r="E26" s="322"/>
      <c r="F26" s="322"/>
      <c r="G26" s="322"/>
      <c r="H26" s="322"/>
      <c r="I26" s="322"/>
    </row>
    <row r="27" spans="1:9" x14ac:dyDescent="0.2">
      <c r="A27" s="322"/>
      <c r="B27" s="322"/>
      <c r="C27" s="322"/>
      <c r="D27" s="322"/>
      <c r="E27" s="322"/>
      <c r="F27" s="322"/>
      <c r="G27" s="322"/>
      <c r="H27" s="322"/>
      <c r="I27" s="322"/>
    </row>
    <row r="28" spans="1:9" x14ac:dyDescent="0.2">
      <c r="A28" s="322"/>
      <c r="B28" s="322"/>
      <c r="C28" s="322"/>
      <c r="D28" s="322"/>
      <c r="E28" s="322"/>
      <c r="F28" s="322"/>
      <c r="G28" s="322"/>
      <c r="H28" s="322"/>
      <c r="I28" s="322"/>
    </row>
    <row r="29" spans="1:9" x14ac:dyDescent="0.2">
      <c r="A29" s="322"/>
      <c r="B29" s="322"/>
      <c r="C29" s="322"/>
      <c r="D29" s="322"/>
      <c r="E29" s="322"/>
      <c r="F29" s="322"/>
      <c r="G29" s="322"/>
      <c r="H29" s="322"/>
      <c r="I29" s="322"/>
    </row>
    <row r="30" spans="1:9" x14ac:dyDescent="0.2">
      <c r="A30" s="322"/>
      <c r="B30" s="322"/>
      <c r="C30" s="322"/>
      <c r="D30" s="322"/>
      <c r="E30" s="322"/>
      <c r="F30" s="322"/>
      <c r="G30" s="322"/>
      <c r="H30" s="322"/>
      <c r="I30" s="322"/>
    </row>
    <row r="31" spans="1:9" x14ac:dyDescent="0.2">
      <c r="A31" s="322"/>
      <c r="B31" s="322"/>
      <c r="C31" s="322"/>
      <c r="D31" s="322"/>
      <c r="E31" s="322"/>
      <c r="F31" s="322"/>
      <c r="G31" s="322"/>
      <c r="H31" s="322"/>
      <c r="I31" s="322"/>
    </row>
    <row r="32" spans="1:9" x14ac:dyDescent="0.2">
      <c r="A32" s="322"/>
      <c r="B32" s="322"/>
      <c r="C32" s="322"/>
      <c r="D32" s="322"/>
      <c r="E32" s="322"/>
      <c r="F32" s="322"/>
      <c r="G32" s="322"/>
      <c r="H32" s="322"/>
      <c r="I32" s="322"/>
    </row>
    <row r="33" spans="1:9" x14ac:dyDescent="0.2">
      <c r="A33" s="322"/>
      <c r="B33" s="322"/>
      <c r="C33" s="322"/>
      <c r="D33" s="322"/>
      <c r="E33" s="322"/>
      <c r="F33" s="322"/>
      <c r="G33" s="322"/>
      <c r="H33" s="322"/>
      <c r="I33" s="322"/>
    </row>
    <row r="34" spans="1:9" x14ac:dyDescent="0.2">
      <c r="A34" s="322"/>
      <c r="B34" s="322"/>
      <c r="C34" s="322"/>
      <c r="D34" s="322"/>
      <c r="E34" s="322"/>
      <c r="F34" s="322"/>
      <c r="G34" s="322"/>
      <c r="H34" s="322"/>
      <c r="I34" s="322"/>
    </row>
    <row r="35" spans="1:9" x14ac:dyDescent="0.2">
      <c r="A35" s="322"/>
      <c r="B35" s="322"/>
      <c r="C35" s="322"/>
      <c r="D35" s="322"/>
      <c r="E35" s="322"/>
      <c r="F35" s="322"/>
      <c r="G35" s="322"/>
      <c r="H35" s="322"/>
      <c r="I35" s="322"/>
    </row>
    <row r="36" spans="1:9" x14ac:dyDescent="0.2">
      <c r="A36" s="322"/>
      <c r="B36" s="322"/>
      <c r="C36" s="322"/>
      <c r="D36" s="322"/>
      <c r="E36" s="322"/>
      <c r="F36" s="322"/>
      <c r="G36" s="322"/>
      <c r="H36" s="322"/>
      <c r="I36" s="322"/>
    </row>
    <row r="37" spans="1:9" x14ac:dyDescent="0.2">
      <c r="A37" s="322"/>
      <c r="B37" s="322"/>
      <c r="C37" s="322"/>
      <c r="D37" s="322"/>
      <c r="E37" s="322"/>
      <c r="F37" s="322"/>
      <c r="G37" s="322"/>
      <c r="H37" s="322"/>
      <c r="I37" s="322"/>
    </row>
    <row r="38" spans="1:9" x14ac:dyDescent="0.2">
      <c r="A38" s="322"/>
      <c r="B38" s="322"/>
      <c r="C38" s="322"/>
      <c r="D38" s="322"/>
      <c r="E38" s="322"/>
      <c r="F38" s="322"/>
      <c r="G38" s="322"/>
      <c r="H38" s="322"/>
      <c r="I38" s="322"/>
    </row>
    <row r="39" spans="1:9" x14ac:dyDescent="0.2">
      <c r="A39" s="322"/>
      <c r="B39" s="322"/>
      <c r="C39" s="322"/>
      <c r="D39" s="322"/>
      <c r="E39" s="322"/>
      <c r="F39" s="322"/>
      <c r="G39" s="322"/>
      <c r="H39" s="322"/>
      <c r="I39" s="322"/>
    </row>
    <row r="40" spans="1:9" x14ac:dyDescent="0.2">
      <c r="A40" s="322"/>
      <c r="B40" s="322"/>
      <c r="C40" s="322"/>
      <c r="D40" s="322"/>
      <c r="E40" s="322"/>
      <c r="F40" s="322"/>
      <c r="G40" s="322"/>
      <c r="H40" s="322"/>
      <c r="I40" s="322"/>
    </row>
    <row r="41" spans="1:9" x14ac:dyDescent="0.2">
      <c r="A41" s="322"/>
      <c r="B41" s="322"/>
      <c r="C41" s="322"/>
      <c r="D41" s="322"/>
      <c r="E41" s="322"/>
      <c r="F41" s="322"/>
      <c r="G41" s="322"/>
      <c r="H41" s="322"/>
      <c r="I41" s="322"/>
    </row>
    <row r="42" spans="1:9" x14ac:dyDescent="0.2">
      <c r="A42" s="322"/>
      <c r="B42" s="322"/>
      <c r="C42" s="322"/>
      <c r="D42" s="322"/>
      <c r="E42" s="322"/>
      <c r="F42" s="322"/>
      <c r="G42" s="322"/>
      <c r="H42" s="322"/>
      <c r="I42" s="322"/>
    </row>
    <row r="43" spans="1:9" x14ac:dyDescent="0.2">
      <c r="A43" s="322"/>
      <c r="B43" s="322"/>
      <c r="C43" s="322"/>
      <c r="D43" s="322"/>
      <c r="E43" s="322"/>
      <c r="F43" s="322"/>
      <c r="G43" s="322"/>
      <c r="H43" s="322"/>
      <c r="I43" s="322"/>
    </row>
    <row r="44" spans="1:9" x14ac:dyDescent="0.2">
      <c r="A44" s="322"/>
      <c r="B44" s="322"/>
      <c r="C44" s="322"/>
      <c r="D44" s="322"/>
      <c r="E44" s="322"/>
      <c r="F44" s="322"/>
      <c r="G44" s="322"/>
      <c r="H44" s="322"/>
      <c r="I44" s="322"/>
    </row>
    <row r="45" spans="1:9" x14ac:dyDescent="0.2">
      <c r="A45" s="322"/>
      <c r="B45" s="322"/>
      <c r="C45" s="322"/>
      <c r="D45" s="322"/>
      <c r="E45" s="322"/>
      <c r="F45" s="322"/>
      <c r="G45" s="322"/>
      <c r="H45" s="322"/>
      <c r="I45" s="322"/>
    </row>
    <row r="46" spans="1:9" x14ac:dyDescent="0.2">
      <c r="A46" s="322"/>
      <c r="B46" s="322"/>
      <c r="C46" s="322"/>
      <c r="D46" s="322"/>
      <c r="E46" s="322"/>
      <c r="F46" s="322"/>
      <c r="G46" s="322"/>
      <c r="H46" s="322"/>
      <c r="I46" s="322"/>
    </row>
    <row r="47" spans="1:9" x14ac:dyDescent="0.2">
      <c r="A47" s="322"/>
      <c r="B47" s="322"/>
      <c r="C47" s="322"/>
      <c r="D47" s="322"/>
      <c r="E47" s="322"/>
      <c r="F47" s="322"/>
      <c r="G47" s="322"/>
      <c r="H47" s="322"/>
      <c r="I47" s="322"/>
    </row>
    <row r="48" spans="1:9" x14ac:dyDescent="0.2">
      <c r="A48" s="322"/>
      <c r="B48" s="322"/>
      <c r="C48" s="322"/>
      <c r="D48" s="322"/>
      <c r="E48" s="322"/>
      <c r="F48" s="322"/>
      <c r="G48" s="322"/>
      <c r="H48" s="322"/>
      <c r="I48" s="322"/>
    </row>
    <row r="49" spans="1:9" x14ac:dyDescent="0.2">
      <c r="A49" s="322"/>
      <c r="B49" s="322"/>
      <c r="C49" s="322"/>
      <c r="D49" s="322"/>
      <c r="E49" s="322"/>
      <c r="F49" s="322"/>
      <c r="G49" s="322"/>
      <c r="H49" s="322"/>
      <c r="I49" s="322"/>
    </row>
    <row r="50" spans="1:9" x14ac:dyDescent="0.2">
      <c r="A50" s="322"/>
      <c r="B50" s="322"/>
      <c r="C50" s="322"/>
      <c r="D50" s="322"/>
      <c r="E50" s="322"/>
      <c r="F50" s="322"/>
      <c r="G50" s="322"/>
      <c r="H50" s="322"/>
      <c r="I50" s="322"/>
    </row>
    <row r="51" spans="1:9" x14ac:dyDescent="0.2">
      <c r="A51" s="322"/>
      <c r="B51" s="322"/>
      <c r="C51" s="322"/>
      <c r="D51" s="322"/>
      <c r="E51" s="322"/>
      <c r="F51" s="322"/>
      <c r="G51" s="322"/>
      <c r="H51" s="322"/>
      <c r="I51" s="322"/>
    </row>
    <row r="52" spans="1:9" x14ac:dyDescent="0.2">
      <c r="A52" s="322"/>
      <c r="B52" s="322"/>
      <c r="C52" s="322"/>
      <c r="D52" s="322"/>
      <c r="E52" s="322"/>
      <c r="F52" s="322"/>
      <c r="G52" s="322"/>
      <c r="H52" s="322"/>
      <c r="I52" s="322"/>
    </row>
    <row r="53" spans="1:9" x14ac:dyDescent="0.2">
      <c r="A53" s="322"/>
      <c r="B53" s="322"/>
      <c r="C53" s="322"/>
      <c r="D53" s="322"/>
      <c r="E53" s="322"/>
      <c r="F53" s="322"/>
      <c r="G53" s="322"/>
      <c r="H53" s="322"/>
      <c r="I53" s="322"/>
    </row>
    <row r="54" spans="1:9" x14ac:dyDescent="0.2">
      <c r="A54" s="322"/>
      <c r="B54" s="322"/>
      <c r="C54" s="322"/>
      <c r="D54" s="322"/>
      <c r="E54" s="322"/>
      <c r="F54" s="322"/>
      <c r="G54" s="322"/>
      <c r="H54" s="322"/>
      <c r="I54" s="322"/>
    </row>
    <row r="55" spans="1:9" x14ac:dyDescent="0.2">
      <c r="A55" s="322"/>
      <c r="B55" s="322"/>
      <c r="C55" s="322"/>
      <c r="D55" s="322"/>
      <c r="E55" s="322"/>
      <c r="F55" s="322"/>
      <c r="G55" s="322"/>
      <c r="H55" s="322"/>
      <c r="I55" s="322"/>
    </row>
    <row r="56" spans="1:9" x14ac:dyDescent="0.2">
      <c r="A56" s="322"/>
      <c r="B56" s="322"/>
      <c r="C56" s="322"/>
      <c r="D56" s="322"/>
      <c r="E56" s="322"/>
      <c r="F56" s="322"/>
      <c r="G56" s="322"/>
      <c r="H56" s="322"/>
      <c r="I56" s="322"/>
    </row>
    <row r="57" spans="1:9" x14ac:dyDescent="0.2">
      <c r="A57" s="322"/>
      <c r="B57" s="322"/>
      <c r="C57" s="322"/>
      <c r="D57" s="322"/>
      <c r="E57" s="322"/>
      <c r="F57" s="322"/>
      <c r="G57" s="322"/>
      <c r="H57" s="322"/>
      <c r="I57" s="322"/>
    </row>
    <row r="58" spans="1:9" x14ac:dyDescent="0.2">
      <c r="A58" s="322"/>
      <c r="B58" s="322"/>
      <c r="C58" s="322"/>
      <c r="D58" s="322"/>
      <c r="E58" s="322"/>
      <c r="F58" s="322"/>
      <c r="G58" s="322"/>
      <c r="H58" s="322"/>
      <c r="I58" s="322"/>
    </row>
    <row r="59" spans="1:9" x14ac:dyDescent="0.2">
      <c r="A59" s="322"/>
      <c r="B59" s="322"/>
      <c r="C59" s="322"/>
      <c r="D59" s="322"/>
      <c r="E59" s="322"/>
      <c r="F59" s="322"/>
      <c r="G59" s="322"/>
      <c r="H59" s="322"/>
      <c r="I59" s="322"/>
    </row>
    <row r="60" spans="1:9" x14ac:dyDescent="0.2">
      <c r="A60" s="322"/>
      <c r="B60" s="322"/>
      <c r="C60" s="322"/>
      <c r="D60" s="322"/>
      <c r="E60" s="322"/>
      <c r="F60" s="322"/>
      <c r="G60" s="322"/>
      <c r="H60" s="322"/>
      <c r="I60" s="322"/>
    </row>
    <row r="61" spans="1:9" x14ac:dyDescent="0.2">
      <c r="A61" s="322"/>
      <c r="B61" s="322"/>
      <c r="C61" s="322"/>
      <c r="D61" s="322"/>
      <c r="E61" s="322"/>
      <c r="F61" s="322"/>
      <c r="G61" s="322"/>
      <c r="H61" s="322"/>
      <c r="I61" s="322"/>
    </row>
    <row r="62" spans="1:9" x14ac:dyDescent="0.2">
      <c r="A62" s="322"/>
      <c r="B62" s="322"/>
      <c r="C62" s="322"/>
      <c r="D62" s="322"/>
      <c r="E62" s="322"/>
      <c r="F62" s="322"/>
      <c r="G62" s="322"/>
      <c r="H62" s="322"/>
      <c r="I62" s="322"/>
    </row>
    <row r="63" spans="1:9" x14ac:dyDescent="0.2">
      <c r="A63" s="322"/>
      <c r="B63" s="322"/>
      <c r="C63" s="322"/>
      <c r="D63" s="322"/>
      <c r="E63" s="322"/>
      <c r="F63" s="322"/>
      <c r="G63" s="322"/>
      <c r="H63" s="322"/>
      <c r="I63" s="322"/>
    </row>
    <row r="64" spans="1:9" x14ac:dyDescent="0.2">
      <c r="A64" s="322"/>
      <c r="B64" s="322"/>
      <c r="C64" s="322"/>
      <c r="D64" s="322"/>
      <c r="E64" s="322"/>
      <c r="F64" s="322"/>
      <c r="G64" s="322"/>
      <c r="H64" s="322"/>
      <c r="I64" s="322"/>
    </row>
    <row r="65" spans="1:9" x14ac:dyDescent="0.2">
      <c r="A65" s="322"/>
      <c r="B65" s="322"/>
      <c r="C65" s="322"/>
      <c r="D65" s="322"/>
      <c r="E65" s="322"/>
      <c r="F65" s="322"/>
      <c r="G65" s="322"/>
      <c r="H65" s="322"/>
      <c r="I65" s="322"/>
    </row>
    <row r="66" spans="1:9" x14ac:dyDescent="0.2">
      <c r="A66" s="322"/>
      <c r="B66" s="322"/>
      <c r="C66" s="322"/>
      <c r="D66" s="322"/>
      <c r="E66" s="322"/>
      <c r="F66" s="322"/>
      <c r="G66" s="322"/>
      <c r="H66" s="322"/>
      <c r="I66" s="322"/>
    </row>
    <row r="67" spans="1:9" x14ac:dyDescent="0.2">
      <c r="A67" s="322"/>
      <c r="B67" s="322"/>
      <c r="C67" s="322"/>
      <c r="D67" s="322"/>
      <c r="E67" s="322"/>
      <c r="F67" s="322"/>
      <c r="G67" s="322"/>
      <c r="H67" s="322"/>
      <c r="I67" s="322"/>
    </row>
  </sheetData>
  <mergeCells count="1">
    <mergeCell ref="A3:I67"/>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&amp;C&amp;8&amp;P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48"/>
  <dimension ref="A1:L23"/>
  <sheetViews>
    <sheetView showGridLines="0" zoomScale="70" zoomScaleNormal="70" zoomScaleSheetLayoutView="100" workbookViewId="0">
      <selection activeCell="A21" sqref="A21"/>
    </sheetView>
  </sheetViews>
  <sheetFormatPr defaultRowHeight="12.75" x14ac:dyDescent="0.2"/>
  <cols>
    <col min="1" max="1" width="31.28515625" customWidth="1"/>
    <col min="2" max="3" width="9.140625" customWidth="1"/>
    <col min="7" max="7" width="9.28515625" customWidth="1"/>
    <col min="13" max="13" width="20.7109375" customWidth="1"/>
    <col min="14" max="14" width="15.28515625" customWidth="1"/>
  </cols>
  <sheetData>
    <row r="1" spans="1:12" ht="18" x14ac:dyDescent="0.25">
      <c r="A1" s="255" t="s">
        <v>307</v>
      </c>
      <c r="L1" s="260" t="str">
        <f>'3'!N1</f>
        <v>2021</v>
      </c>
    </row>
    <row r="2" spans="1:12" ht="6" customHeight="1" x14ac:dyDescent="0.2"/>
    <row r="3" spans="1:12" ht="36" x14ac:dyDescent="0.2">
      <c r="A3" s="173"/>
      <c r="B3" s="179">
        <v>2017</v>
      </c>
      <c r="C3" s="179">
        <v>2018</v>
      </c>
      <c r="D3" s="179">
        <v>2019</v>
      </c>
      <c r="E3" s="179">
        <v>2020</v>
      </c>
      <c r="F3" s="179">
        <v>2021</v>
      </c>
      <c r="G3" s="222" t="s">
        <v>210</v>
      </c>
      <c r="H3" s="222" t="s">
        <v>176</v>
      </c>
    </row>
    <row r="4" spans="1:12" x14ac:dyDescent="0.2">
      <c r="A4" s="175" t="s">
        <v>206</v>
      </c>
      <c r="B4" s="237">
        <f>SUM(B5:B20)</f>
        <v>103620.95282343167</v>
      </c>
      <c r="C4" s="237">
        <f>SUM(C5:C20)</f>
        <v>102301.63699019999</v>
      </c>
      <c r="D4" s="237">
        <f>SUM(D5:D20)</f>
        <v>99298.921240800017</v>
      </c>
      <c r="E4" s="237">
        <f>SUM(E5:E20)</f>
        <v>100297.05224364574</v>
      </c>
      <c r="F4" s="237">
        <f>SUM(F5:F20)</f>
        <v>99014.94651200001</v>
      </c>
      <c r="G4" s="237">
        <f>+F4-E4</f>
        <v>-1282.10573164573</v>
      </c>
      <c r="H4" s="218">
        <f>+F4/E4-1</f>
        <v>-1.2783084876025974E-2</v>
      </c>
    </row>
    <row r="5" spans="1:12" x14ac:dyDescent="0.2">
      <c r="A5" s="174" t="s">
        <v>40</v>
      </c>
      <c r="B5" s="238">
        <v>10527.950374741195</v>
      </c>
      <c r="C5" s="238">
        <v>12114.8908978</v>
      </c>
      <c r="D5" s="238">
        <v>12780.684266200002</v>
      </c>
      <c r="E5" s="238">
        <v>17194.483432142843</v>
      </c>
      <c r="F5" s="238">
        <f>+'[1]Podklady RZ'!O731</f>
        <v>16038.198128</v>
      </c>
      <c r="G5" s="238">
        <f t="shared" ref="G5:G20" si="0">+F5-E5</f>
        <v>-1156.2853041428425</v>
      </c>
      <c r="H5" s="268">
        <f t="shared" ref="H5:H20" si="1">+F5/E5-1</f>
        <v>-6.7247458099341184E-2</v>
      </c>
      <c r="L5" s="161"/>
    </row>
    <row r="6" spans="1:12" x14ac:dyDescent="0.2">
      <c r="A6" s="174" t="s">
        <v>39</v>
      </c>
      <c r="B6" s="238">
        <v>2003.6269192329996</v>
      </c>
      <c r="C6" s="238">
        <v>1996.6380130000002</v>
      </c>
      <c r="D6" s="238">
        <v>1971.9887340000002</v>
      </c>
      <c r="E6" s="238">
        <v>2009.2799136000001</v>
      </c>
      <c r="F6" s="238">
        <f>+'[1]Podklady RZ'!O732</f>
        <v>2061.861253</v>
      </c>
      <c r="G6" s="238">
        <f t="shared" si="0"/>
        <v>52.581339399999933</v>
      </c>
      <c r="H6" s="268">
        <f t="shared" si="1"/>
        <v>2.6169245531246332E-2</v>
      </c>
      <c r="L6" s="161"/>
    </row>
    <row r="7" spans="1:12" x14ac:dyDescent="0.2">
      <c r="A7" s="174" t="s">
        <v>38</v>
      </c>
      <c r="B7" s="238">
        <v>14724.9680092</v>
      </c>
      <c r="C7" s="238">
        <v>12784.2748398</v>
      </c>
      <c r="D7" s="238">
        <v>11105.674919000001</v>
      </c>
      <c r="E7" s="238">
        <v>10744.463397</v>
      </c>
      <c r="F7" s="238">
        <f>+'[1]Podklady RZ'!O733</f>
        <v>11181.814396000002</v>
      </c>
      <c r="G7" s="238">
        <f t="shared" si="0"/>
        <v>437.35099900000205</v>
      </c>
      <c r="H7" s="268">
        <f t="shared" si="1"/>
        <v>4.0704778157848009E-2</v>
      </c>
      <c r="L7" s="161"/>
    </row>
    <row r="8" spans="1:12" x14ac:dyDescent="0.2">
      <c r="A8" s="174" t="s">
        <v>60</v>
      </c>
      <c r="B8" s="238">
        <v>0</v>
      </c>
      <c r="C8" s="238">
        <v>0</v>
      </c>
      <c r="D8" s="238">
        <v>0</v>
      </c>
      <c r="E8" s="238">
        <v>0</v>
      </c>
      <c r="F8" s="238">
        <f>+'[1]Podklady RZ'!O734</f>
        <v>0</v>
      </c>
      <c r="G8" s="238">
        <f t="shared" si="0"/>
        <v>0</v>
      </c>
      <c r="H8" s="268">
        <v>0</v>
      </c>
      <c r="L8" s="161"/>
    </row>
    <row r="9" spans="1:12" x14ac:dyDescent="0.2">
      <c r="A9" s="174" t="s">
        <v>61</v>
      </c>
      <c r="B9" s="238">
        <v>0</v>
      </c>
      <c r="C9" s="238">
        <v>0</v>
      </c>
      <c r="D9" s="238">
        <v>0</v>
      </c>
      <c r="E9" s="238">
        <v>0</v>
      </c>
      <c r="F9" s="238">
        <f>+'[1]Podklady RZ'!O735</f>
        <v>0</v>
      </c>
      <c r="G9" s="238">
        <f t="shared" si="0"/>
        <v>0</v>
      </c>
      <c r="H9" s="268">
        <v>0</v>
      </c>
      <c r="L9" s="161"/>
    </row>
    <row r="10" spans="1:12" x14ac:dyDescent="0.2">
      <c r="A10" s="174" t="s">
        <v>62</v>
      </c>
      <c r="B10" s="238">
        <v>0</v>
      </c>
      <c r="C10" s="238">
        <v>0</v>
      </c>
      <c r="D10" s="238">
        <v>0</v>
      </c>
      <c r="E10" s="238">
        <v>0</v>
      </c>
      <c r="F10" s="238">
        <f>+'[1]Podklady RZ'!O736</f>
        <v>0</v>
      </c>
      <c r="G10" s="238">
        <f t="shared" si="0"/>
        <v>0</v>
      </c>
      <c r="H10" s="268">
        <v>0</v>
      </c>
      <c r="L10" s="161"/>
    </row>
    <row r="11" spans="1:12" x14ac:dyDescent="0.2">
      <c r="A11" s="174" t="s">
        <v>37</v>
      </c>
      <c r="B11" s="238">
        <v>57245.380185057482</v>
      </c>
      <c r="C11" s="238">
        <v>56044.8712122</v>
      </c>
      <c r="D11" s="238">
        <v>54526.170524000001</v>
      </c>
      <c r="E11" s="238">
        <v>50558.541071519154</v>
      </c>
      <c r="F11" s="238">
        <f>+'[1]Podklady RZ'!O737</f>
        <v>48450.166348999999</v>
      </c>
      <c r="G11" s="238">
        <f t="shared" si="0"/>
        <v>-2108.3747225191546</v>
      </c>
      <c r="H11" s="268">
        <f t="shared" si="1"/>
        <v>-4.1701652734336014E-2</v>
      </c>
      <c r="L11" s="161"/>
    </row>
    <row r="12" spans="1:12" x14ac:dyDescent="0.2">
      <c r="A12" s="174" t="s">
        <v>72</v>
      </c>
      <c r="B12" s="238">
        <v>0</v>
      </c>
      <c r="C12" s="238">
        <v>0</v>
      </c>
      <c r="D12" s="238">
        <v>0</v>
      </c>
      <c r="E12" s="238">
        <v>0</v>
      </c>
      <c r="F12" s="238">
        <f>+'[1]Podklady RZ'!O738</f>
        <v>0</v>
      </c>
      <c r="G12" s="238">
        <f t="shared" si="0"/>
        <v>0</v>
      </c>
      <c r="H12" s="268">
        <v>0</v>
      </c>
      <c r="L12" s="161"/>
    </row>
    <row r="13" spans="1:12" x14ac:dyDescent="0.2">
      <c r="A13" s="174" t="s">
        <v>36</v>
      </c>
      <c r="B13" s="238">
        <v>0</v>
      </c>
      <c r="C13" s="238">
        <v>0</v>
      </c>
      <c r="D13" s="238">
        <v>0</v>
      </c>
      <c r="E13" s="238">
        <v>0</v>
      </c>
      <c r="F13" s="238">
        <f>+'[1]Podklady RZ'!O739</f>
        <v>0</v>
      </c>
      <c r="G13" s="238">
        <f t="shared" si="0"/>
        <v>0</v>
      </c>
      <c r="H13" s="268">
        <v>0</v>
      </c>
      <c r="L13" s="161"/>
    </row>
    <row r="14" spans="1:12" x14ac:dyDescent="0.2">
      <c r="A14" s="174" t="s">
        <v>35</v>
      </c>
      <c r="B14" s="238">
        <v>630.11542000000009</v>
      </c>
      <c r="C14" s="238">
        <v>748.95317</v>
      </c>
      <c r="D14" s="238">
        <v>697.70323199999996</v>
      </c>
      <c r="E14" s="238">
        <v>787.15328</v>
      </c>
      <c r="F14" s="238">
        <f>+'[1]Podklady RZ'!O740</f>
        <v>776.07319000000007</v>
      </c>
      <c r="G14" s="238">
        <f t="shared" si="0"/>
        <v>-11.080089999999927</v>
      </c>
      <c r="H14" s="268">
        <f t="shared" si="1"/>
        <v>-1.4076152995258995E-2</v>
      </c>
      <c r="L14" s="161"/>
    </row>
    <row r="15" spans="1:12" x14ac:dyDescent="0.2">
      <c r="A15" s="174" t="s">
        <v>34</v>
      </c>
      <c r="B15" s="238">
        <v>353.21351299999998</v>
      </c>
      <c r="C15" s="238">
        <v>296.60518200000001</v>
      </c>
      <c r="D15" s="238">
        <v>227.97512399999999</v>
      </c>
      <c r="E15" s="238">
        <v>325.39891499999999</v>
      </c>
      <c r="F15" s="238">
        <f>+'[1]Podklady RZ'!O741</f>
        <v>199.10836999999998</v>
      </c>
      <c r="G15" s="238">
        <f t="shared" si="0"/>
        <v>-126.29054500000001</v>
      </c>
      <c r="H15" s="268">
        <f t="shared" si="1"/>
        <v>-0.38810991425708963</v>
      </c>
      <c r="L15" s="161"/>
    </row>
    <row r="16" spans="1:12" x14ac:dyDescent="0.2">
      <c r="A16" s="174" t="s">
        <v>33</v>
      </c>
      <c r="B16" s="238">
        <v>2492.852124</v>
      </c>
      <c r="C16" s="238">
        <v>2354.4121970000001</v>
      </c>
      <c r="D16" s="238">
        <v>2023.9110490000003</v>
      </c>
      <c r="E16" s="238">
        <v>2365.7706279999998</v>
      </c>
      <c r="F16" s="238">
        <f>+'[1]Podklady RZ'!O742</f>
        <v>2266.6262059999999</v>
      </c>
      <c r="G16" s="238">
        <f t="shared" si="0"/>
        <v>-99.14442199999985</v>
      </c>
      <c r="H16" s="268">
        <f t="shared" si="1"/>
        <v>-4.1907875948149598E-2</v>
      </c>
    </row>
    <row r="17" spans="1:8" x14ac:dyDescent="0.2">
      <c r="A17" s="174" t="s">
        <v>32</v>
      </c>
      <c r="B17" s="238">
        <v>4556.337082</v>
      </c>
      <c r="C17" s="238">
        <v>4795.1426036000003</v>
      </c>
      <c r="D17" s="238">
        <v>4451.2921349999997</v>
      </c>
      <c r="E17" s="238">
        <v>4356.7861709999997</v>
      </c>
      <c r="F17" s="238">
        <f>+'[1]Podklady RZ'!O743</f>
        <v>4861.466077</v>
      </c>
      <c r="G17" s="238">
        <f t="shared" si="0"/>
        <v>504.6799060000003</v>
      </c>
      <c r="H17" s="268">
        <f t="shared" si="1"/>
        <v>0.11583765789546718</v>
      </c>
    </row>
    <row r="18" spans="1:8" x14ac:dyDescent="0.2">
      <c r="A18" s="174" t="s">
        <v>3</v>
      </c>
      <c r="B18" s="238">
        <v>0</v>
      </c>
      <c r="C18" s="238">
        <v>0</v>
      </c>
      <c r="D18" s="238">
        <v>0</v>
      </c>
      <c r="E18" s="238">
        <v>0</v>
      </c>
      <c r="F18" s="238">
        <f>+'[1]Podklady RZ'!O744</f>
        <v>0</v>
      </c>
      <c r="G18" s="238">
        <f t="shared" si="0"/>
        <v>0</v>
      </c>
      <c r="H18" s="268">
        <v>0</v>
      </c>
    </row>
    <row r="19" spans="1:8" x14ac:dyDescent="0.2">
      <c r="A19" s="174" t="s">
        <v>31</v>
      </c>
      <c r="B19" s="238">
        <v>163.65148760000002</v>
      </c>
      <c r="C19" s="238">
        <v>43.1060132</v>
      </c>
      <c r="D19" s="238">
        <v>24.411899999999999</v>
      </c>
      <c r="E19" s="238">
        <v>16.972341999999998</v>
      </c>
      <c r="F19" s="238">
        <f>+'[1]Podklady RZ'!O745</f>
        <v>15.821845000000001</v>
      </c>
      <c r="G19" s="238">
        <f t="shared" si="0"/>
        <v>-1.1504969999999961</v>
      </c>
      <c r="H19" s="268">
        <f t="shared" si="1"/>
        <v>-6.77865788940617E-2</v>
      </c>
    </row>
    <row r="20" spans="1:8" x14ac:dyDescent="0.2">
      <c r="A20" s="174" t="s">
        <v>30</v>
      </c>
      <c r="B20" s="238">
        <v>10922.857708600004</v>
      </c>
      <c r="C20" s="238">
        <v>11122.742861599998</v>
      </c>
      <c r="D20" s="238">
        <v>11489.109357599997</v>
      </c>
      <c r="E20" s="238">
        <v>11938.203093383758</v>
      </c>
      <c r="F20" s="238">
        <f>+'[1]Podklady RZ'!O746</f>
        <v>13163.810697999999</v>
      </c>
      <c r="G20" s="238">
        <f t="shared" si="0"/>
        <v>1225.6076046162416</v>
      </c>
      <c r="H20" s="268">
        <f t="shared" si="1"/>
        <v>0.1026626532510142</v>
      </c>
    </row>
    <row r="21" spans="1:8" s="171" customFormat="1" ht="11.25" x14ac:dyDescent="0.2">
      <c r="H21" s="170"/>
    </row>
    <row r="23" spans="1:8" x14ac:dyDescent="0.2">
      <c r="B23" s="160"/>
      <c r="C23" s="160"/>
      <c r="D23" s="160"/>
      <c r="E23" s="160"/>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D1FF4-15CD-4699-BF18-A75099A2B1A0}">
  <dimension ref="A1:L4"/>
  <sheetViews>
    <sheetView showGridLines="0" view="pageBreakPreview" zoomScaleNormal="70" zoomScaleSheetLayoutView="100" workbookViewId="0">
      <selection activeCell="K24" sqref="K24"/>
    </sheetView>
  </sheetViews>
  <sheetFormatPr defaultRowHeight="12.75" x14ac:dyDescent="0.2"/>
  <cols>
    <col min="1" max="1" width="31.28515625" customWidth="1"/>
    <col min="2" max="3" width="9.140625" customWidth="1"/>
    <col min="7" max="7" width="9.28515625" customWidth="1"/>
    <col min="13" max="13" width="20.7109375" customWidth="1"/>
    <col min="14" max="14" width="15.28515625" customWidth="1"/>
  </cols>
  <sheetData>
    <row r="1" spans="1:12" ht="20.25" x14ac:dyDescent="0.3">
      <c r="A1" s="187" t="s">
        <v>308</v>
      </c>
      <c r="L1" s="260" t="str">
        <f>'3'!N1</f>
        <v>2021</v>
      </c>
    </row>
    <row r="2" spans="1:12" ht="6" customHeight="1" x14ac:dyDescent="0.2"/>
    <row r="4" spans="1:12" x14ac:dyDescent="0.2">
      <c r="B4" s="160"/>
      <c r="C4" s="160"/>
      <c r="D4" s="160"/>
      <c r="E4" s="160"/>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List49"/>
  <dimension ref="A1:O1"/>
  <sheetViews>
    <sheetView showGridLines="0" view="pageBreakPreview" zoomScaleNormal="70" zoomScaleSheetLayoutView="100" workbookViewId="0">
      <selection activeCell="S34" sqref="S34"/>
    </sheetView>
  </sheetViews>
  <sheetFormatPr defaultColWidth="9.140625" defaultRowHeight="12.75" x14ac:dyDescent="0.2"/>
  <cols>
    <col min="1" max="14" width="9.140625" style="138"/>
    <col min="15" max="15" width="16" style="138" customWidth="1"/>
    <col min="16" max="16384" width="9.140625" style="138"/>
  </cols>
  <sheetData>
    <row r="1" spans="1:15" x14ac:dyDescent="0.2">
      <c r="A1" s="358" t="s">
        <v>316</v>
      </c>
      <c r="B1" s="358"/>
      <c r="C1" s="358"/>
      <c r="D1" s="358"/>
      <c r="E1" s="358"/>
      <c r="F1" s="358"/>
      <c r="G1" s="358"/>
      <c r="H1" s="358"/>
      <c r="I1" s="358"/>
      <c r="J1" s="358"/>
      <c r="K1" s="358"/>
      <c r="L1" s="358"/>
      <c r="M1" s="358"/>
      <c r="N1" s="358"/>
      <c r="O1" s="358"/>
    </row>
  </sheetData>
  <mergeCells count="1">
    <mergeCell ref="A1:O1"/>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FE83-9C4F-4A86-A6EA-ECEE6AD6380B}">
  <dimension ref="A25:F50"/>
  <sheetViews>
    <sheetView zoomScale="70" zoomScaleNormal="70" workbookViewId="0">
      <selection activeCell="L51" sqref="L51"/>
    </sheetView>
  </sheetViews>
  <sheetFormatPr defaultRowHeight="12.75" x14ac:dyDescent="0.2"/>
  <sheetData>
    <row r="25" spans="6:6" x14ac:dyDescent="0.2">
      <c r="F25" s="225"/>
    </row>
    <row r="26" spans="6:6" x14ac:dyDescent="0.2">
      <c r="F26" s="225"/>
    </row>
    <row r="27" spans="6:6" x14ac:dyDescent="0.2">
      <c r="F27" s="225"/>
    </row>
    <row r="28" spans="6:6" x14ac:dyDescent="0.2">
      <c r="F28" s="225"/>
    </row>
    <row r="47" spans="1:3" ht="15" x14ac:dyDescent="0.25">
      <c r="A47" s="226" t="s">
        <v>266</v>
      </c>
    </row>
    <row r="48" spans="1:3" ht="14.25" x14ac:dyDescent="0.2">
      <c r="A48" s="227" t="s">
        <v>267</v>
      </c>
      <c r="B48" s="228"/>
      <c r="C48" s="228"/>
    </row>
    <row r="50" spans="1:1" ht="14.25" x14ac:dyDescent="0.2">
      <c r="A50" s="229" t="s">
        <v>268</v>
      </c>
    </row>
  </sheetData>
  <hyperlinks>
    <hyperlink ref="A48" r:id="rId1" xr:uid="{FE690EA6-EBE3-4DAD-9064-DA013DE09F7C}"/>
  </hyperlinks>
  <pageMargins left="0.7" right="0.7" top="0.78740157499999996" bottom="0.78740157499999996" header="0.3" footer="0.3"/>
  <pageSetup paperSize="9" orientation="portrait" r:id="rId2"/>
  <drawing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51699-1FF9-47B0-A653-2F61E24D33A0}">
  <dimension ref="A1"/>
  <sheetViews>
    <sheetView zoomScale="70" zoomScaleNormal="70" workbookViewId="0">
      <selection activeCell="AF20" sqref="AF20"/>
    </sheetView>
  </sheetViews>
  <sheetFormatPr defaultRowHeight="12.75" x14ac:dyDescent="0.2"/>
  <sheetData/>
  <pageMargins left="0.7" right="0.7" top="0.78740157499999996" bottom="0.78740157499999996"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3C4D-1238-4281-9DFA-F3B6E843DFD9}">
  <dimension ref="A2:I243"/>
  <sheetViews>
    <sheetView zoomScale="70" zoomScaleNormal="70" workbookViewId="0">
      <selection activeCell="V65" sqref="V65"/>
    </sheetView>
  </sheetViews>
  <sheetFormatPr defaultRowHeight="12.75" x14ac:dyDescent="0.2"/>
  <sheetData>
    <row r="2" spans="1:2" x14ac:dyDescent="0.2">
      <c r="A2" s="270" t="s">
        <v>131</v>
      </c>
      <c r="B2" s="271">
        <v>1000</v>
      </c>
    </row>
    <row r="3" spans="1:2" x14ac:dyDescent="0.2">
      <c r="A3" s="271" t="s">
        <v>99</v>
      </c>
      <c r="B3" s="271">
        <v>1</v>
      </c>
    </row>
    <row r="4" spans="1:2" x14ac:dyDescent="0.2">
      <c r="A4" s="271" t="s">
        <v>100</v>
      </c>
      <c r="B4" s="271">
        <v>1</v>
      </c>
    </row>
    <row r="5" spans="1:2" x14ac:dyDescent="0.2">
      <c r="A5" s="271" t="s">
        <v>101</v>
      </c>
      <c r="B5" s="271">
        <v>1</v>
      </c>
    </row>
    <row r="6" spans="1:2" x14ac:dyDescent="0.2">
      <c r="A6" s="271" t="s">
        <v>130</v>
      </c>
      <c r="B6" s="271">
        <v>1</v>
      </c>
    </row>
    <row r="7" spans="1:2" x14ac:dyDescent="0.2">
      <c r="A7" s="271" t="s">
        <v>102</v>
      </c>
      <c r="B7" s="271">
        <v>1</v>
      </c>
    </row>
    <row r="8" spans="1:2" x14ac:dyDescent="0.2">
      <c r="A8" s="271" t="s">
        <v>103</v>
      </c>
      <c r="B8" s="271">
        <v>1</v>
      </c>
    </row>
    <row r="9" spans="1:2" x14ac:dyDescent="0.2">
      <c r="A9" s="271" t="s">
        <v>104</v>
      </c>
      <c r="B9" s="271">
        <v>1</v>
      </c>
    </row>
    <row r="10" spans="1:2" x14ac:dyDescent="0.2">
      <c r="A10" s="271" t="s">
        <v>105</v>
      </c>
      <c r="B10" s="271">
        <v>1</v>
      </c>
    </row>
    <row r="11" spans="1:2" x14ac:dyDescent="0.2">
      <c r="A11" s="271" t="s">
        <v>106</v>
      </c>
      <c r="B11" s="271">
        <v>1</v>
      </c>
    </row>
    <row r="12" spans="1:2" x14ac:dyDescent="0.2">
      <c r="A12" s="271" t="s">
        <v>107</v>
      </c>
      <c r="B12" s="271">
        <v>1</v>
      </c>
    </row>
    <row r="13" spans="1:2" x14ac:dyDescent="0.2">
      <c r="A13" s="271" t="s">
        <v>108</v>
      </c>
      <c r="B13" s="271">
        <v>1</v>
      </c>
    </row>
    <row r="14" spans="1:2" x14ac:dyDescent="0.2">
      <c r="A14" s="271" t="s">
        <v>109</v>
      </c>
      <c r="B14" s="271">
        <v>1</v>
      </c>
    </row>
    <row r="15" spans="1:2" x14ac:dyDescent="0.2">
      <c r="A15" s="271" t="s">
        <v>110</v>
      </c>
      <c r="B15" s="271">
        <v>1</v>
      </c>
    </row>
    <row r="25" spans="9:9" x14ac:dyDescent="0.2">
      <c r="I25" s="152" t="s">
        <v>99</v>
      </c>
    </row>
    <row r="43" spans="9:9" x14ac:dyDescent="0.2">
      <c r="I43" s="152" t="s">
        <v>100</v>
      </c>
    </row>
    <row r="63" spans="9:9" x14ac:dyDescent="0.2">
      <c r="I63" s="152" t="s">
        <v>101</v>
      </c>
    </row>
    <row r="80" spans="9:9" x14ac:dyDescent="0.2">
      <c r="I80" s="152" t="s">
        <v>130</v>
      </c>
    </row>
    <row r="97" spans="9:9" x14ac:dyDescent="0.2">
      <c r="I97" s="152" t="s">
        <v>102</v>
      </c>
    </row>
    <row r="115" spans="9:9" x14ac:dyDescent="0.2">
      <c r="I115" s="152" t="s">
        <v>103</v>
      </c>
    </row>
    <row r="133" spans="8:8" x14ac:dyDescent="0.2">
      <c r="H133" s="152" t="s">
        <v>104</v>
      </c>
    </row>
    <row r="151" spans="8:8" x14ac:dyDescent="0.2">
      <c r="H151" s="152" t="s">
        <v>105</v>
      </c>
    </row>
    <row r="170" spans="8:8" x14ac:dyDescent="0.2">
      <c r="H170" s="152" t="s">
        <v>106</v>
      </c>
    </row>
    <row r="186" spans="8:8" x14ac:dyDescent="0.2">
      <c r="H186" s="152" t="s">
        <v>107</v>
      </c>
    </row>
    <row r="205" spans="8:8" x14ac:dyDescent="0.2">
      <c r="H205" s="152" t="s">
        <v>108</v>
      </c>
    </row>
    <row r="224" spans="8:8" x14ac:dyDescent="0.2">
      <c r="H224" s="152" t="s">
        <v>109</v>
      </c>
    </row>
    <row r="243" spans="8:8" x14ac:dyDescent="0.2">
      <c r="H243" s="152" t="s">
        <v>110</v>
      </c>
    </row>
  </sheetData>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4"/>
  <dimension ref="A1:R44"/>
  <sheetViews>
    <sheetView showGridLines="0" view="pageBreakPreview" zoomScaleNormal="70" zoomScaleSheetLayoutView="100" workbookViewId="0">
      <selection activeCell="N5" sqref="N5:N16"/>
    </sheetView>
  </sheetViews>
  <sheetFormatPr defaultColWidth="9.140625" defaultRowHeight="12" x14ac:dyDescent="0.2"/>
  <cols>
    <col min="1" max="1" width="31.140625" style="67" customWidth="1"/>
    <col min="2" max="13" width="8.5703125" style="67" customWidth="1"/>
    <col min="14" max="14" width="10.140625" style="67" customWidth="1"/>
    <col min="15" max="15" width="8.42578125" style="67" customWidth="1"/>
    <col min="16" max="16" width="11.42578125" style="67" bestFit="1" customWidth="1"/>
    <col min="17" max="17" width="9.5703125" style="67" bestFit="1" customWidth="1"/>
    <col min="18" max="16384" width="9.140625" style="67"/>
  </cols>
  <sheetData>
    <row r="1" spans="1:18" s="77" customFormat="1" ht="20.25" x14ac:dyDescent="0.3">
      <c r="A1" s="187" t="s">
        <v>259</v>
      </c>
      <c r="B1" s="73"/>
      <c r="C1" s="73"/>
      <c r="D1" s="73"/>
      <c r="E1" s="73"/>
      <c r="F1" s="73"/>
      <c r="G1" s="73"/>
      <c r="H1" s="73"/>
      <c r="I1" s="73"/>
      <c r="J1" s="73"/>
      <c r="K1" s="73"/>
      <c r="L1" s="73"/>
      <c r="M1" s="73"/>
      <c r="N1" s="259" t="s">
        <v>207</v>
      </c>
    </row>
    <row r="2" spans="1:18" ht="6" customHeight="1" x14ac:dyDescent="0.2">
      <c r="A2" s="7"/>
      <c r="B2" s="7"/>
      <c r="C2" s="7"/>
      <c r="D2" s="7"/>
      <c r="E2" s="7"/>
      <c r="F2" s="7"/>
      <c r="G2" s="7"/>
      <c r="H2" s="7"/>
      <c r="I2" s="7"/>
      <c r="J2" s="7"/>
      <c r="K2" s="7"/>
      <c r="L2" s="7"/>
      <c r="M2" s="7"/>
      <c r="N2" s="7"/>
    </row>
    <row r="3" spans="1:18" x14ac:dyDescent="0.2">
      <c r="A3" s="328"/>
      <c r="B3" s="329" t="s">
        <v>42</v>
      </c>
      <c r="C3" s="330"/>
      <c r="D3" s="331"/>
      <c r="E3" s="329" t="s">
        <v>43</v>
      </c>
      <c r="F3" s="330"/>
      <c r="G3" s="331"/>
      <c r="H3" s="330" t="s">
        <v>44</v>
      </c>
      <c r="I3" s="330"/>
      <c r="J3" s="330"/>
      <c r="K3" s="329" t="s">
        <v>45</v>
      </c>
      <c r="L3" s="330"/>
      <c r="M3" s="331"/>
      <c r="N3" s="332" t="s">
        <v>7</v>
      </c>
      <c r="Q3" s="126"/>
      <c r="R3" s="126"/>
    </row>
    <row r="4" spans="1:18" x14ac:dyDescent="0.2">
      <c r="A4" s="328"/>
      <c r="B4" s="300" t="s">
        <v>8</v>
      </c>
      <c r="C4" s="290" t="s">
        <v>9</v>
      </c>
      <c r="D4" s="301" t="s">
        <v>10</v>
      </c>
      <c r="E4" s="300" t="s">
        <v>11</v>
      </c>
      <c r="F4" s="290" t="s">
        <v>12</v>
      </c>
      <c r="G4" s="301" t="s">
        <v>13</v>
      </c>
      <c r="H4" s="206" t="s">
        <v>14</v>
      </c>
      <c r="I4" s="206" t="s">
        <v>15</v>
      </c>
      <c r="J4" s="206" t="s">
        <v>16</v>
      </c>
      <c r="K4" s="300" t="s">
        <v>17</v>
      </c>
      <c r="L4" s="290" t="s">
        <v>18</v>
      </c>
      <c r="M4" s="301" t="s">
        <v>19</v>
      </c>
      <c r="N4" s="332"/>
    </row>
    <row r="5" spans="1:18" s="80" customFormat="1" x14ac:dyDescent="0.2">
      <c r="A5" s="324" t="s">
        <v>59</v>
      </c>
      <c r="B5" s="325">
        <f>SUM(B6:D6)</f>
        <v>55526.625049728224</v>
      </c>
      <c r="C5" s="326"/>
      <c r="D5" s="327"/>
      <c r="E5" s="325">
        <f>SUM(E6:G6)</f>
        <v>33751.991298309993</v>
      </c>
      <c r="F5" s="326"/>
      <c r="G5" s="327"/>
      <c r="H5" s="326">
        <f>SUM(H6:J6)</f>
        <v>24370.187993047432</v>
      </c>
      <c r="I5" s="326"/>
      <c r="J5" s="326"/>
      <c r="K5" s="325">
        <f>SUM(K6:M6)</f>
        <v>48008.573355200002</v>
      </c>
      <c r="L5" s="326"/>
      <c r="M5" s="327"/>
      <c r="N5" s="323">
        <f>SUM(B6:M6)</f>
        <v>161657.37769628566</v>
      </c>
      <c r="Q5" s="124"/>
      <c r="R5" s="124"/>
    </row>
    <row r="6" spans="1:18" s="80" customFormat="1" x14ac:dyDescent="0.2">
      <c r="A6" s="324"/>
      <c r="B6" s="302">
        <f>'[1]Podklady RZ'!B6</f>
        <v>20171.284224691452</v>
      </c>
      <c r="C6" s="289">
        <f>'[1]Podklady RZ'!C6</f>
        <v>18159.567656779116</v>
      </c>
      <c r="D6" s="303">
        <f>'[1]Podklady RZ'!D6</f>
        <v>17195.773168257656</v>
      </c>
      <c r="E6" s="302">
        <f>'[1]Podklady RZ'!E6</f>
        <v>14282.950376858931</v>
      </c>
      <c r="F6" s="289">
        <f>'[1]Podklady RZ'!F6</f>
        <v>11518.726034990021</v>
      </c>
      <c r="G6" s="303">
        <f>'[1]Podklady RZ'!G6</f>
        <v>7950.3148864610375</v>
      </c>
      <c r="H6" s="202">
        <f>'[1]Podklady RZ'!H6</f>
        <v>7516.8225920681252</v>
      </c>
      <c r="I6" s="202">
        <f>'[1]Podklady RZ'!I6</f>
        <v>7902.9028009583226</v>
      </c>
      <c r="J6" s="202">
        <f>'[1]Podklady RZ'!J6</f>
        <v>8950.4626000209846</v>
      </c>
      <c r="K6" s="302">
        <f>'[1]Podklady RZ'!K6</f>
        <v>12884.3395206</v>
      </c>
      <c r="L6" s="289">
        <f>'[1]Podklady RZ'!L6</f>
        <v>16126.588141400005</v>
      </c>
      <c r="M6" s="303">
        <f>'[1]Podklady RZ'!M6</f>
        <v>18997.6456932</v>
      </c>
      <c r="N6" s="323"/>
    </row>
    <row r="7" spans="1:18" ht="12.75" customHeight="1" x14ac:dyDescent="0.2">
      <c r="A7" s="324" t="s">
        <v>71</v>
      </c>
      <c r="B7" s="325">
        <f>SUM(B8:D8)</f>
        <v>2730.3434040000002</v>
      </c>
      <c r="C7" s="326"/>
      <c r="D7" s="327"/>
      <c r="E7" s="325">
        <f>SUM(E8:G8)</f>
        <v>2400.3284609999996</v>
      </c>
      <c r="F7" s="326"/>
      <c r="G7" s="327"/>
      <c r="H7" s="326">
        <f>SUM(H8:J8)</f>
        <v>2258.2469760000008</v>
      </c>
      <c r="I7" s="326"/>
      <c r="J7" s="326"/>
      <c r="K7" s="325">
        <f>SUM(K8:M8)</f>
        <v>2586.6432000000004</v>
      </c>
      <c r="L7" s="326"/>
      <c r="M7" s="327"/>
      <c r="N7" s="323">
        <f>SUM(B8:M8)</f>
        <v>9975.5620410000029</v>
      </c>
      <c r="P7" s="162"/>
    </row>
    <row r="8" spans="1:18" s="80" customFormat="1" ht="12.75" customHeight="1" x14ac:dyDescent="0.2">
      <c r="A8" s="324"/>
      <c r="B8" s="302">
        <f>'[1]Podklady RZ'!B8</f>
        <v>995.78808600000013</v>
      </c>
      <c r="C8" s="289">
        <f>'[1]Podklady RZ'!C8</f>
        <v>905.41571899999985</v>
      </c>
      <c r="D8" s="303">
        <f>'[1]Podklady RZ'!D8</f>
        <v>829.13959900000032</v>
      </c>
      <c r="E8" s="302">
        <f>'[1]Podklady RZ'!E8</f>
        <v>815.93049299999996</v>
      </c>
      <c r="F8" s="289">
        <f>'[1]Podklady RZ'!F8</f>
        <v>815.75720899999942</v>
      </c>
      <c r="G8" s="303">
        <f>'[1]Podklady RZ'!G8</f>
        <v>768.64075900000046</v>
      </c>
      <c r="H8" s="202">
        <f>'[1]Podklady RZ'!H8</f>
        <v>722.35991500000023</v>
      </c>
      <c r="I8" s="202">
        <f>'[1]Podklady RZ'!I8</f>
        <v>755.7140320000002</v>
      </c>
      <c r="J8" s="202">
        <f>'[1]Podklady RZ'!J8</f>
        <v>780.17302900000038</v>
      </c>
      <c r="K8" s="302">
        <f>'[1]Podklady RZ'!K8</f>
        <v>797.87348300000008</v>
      </c>
      <c r="L8" s="289">
        <f>'[1]Podklady RZ'!L8</f>
        <v>860.3838680000008</v>
      </c>
      <c r="M8" s="303">
        <f>'[1]Podklady RZ'!M8</f>
        <v>928.38584899999967</v>
      </c>
      <c r="N8" s="323"/>
      <c r="P8" s="163"/>
    </row>
    <row r="9" spans="1:18" s="111" customFormat="1" ht="12" customHeight="1" x14ac:dyDescent="0.2">
      <c r="A9" s="324" t="s">
        <v>91</v>
      </c>
      <c r="B9" s="325">
        <f>SUM(B10:D10)</f>
        <v>3967.5836541011736</v>
      </c>
      <c r="C9" s="326"/>
      <c r="D9" s="327"/>
      <c r="E9" s="325">
        <f>SUM(E10:G10)</f>
        <v>2976.332407784656</v>
      </c>
      <c r="F9" s="326"/>
      <c r="G9" s="327"/>
      <c r="H9" s="326">
        <f>SUM(H10:J10)</f>
        <v>2353.638322639847</v>
      </c>
      <c r="I9" s="326"/>
      <c r="J9" s="326"/>
      <c r="K9" s="325">
        <f>SUM(K10:M10)</f>
        <v>3486.3563261130221</v>
      </c>
      <c r="L9" s="326"/>
      <c r="M9" s="327"/>
      <c r="N9" s="323">
        <f>SUM(B10:M10)</f>
        <v>12783.9107106387</v>
      </c>
      <c r="P9" s="162"/>
    </row>
    <row r="10" spans="1:18" s="111" customFormat="1" ht="12" customHeight="1" x14ac:dyDescent="0.2">
      <c r="A10" s="324"/>
      <c r="B10" s="302">
        <f>'[1]Podklady RZ'!B10</f>
        <v>1391.9426286151365</v>
      </c>
      <c r="C10" s="289">
        <f>'[1]Podklady RZ'!C10</f>
        <v>1220.5785664885659</v>
      </c>
      <c r="D10" s="303">
        <f>'[1]Podklady RZ'!D10</f>
        <v>1355.0624589974709</v>
      </c>
      <c r="E10" s="302">
        <f>'[1]Podklady RZ'!E10</f>
        <v>1182.7606480676616</v>
      </c>
      <c r="F10" s="289">
        <f>'[1]Podklady RZ'!F10</f>
        <v>1017.4375661310767</v>
      </c>
      <c r="G10" s="303">
        <f>'[1]Podklady RZ'!G10</f>
        <v>776.13419358591784</v>
      </c>
      <c r="H10" s="202">
        <f>'[1]Podklady RZ'!H10</f>
        <v>740.85484885741482</v>
      </c>
      <c r="I10" s="202">
        <f>'[1]Podklady RZ'!I10</f>
        <v>788.39878941067354</v>
      </c>
      <c r="J10" s="202">
        <f>'[1]Podklady RZ'!J10</f>
        <v>824.38468437175868</v>
      </c>
      <c r="K10" s="302">
        <f>'[1]Podklady RZ'!K10</f>
        <v>1037.4760228219725</v>
      </c>
      <c r="L10" s="289">
        <f>'[1]Podklady RZ'!L10</f>
        <v>1121.0036835861765</v>
      </c>
      <c r="M10" s="303">
        <f>'[1]Podklady RZ'!M10</f>
        <v>1327.8766197048731</v>
      </c>
      <c r="N10" s="323"/>
      <c r="P10" s="163"/>
    </row>
    <row r="11" spans="1:18" s="7" customFormat="1" ht="12" customHeight="1" x14ac:dyDescent="0.2">
      <c r="A11" s="324" t="s">
        <v>187</v>
      </c>
      <c r="B11" s="325">
        <f>SUM(B12:D12)</f>
        <v>12886.724206399995</v>
      </c>
      <c r="C11" s="326"/>
      <c r="D11" s="327"/>
      <c r="E11" s="325">
        <f>SUM(E12:G12)</f>
        <v>10542.619875842562</v>
      </c>
      <c r="F11" s="326"/>
      <c r="G11" s="327"/>
      <c r="H11" s="326">
        <f>SUM(H12:J12)</f>
        <v>9929.4585746167595</v>
      </c>
      <c r="I11" s="326"/>
      <c r="J11" s="326"/>
      <c r="K11" s="325">
        <f>SUM(K12:M12)</f>
        <v>12831.456286813953</v>
      </c>
      <c r="L11" s="326"/>
      <c r="M11" s="327"/>
      <c r="N11" s="323">
        <f>SUM(B12:M12)</f>
        <v>46190.258943673267</v>
      </c>
      <c r="P11" s="162"/>
      <c r="Q11" s="125"/>
      <c r="R11" s="125"/>
    </row>
    <row r="12" spans="1:18" s="111" customFormat="1" ht="12" customHeight="1" x14ac:dyDescent="0.2">
      <c r="A12" s="324"/>
      <c r="B12" s="302">
        <f>'[1]Podklady RZ'!B12</f>
        <v>4724.9864163999973</v>
      </c>
      <c r="C12" s="289">
        <f>'[1]Podklady RZ'!C12</f>
        <v>4013.0937241999936</v>
      </c>
      <c r="D12" s="303">
        <f>'[1]Podklady RZ'!D12</f>
        <v>4148.644065800002</v>
      </c>
      <c r="E12" s="302">
        <f>'[1]Podklady RZ'!E12</f>
        <v>3662.1036800516322</v>
      </c>
      <c r="F12" s="289">
        <f>'[1]Podklady RZ'!F12</f>
        <v>3667.3092091421822</v>
      </c>
      <c r="G12" s="303">
        <f>'[1]Podklady RZ'!G12</f>
        <v>3213.2069866487468</v>
      </c>
      <c r="H12" s="202">
        <f>'[1]Podklady RZ'!H12</f>
        <v>3250.3136600521634</v>
      </c>
      <c r="I12" s="202">
        <f>'[1]Podklady RZ'!I12</f>
        <v>3290.6180820012996</v>
      </c>
      <c r="J12" s="202">
        <f>'[1]Podklady RZ'!J12</f>
        <v>3388.5268325632969</v>
      </c>
      <c r="K12" s="302">
        <f>'[1]Podklady RZ'!K12</f>
        <v>3810.4822501243998</v>
      </c>
      <c r="L12" s="289">
        <f>'[1]Podklady RZ'!L12</f>
        <v>4447.6602079904642</v>
      </c>
      <c r="M12" s="303">
        <f>'[1]Podklady RZ'!M12</f>
        <v>4573.3138286990888</v>
      </c>
      <c r="N12" s="323"/>
      <c r="P12" s="163"/>
    </row>
    <row r="13" spans="1:18" s="7" customFormat="1" ht="12" customHeight="1" x14ac:dyDescent="0.2">
      <c r="A13" s="324" t="s">
        <v>117</v>
      </c>
      <c r="B13" s="325">
        <f>SUM(B14:D14)</f>
        <v>35864.885266227051</v>
      </c>
      <c r="C13" s="326"/>
      <c r="D13" s="327"/>
      <c r="E13" s="325">
        <f>SUM(E14:G14)</f>
        <v>17756.23579868277</v>
      </c>
      <c r="F13" s="326"/>
      <c r="G13" s="327"/>
      <c r="H13" s="326">
        <f>SUM(H14:J14)</f>
        <v>9766.3766637908302</v>
      </c>
      <c r="I13" s="326"/>
      <c r="J13" s="326"/>
      <c r="K13" s="325">
        <f>SUM(K14:M14)</f>
        <v>29041.886406273028</v>
      </c>
      <c r="L13" s="326"/>
      <c r="M13" s="327"/>
      <c r="N13" s="323">
        <f>SUM(B14:M14)</f>
        <v>92429.38413497369</v>
      </c>
      <c r="P13" s="162"/>
      <c r="Q13" s="125"/>
      <c r="R13" s="125"/>
    </row>
    <row r="14" spans="1:18" s="111" customFormat="1" ht="12" customHeight="1" x14ac:dyDescent="0.2">
      <c r="A14" s="324"/>
      <c r="B14" s="302">
        <f>'[1]Podklady RZ'!B14</f>
        <v>13031.248077676319</v>
      </c>
      <c r="C14" s="289">
        <f>'[1]Podklady RZ'!C14</f>
        <v>11995.289081090546</v>
      </c>
      <c r="D14" s="303">
        <f>'[1]Podklady RZ'!D14</f>
        <v>10838.348107460184</v>
      </c>
      <c r="E14" s="302">
        <f>'[1]Podklady RZ'!E14</f>
        <v>8596.0324977396376</v>
      </c>
      <c r="F14" s="289">
        <f>'[1]Podklady RZ'!F14</f>
        <v>5988.6269607167633</v>
      </c>
      <c r="G14" s="303">
        <f>'[1]Podklady RZ'!G14</f>
        <v>3171.5763402263701</v>
      </c>
      <c r="H14" s="202">
        <f>'[1]Podklady RZ'!H14</f>
        <v>2784.1930241585501</v>
      </c>
      <c r="I14" s="202">
        <f>'[1]Podklady RZ'!I14</f>
        <v>3046.8894615463496</v>
      </c>
      <c r="J14" s="202">
        <f>'[1]Podklady RZ'!J14</f>
        <v>3935.2941780859301</v>
      </c>
      <c r="K14" s="302">
        <f>'[1]Podklady RZ'!K14</f>
        <v>7223.6160516536247</v>
      </c>
      <c r="L14" s="289">
        <f>'[1]Podklady RZ'!L14</f>
        <v>9685.8104448233571</v>
      </c>
      <c r="M14" s="303">
        <f>'[1]Podklady RZ'!M14</f>
        <v>12132.459909796044</v>
      </c>
      <c r="N14" s="323"/>
      <c r="P14" s="133"/>
    </row>
    <row r="15" spans="1:18" s="111" customFormat="1" ht="12" customHeight="1" x14ac:dyDescent="0.2">
      <c r="A15" s="324" t="s">
        <v>90</v>
      </c>
      <c r="B15" s="325">
        <f>SUM(B16:D16)</f>
        <v>77.088519000008091</v>
      </c>
      <c r="C15" s="326"/>
      <c r="D15" s="327"/>
      <c r="E15" s="325">
        <f>SUM(E16:G16)</f>
        <v>76.474754999999732</v>
      </c>
      <c r="F15" s="326"/>
      <c r="G15" s="327"/>
      <c r="H15" s="326">
        <f>SUM(H16:J16)</f>
        <v>62.467455999995764</v>
      </c>
      <c r="I15" s="326"/>
      <c r="J15" s="326"/>
      <c r="K15" s="325">
        <f>SUM(K16:M16)</f>
        <v>62.2311360000067</v>
      </c>
      <c r="L15" s="326"/>
      <c r="M15" s="327"/>
      <c r="N15" s="323">
        <f>SUM(B16:M16)</f>
        <v>278.26186600001029</v>
      </c>
      <c r="P15" s="122"/>
    </row>
    <row r="16" spans="1:18" s="111" customFormat="1" ht="12" customHeight="1" x14ac:dyDescent="0.2">
      <c r="A16" s="324"/>
      <c r="B16" s="302">
        <f>'[1]Podklady RZ'!B16</f>
        <v>27.319015999999465</v>
      </c>
      <c r="C16" s="289">
        <f>'[1]Podklady RZ'!C16</f>
        <v>25.190566000010222</v>
      </c>
      <c r="D16" s="303">
        <f>'[1]Podklady RZ'!D16</f>
        <v>24.578936999998405</v>
      </c>
      <c r="E16" s="302">
        <f>'[1]Podklady RZ'!E16</f>
        <v>26.123057999999219</v>
      </c>
      <c r="F16" s="289">
        <f>'[1]Podklady RZ'!F16</f>
        <v>29.595089999998891</v>
      </c>
      <c r="G16" s="303">
        <f>'[1]Podklady RZ'!G16</f>
        <v>20.756607000001623</v>
      </c>
      <c r="H16" s="202">
        <f>'[1]Podklady RZ'!H16</f>
        <v>19.101143999996566</v>
      </c>
      <c r="I16" s="202">
        <f>'[1]Podklady RZ'!I16</f>
        <v>21.282436000000416</v>
      </c>
      <c r="J16" s="202">
        <f>'[1]Podklady RZ'!J16</f>
        <v>22.083875999998781</v>
      </c>
      <c r="K16" s="302">
        <f>'[1]Podklady RZ'!K16</f>
        <v>14.89171300000362</v>
      </c>
      <c r="L16" s="289">
        <f>'[1]Podklady RZ'!L16</f>
        <v>11.729937000005521</v>
      </c>
      <c r="M16" s="303">
        <f>'[1]Podklady RZ'!M16</f>
        <v>35.60948599999756</v>
      </c>
      <c r="N16" s="323"/>
      <c r="P16" s="133"/>
    </row>
    <row r="17" spans="1:14" s="78" customFormat="1" ht="11.25" x14ac:dyDescent="0.2">
      <c r="A17" s="203"/>
      <c r="B17" s="4"/>
      <c r="C17" s="4"/>
      <c r="D17" s="4"/>
      <c r="E17" s="4"/>
      <c r="F17" s="4"/>
      <c r="G17" s="4"/>
      <c r="H17" s="4"/>
      <c r="I17" s="4"/>
      <c r="J17" s="4"/>
      <c r="K17" s="4"/>
      <c r="L17" s="4"/>
      <c r="M17" s="4"/>
      <c r="N17" s="3"/>
    </row>
    <row r="18" spans="1:14" x14ac:dyDescent="0.2">
      <c r="A18" s="113" t="str">
        <f>A5</f>
        <v>Výroba tepla brutto</v>
      </c>
      <c r="B18" s="114">
        <f t="shared" ref="B18:M18" si="0">B6</f>
        <v>20171.284224691452</v>
      </c>
      <c r="C18" s="114">
        <f t="shared" si="0"/>
        <v>18159.567656779116</v>
      </c>
      <c r="D18" s="114">
        <f t="shared" si="0"/>
        <v>17195.773168257656</v>
      </c>
      <c r="E18" s="114">
        <f t="shared" si="0"/>
        <v>14282.950376858931</v>
      </c>
      <c r="F18" s="114">
        <f t="shared" si="0"/>
        <v>11518.726034990021</v>
      </c>
      <c r="G18" s="114">
        <f t="shared" si="0"/>
        <v>7950.3148864610375</v>
      </c>
      <c r="H18" s="114">
        <f t="shared" si="0"/>
        <v>7516.8225920681252</v>
      </c>
      <c r="I18" s="114">
        <f t="shared" si="0"/>
        <v>7902.9028009583226</v>
      </c>
      <c r="J18" s="114">
        <f t="shared" si="0"/>
        <v>8950.4626000209846</v>
      </c>
      <c r="K18" s="114">
        <f t="shared" si="0"/>
        <v>12884.3395206</v>
      </c>
      <c r="L18" s="114">
        <f t="shared" si="0"/>
        <v>16126.588141400005</v>
      </c>
      <c r="M18" s="114">
        <f t="shared" si="0"/>
        <v>18997.6456932</v>
      </c>
    </row>
    <row r="19" spans="1:14" x14ac:dyDescent="0.2">
      <c r="A19" s="10" t="str">
        <f>A7</f>
        <v xml:space="preserve">Technologická vlastní spotřeba tepla </v>
      </c>
      <c r="B19" s="26">
        <f t="shared" ref="B19:M19" si="1">-B8</f>
        <v>-995.78808600000013</v>
      </c>
      <c r="C19" s="26">
        <f t="shared" si="1"/>
        <v>-905.41571899999985</v>
      </c>
      <c r="D19" s="26">
        <f t="shared" si="1"/>
        <v>-829.13959900000032</v>
      </c>
      <c r="E19" s="26">
        <f t="shared" si="1"/>
        <v>-815.93049299999996</v>
      </c>
      <c r="F19" s="26">
        <f t="shared" si="1"/>
        <v>-815.75720899999942</v>
      </c>
      <c r="G19" s="26">
        <f t="shared" si="1"/>
        <v>-768.64075900000046</v>
      </c>
      <c r="H19" s="26">
        <f t="shared" si="1"/>
        <v>-722.35991500000023</v>
      </c>
      <c r="I19" s="26">
        <f t="shared" si="1"/>
        <v>-755.7140320000002</v>
      </c>
      <c r="J19" s="26">
        <f t="shared" si="1"/>
        <v>-780.17302900000038</v>
      </c>
      <c r="K19" s="26">
        <f t="shared" si="1"/>
        <v>-797.87348300000008</v>
      </c>
      <c r="L19" s="26">
        <f t="shared" si="1"/>
        <v>-860.3838680000008</v>
      </c>
      <c r="M19" s="26">
        <f t="shared" si="1"/>
        <v>-928.38584899999967</v>
      </c>
    </row>
    <row r="20" spans="1:14" x14ac:dyDescent="0.2">
      <c r="A20" s="10" t="str">
        <f>A9</f>
        <v>Ztráty</v>
      </c>
      <c r="B20" s="114">
        <f t="shared" ref="B20:M20" si="2">-B10</f>
        <v>-1391.9426286151365</v>
      </c>
      <c r="C20" s="114">
        <f t="shared" si="2"/>
        <v>-1220.5785664885659</v>
      </c>
      <c r="D20" s="114">
        <f t="shared" si="2"/>
        <v>-1355.0624589974709</v>
      </c>
      <c r="E20" s="114">
        <f t="shared" si="2"/>
        <v>-1182.7606480676616</v>
      </c>
      <c r="F20" s="114">
        <f t="shared" si="2"/>
        <v>-1017.4375661310767</v>
      </c>
      <c r="G20" s="114">
        <f t="shared" si="2"/>
        <v>-776.13419358591784</v>
      </c>
      <c r="H20" s="114">
        <f t="shared" si="2"/>
        <v>-740.85484885741482</v>
      </c>
      <c r="I20" s="114">
        <f t="shared" si="2"/>
        <v>-788.39878941067354</v>
      </c>
      <c r="J20" s="114">
        <f t="shared" si="2"/>
        <v>-824.38468437175868</v>
      </c>
      <c r="K20" s="114">
        <f t="shared" si="2"/>
        <v>-1037.4760228219725</v>
      </c>
      <c r="L20" s="114">
        <f t="shared" si="2"/>
        <v>-1121.0036835861765</v>
      </c>
      <c r="M20" s="114">
        <f t="shared" si="2"/>
        <v>-1327.8766197048731</v>
      </c>
      <c r="N20" s="79"/>
    </row>
    <row r="21" spans="1:14" x14ac:dyDescent="0.2">
      <c r="A21" s="104" t="str">
        <f>A11</f>
        <v>Vlastní spotřeba tepla</v>
      </c>
      <c r="B21" s="94">
        <f>-B12</f>
        <v>-4724.9864163999973</v>
      </c>
      <c r="C21" s="94">
        <f t="shared" ref="C21:M21" si="3">-C12</f>
        <v>-4013.0937241999936</v>
      </c>
      <c r="D21" s="94">
        <f t="shared" si="3"/>
        <v>-4148.644065800002</v>
      </c>
      <c r="E21" s="94">
        <f t="shared" si="3"/>
        <v>-3662.1036800516322</v>
      </c>
      <c r="F21" s="94">
        <f t="shared" si="3"/>
        <v>-3667.3092091421822</v>
      </c>
      <c r="G21" s="94">
        <f t="shared" si="3"/>
        <v>-3213.2069866487468</v>
      </c>
      <c r="H21" s="94">
        <f t="shared" si="3"/>
        <v>-3250.3136600521634</v>
      </c>
      <c r="I21" s="94">
        <f t="shared" si="3"/>
        <v>-3290.6180820012996</v>
      </c>
      <c r="J21" s="94">
        <f t="shared" si="3"/>
        <v>-3388.5268325632969</v>
      </c>
      <c r="K21" s="94">
        <f t="shared" si="3"/>
        <v>-3810.4822501243998</v>
      </c>
      <c r="L21" s="94">
        <f t="shared" si="3"/>
        <v>-4447.6602079904642</v>
      </c>
      <c r="M21" s="94">
        <f t="shared" si="3"/>
        <v>-4573.3138286990888</v>
      </c>
      <c r="N21" s="79"/>
    </row>
    <row r="22" spans="1:14" x14ac:dyDescent="0.2">
      <c r="A22" s="104" t="str">
        <f>A13</f>
        <v>Dodávky tepla</v>
      </c>
      <c r="B22" s="94">
        <f t="shared" ref="B22:M22" si="4">-B14</f>
        <v>-13031.248077676319</v>
      </c>
      <c r="C22" s="94">
        <f t="shared" si="4"/>
        <v>-11995.289081090546</v>
      </c>
      <c r="D22" s="94">
        <f t="shared" si="4"/>
        <v>-10838.348107460184</v>
      </c>
      <c r="E22" s="94">
        <f t="shared" si="4"/>
        <v>-8596.0324977396376</v>
      </c>
      <c r="F22" s="94">
        <f t="shared" si="4"/>
        <v>-5988.6269607167633</v>
      </c>
      <c r="G22" s="94">
        <f t="shared" si="4"/>
        <v>-3171.5763402263701</v>
      </c>
      <c r="H22" s="94">
        <f t="shared" si="4"/>
        <v>-2784.1930241585501</v>
      </c>
      <c r="I22" s="94">
        <f t="shared" si="4"/>
        <v>-3046.8894615463496</v>
      </c>
      <c r="J22" s="94">
        <f t="shared" si="4"/>
        <v>-3935.2941780859301</v>
      </c>
      <c r="K22" s="94">
        <f t="shared" si="4"/>
        <v>-7223.6160516536247</v>
      </c>
      <c r="L22" s="94">
        <f t="shared" si="4"/>
        <v>-9685.8104448233571</v>
      </c>
      <c r="M22" s="94">
        <f t="shared" si="4"/>
        <v>-12132.459909796044</v>
      </c>
    </row>
    <row r="23" spans="1:14" x14ac:dyDescent="0.2">
      <c r="A23" s="104" t="str">
        <f>A15</f>
        <v>Bilanční rozdíl</v>
      </c>
      <c r="B23" s="94">
        <f t="shared" ref="B23:M23" si="5">-B16</f>
        <v>-27.319015999999465</v>
      </c>
      <c r="C23" s="94">
        <f t="shared" si="5"/>
        <v>-25.190566000010222</v>
      </c>
      <c r="D23" s="94">
        <f t="shared" si="5"/>
        <v>-24.578936999998405</v>
      </c>
      <c r="E23" s="94">
        <f t="shared" si="5"/>
        <v>-26.123057999999219</v>
      </c>
      <c r="F23" s="94">
        <f t="shared" si="5"/>
        <v>-29.595089999998891</v>
      </c>
      <c r="G23" s="94">
        <f t="shared" si="5"/>
        <v>-20.756607000001623</v>
      </c>
      <c r="H23" s="94">
        <f t="shared" si="5"/>
        <v>-19.101143999996566</v>
      </c>
      <c r="I23" s="94">
        <f t="shared" si="5"/>
        <v>-21.282436000000416</v>
      </c>
      <c r="J23" s="94">
        <f t="shared" si="5"/>
        <v>-22.083875999998781</v>
      </c>
      <c r="K23" s="94">
        <f t="shared" si="5"/>
        <v>-14.89171300000362</v>
      </c>
      <c r="L23" s="94">
        <f t="shared" si="5"/>
        <v>-11.729937000005521</v>
      </c>
      <c r="M23" s="94">
        <f t="shared" si="5"/>
        <v>-35.60948599999756</v>
      </c>
    </row>
    <row r="42" spans="1:4" x14ac:dyDescent="0.2">
      <c r="A42" s="118"/>
      <c r="B42" s="122"/>
      <c r="C42" s="119"/>
      <c r="D42" s="119"/>
    </row>
    <row r="43" spans="1:4" x14ac:dyDescent="0.2">
      <c r="B43" s="119"/>
      <c r="C43" s="119"/>
      <c r="D43" s="119"/>
    </row>
    <row r="44" spans="1:4" x14ac:dyDescent="0.2">
      <c r="B44" s="119"/>
      <c r="C44" s="119"/>
      <c r="D44" s="119"/>
    </row>
  </sheetData>
  <mergeCells count="42">
    <mergeCell ref="N15:N16"/>
    <mergeCell ref="A15:A16"/>
    <mergeCell ref="B15:D15"/>
    <mergeCell ref="E15:G15"/>
    <mergeCell ref="H15:J15"/>
    <mergeCell ref="K15:M15"/>
    <mergeCell ref="N9:N10"/>
    <mergeCell ref="N13:N14"/>
    <mergeCell ref="A11:A12"/>
    <mergeCell ref="B11:D11"/>
    <mergeCell ref="E11:G11"/>
    <mergeCell ref="H11:J11"/>
    <mergeCell ref="K11:M11"/>
    <mergeCell ref="H13:J13"/>
    <mergeCell ref="K13:M13"/>
    <mergeCell ref="N11:N12"/>
    <mergeCell ref="H7:J7"/>
    <mergeCell ref="K7:M7"/>
    <mergeCell ref="A13:A14"/>
    <mergeCell ref="B13:D13"/>
    <mergeCell ref="E13:G13"/>
    <mergeCell ref="E9:G9"/>
    <mergeCell ref="H9:J9"/>
    <mergeCell ref="K9:M9"/>
    <mergeCell ref="A9:A10"/>
    <mergeCell ref="B9:D9"/>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s>
  <phoneticPr fontId="8" type="noConversion"/>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4"/>
  <dimension ref="A1:U40"/>
  <sheetViews>
    <sheetView showGridLines="0" view="pageBreakPreview" zoomScaleNormal="70" zoomScaleSheetLayoutView="100" workbookViewId="0">
      <selection activeCell="S32" sqref="S32"/>
    </sheetView>
  </sheetViews>
  <sheetFormatPr defaultColWidth="9.140625" defaultRowHeight="12" x14ac:dyDescent="0.2"/>
  <cols>
    <col min="1" max="1" width="30.85546875" style="67" customWidth="1"/>
    <col min="2" max="13" width="8.5703125" style="67" customWidth="1"/>
    <col min="14" max="14" width="10.42578125" style="67" customWidth="1"/>
    <col min="15" max="15" width="8.42578125" style="67" customWidth="1"/>
    <col min="16" max="16" width="11.42578125" style="67" bestFit="1" customWidth="1"/>
    <col min="17" max="16384" width="9.140625" style="67"/>
  </cols>
  <sheetData>
    <row r="1" spans="1:21" s="135" customFormat="1" ht="20.25" x14ac:dyDescent="0.3">
      <c r="A1" s="188" t="s">
        <v>260</v>
      </c>
      <c r="N1" s="259" t="str">
        <f>'3'!N1</f>
        <v>2021</v>
      </c>
    </row>
    <row r="2" spans="1:21" s="77" customFormat="1" ht="18" x14ac:dyDescent="0.25">
      <c r="A2" s="255" t="s">
        <v>261</v>
      </c>
      <c r="B2" s="73"/>
      <c r="C2" s="73"/>
      <c r="D2" s="73"/>
      <c r="E2" s="73"/>
      <c r="F2" s="73"/>
      <c r="G2" s="73"/>
      <c r="H2" s="73"/>
      <c r="I2" s="73"/>
      <c r="J2" s="73"/>
      <c r="K2" s="73"/>
      <c r="L2" s="73"/>
      <c r="M2" s="73"/>
    </row>
    <row r="3" spans="1:21" ht="6" customHeight="1" x14ac:dyDescent="0.2">
      <c r="A3" s="7"/>
      <c r="B3" s="204"/>
      <c r="C3" s="204"/>
      <c r="D3" s="204"/>
      <c r="E3" s="204"/>
      <c r="F3" s="204"/>
      <c r="G3" s="204"/>
      <c r="H3" s="204"/>
      <c r="I3" s="204"/>
      <c r="J3" s="204"/>
      <c r="K3" s="204"/>
      <c r="L3" s="204"/>
      <c r="M3" s="204"/>
      <c r="N3" s="204"/>
    </row>
    <row r="4" spans="1:21" x14ac:dyDescent="0.2">
      <c r="A4" s="328"/>
      <c r="B4" s="329" t="s">
        <v>42</v>
      </c>
      <c r="C4" s="330"/>
      <c r="D4" s="331"/>
      <c r="E4" s="330" t="s">
        <v>43</v>
      </c>
      <c r="F4" s="330"/>
      <c r="G4" s="330"/>
      <c r="H4" s="329" t="s">
        <v>44</v>
      </c>
      <c r="I4" s="330"/>
      <c r="J4" s="331"/>
      <c r="K4" s="329" t="s">
        <v>45</v>
      </c>
      <c r="L4" s="330"/>
      <c r="M4" s="331"/>
      <c r="N4" s="224" t="s">
        <v>7</v>
      </c>
    </row>
    <row r="5" spans="1:21" x14ac:dyDescent="0.2">
      <c r="A5" s="328"/>
      <c r="B5" s="300" t="s">
        <v>8</v>
      </c>
      <c r="C5" s="290" t="s">
        <v>9</v>
      </c>
      <c r="D5" s="301" t="s">
        <v>10</v>
      </c>
      <c r="E5" s="206" t="s">
        <v>11</v>
      </c>
      <c r="F5" s="206" t="s">
        <v>12</v>
      </c>
      <c r="G5" s="206" t="s">
        <v>13</v>
      </c>
      <c r="H5" s="300" t="s">
        <v>14</v>
      </c>
      <c r="I5" s="290" t="s">
        <v>15</v>
      </c>
      <c r="J5" s="301" t="s">
        <v>16</v>
      </c>
      <c r="K5" s="300" t="s">
        <v>17</v>
      </c>
      <c r="L5" s="290" t="s">
        <v>18</v>
      </c>
      <c r="M5" s="301" t="s">
        <v>19</v>
      </c>
      <c r="N5" s="207"/>
    </row>
    <row r="6" spans="1:21" s="80" customFormat="1" x14ac:dyDescent="0.2">
      <c r="A6" s="333" t="s">
        <v>59</v>
      </c>
      <c r="B6" s="334">
        <f>SUM(B7:D7)</f>
        <v>55526.625049728224</v>
      </c>
      <c r="C6" s="323"/>
      <c r="D6" s="335"/>
      <c r="E6" s="323">
        <f>SUM(E7:G7)</f>
        <v>33751.991298309993</v>
      </c>
      <c r="F6" s="323"/>
      <c r="G6" s="323"/>
      <c r="H6" s="334">
        <f>SUM(H7:J7)</f>
        <v>24370.187993047432</v>
      </c>
      <c r="I6" s="323"/>
      <c r="J6" s="335"/>
      <c r="K6" s="334">
        <f>SUM(K7:M7)</f>
        <v>48008.573355200002</v>
      </c>
      <c r="L6" s="323"/>
      <c r="M6" s="335"/>
      <c r="N6" s="323">
        <f>SUM(N8:N23)</f>
        <v>161657.37769628561</v>
      </c>
    </row>
    <row r="7" spans="1:21" s="80" customFormat="1" x14ac:dyDescent="0.2">
      <c r="A7" s="333"/>
      <c r="B7" s="304">
        <f t="shared" ref="B7:M7" si="0">SUM(B8:B23)</f>
        <v>20171.284224691452</v>
      </c>
      <c r="C7" s="288">
        <f t="shared" si="0"/>
        <v>18159.567656779116</v>
      </c>
      <c r="D7" s="305">
        <f t="shared" si="0"/>
        <v>17195.773168257656</v>
      </c>
      <c r="E7" s="205">
        <f t="shared" si="0"/>
        <v>14282.950376858931</v>
      </c>
      <c r="F7" s="205">
        <f t="shared" si="0"/>
        <v>11518.726034990021</v>
      </c>
      <c r="G7" s="205">
        <f t="shared" si="0"/>
        <v>7950.3148864610375</v>
      </c>
      <c r="H7" s="304">
        <f t="shared" si="0"/>
        <v>7516.8225920681252</v>
      </c>
      <c r="I7" s="288">
        <f t="shared" si="0"/>
        <v>7902.9028009583226</v>
      </c>
      <c r="J7" s="305">
        <f t="shared" si="0"/>
        <v>8950.4626000209846</v>
      </c>
      <c r="K7" s="304">
        <f t="shared" si="0"/>
        <v>12884.3395206</v>
      </c>
      <c r="L7" s="288">
        <f t="shared" si="0"/>
        <v>16126.588141400005</v>
      </c>
      <c r="M7" s="305">
        <f t="shared" si="0"/>
        <v>18997.6456932</v>
      </c>
      <c r="N7" s="323"/>
      <c r="Q7" s="137"/>
    </row>
    <row r="8" spans="1:21" x14ac:dyDescent="0.2">
      <c r="A8" s="174" t="s">
        <v>40</v>
      </c>
      <c r="B8" s="302">
        <f>'[1]Podklady RZ'!B24</f>
        <v>2444.4989100000003</v>
      </c>
      <c r="C8" s="289">
        <f>'[1]Podklady RZ'!C24</f>
        <v>2178.1215000000007</v>
      </c>
      <c r="D8" s="303">
        <f>'[1]Podklady RZ'!D24</f>
        <v>2339.1195859999998</v>
      </c>
      <c r="E8" s="202">
        <f>'[1]Podklady RZ'!E24</f>
        <v>2130.5873469999997</v>
      </c>
      <c r="F8" s="202">
        <f>'[1]Podklady RZ'!F24</f>
        <v>2038.162</v>
      </c>
      <c r="G8" s="202">
        <f>'[1]Podklady RZ'!G24</f>
        <v>1545.6078429999998</v>
      </c>
      <c r="H8" s="302">
        <f>'[1]Podklady RZ'!H24</f>
        <v>1510.9829240000001</v>
      </c>
      <c r="I8" s="289">
        <f>'[1]Podklady RZ'!I24</f>
        <v>1638.5476530000005</v>
      </c>
      <c r="J8" s="303">
        <f>'[1]Podklady RZ'!J24</f>
        <v>1664.7120639999998</v>
      </c>
      <c r="K8" s="302">
        <f>'[1]Podklady RZ'!K24</f>
        <v>1625.0642250000001</v>
      </c>
      <c r="L8" s="289">
        <f>'[1]Podklady RZ'!L24</f>
        <v>2265.3309679999993</v>
      </c>
      <c r="M8" s="303">
        <f>'[1]Podklady RZ'!M24</f>
        <v>2357.6056559999993</v>
      </c>
      <c r="N8" s="202">
        <f t="shared" ref="N8:N23" si="1">SUM(B8:M8)</f>
        <v>23738.340675999996</v>
      </c>
      <c r="P8" s="169"/>
      <c r="Q8" s="131"/>
      <c r="R8" s="131"/>
      <c r="S8" s="131"/>
      <c r="T8" s="131"/>
      <c r="U8" s="122"/>
    </row>
    <row r="9" spans="1:21" x14ac:dyDescent="0.2">
      <c r="A9" s="174" t="s">
        <v>39</v>
      </c>
      <c r="B9" s="302">
        <f>'[1]Podklady RZ'!B25</f>
        <v>419.22686300000015</v>
      </c>
      <c r="C9" s="289">
        <f>'[1]Podklady RZ'!C25</f>
        <v>373.81683499999986</v>
      </c>
      <c r="D9" s="303">
        <f>'[1]Podklady RZ'!D25</f>
        <v>400.05206500000048</v>
      </c>
      <c r="E9" s="202">
        <f>'[1]Podklady RZ'!E25</f>
        <v>369.67151099999978</v>
      </c>
      <c r="F9" s="202">
        <f>'[1]Podklady RZ'!F25</f>
        <v>348.78503999999998</v>
      </c>
      <c r="G9" s="202">
        <f>'[1]Podklady RZ'!G25</f>
        <v>290.10369800000001</v>
      </c>
      <c r="H9" s="302">
        <f>'[1]Podklady RZ'!H25</f>
        <v>287.47251599999987</v>
      </c>
      <c r="I9" s="289">
        <f>'[1]Podklady RZ'!I25</f>
        <v>298.67701400000004</v>
      </c>
      <c r="J9" s="303">
        <f>'[1]Podklady RZ'!J25</f>
        <v>312.40575800000011</v>
      </c>
      <c r="K9" s="302">
        <f>'[1]Podklady RZ'!K25</f>
        <v>364.12403499999988</v>
      </c>
      <c r="L9" s="289">
        <f>'[1]Podklady RZ'!L25</f>
        <v>387.18366100000009</v>
      </c>
      <c r="M9" s="303">
        <f>'[1]Podklady RZ'!M25</f>
        <v>417.41886000000011</v>
      </c>
      <c r="N9" s="202">
        <f t="shared" si="1"/>
        <v>4268.9378559999996</v>
      </c>
      <c r="P9" s="169"/>
      <c r="Q9" s="131"/>
      <c r="R9" s="131"/>
      <c r="S9" s="131"/>
      <c r="T9" s="131"/>
      <c r="U9" s="122"/>
    </row>
    <row r="10" spans="1:21" x14ac:dyDescent="0.2">
      <c r="A10" s="174" t="s">
        <v>38</v>
      </c>
      <c r="B10" s="302">
        <f>'[1]Podklady RZ'!B26</f>
        <v>2146.6621289999998</v>
      </c>
      <c r="C10" s="289">
        <f>'[1]Podklady RZ'!C26</f>
        <v>1902.2954259999997</v>
      </c>
      <c r="D10" s="303">
        <f>'[1]Podklady RZ'!D26</f>
        <v>1622.3598930000001</v>
      </c>
      <c r="E10" s="202">
        <f>'[1]Podklady RZ'!E26</f>
        <v>1294.2479320000002</v>
      </c>
      <c r="F10" s="202">
        <f>'[1]Podklady RZ'!F26</f>
        <v>829.40105299999982</v>
      </c>
      <c r="G10" s="202">
        <f>'[1]Podklady RZ'!G26</f>
        <v>502.45863300000002</v>
      </c>
      <c r="H10" s="302">
        <f>'[1]Podklady RZ'!H26</f>
        <v>534.23479500000008</v>
      </c>
      <c r="I10" s="289">
        <f>'[1]Podklady RZ'!I26</f>
        <v>478.20120099999997</v>
      </c>
      <c r="J10" s="303">
        <f>'[1]Podklady RZ'!J26</f>
        <v>630.53975400000013</v>
      </c>
      <c r="K10" s="302">
        <f>'[1]Podklady RZ'!K26</f>
        <v>1237.4683910000001</v>
      </c>
      <c r="L10" s="289">
        <f>'[1]Podklady RZ'!L26</f>
        <v>1469.092083</v>
      </c>
      <c r="M10" s="303">
        <f>'[1]Podklady RZ'!M26</f>
        <v>1946.1531480000001</v>
      </c>
      <c r="N10" s="202">
        <f t="shared" si="1"/>
        <v>14593.114437999999</v>
      </c>
      <c r="P10" s="169"/>
      <c r="Q10" s="131"/>
      <c r="R10" s="131"/>
      <c r="S10" s="131"/>
      <c r="T10" s="131"/>
      <c r="U10" s="122"/>
    </row>
    <row r="11" spans="1:21" x14ac:dyDescent="0.2">
      <c r="A11" s="174" t="s">
        <v>60</v>
      </c>
      <c r="B11" s="302">
        <f>'[1]Podklady RZ'!B27</f>
        <v>2.22417</v>
      </c>
      <c r="C11" s="289">
        <f>'[1]Podklady RZ'!C27</f>
        <v>2.50345</v>
      </c>
      <c r="D11" s="303">
        <f>'[1]Podklady RZ'!D27</f>
        <v>2.6713300000000002</v>
      </c>
      <c r="E11" s="202">
        <f>'[1]Podklady RZ'!E27</f>
        <v>3.2674300000000005</v>
      </c>
      <c r="F11" s="202">
        <f>'[1]Podklady RZ'!F27</f>
        <v>2.7971709999999996</v>
      </c>
      <c r="G11" s="202">
        <f>'[1]Podklady RZ'!G27</f>
        <v>3.3154819999999998</v>
      </c>
      <c r="H11" s="302">
        <f>'[1]Podklady RZ'!H27</f>
        <v>4.3547579999999995</v>
      </c>
      <c r="I11" s="289">
        <f>'[1]Podklady RZ'!I27</f>
        <v>3.99437</v>
      </c>
      <c r="J11" s="303">
        <f>'[1]Podklady RZ'!J27</f>
        <v>3.8039420000000006</v>
      </c>
      <c r="K11" s="302">
        <f>'[1]Podklady RZ'!K27</f>
        <v>3.6593400000000003</v>
      </c>
      <c r="L11" s="289">
        <f>'[1]Podklady RZ'!L27</f>
        <v>2.56596</v>
      </c>
      <c r="M11" s="303">
        <f>'[1]Podklady RZ'!M27</f>
        <v>2.8911500000000001</v>
      </c>
      <c r="N11" s="202">
        <f t="shared" si="1"/>
        <v>38.048552999999998</v>
      </c>
      <c r="P11" s="169"/>
      <c r="Q11" s="131"/>
      <c r="R11" s="131"/>
      <c r="S11" s="131"/>
      <c r="T11" s="131"/>
      <c r="U11" s="122"/>
    </row>
    <row r="12" spans="1:21" x14ac:dyDescent="0.2">
      <c r="A12" s="174" t="s">
        <v>61</v>
      </c>
      <c r="B12" s="302">
        <f>'[1]Podklady RZ'!B28</f>
        <v>14.387577303656199</v>
      </c>
      <c r="C12" s="289">
        <f>'[1]Podklady RZ'!C28</f>
        <v>13.035797786244411</v>
      </c>
      <c r="D12" s="303">
        <f>'[1]Podklady RZ'!D28</f>
        <v>10.789857737050102</v>
      </c>
      <c r="E12" s="202">
        <f>'[1]Podklady RZ'!E28</f>
        <v>9.4383836134619852</v>
      </c>
      <c r="F12" s="202">
        <f>'[1]Podklady RZ'!F28</f>
        <v>7.191943472109716</v>
      </c>
      <c r="G12" s="202">
        <f>'[1]Podklady RZ'!G28</f>
        <v>3.5024906402360187</v>
      </c>
      <c r="H12" s="302">
        <f>'[1]Podklady RZ'!H28</f>
        <v>3.0570131166255332</v>
      </c>
      <c r="I12" s="289">
        <f>'[1]Podklady RZ'!I28</f>
        <v>2.9801046669147877</v>
      </c>
      <c r="J12" s="303">
        <f>'[1]Podklady RZ'!J28</f>
        <v>4.7103776936663362</v>
      </c>
      <c r="K12" s="302">
        <f>'[1]Podklady RZ'!K28</f>
        <v>8.583945093569179</v>
      </c>
      <c r="L12" s="289">
        <f>'[1]Podklady RZ'!L28</f>
        <v>10.404916030468042</v>
      </c>
      <c r="M12" s="303">
        <f>'[1]Podklady RZ'!M28</f>
        <v>12.580112845997682</v>
      </c>
      <c r="N12" s="202">
        <f t="shared" si="1"/>
        <v>100.66252</v>
      </c>
      <c r="P12" s="169"/>
      <c r="Q12" s="131"/>
      <c r="R12" s="131"/>
      <c r="S12" s="131"/>
      <c r="T12" s="131"/>
      <c r="U12" s="122"/>
    </row>
    <row r="13" spans="1:21" x14ac:dyDescent="0.2">
      <c r="A13" s="174" t="s">
        <v>62</v>
      </c>
      <c r="B13" s="302">
        <f>'[1]Podklady RZ'!B29</f>
        <v>1.0129000000000001E-2</v>
      </c>
      <c r="C13" s="289">
        <f>'[1]Podklady RZ'!C29</f>
        <v>2.0753999999999998E-2</v>
      </c>
      <c r="D13" s="303">
        <f>'[1]Podklady RZ'!D29</f>
        <v>3.7942999999999998E-2</v>
      </c>
      <c r="E13" s="202">
        <f>'[1]Podklady RZ'!E29</f>
        <v>5.2948000000000002E-2</v>
      </c>
      <c r="F13" s="202">
        <f>'[1]Podklady RZ'!F29</f>
        <v>6.1956999999999998E-2</v>
      </c>
      <c r="G13" s="202">
        <f>'[1]Podklady RZ'!G29</f>
        <v>0.100568</v>
      </c>
      <c r="H13" s="302">
        <f>'[1]Podklady RZ'!H29</f>
        <v>8.5294999999999996E-2</v>
      </c>
      <c r="I13" s="289">
        <f>'[1]Podklady RZ'!I29</f>
        <v>6.8782999999999997E-2</v>
      </c>
      <c r="J13" s="303">
        <f>'[1]Podklady RZ'!J29</f>
        <v>5.7896000000000003E-2</v>
      </c>
      <c r="K13" s="302">
        <f>'[1]Podklady RZ'!K29</f>
        <v>5.5410999999999995E-2</v>
      </c>
      <c r="L13" s="289">
        <f>'[1]Podklady RZ'!L29</f>
        <v>1.4919999999999999E-2</v>
      </c>
      <c r="M13" s="303">
        <f>'[1]Podklady RZ'!M29</f>
        <v>8.9479999999999994E-3</v>
      </c>
      <c r="N13" s="202">
        <f t="shared" si="1"/>
        <v>0.57555199999999995</v>
      </c>
      <c r="P13" s="169"/>
      <c r="Q13" s="131"/>
      <c r="R13" s="131"/>
      <c r="S13" s="131"/>
      <c r="T13" s="131"/>
      <c r="U13" s="122"/>
    </row>
    <row r="14" spans="1:21" x14ac:dyDescent="0.2">
      <c r="A14" s="174" t="s">
        <v>37</v>
      </c>
      <c r="B14" s="302">
        <f>'[1]Podklady RZ'!B30</f>
        <v>8185.3564940000024</v>
      </c>
      <c r="C14" s="289">
        <f>'[1]Podklady RZ'!C30</f>
        <v>7434.5443430000014</v>
      </c>
      <c r="D14" s="303">
        <f>'[1]Podklady RZ'!D30</f>
        <v>6983.2510879999991</v>
      </c>
      <c r="E14" s="202">
        <f>'[1]Podklady RZ'!E30</f>
        <v>5497.4912740000009</v>
      </c>
      <c r="F14" s="202">
        <f>'[1]Podklady RZ'!F30</f>
        <v>4036.8607000000006</v>
      </c>
      <c r="G14" s="202">
        <f>'[1]Podklady RZ'!G30</f>
        <v>2444.6739029999999</v>
      </c>
      <c r="H14" s="302">
        <f>'[1]Podklady RZ'!H30</f>
        <v>2071.434937</v>
      </c>
      <c r="I14" s="289">
        <f>'[1]Podklady RZ'!I30</f>
        <v>2291.8511639999997</v>
      </c>
      <c r="J14" s="303">
        <f>'[1]Podklady RZ'!J30</f>
        <v>2952.2805219999991</v>
      </c>
      <c r="K14" s="302">
        <f>'[1]Podklady RZ'!K30</f>
        <v>4794.6676789999983</v>
      </c>
      <c r="L14" s="289">
        <f>'[1]Podklady RZ'!L30</f>
        <v>6295.7762480000029</v>
      </c>
      <c r="M14" s="303">
        <f>'[1]Podklady RZ'!M30</f>
        <v>7673.7067779999979</v>
      </c>
      <c r="N14" s="202">
        <f t="shared" si="1"/>
        <v>60661.895130000004</v>
      </c>
      <c r="P14" s="169"/>
      <c r="Q14" s="131"/>
      <c r="R14" s="131"/>
      <c r="S14" s="131"/>
      <c r="T14" s="131"/>
      <c r="U14" s="122"/>
    </row>
    <row r="15" spans="1:21" x14ac:dyDescent="0.2">
      <c r="A15" s="174" t="s">
        <v>72</v>
      </c>
      <c r="B15" s="302">
        <f>'[1]Podklady RZ'!B31</f>
        <v>145.821</v>
      </c>
      <c r="C15" s="289">
        <f>'[1]Podklady RZ'!C31</f>
        <v>124.426</v>
      </c>
      <c r="D15" s="303">
        <f>'[1]Podklady RZ'!D31</f>
        <v>107.92100000000001</v>
      </c>
      <c r="E15" s="202">
        <f>'[1]Podklady RZ'!E31</f>
        <v>41.33</v>
      </c>
      <c r="F15" s="202">
        <f>'[1]Podklady RZ'!F31</f>
        <v>31.606000000000002</v>
      </c>
      <c r="G15" s="202">
        <f>'[1]Podklady RZ'!G31</f>
        <v>23.568000000000001</v>
      </c>
      <c r="H15" s="302">
        <f>'[1]Podklady RZ'!H31</f>
        <v>18.123000000000001</v>
      </c>
      <c r="I15" s="289">
        <f>'[1]Podklady RZ'!I31</f>
        <v>21.844999999999999</v>
      </c>
      <c r="J15" s="303">
        <f>'[1]Podklady RZ'!J31</f>
        <v>33.447000000000003</v>
      </c>
      <c r="K15" s="302">
        <f>'[1]Podklady RZ'!K31</f>
        <v>74.795000000000002</v>
      </c>
      <c r="L15" s="289">
        <f>'[1]Podklady RZ'!L31</f>
        <v>106.02800000000001</v>
      </c>
      <c r="M15" s="303">
        <f>'[1]Podklady RZ'!M31</f>
        <v>134.58199999999999</v>
      </c>
      <c r="N15" s="202">
        <f t="shared" ref="N15" si="2">SUM(B15:M15)</f>
        <v>863.49199999999996</v>
      </c>
      <c r="P15" s="169"/>
      <c r="Q15" s="131"/>
      <c r="R15" s="131"/>
      <c r="S15" s="131"/>
      <c r="T15" s="131"/>
      <c r="U15" s="122"/>
    </row>
    <row r="16" spans="1:21" x14ac:dyDescent="0.2">
      <c r="A16" s="174" t="s">
        <v>36</v>
      </c>
      <c r="B16" s="302">
        <f>'[1]Podklady RZ'!B32</f>
        <v>9.0999999999999998E-2</v>
      </c>
      <c r="C16" s="289">
        <f>'[1]Podklady RZ'!C32</f>
        <v>0</v>
      </c>
      <c r="D16" s="303">
        <f>'[1]Podklady RZ'!D32</f>
        <v>0</v>
      </c>
      <c r="E16" s="202">
        <f>'[1]Podklady RZ'!E32</f>
        <v>0</v>
      </c>
      <c r="F16" s="202">
        <f>'[1]Podklady RZ'!F32</f>
        <v>0</v>
      </c>
      <c r="G16" s="202">
        <f>'[1]Podklady RZ'!G32</f>
        <v>0</v>
      </c>
      <c r="H16" s="302">
        <f>'[1]Podklady RZ'!H32</f>
        <v>0</v>
      </c>
      <c r="I16" s="289">
        <f>'[1]Podklady RZ'!I32</f>
        <v>0</v>
      </c>
      <c r="J16" s="303">
        <f>'[1]Podklady RZ'!J32</f>
        <v>0</v>
      </c>
      <c r="K16" s="302">
        <f>'[1]Podklady RZ'!K32</f>
        <v>0</v>
      </c>
      <c r="L16" s="289">
        <f>'[1]Podklady RZ'!L32</f>
        <v>0</v>
      </c>
      <c r="M16" s="303">
        <f>'[1]Podklady RZ'!M32</f>
        <v>0</v>
      </c>
      <c r="N16" s="202">
        <f t="shared" si="1"/>
        <v>9.0999999999999998E-2</v>
      </c>
      <c r="P16" s="169"/>
      <c r="Q16" s="131"/>
      <c r="R16" s="131"/>
      <c r="S16" s="131"/>
      <c r="T16" s="131"/>
      <c r="U16" s="122"/>
    </row>
    <row r="17" spans="1:21" x14ac:dyDescent="0.2">
      <c r="A17" s="174" t="s">
        <v>35</v>
      </c>
      <c r="B17" s="302">
        <f>'[1]Podklady RZ'!B33</f>
        <v>722.40689799999996</v>
      </c>
      <c r="C17" s="289">
        <f>'[1]Podklady RZ'!C33</f>
        <v>659.61819300000002</v>
      </c>
      <c r="D17" s="303">
        <f>'[1]Podklady RZ'!D33</f>
        <v>713.81485699999996</v>
      </c>
      <c r="E17" s="202">
        <f>'[1]Podklady RZ'!E33</f>
        <v>696.00254200000006</v>
      </c>
      <c r="F17" s="202">
        <f>'[1]Podklady RZ'!F33</f>
        <v>774.62432699999988</v>
      </c>
      <c r="G17" s="202">
        <f>'[1]Podklady RZ'!G33</f>
        <v>710.84160099999997</v>
      </c>
      <c r="H17" s="302">
        <f>'[1]Podklady RZ'!H33</f>
        <v>723.82544300000006</v>
      </c>
      <c r="I17" s="289">
        <f>'[1]Podklady RZ'!I33</f>
        <v>684.09874900000011</v>
      </c>
      <c r="J17" s="303">
        <f>'[1]Podklady RZ'!J33</f>
        <v>587.18746499999997</v>
      </c>
      <c r="K17" s="302">
        <f>'[1]Podklady RZ'!K33</f>
        <v>713.02282699999989</v>
      </c>
      <c r="L17" s="289">
        <f>'[1]Podklady RZ'!L33</f>
        <v>664.93484999999998</v>
      </c>
      <c r="M17" s="303">
        <f>'[1]Podklady RZ'!M33</f>
        <v>693.24413099999992</v>
      </c>
      <c r="N17" s="202">
        <f t="shared" si="1"/>
        <v>8343.621882999998</v>
      </c>
      <c r="P17" s="169"/>
      <c r="Q17" s="131"/>
      <c r="R17" s="131"/>
      <c r="S17" s="131"/>
      <c r="T17" s="131"/>
      <c r="U17" s="122"/>
    </row>
    <row r="18" spans="1:21" x14ac:dyDescent="0.2">
      <c r="A18" s="174" t="s">
        <v>34</v>
      </c>
      <c r="B18" s="302">
        <f>'[1]Podklady RZ'!B34</f>
        <v>86.679901000000001</v>
      </c>
      <c r="C18" s="289">
        <f>'[1]Podklady RZ'!C34</f>
        <v>75.319725999999989</v>
      </c>
      <c r="D18" s="303">
        <f>'[1]Podklady RZ'!D34</f>
        <v>30.274146999999999</v>
      </c>
      <c r="E18" s="202">
        <f>'[1]Podklady RZ'!E34</f>
        <v>11.13574</v>
      </c>
      <c r="F18" s="202">
        <f>'[1]Podklady RZ'!F34</f>
        <v>11.456417</v>
      </c>
      <c r="G18" s="202">
        <f>'[1]Podklady RZ'!G34</f>
        <v>19.769055000000002</v>
      </c>
      <c r="H18" s="302">
        <f>'[1]Podklady RZ'!H34</f>
        <v>11.597678999999999</v>
      </c>
      <c r="I18" s="289">
        <f>'[1]Podklady RZ'!I34</f>
        <v>13.522640000000001</v>
      </c>
      <c r="J18" s="303">
        <f>'[1]Podklady RZ'!J34</f>
        <v>10.967124999999999</v>
      </c>
      <c r="K18" s="302">
        <f>'[1]Podklady RZ'!K34</f>
        <v>18.422122999999999</v>
      </c>
      <c r="L18" s="289">
        <f>'[1]Podklady RZ'!L34</f>
        <v>32.881297999999994</v>
      </c>
      <c r="M18" s="303">
        <f>'[1]Podklady RZ'!M34</f>
        <v>27.544668999999999</v>
      </c>
      <c r="N18" s="202">
        <f t="shared" si="1"/>
        <v>349.57051999999999</v>
      </c>
      <c r="P18" s="169"/>
      <c r="Q18" s="131"/>
      <c r="R18" s="131"/>
      <c r="S18" s="131"/>
      <c r="T18" s="131"/>
      <c r="U18" s="122"/>
    </row>
    <row r="19" spans="1:21" x14ac:dyDescent="0.2">
      <c r="A19" s="174" t="s">
        <v>33</v>
      </c>
      <c r="B19" s="302">
        <f>'[1]Podklady RZ'!B35</f>
        <v>431.62181300000003</v>
      </c>
      <c r="C19" s="289">
        <f>'[1]Podklady RZ'!C35</f>
        <v>378.22853299999997</v>
      </c>
      <c r="D19" s="303">
        <f>'[1]Podklady RZ'!D35</f>
        <v>358.17692699999998</v>
      </c>
      <c r="E19" s="202">
        <f>'[1]Podklady RZ'!E35</f>
        <v>394.01921600000003</v>
      </c>
      <c r="F19" s="202">
        <f>'[1]Podklady RZ'!F35</f>
        <v>401.90051872553062</v>
      </c>
      <c r="G19" s="202">
        <f>'[1]Podklady RZ'!G35</f>
        <v>360.2021735134183</v>
      </c>
      <c r="H19" s="302">
        <f>'[1]Podklady RZ'!H35</f>
        <v>318.9480212778858</v>
      </c>
      <c r="I19" s="289">
        <f>'[1]Podklady RZ'!I35</f>
        <v>320.56962247550695</v>
      </c>
      <c r="J19" s="303">
        <f>'[1]Podklady RZ'!J35</f>
        <v>331.35569546793806</v>
      </c>
      <c r="K19" s="302">
        <f>'[1]Podklady RZ'!K35</f>
        <v>339.90793632295561</v>
      </c>
      <c r="L19" s="289">
        <f>'[1]Podklady RZ'!L35</f>
        <v>455.70676176174419</v>
      </c>
      <c r="M19" s="303">
        <f>'[1]Podklady RZ'!M35</f>
        <v>333.07181199645839</v>
      </c>
      <c r="N19" s="202">
        <f t="shared" si="1"/>
        <v>4423.7090305414376</v>
      </c>
      <c r="P19" s="169"/>
      <c r="Q19" s="131"/>
      <c r="R19" s="131"/>
      <c r="S19" s="131"/>
      <c r="T19" s="131"/>
      <c r="U19" s="122"/>
    </row>
    <row r="20" spans="1:21" x14ac:dyDescent="0.2">
      <c r="A20" s="174" t="s">
        <v>32</v>
      </c>
      <c r="B20" s="302">
        <f>'[1]Podklady RZ'!B36</f>
        <v>902.6514709999999</v>
      </c>
      <c r="C20" s="289">
        <f>'[1]Podklady RZ'!C36</f>
        <v>768.42518599999983</v>
      </c>
      <c r="D20" s="303">
        <f>'[1]Podklady RZ'!D36</f>
        <v>864.10889000000009</v>
      </c>
      <c r="E20" s="202">
        <f>'[1]Podklady RZ'!E36</f>
        <v>776.93415300000015</v>
      </c>
      <c r="F20" s="202">
        <f>'[1]Podklady RZ'!F36</f>
        <v>795.23396300000013</v>
      </c>
      <c r="G20" s="202">
        <f>'[1]Podklady RZ'!G36</f>
        <v>713.9596929999999</v>
      </c>
      <c r="H20" s="302">
        <f>'[1]Podklady RZ'!H36</f>
        <v>731.223705</v>
      </c>
      <c r="I20" s="289">
        <f>'[1]Podklady RZ'!I36</f>
        <v>801.32841399999984</v>
      </c>
      <c r="J20" s="303">
        <f>'[1]Podklady RZ'!J36</f>
        <v>736.41453699999988</v>
      </c>
      <c r="K20" s="302">
        <f>'[1]Podklady RZ'!K36</f>
        <v>724.23557500000004</v>
      </c>
      <c r="L20" s="289">
        <f>'[1]Podklady RZ'!L36</f>
        <v>808.9988000000003</v>
      </c>
      <c r="M20" s="303">
        <f>'[1]Podklady RZ'!M36</f>
        <v>797.63820299999986</v>
      </c>
      <c r="N20" s="202">
        <f t="shared" si="1"/>
        <v>9421.1525899999997</v>
      </c>
      <c r="P20" s="169"/>
      <c r="Q20" s="131"/>
      <c r="R20" s="131"/>
      <c r="S20" s="131"/>
      <c r="T20" s="131"/>
      <c r="U20" s="122"/>
    </row>
    <row r="21" spans="1:21" x14ac:dyDescent="0.2">
      <c r="A21" s="174" t="s">
        <v>3</v>
      </c>
      <c r="B21" s="302">
        <f>'[1]Podklady RZ'!B37</f>
        <v>0</v>
      </c>
      <c r="C21" s="289">
        <f>'[1]Podklady RZ'!C37</f>
        <v>0</v>
      </c>
      <c r="D21" s="303">
        <f>'[1]Podklady RZ'!D37</f>
        <v>0</v>
      </c>
      <c r="E21" s="202">
        <f>'[1]Podklady RZ'!E37</f>
        <v>0</v>
      </c>
      <c r="F21" s="202">
        <f>'[1]Podklady RZ'!F37</f>
        <v>0</v>
      </c>
      <c r="G21" s="202">
        <f>'[1]Podklady RZ'!G37</f>
        <v>0</v>
      </c>
      <c r="H21" s="302">
        <f>'[1]Podklady RZ'!H37</f>
        <v>0</v>
      </c>
      <c r="I21" s="289">
        <f>'[1]Podklady RZ'!I37</f>
        <v>0</v>
      </c>
      <c r="J21" s="303">
        <f>'[1]Podklady RZ'!J37</f>
        <v>0</v>
      </c>
      <c r="K21" s="302">
        <f>'[1]Podklady RZ'!K37</f>
        <v>0</v>
      </c>
      <c r="L21" s="289">
        <f>'[1]Podklady RZ'!L37</f>
        <v>0</v>
      </c>
      <c r="M21" s="303">
        <f>'[1]Podklady RZ'!M37</f>
        <v>0</v>
      </c>
      <c r="N21" s="202">
        <f t="shared" si="1"/>
        <v>0</v>
      </c>
      <c r="P21" s="169"/>
      <c r="Q21" s="131"/>
      <c r="R21" s="131"/>
      <c r="S21" s="131"/>
      <c r="T21" s="131"/>
      <c r="U21" s="122"/>
    </row>
    <row r="22" spans="1:21" x14ac:dyDescent="0.2">
      <c r="A22" s="174" t="s">
        <v>31</v>
      </c>
      <c r="B22" s="302">
        <f>'[1]Podklady RZ'!B38</f>
        <v>59.045684999999999</v>
      </c>
      <c r="C22" s="289">
        <f>'[1]Podklady RZ'!C38</f>
        <v>64.635511999999991</v>
      </c>
      <c r="D22" s="303">
        <f>'[1]Podklady RZ'!D38</f>
        <v>25.343363999999994</v>
      </c>
      <c r="E22" s="202">
        <f>'[1]Podklady RZ'!E38</f>
        <v>5.6423199999999989</v>
      </c>
      <c r="F22" s="202">
        <f>'[1]Podklady RZ'!F38</f>
        <v>3.4374919999999993</v>
      </c>
      <c r="G22" s="202">
        <f>'[1]Podklady RZ'!G38</f>
        <v>47.185986000000021</v>
      </c>
      <c r="H22" s="302">
        <f>'[1]Podklady RZ'!H38</f>
        <v>27.201368999999993</v>
      </c>
      <c r="I22" s="289">
        <f>'[1]Podklady RZ'!I38</f>
        <v>8.9822829999999989</v>
      </c>
      <c r="J22" s="303">
        <f>'[1]Podklady RZ'!J38</f>
        <v>6.7155569999999987</v>
      </c>
      <c r="K22" s="302">
        <f>'[1]Podklady RZ'!K38</f>
        <v>13.381261</v>
      </c>
      <c r="L22" s="289">
        <f>'[1]Podklady RZ'!L38</f>
        <v>28.751766000000003</v>
      </c>
      <c r="M22" s="303">
        <f>'[1]Podklady RZ'!M38</f>
        <v>73.502630000000039</v>
      </c>
      <c r="N22" s="202">
        <f t="shared" si="1"/>
        <v>363.82522500000005</v>
      </c>
      <c r="P22" s="169"/>
      <c r="Q22" s="131"/>
      <c r="R22" s="131"/>
      <c r="S22" s="131"/>
      <c r="T22" s="131"/>
      <c r="U22" s="122"/>
    </row>
    <row r="23" spans="1:21" x14ac:dyDescent="0.2">
      <c r="A23" s="174" t="s">
        <v>30</v>
      </c>
      <c r="B23" s="302">
        <f>'[1]Podklady RZ'!B39</f>
        <v>4610.6001843877966</v>
      </c>
      <c r="C23" s="289">
        <f>'[1]Podklady RZ'!C39</f>
        <v>4184.5764009928698</v>
      </c>
      <c r="D23" s="303">
        <f>'[1]Podklady RZ'!D39</f>
        <v>3737.852220520605</v>
      </c>
      <c r="E23" s="202">
        <f>'[1]Podklady RZ'!E39</f>
        <v>3053.1295802454679</v>
      </c>
      <c r="F23" s="202">
        <f>'[1]Podklady RZ'!F39</f>
        <v>2237.2074527923819</v>
      </c>
      <c r="G23" s="202">
        <f>'[1]Podklady RZ'!G39</f>
        <v>1285.0257603073828</v>
      </c>
      <c r="H23" s="302">
        <f>'[1]Podklady RZ'!H39</f>
        <v>1274.2811366736128</v>
      </c>
      <c r="I23" s="289">
        <f>'[1]Podklady RZ'!I39</f>
        <v>1338.2358028159006</v>
      </c>
      <c r="J23" s="303">
        <f>'[1]Podklady RZ'!J39</f>
        <v>1675.8649068593809</v>
      </c>
      <c r="K23" s="302">
        <f>'[1]Podklady RZ'!K39</f>
        <v>2966.9517721834745</v>
      </c>
      <c r="L23" s="289">
        <f>'[1]Podklady RZ'!L39</f>
        <v>3598.9179096077896</v>
      </c>
      <c r="M23" s="303">
        <f>'[1]Podklady RZ'!M39</f>
        <v>4527.6975953575438</v>
      </c>
      <c r="N23" s="202">
        <f t="shared" si="1"/>
        <v>34490.340722744208</v>
      </c>
      <c r="P23" s="172"/>
      <c r="Q23" s="131"/>
      <c r="R23" s="131"/>
      <c r="S23" s="131"/>
      <c r="T23" s="131"/>
      <c r="U23" s="122"/>
    </row>
    <row r="24" spans="1:21" s="78" customFormat="1" ht="11.25" x14ac:dyDescent="0.2">
      <c r="A24" s="203"/>
      <c r="B24" s="4"/>
      <c r="C24" s="4"/>
      <c r="D24" s="4"/>
      <c r="E24" s="4"/>
      <c r="F24" s="4"/>
      <c r="G24" s="4"/>
      <c r="H24" s="4"/>
      <c r="I24" s="4"/>
      <c r="J24" s="4"/>
      <c r="K24" s="4"/>
      <c r="L24" s="4"/>
      <c r="M24" s="4"/>
      <c r="N24" s="3"/>
      <c r="P24" s="141"/>
      <c r="Q24" s="141"/>
      <c r="R24" s="141"/>
      <c r="S24" s="141"/>
      <c r="T24" s="141"/>
      <c r="U24" s="144"/>
    </row>
    <row r="25" spans="1:21" x14ac:dyDescent="0.2">
      <c r="A25" s="120" t="s">
        <v>40</v>
      </c>
      <c r="B25" s="26">
        <f>SUM(INDEX(B8:M8,,MONTH('[1]Podklady RZ'!$O$1)):INDEX(B8:M8,,MONTH('[1]Podklady RZ'!$Q$1)))</f>
        <v>23738.340675999996</v>
      </c>
      <c r="C25" s="7"/>
      <c r="D25" s="7"/>
      <c r="E25" s="7"/>
      <c r="F25" s="7"/>
      <c r="G25" s="7"/>
      <c r="H25" s="7"/>
      <c r="I25" s="7"/>
      <c r="J25" s="7"/>
      <c r="K25" s="7"/>
      <c r="L25" s="7"/>
      <c r="M25" s="7"/>
    </row>
    <row r="26" spans="1:21" x14ac:dyDescent="0.2">
      <c r="A26" s="120" t="s">
        <v>39</v>
      </c>
      <c r="B26" s="26">
        <f>SUM(INDEX(B9:M9,,MONTH('[1]Podklady RZ'!$O$1)):INDEX(B9:M9,,MONTH('[1]Podklady RZ'!$Q$1)))</f>
        <v>4268.9378559999996</v>
      </c>
    </row>
    <row r="27" spans="1:21" x14ac:dyDescent="0.2">
      <c r="A27" s="120" t="s">
        <v>38</v>
      </c>
      <c r="B27" s="26">
        <f>SUM(INDEX(B10:M10,,MONTH('[1]Podklady RZ'!$O$1)):INDEX(B10:M10,,MONTH('[1]Podklady RZ'!$Q$1)))</f>
        <v>14593.114437999999</v>
      </c>
      <c r="C27" s="79"/>
      <c r="D27" s="79"/>
      <c r="E27" s="79"/>
      <c r="F27" s="79"/>
      <c r="G27" s="79"/>
      <c r="H27" s="79"/>
      <c r="I27" s="79"/>
      <c r="J27" s="79"/>
      <c r="K27" s="79"/>
      <c r="L27" s="79"/>
      <c r="M27" s="79"/>
      <c r="N27" s="79"/>
    </row>
    <row r="28" spans="1:21" x14ac:dyDescent="0.2">
      <c r="A28" s="120" t="s">
        <v>60</v>
      </c>
      <c r="B28" s="26">
        <f>SUM(INDEX(B11:M11,,MONTH('[1]Podklady RZ'!$O$1)):INDEX(B11:M11,,MONTH('[1]Podklady RZ'!$Q$1)))</f>
        <v>38.048552999999998</v>
      </c>
      <c r="C28" s="79"/>
      <c r="D28" s="79"/>
      <c r="E28" s="79"/>
      <c r="F28" s="79"/>
      <c r="G28" s="79"/>
      <c r="H28" s="79"/>
      <c r="I28" s="79"/>
      <c r="J28" s="79"/>
      <c r="K28" s="79"/>
      <c r="L28" s="79"/>
      <c r="M28" s="79"/>
      <c r="N28" s="79"/>
    </row>
    <row r="29" spans="1:21" x14ac:dyDescent="0.2">
      <c r="A29" s="120" t="s">
        <v>61</v>
      </c>
      <c r="B29" s="26">
        <f>SUM(INDEX(B12:M12,,MONTH('[1]Podklady RZ'!$O$1)):INDEX(B12:M12,,MONTH('[1]Podklady RZ'!$Q$1)))</f>
        <v>100.66252</v>
      </c>
    </row>
    <row r="30" spans="1:21" x14ac:dyDescent="0.2">
      <c r="A30" s="120" t="s">
        <v>62</v>
      </c>
      <c r="B30" s="26">
        <f>SUM(INDEX(B13:M13,,MONTH('[1]Podklady RZ'!$O$1)):INDEX(B13:M13,,MONTH('[1]Podklady RZ'!$Q$1)))</f>
        <v>0.57555199999999995</v>
      </c>
    </row>
    <row r="31" spans="1:21" x14ac:dyDescent="0.2">
      <c r="A31" s="120" t="s">
        <v>37</v>
      </c>
      <c r="B31" s="26">
        <f>SUM(INDEX(B14:M14,,MONTH('[1]Podklady RZ'!$O$1)):INDEX(B14:M14,,MONTH('[1]Podklady RZ'!$Q$1)))</f>
        <v>60661.895130000004</v>
      </c>
    </row>
    <row r="32" spans="1:21" x14ac:dyDescent="0.2">
      <c r="A32" s="120" t="s">
        <v>72</v>
      </c>
      <c r="B32" s="26">
        <f>SUM(INDEX(B15:M15,,MONTH('[1]Podklady RZ'!$O$1)):INDEX(B15:M15,,MONTH('[1]Podklady RZ'!$Q$1)))</f>
        <v>863.49199999999996</v>
      </c>
    </row>
    <row r="33" spans="1:2" x14ac:dyDescent="0.2">
      <c r="A33" s="120" t="s">
        <v>36</v>
      </c>
      <c r="B33" s="26">
        <f>SUM(INDEX(B16:M16,,MONTH('[1]Podklady RZ'!$O$1)):INDEX(B16:M16,,MONTH('[1]Podklady RZ'!$Q$1)))</f>
        <v>9.0999999999999998E-2</v>
      </c>
    </row>
    <row r="34" spans="1:2" x14ac:dyDescent="0.2">
      <c r="A34" s="120" t="s">
        <v>35</v>
      </c>
      <c r="B34" s="26">
        <f>SUM(INDEX(B17:M17,,MONTH('[1]Podklady RZ'!$O$1)):INDEX(B17:M17,,MONTH('[1]Podklady RZ'!$Q$1)))</f>
        <v>8343.621882999998</v>
      </c>
    </row>
    <row r="35" spans="1:2" x14ac:dyDescent="0.2">
      <c r="A35" s="120" t="s">
        <v>34</v>
      </c>
      <c r="B35" s="26">
        <f>SUM(INDEX(B18:M18,,MONTH('[1]Podklady RZ'!$O$1)):INDEX(B18:M18,,MONTH('[1]Podklady RZ'!$Q$1)))</f>
        <v>349.57051999999999</v>
      </c>
    </row>
    <row r="36" spans="1:2" x14ac:dyDescent="0.2">
      <c r="A36" s="120" t="s">
        <v>33</v>
      </c>
      <c r="B36" s="26">
        <f>SUM(INDEX(B19:M19,,MONTH('[1]Podklady RZ'!$O$1)):INDEX(B19:M19,,MONTH('[1]Podklady RZ'!$Q$1)))</f>
        <v>4423.7090305414376</v>
      </c>
    </row>
    <row r="37" spans="1:2" x14ac:dyDescent="0.2">
      <c r="A37" s="120" t="s">
        <v>32</v>
      </c>
      <c r="B37" s="26">
        <f>SUM(INDEX(B20:M20,,MONTH('[1]Podklady RZ'!$O$1)):INDEX(B20:M20,,MONTH('[1]Podklady RZ'!$Q$1)))</f>
        <v>9421.1525899999997</v>
      </c>
    </row>
    <row r="38" spans="1:2" x14ac:dyDescent="0.2">
      <c r="A38" s="120" t="s">
        <v>3</v>
      </c>
      <c r="B38" s="26">
        <f>SUM(INDEX(B21:M21,,MONTH('[1]Podklady RZ'!$O$1)):INDEX(B21:M21,,MONTH('[1]Podklady RZ'!$Q$1)))</f>
        <v>0</v>
      </c>
    </row>
    <row r="39" spans="1:2" x14ac:dyDescent="0.2">
      <c r="A39" s="120" t="s">
        <v>31</v>
      </c>
      <c r="B39" s="26">
        <f>SUM(INDEX(B22:M22,,MONTH('[1]Podklady RZ'!$O$1)):INDEX(B22:M22,,MONTH('[1]Podklady RZ'!$Q$1)))</f>
        <v>363.82522500000005</v>
      </c>
    </row>
    <row r="40" spans="1:2" x14ac:dyDescent="0.2">
      <c r="A40" s="120" t="s">
        <v>30</v>
      </c>
      <c r="B40" s="26">
        <f>SUM(INDEX(B23:M23,,MONTH('[1]Podklady RZ'!$O$1)):INDEX(B23:M23,,MONTH('[1]Podklady RZ'!$Q$1)))</f>
        <v>34490.340722744208</v>
      </c>
    </row>
  </sheetData>
  <mergeCells count="11">
    <mergeCell ref="N6:N7"/>
    <mergeCell ref="A6:A7"/>
    <mergeCell ref="B6:D6"/>
    <mergeCell ref="E6:G6"/>
    <mergeCell ref="H6:J6"/>
    <mergeCell ref="K6:M6"/>
    <mergeCell ref="A4:A5"/>
    <mergeCell ref="B4:D4"/>
    <mergeCell ref="E4:G4"/>
    <mergeCell ref="H4:J4"/>
    <mergeCell ref="K4:M4"/>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5"/>
  <dimension ref="A1:U35"/>
  <sheetViews>
    <sheetView showGridLines="0" view="pageBreakPreview" zoomScaleNormal="70" zoomScaleSheetLayoutView="100" workbookViewId="0">
      <selection activeCell="O35" sqref="O35"/>
    </sheetView>
  </sheetViews>
  <sheetFormatPr defaultColWidth="9.140625" defaultRowHeight="12" x14ac:dyDescent="0.2"/>
  <cols>
    <col min="1" max="1" width="18.85546875" style="7" customWidth="1"/>
    <col min="2" max="13" width="9.5703125" style="7" customWidth="1"/>
    <col min="14" max="14" width="10.42578125" style="7" customWidth="1"/>
    <col min="15" max="16384" width="9.140625" style="7"/>
  </cols>
  <sheetData>
    <row r="1" spans="1:21" ht="18" x14ac:dyDescent="0.25">
      <c r="A1" s="255" t="s">
        <v>262</v>
      </c>
      <c r="N1" s="259" t="str">
        <f>'3'!N1</f>
        <v>2021</v>
      </c>
    </row>
    <row r="2" spans="1:21" ht="6" customHeight="1" x14ac:dyDescent="0.2"/>
    <row r="3" spans="1:21" x14ac:dyDescent="0.2">
      <c r="A3" s="328"/>
      <c r="B3" s="329" t="s">
        <v>42</v>
      </c>
      <c r="C3" s="330"/>
      <c r="D3" s="331"/>
      <c r="E3" s="329" t="s">
        <v>43</v>
      </c>
      <c r="F3" s="330"/>
      <c r="G3" s="331"/>
      <c r="H3" s="329" t="s">
        <v>44</v>
      </c>
      <c r="I3" s="330"/>
      <c r="J3" s="331"/>
      <c r="K3" s="329" t="s">
        <v>45</v>
      </c>
      <c r="L3" s="330"/>
      <c r="M3" s="331"/>
      <c r="N3" s="224" t="s">
        <v>7</v>
      </c>
    </row>
    <row r="4" spans="1:21" x14ac:dyDescent="0.2">
      <c r="A4" s="328"/>
      <c r="B4" s="300" t="s">
        <v>8</v>
      </c>
      <c r="C4" s="290" t="s">
        <v>9</v>
      </c>
      <c r="D4" s="301" t="s">
        <v>10</v>
      </c>
      <c r="E4" s="300" t="s">
        <v>11</v>
      </c>
      <c r="F4" s="290" t="s">
        <v>12</v>
      </c>
      <c r="G4" s="301" t="s">
        <v>13</v>
      </c>
      <c r="H4" s="300" t="s">
        <v>14</v>
      </c>
      <c r="I4" s="290" t="s">
        <v>15</v>
      </c>
      <c r="J4" s="301" t="s">
        <v>16</v>
      </c>
      <c r="K4" s="300" t="s">
        <v>17</v>
      </c>
      <c r="L4" s="290" t="s">
        <v>18</v>
      </c>
      <c r="M4" s="301" t="s">
        <v>19</v>
      </c>
      <c r="N4" s="207"/>
    </row>
    <row r="5" spans="1:21" x14ac:dyDescent="0.2">
      <c r="A5" s="333" t="s">
        <v>59</v>
      </c>
      <c r="B5" s="334">
        <f>SUM(B6:D6)</f>
        <v>55526.625049728231</v>
      </c>
      <c r="C5" s="323"/>
      <c r="D5" s="335"/>
      <c r="E5" s="334">
        <f t="shared" ref="E5" si="0">SUM(E6:G6)</f>
        <v>33751.991298309993</v>
      </c>
      <c r="F5" s="323"/>
      <c r="G5" s="335"/>
      <c r="H5" s="334">
        <f t="shared" ref="H5" si="1">SUM(H6:J6)</f>
        <v>24370.187993047435</v>
      </c>
      <c r="I5" s="323"/>
      <c r="J5" s="335"/>
      <c r="K5" s="334">
        <f t="shared" ref="K5" si="2">SUM(K6:M6)</f>
        <v>48008.573355200002</v>
      </c>
      <c r="L5" s="323"/>
      <c r="M5" s="335"/>
      <c r="N5" s="323">
        <f>SUM(N7:N20)</f>
        <v>161657.37769628564</v>
      </c>
    </row>
    <row r="6" spans="1:21" x14ac:dyDescent="0.2">
      <c r="A6" s="333"/>
      <c r="B6" s="304">
        <f>SUM(B7:B20)</f>
        <v>20171.284224691459</v>
      </c>
      <c r="C6" s="288">
        <f t="shared" ref="C6:M6" si="3">SUM(C7:C20)</f>
        <v>18159.567656779116</v>
      </c>
      <c r="D6" s="305">
        <f t="shared" si="3"/>
        <v>17195.773168257656</v>
      </c>
      <c r="E6" s="304">
        <f t="shared" si="3"/>
        <v>14282.950376858929</v>
      </c>
      <c r="F6" s="288">
        <f t="shared" si="3"/>
        <v>11518.726034990026</v>
      </c>
      <c r="G6" s="305">
        <f t="shared" si="3"/>
        <v>7950.3148864610375</v>
      </c>
      <c r="H6" s="304">
        <f t="shared" si="3"/>
        <v>7516.8225920681252</v>
      </c>
      <c r="I6" s="288">
        <f t="shared" si="3"/>
        <v>7902.9028009583235</v>
      </c>
      <c r="J6" s="305">
        <f t="shared" si="3"/>
        <v>8950.4626000209864</v>
      </c>
      <c r="K6" s="304">
        <f t="shared" si="3"/>
        <v>12884.339520599997</v>
      </c>
      <c r="L6" s="288">
        <f t="shared" si="3"/>
        <v>16126.588141400003</v>
      </c>
      <c r="M6" s="305">
        <f t="shared" si="3"/>
        <v>18997.6456932</v>
      </c>
      <c r="N6" s="323"/>
      <c r="P6" s="137"/>
      <c r="Q6" s="137"/>
      <c r="R6" s="137"/>
      <c r="S6" s="137"/>
      <c r="T6" s="137"/>
    </row>
    <row r="7" spans="1:21" x14ac:dyDescent="0.2">
      <c r="A7" s="174" t="s">
        <v>131</v>
      </c>
      <c r="B7" s="302">
        <f>'[1]Podklady RZ'!B47</f>
        <v>799.36002499999984</v>
      </c>
      <c r="C7" s="289">
        <f>'[1]Podklady RZ'!C47</f>
        <v>789.84185100000013</v>
      </c>
      <c r="D7" s="303">
        <f>'[1]Podklady RZ'!D47</f>
        <v>631.88125200000025</v>
      </c>
      <c r="E7" s="302">
        <f>'[1]Podklady RZ'!E47</f>
        <v>508.07052299999981</v>
      </c>
      <c r="F7" s="289">
        <f>'[1]Podklady RZ'!F47</f>
        <v>362.73476399999998</v>
      </c>
      <c r="G7" s="303">
        <f>'[1]Podklady RZ'!G47</f>
        <v>214.18856100000002</v>
      </c>
      <c r="H7" s="302">
        <f>'[1]Podklady RZ'!H47</f>
        <v>275.77230699999996</v>
      </c>
      <c r="I7" s="289">
        <f>'[1]Podklady RZ'!I47</f>
        <v>225.76405199999999</v>
      </c>
      <c r="J7" s="303">
        <f>'[1]Podklady RZ'!J47</f>
        <v>245.88722800000002</v>
      </c>
      <c r="K7" s="302">
        <f>'[1]Podklady RZ'!K47</f>
        <v>473.32086700000013</v>
      </c>
      <c r="L7" s="289">
        <f>'[1]Podklady RZ'!L47</f>
        <v>659.39928600000019</v>
      </c>
      <c r="M7" s="303">
        <f>'[1]Podklady RZ'!M47</f>
        <v>688.78216500000008</v>
      </c>
      <c r="N7" s="202">
        <f>SUM(B7:M7)</f>
        <v>5875.0028810000003</v>
      </c>
      <c r="P7" s="42"/>
      <c r="Q7" s="131"/>
      <c r="R7" s="131"/>
      <c r="S7" s="131"/>
      <c r="T7" s="131"/>
      <c r="U7" s="122"/>
    </row>
    <row r="8" spans="1:21" x14ac:dyDescent="0.2">
      <c r="A8" s="174" t="s">
        <v>99</v>
      </c>
      <c r="B8" s="302">
        <f>'[1]Podklady RZ'!B48</f>
        <v>1019.065234</v>
      </c>
      <c r="C8" s="289">
        <f>'[1]Podklady RZ'!C48</f>
        <v>876.95190000000014</v>
      </c>
      <c r="D8" s="303">
        <f>'[1]Podklady RZ'!D48</f>
        <v>869.72719399999983</v>
      </c>
      <c r="E8" s="302">
        <f>'[1]Podklady RZ'!E48</f>
        <v>675.9829070000003</v>
      </c>
      <c r="F8" s="289">
        <f>'[1]Podklady RZ'!F48</f>
        <v>540.00548100000003</v>
      </c>
      <c r="G8" s="303">
        <f>'[1]Podklady RZ'!G48</f>
        <v>336.56598099999991</v>
      </c>
      <c r="H8" s="302">
        <f>'[1]Podklady RZ'!H48</f>
        <v>316.99992400000014</v>
      </c>
      <c r="I8" s="289">
        <f>'[1]Podklady RZ'!I48</f>
        <v>336.35183299999994</v>
      </c>
      <c r="J8" s="303">
        <f>'[1]Podklady RZ'!J48</f>
        <v>375.33020599999986</v>
      </c>
      <c r="K8" s="302">
        <f>'[1]Podklady RZ'!K48</f>
        <v>595.68117899999982</v>
      </c>
      <c r="L8" s="289">
        <f>'[1]Podklady RZ'!L48</f>
        <v>797.56207899999993</v>
      </c>
      <c r="M8" s="303">
        <f>'[1]Podklady RZ'!M48</f>
        <v>936.14322999999979</v>
      </c>
      <c r="N8" s="202">
        <f t="shared" ref="N8:N20" si="4">SUM(B8:M8)</f>
        <v>7676.3671479999994</v>
      </c>
      <c r="P8" s="42"/>
      <c r="Q8" s="131"/>
      <c r="R8" s="131"/>
      <c r="S8" s="131"/>
      <c r="T8" s="131"/>
      <c r="U8" s="122"/>
    </row>
    <row r="9" spans="1:21" x14ac:dyDescent="0.2">
      <c r="A9" s="174" t="s">
        <v>100</v>
      </c>
      <c r="B9" s="302">
        <f>'[1]Podklady RZ'!B49</f>
        <v>1099.4339480000003</v>
      </c>
      <c r="C9" s="289">
        <f>'[1]Podklady RZ'!C49</f>
        <v>1004.2863699999998</v>
      </c>
      <c r="D9" s="303">
        <f>'[1]Podklady RZ'!D49</f>
        <v>900.16295099999979</v>
      </c>
      <c r="E9" s="302">
        <f>'[1]Podklady RZ'!E49</f>
        <v>701.11071799999945</v>
      </c>
      <c r="F9" s="289">
        <f>'[1]Podklady RZ'!F49</f>
        <v>487.05583900000005</v>
      </c>
      <c r="G9" s="303">
        <f>'[1]Podklady RZ'!G49</f>
        <v>290.23597599999988</v>
      </c>
      <c r="H9" s="302">
        <f>'[1]Podklady RZ'!H49</f>
        <v>266.295973</v>
      </c>
      <c r="I9" s="289">
        <f>'[1]Podklady RZ'!I49</f>
        <v>278.25162600000004</v>
      </c>
      <c r="J9" s="303">
        <f>'[1]Podklady RZ'!J49</f>
        <v>333.63906400000002</v>
      </c>
      <c r="K9" s="302">
        <f>'[1]Podklady RZ'!K49</f>
        <v>692.27227499999981</v>
      </c>
      <c r="L9" s="289">
        <f>'[1]Podklady RZ'!L49</f>
        <v>920.31861600000036</v>
      </c>
      <c r="M9" s="303">
        <f>'[1]Podklady RZ'!M49</f>
        <v>1125.0957349999999</v>
      </c>
      <c r="N9" s="202">
        <f t="shared" si="4"/>
        <v>8098.1590910000004</v>
      </c>
      <c r="P9" s="42"/>
      <c r="Q9" s="131"/>
      <c r="R9" s="131"/>
      <c r="S9" s="131"/>
      <c r="T9" s="131"/>
      <c r="U9" s="122"/>
    </row>
    <row r="10" spans="1:21" x14ac:dyDescent="0.2">
      <c r="A10" s="174" t="s">
        <v>101</v>
      </c>
      <c r="B10" s="302">
        <f>'[1]Podklady RZ'!B50</f>
        <v>940.9574530000001</v>
      </c>
      <c r="C10" s="289">
        <f>'[1]Podklady RZ'!C50</f>
        <v>890.92319000000009</v>
      </c>
      <c r="D10" s="303">
        <f>'[1]Podklady RZ'!D50</f>
        <v>853.21296899999993</v>
      </c>
      <c r="E10" s="302">
        <f>'[1]Podklady RZ'!E50</f>
        <v>720.71688699999982</v>
      </c>
      <c r="F10" s="289">
        <f>'[1]Podklady RZ'!F50</f>
        <v>605.11804900000038</v>
      </c>
      <c r="G10" s="303">
        <f>'[1]Podklady RZ'!G50</f>
        <v>419.79459400000002</v>
      </c>
      <c r="H10" s="302">
        <f>'[1]Podklady RZ'!H50</f>
        <v>417.331975</v>
      </c>
      <c r="I10" s="289">
        <f>'[1]Podklady RZ'!I50</f>
        <v>447.05677099999997</v>
      </c>
      <c r="J10" s="303">
        <f>'[1]Podklady RZ'!J50</f>
        <v>515.54546300000004</v>
      </c>
      <c r="K10" s="302">
        <f>'[1]Podklady RZ'!K50</f>
        <v>699.79826600000001</v>
      </c>
      <c r="L10" s="289">
        <f>'[1]Podklady RZ'!L50</f>
        <v>830.33894499999997</v>
      </c>
      <c r="M10" s="303">
        <f>'[1]Podklady RZ'!M50</f>
        <v>934.18684499999983</v>
      </c>
      <c r="N10" s="202">
        <f t="shared" si="4"/>
        <v>8274.9814070000011</v>
      </c>
      <c r="P10" s="42"/>
      <c r="Q10" s="131"/>
      <c r="R10" s="131"/>
      <c r="S10" s="131"/>
      <c r="T10" s="131"/>
      <c r="U10" s="122"/>
    </row>
    <row r="11" spans="1:21" x14ac:dyDescent="0.2">
      <c r="A11" s="174" t="s">
        <v>130</v>
      </c>
      <c r="B11" s="302">
        <f>'[1]Podklady RZ'!B51</f>
        <v>513.7247593077517</v>
      </c>
      <c r="C11" s="289">
        <f>'[1]Podklady RZ'!C51</f>
        <v>454.98591770795321</v>
      </c>
      <c r="D11" s="303">
        <f>'[1]Podklady RZ'!D51</f>
        <v>433.54361328317958</v>
      </c>
      <c r="E11" s="302">
        <f>'[1]Podklady RZ'!E51</f>
        <v>367.854079460295</v>
      </c>
      <c r="F11" s="289">
        <f>'[1]Podklady RZ'!F51</f>
        <v>287.82125155186645</v>
      </c>
      <c r="G11" s="303">
        <f>'[1]Podklady RZ'!G51</f>
        <v>192.91269454332723</v>
      </c>
      <c r="H11" s="302">
        <f>'[1]Podklady RZ'!H51</f>
        <v>177.42870539644125</v>
      </c>
      <c r="I11" s="289">
        <f>'[1]Podklady RZ'!I51</f>
        <v>185.13208592803926</v>
      </c>
      <c r="J11" s="303">
        <f>'[1]Podklady RZ'!J51</f>
        <v>171.75688291058879</v>
      </c>
      <c r="K11" s="302">
        <f>'[1]Podklady RZ'!K51</f>
        <v>308.65795079999998</v>
      </c>
      <c r="L11" s="289">
        <f>'[1]Podklady RZ'!L51</f>
        <v>388.58801900000003</v>
      </c>
      <c r="M11" s="303">
        <f>'[1]Podklady RZ'!M51</f>
        <v>466.94535479999951</v>
      </c>
      <c r="N11" s="202">
        <f t="shared" si="4"/>
        <v>3949.3513146894425</v>
      </c>
      <c r="P11" s="42"/>
      <c r="Q11" s="131"/>
      <c r="R11" s="131"/>
      <c r="S11" s="131"/>
      <c r="T11" s="131"/>
      <c r="U11" s="122"/>
    </row>
    <row r="12" spans="1:21" x14ac:dyDescent="0.2">
      <c r="A12" s="174" t="s">
        <v>102</v>
      </c>
      <c r="B12" s="302">
        <f>'[1]Podklady RZ'!B52</f>
        <v>599.87272820331088</v>
      </c>
      <c r="C12" s="289">
        <f>'[1]Podklady RZ'!C52</f>
        <v>503.12179368828777</v>
      </c>
      <c r="D12" s="303">
        <f>'[1]Podklady RZ'!D52</f>
        <v>474.27090307483189</v>
      </c>
      <c r="E12" s="302">
        <f>'[1]Podklady RZ'!E52</f>
        <v>383.69177921086532</v>
      </c>
      <c r="F12" s="289">
        <f>'[1]Podklady RZ'!F52</f>
        <v>301.05490150748551</v>
      </c>
      <c r="G12" s="303">
        <f>'[1]Podklady RZ'!G52</f>
        <v>200.14035000000004</v>
      </c>
      <c r="H12" s="302">
        <f>'[1]Podklady RZ'!H52</f>
        <v>171.70943400000002</v>
      </c>
      <c r="I12" s="289">
        <f>'[1]Podklady RZ'!I52</f>
        <v>178.03907499999994</v>
      </c>
      <c r="J12" s="303">
        <f>'[1]Podklady RZ'!J52</f>
        <v>290.19089100000002</v>
      </c>
      <c r="K12" s="302">
        <f>'[1]Podklady RZ'!K52</f>
        <v>459.98381200000011</v>
      </c>
      <c r="L12" s="289">
        <f>'[1]Podklady RZ'!L52</f>
        <v>526.53452900000002</v>
      </c>
      <c r="M12" s="303">
        <f>'[1]Podklady RZ'!M52</f>
        <v>635.9862730000001</v>
      </c>
      <c r="N12" s="202">
        <f t="shared" si="4"/>
        <v>4724.5964696847814</v>
      </c>
      <c r="P12" s="42"/>
      <c r="Q12" s="131"/>
      <c r="R12" s="131"/>
      <c r="S12" s="131"/>
      <c r="T12" s="131"/>
      <c r="U12" s="122"/>
    </row>
    <row r="13" spans="1:21" x14ac:dyDescent="0.2">
      <c r="A13" s="174" t="s">
        <v>103</v>
      </c>
      <c r="B13" s="302">
        <f>'[1]Podklady RZ'!B53</f>
        <v>356.93551300000001</v>
      </c>
      <c r="C13" s="289">
        <f>'[1]Podklady RZ'!C53</f>
        <v>316.17043999999999</v>
      </c>
      <c r="D13" s="303">
        <f>'[1]Podklady RZ'!D53</f>
        <v>287.63759800000003</v>
      </c>
      <c r="E13" s="302">
        <f>'[1]Podklady RZ'!E53</f>
        <v>244.32764400000002</v>
      </c>
      <c r="F13" s="289">
        <f>'[1]Podklady RZ'!F53</f>
        <v>172.76322000000002</v>
      </c>
      <c r="G13" s="303">
        <f>'[1]Podklady RZ'!G53</f>
        <v>109.927809</v>
      </c>
      <c r="H13" s="302">
        <f>'[1]Podklady RZ'!H53</f>
        <v>101.88515999999998</v>
      </c>
      <c r="I13" s="289">
        <f>'[1]Podklady RZ'!I53</f>
        <v>103.24729100000003</v>
      </c>
      <c r="J13" s="303">
        <f>'[1]Podklady RZ'!J53</f>
        <v>133.31397399999994</v>
      </c>
      <c r="K13" s="302">
        <f>'[1]Podklady RZ'!K53</f>
        <v>209.1552859999999</v>
      </c>
      <c r="L13" s="289">
        <f>'[1]Podklady RZ'!L53</f>
        <v>267.08468099999999</v>
      </c>
      <c r="M13" s="303">
        <f>'[1]Podklady RZ'!M53</f>
        <v>335.11638199999993</v>
      </c>
      <c r="N13" s="202">
        <f t="shared" si="4"/>
        <v>2637.5649979999998</v>
      </c>
      <c r="P13" s="42"/>
      <c r="Q13" s="131"/>
      <c r="R13" s="131"/>
      <c r="S13" s="131"/>
      <c r="T13" s="131"/>
      <c r="U13" s="122"/>
    </row>
    <row r="14" spans="1:21" x14ac:dyDescent="0.2">
      <c r="A14" s="174" t="s">
        <v>104</v>
      </c>
      <c r="B14" s="302">
        <f>'[1]Podklady RZ'!B54</f>
        <v>3998.4928090000012</v>
      </c>
      <c r="C14" s="289">
        <f>'[1]Podklady RZ'!C54</f>
        <v>3524.3970259999987</v>
      </c>
      <c r="D14" s="303">
        <f>'[1]Podklady RZ'!D54</f>
        <v>3294.4080279999989</v>
      </c>
      <c r="E14" s="302">
        <f>'[1]Podklady RZ'!E54</f>
        <v>2833.0502730000012</v>
      </c>
      <c r="F14" s="289">
        <f>'[1]Podklady RZ'!F54</f>
        <v>2313.5635369999986</v>
      </c>
      <c r="G14" s="303">
        <f>'[1]Podklady RZ'!G54</f>
        <v>1758.3490219999996</v>
      </c>
      <c r="H14" s="302">
        <f>'[1]Podklady RZ'!H54</f>
        <v>1764.2610030000001</v>
      </c>
      <c r="I14" s="289">
        <f>'[1]Podklady RZ'!I54</f>
        <v>1781.5739990000004</v>
      </c>
      <c r="J14" s="303">
        <f>'[1]Podklady RZ'!J54</f>
        <v>1861.8024470000007</v>
      </c>
      <c r="K14" s="302">
        <f>'[1]Podklady RZ'!K54</f>
        <v>2442.3263079999988</v>
      </c>
      <c r="L14" s="289">
        <f>'[1]Podklady RZ'!L54</f>
        <v>3015.7593340000012</v>
      </c>
      <c r="M14" s="303">
        <f>'[1]Podklady RZ'!M54</f>
        <v>3682.65346</v>
      </c>
      <c r="N14" s="202">
        <f t="shared" si="4"/>
        <v>32270.637246000002</v>
      </c>
      <c r="P14" s="42"/>
      <c r="Q14" s="131"/>
      <c r="R14" s="131"/>
      <c r="S14" s="131"/>
      <c r="T14" s="131"/>
      <c r="U14" s="146"/>
    </row>
    <row r="15" spans="1:21" x14ac:dyDescent="0.2">
      <c r="A15" s="174" t="s">
        <v>105</v>
      </c>
      <c r="B15" s="302">
        <f>'[1]Podklady RZ'!B55</f>
        <v>893.12545100000011</v>
      </c>
      <c r="C15" s="289">
        <f>'[1]Podklady RZ'!C55</f>
        <v>753.3963729999997</v>
      </c>
      <c r="D15" s="303">
        <f>'[1]Podklady RZ'!D55</f>
        <v>691.6780689999996</v>
      </c>
      <c r="E15" s="302">
        <f>'[1]Podklady RZ'!E55</f>
        <v>554.50109400000053</v>
      </c>
      <c r="F15" s="289">
        <f>'[1]Podklady RZ'!F55</f>
        <v>421.81959000000001</v>
      </c>
      <c r="G15" s="303">
        <f>'[1]Podklady RZ'!G55</f>
        <v>306.88942299999991</v>
      </c>
      <c r="H15" s="302">
        <f>'[1]Podklady RZ'!H55</f>
        <v>290.18938700000001</v>
      </c>
      <c r="I15" s="289">
        <f>'[1]Podklady RZ'!I55</f>
        <v>297.76410100000004</v>
      </c>
      <c r="J15" s="303">
        <f>'[1]Podklady RZ'!J55</f>
        <v>380.7324280000002</v>
      </c>
      <c r="K15" s="302">
        <f>'[1]Podklady RZ'!K55</f>
        <v>615.95868800000005</v>
      </c>
      <c r="L15" s="289">
        <f>'[1]Podklady RZ'!L55</f>
        <v>744.9436039999996</v>
      </c>
      <c r="M15" s="303">
        <f>'[1]Podklady RZ'!M55</f>
        <v>890.24710500000003</v>
      </c>
      <c r="N15" s="202">
        <f t="shared" si="4"/>
        <v>6841.2453129999994</v>
      </c>
      <c r="P15" s="42"/>
      <c r="Q15" s="131"/>
      <c r="R15" s="131"/>
      <c r="S15" s="131"/>
      <c r="T15" s="131"/>
      <c r="U15" s="122"/>
    </row>
    <row r="16" spans="1:21" x14ac:dyDescent="0.2">
      <c r="A16" s="174" t="s">
        <v>106</v>
      </c>
      <c r="B16" s="302">
        <f>'[1]Podklady RZ'!B56</f>
        <v>962.85070964424597</v>
      </c>
      <c r="C16" s="289">
        <f>'[1]Podklady RZ'!C56</f>
        <v>883.96687511293555</v>
      </c>
      <c r="D16" s="303">
        <f>'[1]Podklady RZ'!D56</f>
        <v>825.65755536563336</v>
      </c>
      <c r="E16" s="302">
        <f>'[1]Podklady RZ'!E56</f>
        <v>662.33561137412869</v>
      </c>
      <c r="F16" s="289">
        <f>'[1]Podklady RZ'!F56</f>
        <v>471.04341518055367</v>
      </c>
      <c r="G16" s="303">
        <f>'[1]Podklady RZ'!G56</f>
        <v>264.40779733028489</v>
      </c>
      <c r="H16" s="302">
        <f>'[1]Podklady RZ'!H56</f>
        <v>246.2897094590854</v>
      </c>
      <c r="I16" s="289">
        <f>'[1]Podklady RZ'!I56</f>
        <v>223.18402392649369</v>
      </c>
      <c r="J16" s="303">
        <f>'[1]Podklady RZ'!J56</f>
        <v>295.49422675759939</v>
      </c>
      <c r="K16" s="302">
        <f>'[1]Podklady RZ'!K56</f>
        <v>560.10518000000013</v>
      </c>
      <c r="L16" s="289">
        <f>'[1]Podklady RZ'!L56</f>
        <v>722.70014100000003</v>
      </c>
      <c r="M16" s="303">
        <f>'[1]Podklady RZ'!M56</f>
        <v>921.66654599999993</v>
      </c>
      <c r="N16" s="202">
        <f t="shared" si="4"/>
        <v>7039.7017911509611</v>
      </c>
      <c r="P16" s="42"/>
      <c r="Q16" s="131"/>
      <c r="R16" s="131"/>
      <c r="S16" s="131"/>
      <c r="T16" s="131"/>
      <c r="U16" s="122"/>
    </row>
    <row r="17" spans="1:21" x14ac:dyDescent="0.2">
      <c r="A17" s="174" t="s">
        <v>107</v>
      </c>
      <c r="B17" s="302">
        <f>'[1]Podklady RZ'!B57</f>
        <v>816.95773293614513</v>
      </c>
      <c r="C17" s="289">
        <f>'[1]Podklady RZ'!C57</f>
        <v>729.01029746994209</v>
      </c>
      <c r="D17" s="303">
        <f>'[1]Podklady RZ'!D57</f>
        <v>685.86020613401149</v>
      </c>
      <c r="E17" s="302">
        <f>'[1]Podklady RZ'!E57</f>
        <v>547.59832613930348</v>
      </c>
      <c r="F17" s="289">
        <f>'[1]Podklady RZ'!F57</f>
        <v>405.22423295011851</v>
      </c>
      <c r="G17" s="303">
        <f>'[1]Podklady RZ'!G57</f>
        <v>233.97404258742498</v>
      </c>
      <c r="H17" s="302">
        <f>'[1]Podklady RZ'!H57</f>
        <v>212.98055501259765</v>
      </c>
      <c r="I17" s="289">
        <f>'[1]Podklady RZ'!I57</f>
        <v>212.70815570378886</v>
      </c>
      <c r="J17" s="303">
        <f>'[1]Podklady RZ'!J57</f>
        <v>273.31414795279596</v>
      </c>
      <c r="K17" s="302">
        <f>'[1]Podklady RZ'!K57</f>
        <v>495.85829400000006</v>
      </c>
      <c r="L17" s="289">
        <f>'[1]Podklady RZ'!L57</f>
        <v>669.90192500000001</v>
      </c>
      <c r="M17" s="303">
        <f>'[1]Podklady RZ'!M57</f>
        <v>786.01488199999972</v>
      </c>
      <c r="N17" s="202">
        <f t="shared" si="4"/>
        <v>6069.4027978861277</v>
      </c>
      <c r="P17" s="42"/>
      <c r="Q17" s="131"/>
      <c r="R17" s="131"/>
      <c r="S17" s="131"/>
      <c r="T17" s="131"/>
      <c r="U17" s="122"/>
    </row>
    <row r="18" spans="1:21" x14ac:dyDescent="0.2">
      <c r="A18" s="174" t="s">
        <v>108</v>
      </c>
      <c r="B18" s="302">
        <f>'[1]Podklady RZ'!B58</f>
        <v>3588.0629716000021</v>
      </c>
      <c r="C18" s="289">
        <f>'[1]Podklady RZ'!C58</f>
        <v>3116.9787078000008</v>
      </c>
      <c r="D18" s="303">
        <f>'[1]Podklady RZ'!D58</f>
        <v>2999.8340483999996</v>
      </c>
      <c r="E18" s="302">
        <f>'[1]Podklady RZ'!E58</f>
        <v>2489.667736674337</v>
      </c>
      <c r="F18" s="289">
        <f>'[1]Podklady RZ'!F58</f>
        <v>1981.7353068000007</v>
      </c>
      <c r="G18" s="303">
        <f>'[1]Podklady RZ'!G58</f>
        <v>1247.7159149999995</v>
      </c>
      <c r="H18" s="302">
        <f>'[1]Podklady RZ'!H58</f>
        <v>1028.3976271999998</v>
      </c>
      <c r="I18" s="289">
        <f>'[1]Podklady RZ'!I58</f>
        <v>1249.7135454000004</v>
      </c>
      <c r="J18" s="303">
        <f>'[1]Podklady RZ'!J58</f>
        <v>1579.7227424000007</v>
      </c>
      <c r="K18" s="302">
        <f>'[1]Podklady RZ'!K58</f>
        <v>2435.4323287999991</v>
      </c>
      <c r="L18" s="289">
        <f>'[1]Podklady RZ'!L58</f>
        <v>2936.4003223999994</v>
      </c>
      <c r="M18" s="303">
        <f>'[1]Podklady RZ'!M58</f>
        <v>3465.3955853999992</v>
      </c>
      <c r="N18" s="202">
        <f t="shared" si="4"/>
        <v>28119.056837874337</v>
      </c>
      <c r="P18" s="42"/>
      <c r="Q18" s="131"/>
      <c r="R18" s="131"/>
      <c r="S18" s="131"/>
      <c r="T18" s="131"/>
      <c r="U18" s="122"/>
    </row>
    <row r="19" spans="1:21" x14ac:dyDescent="0.2">
      <c r="A19" s="174" t="s">
        <v>109</v>
      </c>
      <c r="B19" s="302">
        <f>'[1]Podklady RZ'!B59</f>
        <v>3645.4019340000004</v>
      </c>
      <c r="C19" s="289">
        <f>'[1]Podklady RZ'!C59</f>
        <v>3438.9866919999981</v>
      </c>
      <c r="D19" s="303">
        <f>'[1]Podklady RZ'!D59</f>
        <v>3392.5046909999992</v>
      </c>
      <c r="E19" s="302">
        <f>'[1]Podklady RZ'!E59</f>
        <v>2912.8513269999994</v>
      </c>
      <c r="F19" s="289">
        <f>'[1]Podklady RZ'!F59</f>
        <v>2648.6663930000004</v>
      </c>
      <c r="G19" s="303">
        <f>'[1]Podklady RZ'!G59</f>
        <v>1972.630893</v>
      </c>
      <c r="H19" s="302">
        <f>'[1]Podklady RZ'!H59</f>
        <v>1901.1496510000009</v>
      </c>
      <c r="I19" s="289">
        <f>'[1]Podklady RZ'!I59</f>
        <v>2007.1951630000005</v>
      </c>
      <c r="J19" s="303">
        <f>'[1]Podklady RZ'!J59</f>
        <v>2040.6544710000003</v>
      </c>
      <c r="K19" s="302">
        <f>'[1]Podklady RZ'!K59</f>
        <v>2326.909274000001</v>
      </c>
      <c r="L19" s="289">
        <f>'[1]Podklady RZ'!L59</f>
        <v>2929.050575000002</v>
      </c>
      <c r="M19" s="303">
        <f>'[1]Podklady RZ'!M59</f>
        <v>3273.2335999999987</v>
      </c>
      <c r="N19" s="202">
        <f t="shared" si="4"/>
        <v>32489.234664000003</v>
      </c>
      <c r="P19" s="42"/>
      <c r="Q19" s="131"/>
      <c r="R19" s="131"/>
      <c r="S19" s="131"/>
      <c r="T19" s="131"/>
      <c r="U19" s="146"/>
    </row>
    <row r="20" spans="1:21" x14ac:dyDescent="0.2">
      <c r="A20" s="174" t="s">
        <v>110</v>
      </c>
      <c r="B20" s="302">
        <f>'[1]Podklady RZ'!B60</f>
        <v>937.042956</v>
      </c>
      <c r="C20" s="289">
        <f>'[1]Podklady RZ'!C60</f>
        <v>876.55022300000041</v>
      </c>
      <c r="D20" s="303">
        <f>'[1]Podklady RZ'!D60</f>
        <v>855.39409000000001</v>
      </c>
      <c r="E20" s="302">
        <f>'[1]Podklady RZ'!E60</f>
        <v>681.19147100000009</v>
      </c>
      <c r="F20" s="289">
        <f>'[1]Podklady RZ'!F60</f>
        <v>520.1200540000001</v>
      </c>
      <c r="G20" s="303">
        <f>'[1]Podklady RZ'!G60</f>
        <v>402.58182800000014</v>
      </c>
      <c r="H20" s="302">
        <f>'[1]Podklady RZ'!H60</f>
        <v>346.13118100000003</v>
      </c>
      <c r="I20" s="289">
        <f>'[1]Podklady RZ'!I60</f>
        <v>376.92107900000002</v>
      </c>
      <c r="J20" s="303">
        <f>'[1]Podklady RZ'!J60</f>
        <v>453.07842799999986</v>
      </c>
      <c r="K20" s="302">
        <f>'[1]Podklady RZ'!K60</f>
        <v>568.87981199999979</v>
      </c>
      <c r="L20" s="289">
        <f>'[1]Podklady RZ'!L60</f>
        <v>718.00608499999998</v>
      </c>
      <c r="M20" s="303">
        <f>'[1]Podklady RZ'!M60</f>
        <v>856.17852999999957</v>
      </c>
      <c r="N20" s="202">
        <f t="shared" si="4"/>
        <v>7592.0757369999992</v>
      </c>
      <c r="P20" s="42"/>
      <c r="Q20" s="131"/>
      <c r="R20" s="131"/>
      <c r="S20" s="131"/>
      <c r="T20" s="131"/>
      <c r="U20" s="122"/>
    </row>
    <row r="21" spans="1:21" x14ac:dyDescent="0.2">
      <c r="A21" s="4"/>
      <c r="N21" s="3"/>
      <c r="P21" s="140"/>
      <c r="Q21" s="140"/>
      <c r="R21" s="140"/>
      <c r="S21" s="140"/>
      <c r="T21" s="140"/>
      <c r="U21" s="145"/>
    </row>
    <row r="22" spans="1:21" x14ac:dyDescent="0.2">
      <c r="A22" s="10" t="s">
        <v>131</v>
      </c>
      <c r="B22" s="26">
        <f>SUM(INDEX(B7:M7,,MONTH('[1]Podklady RZ'!$O$1)):INDEX(B7:M7,,MONTH('[1]Podklady RZ'!$Q$1)))</f>
        <v>5875.0028810000003</v>
      </c>
      <c r="Q22" s="131"/>
      <c r="R22" s="131"/>
      <c r="S22" s="131"/>
      <c r="U22" s="122"/>
    </row>
    <row r="23" spans="1:21" x14ac:dyDescent="0.2">
      <c r="A23" s="10" t="s">
        <v>99</v>
      </c>
      <c r="B23" s="26">
        <f>SUM(INDEX(B8:M8,,MONTH('[1]Podklady RZ'!$O$1)):INDEX(B8:M8,,MONTH('[1]Podklady RZ'!$Q$1)))</f>
        <v>7676.3671479999994</v>
      </c>
      <c r="U23" s="144"/>
    </row>
    <row r="24" spans="1:21" x14ac:dyDescent="0.2">
      <c r="A24" s="10" t="s">
        <v>100</v>
      </c>
      <c r="B24" s="26">
        <f>SUM(INDEX(B9:M9,,MONTH('[1]Podklady RZ'!$O$1)):INDEX(B9:M9,,MONTH('[1]Podklady RZ'!$Q$1)))</f>
        <v>8098.1590910000004</v>
      </c>
    </row>
    <row r="25" spans="1:21" x14ac:dyDescent="0.2">
      <c r="A25" s="10" t="s">
        <v>101</v>
      </c>
      <c r="B25" s="26">
        <f>SUM(INDEX(B10:M10,,MONTH('[1]Podklady RZ'!$O$1)):INDEX(B10:M10,,MONTH('[1]Podklady RZ'!$Q$1)))</f>
        <v>8274.9814070000011</v>
      </c>
    </row>
    <row r="26" spans="1:21" x14ac:dyDescent="0.2">
      <c r="A26" s="10" t="s">
        <v>130</v>
      </c>
      <c r="B26" s="26">
        <f>SUM(INDEX(B11:M11,,MONTH('[1]Podklady RZ'!$O$1)):INDEX(B11:M11,,MONTH('[1]Podklady RZ'!$Q$1)))</f>
        <v>3949.3513146894425</v>
      </c>
    </row>
    <row r="27" spans="1:21" x14ac:dyDescent="0.2">
      <c r="A27" s="10" t="s">
        <v>102</v>
      </c>
      <c r="B27" s="26">
        <f>SUM(INDEX(B12:M12,,MONTH('[1]Podklady RZ'!$O$1)):INDEX(B12:M12,,MONTH('[1]Podklady RZ'!$Q$1)))</f>
        <v>4724.5964696847814</v>
      </c>
    </row>
    <row r="28" spans="1:21" x14ac:dyDescent="0.2">
      <c r="A28" s="10" t="s">
        <v>103</v>
      </c>
      <c r="B28" s="26">
        <f>SUM(INDEX(B13:M13,,MONTH('[1]Podklady RZ'!$O$1)):INDEX(B13:M13,,MONTH('[1]Podklady RZ'!$Q$1)))</f>
        <v>2637.5649979999998</v>
      </c>
    </row>
    <row r="29" spans="1:21" x14ac:dyDescent="0.2">
      <c r="A29" s="10" t="s">
        <v>104</v>
      </c>
      <c r="B29" s="26">
        <f>SUM(INDEX(B14:M14,,MONTH('[1]Podklady RZ'!$O$1)):INDEX(B14:M14,,MONTH('[1]Podklady RZ'!$Q$1)))</f>
        <v>32270.637246000002</v>
      </c>
    </row>
    <row r="30" spans="1:21" x14ac:dyDescent="0.2">
      <c r="A30" s="10" t="s">
        <v>105</v>
      </c>
      <c r="B30" s="26">
        <f>SUM(INDEX(B15:M15,,MONTH('[1]Podklady RZ'!$O$1)):INDEX(B15:M15,,MONTH('[1]Podklady RZ'!$Q$1)))</f>
        <v>6841.2453129999994</v>
      </c>
    </row>
    <row r="31" spans="1:21" x14ac:dyDescent="0.2">
      <c r="A31" s="10" t="s">
        <v>106</v>
      </c>
      <c r="B31" s="26">
        <f>SUM(INDEX(B16:M16,,MONTH('[1]Podklady RZ'!$O$1)):INDEX(B16:M16,,MONTH('[1]Podklady RZ'!$Q$1)))</f>
        <v>7039.7017911509611</v>
      </c>
    </row>
    <row r="32" spans="1:21" x14ac:dyDescent="0.2">
      <c r="A32" s="10" t="s">
        <v>107</v>
      </c>
      <c r="B32" s="26">
        <f>SUM(INDEX(B17:M17,,MONTH('[1]Podklady RZ'!$O$1)):INDEX(B17:M17,,MONTH('[1]Podklady RZ'!$Q$1)))</f>
        <v>6069.4027978861277</v>
      </c>
    </row>
    <row r="33" spans="1:2" x14ac:dyDescent="0.2">
      <c r="A33" s="10" t="s">
        <v>108</v>
      </c>
      <c r="B33" s="26">
        <f>SUM(INDEX(B18:M18,,MONTH('[1]Podklady RZ'!$O$1)):INDEX(B18:M18,,MONTH('[1]Podklady RZ'!$Q$1)))</f>
        <v>28119.056837874337</v>
      </c>
    </row>
    <row r="34" spans="1:2" x14ac:dyDescent="0.2">
      <c r="A34" s="10" t="s">
        <v>109</v>
      </c>
      <c r="B34" s="26">
        <f>SUM(INDEX(B19:M19,,MONTH('[1]Podklady RZ'!$O$1)):INDEX(B19:M19,,MONTH('[1]Podklady RZ'!$Q$1)))</f>
        <v>32489.234664000003</v>
      </c>
    </row>
    <row r="35" spans="1:2" x14ac:dyDescent="0.2">
      <c r="A35" s="10" t="s">
        <v>110</v>
      </c>
      <c r="B35" s="26">
        <f>SUM(INDEX(B20:M20,,MONTH('[1]Podklady RZ'!$O$1)):INDEX(B20:M20,,MONTH('[1]Podklady RZ'!$Q$1)))</f>
        <v>7592.0757369999992</v>
      </c>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4"/>
  <dimension ref="A1:U46"/>
  <sheetViews>
    <sheetView showGridLines="0" view="pageBreakPreview" zoomScale="60" zoomScaleNormal="70" workbookViewId="0">
      <selection activeCell="U47" sqref="U47"/>
    </sheetView>
  </sheetViews>
  <sheetFormatPr defaultColWidth="9.140625" defaultRowHeight="12.75" x14ac:dyDescent="0.2"/>
  <cols>
    <col min="1" max="1" width="30.85546875" style="2" customWidth="1"/>
    <col min="2" max="15" width="7.42578125" style="2" customWidth="1"/>
    <col min="16" max="16" width="9.140625" style="2" customWidth="1"/>
    <col min="17" max="16384" width="9.140625" style="2"/>
  </cols>
  <sheetData>
    <row r="1" spans="1:21" s="67" customFormat="1" ht="18" x14ac:dyDescent="0.25">
      <c r="A1" s="255" t="s">
        <v>195</v>
      </c>
      <c r="B1" s="24"/>
      <c r="C1" s="24"/>
      <c r="D1" s="24"/>
      <c r="E1" s="24"/>
      <c r="G1" s="24"/>
      <c r="H1" s="24"/>
      <c r="I1" s="24"/>
      <c r="J1" s="24"/>
      <c r="K1" s="24"/>
      <c r="L1" s="24"/>
      <c r="M1" s="24"/>
      <c r="N1" s="24"/>
      <c r="P1" s="259" t="str">
        <f>'3'!N1</f>
        <v>2021</v>
      </c>
    </row>
    <row r="2" spans="1:21" s="7" customFormat="1" ht="6" customHeight="1" x14ac:dyDescent="0.2">
      <c r="B2" s="116"/>
      <c r="C2" s="116"/>
      <c r="D2" s="116"/>
      <c r="E2" s="116"/>
      <c r="F2" s="116"/>
      <c r="G2" s="116"/>
      <c r="H2" s="116"/>
      <c r="I2" s="116"/>
      <c r="J2" s="116"/>
      <c r="K2" s="116"/>
      <c r="L2" s="116"/>
      <c r="M2" s="116"/>
      <c r="N2" s="116"/>
      <c r="O2" s="116"/>
    </row>
    <row r="3" spans="1:21" s="7" customFormat="1" ht="12" customHeight="1" x14ac:dyDescent="0.2">
      <c r="A3" s="173"/>
      <c r="B3" s="210" t="s">
        <v>85</v>
      </c>
      <c r="C3" s="210" t="s">
        <v>76</v>
      </c>
      <c r="D3" s="210" t="s">
        <v>77</v>
      </c>
      <c r="E3" s="210" t="s">
        <v>78</v>
      </c>
      <c r="F3" s="210" t="s">
        <v>88</v>
      </c>
      <c r="G3" s="210" t="s">
        <v>79</v>
      </c>
      <c r="H3" s="210" t="s">
        <v>80</v>
      </c>
      <c r="I3" s="210" t="s">
        <v>81</v>
      </c>
      <c r="J3" s="210" t="s">
        <v>82</v>
      </c>
      <c r="K3" s="210" t="s">
        <v>83</v>
      </c>
      <c r="L3" s="210" t="s">
        <v>84</v>
      </c>
      <c r="M3" s="210" t="s">
        <v>86</v>
      </c>
      <c r="N3" s="210" t="s">
        <v>87</v>
      </c>
      <c r="O3" s="210" t="s">
        <v>89</v>
      </c>
      <c r="P3" s="210" t="s">
        <v>7</v>
      </c>
    </row>
    <row r="4" spans="1:21" s="111" customFormat="1" ht="12" customHeight="1" x14ac:dyDescent="0.2">
      <c r="A4" s="175" t="s">
        <v>59</v>
      </c>
      <c r="B4" s="208">
        <f>SUM(B5:B20)</f>
        <v>5875.0028810000058</v>
      </c>
      <c r="C4" s="208">
        <f>SUM(C5:C20)</f>
        <v>7676.367148000003</v>
      </c>
      <c r="D4" s="208">
        <f t="shared" ref="D4:P4" si="0">SUM(D5:D20)</f>
        <v>8098.1590910000104</v>
      </c>
      <c r="E4" s="208">
        <f t="shared" si="0"/>
        <v>8274.9814069999993</v>
      </c>
      <c r="F4" s="208">
        <f>SUM(F5:F20)</f>
        <v>3949.351314689442</v>
      </c>
      <c r="G4" s="208">
        <f t="shared" si="0"/>
        <v>4724.5964696847805</v>
      </c>
      <c r="H4" s="208">
        <f t="shared" si="0"/>
        <v>2637.5649979999989</v>
      </c>
      <c r="I4" s="208">
        <f t="shared" si="0"/>
        <v>32270.637245999995</v>
      </c>
      <c r="J4" s="208">
        <f t="shared" si="0"/>
        <v>6841.2453129999985</v>
      </c>
      <c r="K4" s="208">
        <f t="shared" si="0"/>
        <v>7039.701791150962</v>
      </c>
      <c r="L4" s="208">
        <f t="shared" si="0"/>
        <v>6069.4027978861304</v>
      </c>
      <c r="M4" s="208">
        <f t="shared" si="0"/>
        <v>28119.056837874334</v>
      </c>
      <c r="N4" s="208">
        <f t="shared" si="0"/>
        <v>32489.234663999989</v>
      </c>
      <c r="O4" s="208">
        <f t="shared" si="0"/>
        <v>7592.075737000001</v>
      </c>
      <c r="P4" s="208">
        <f t="shared" si="0"/>
        <v>161657.37769628564</v>
      </c>
    </row>
    <row r="5" spans="1:21" s="7" customFormat="1" ht="12" customHeight="1" x14ac:dyDescent="0.2">
      <c r="A5" s="174" t="s">
        <v>40</v>
      </c>
      <c r="B5" s="209">
        <f>'[1]Podklady RZ'!B66</f>
        <v>0</v>
      </c>
      <c r="C5" s="209">
        <f>'[1]Podklady RZ'!C66</f>
        <v>1941.5742910000006</v>
      </c>
      <c r="D5" s="209">
        <f>'[1]Podklady RZ'!D66</f>
        <v>513.87113999999997</v>
      </c>
      <c r="E5" s="209">
        <f>'[1]Podklady RZ'!E66</f>
        <v>420.00568300000003</v>
      </c>
      <c r="F5" s="209">
        <f>'[1]Podklady RZ'!F66</f>
        <v>1445.8912190000001</v>
      </c>
      <c r="G5" s="209">
        <f>'[1]Podklady RZ'!G66</f>
        <v>880.46730100000013</v>
      </c>
      <c r="H5" s="209">
        <f>'[1]Podklady RZ'!H66</f>
        <v>23.159737000000007</v>
      </c>
      <c r="I5" s="209">
        <f>'[1]Podklady RZ'!I66</f>
        <v>6512.6855270000005</v>
      </c>
      <c r="J5" s="209">
        <f>'[1]Podklady RZ'!J66</f>
        <v>231.85863199999989</v>
      </c>
      <c r="K5" s="209">
        <f>'[1]Podklady RZ'!K66</f>
        <v>73.302600000000012</v>
      </c>
      <c r="L5" s="209">
        <f>'[1]Podklady RZ'!L66</f>
        <v>1171.6641100000006</v>
      </c>
      <c r="M5" s="209">
        <f>'[1]Podklady RZ'!M66</f>
        <v>1443.5807820000009</v>
      </c>
      <c r="N5" s="209">
        <f>'[1]Podklady RZ'!N66</f>
        <v>8642.113620999995</v>
      </c>
      <c r="O5" s="209">
        <f>'[1]Podklady RZ'!O66</f>
        <v>438.16603299999997</v>
      </c>
      <c r="P5" s="209">
        <f>SUM(B5:O5)</f>
        <v>23738.340676</v>
      </c>
      <c r="R5" s="8"/>
      <c r="S5" s="125"/>
      <c r="T5" s="125"/>
    </row>
    <row r="6" spans="1:21" s="7" customFormat="1" ht="12" customHeight="1" x14ac:dyDescent="0.2">
      <c r="A6" s="174" t="s">
        <v>39</v>
      </c>
      <c r="B6" s="209">
        <f>'[1]Podklady RZ'!B67</f>
        <v>149.15899999999999</v>
      </c>
      <c r="C6" s="209">
        <f>'[1]Podklady RZ'!C67</f>
        <v>417.09026600000021</v>
      </c>
      <c r="D6" s="209">
        <f>'[1]Podklady RZ'!D67</f>
        <v>310.28816399999994</v>
      </c>
      <c r="E6" s="209">
        <f>'[1]Podklady RZ'!E67</f>
        <v>72.136762999999988</v>
      </c>
      <c r="F6" s="209">
        <f>'[1]Podklady RZ'!F67</f>
        <v>661.38777400000004</v>
      </c>
      <c r="G6" s="209">
        <f>'[1]Podklady RZ'!G67</f>
        <v>403.37929600000001</v>
      </c>
      <c r="H6" s="209">
        <f>'[1]Podklady RZ'!H67</f>
        <v>39.877865999999997</v>
      </c>
      <c r="I6" s="209">
        <f>'[1]Podklady RZ'!I67</f>
        <v>367.24975200000006</v>
      </c>
      <c r="J6" s="209">
        <f>'[1]Podklady RZ'!J67</f>
        <v>373.06185299999999</v>
      </c>
      <c r="K6" s="209">
        <f>'[1]Podklady RZ'!K67</f>
        <v>400.45471599999968</v>
      </c>
      <c r="L6" s="209">
        <f>'[1]Podklady RZ'!L67</f>
        <v>381.814933</v>
      </c>
      <c r="M6" s="209">
        <f>'[1]Podklady RZ'!M67</f>
        <v>448.99912799999993</v>
      </c>
      <c r="N6" s="209">
        <f>'[1]Podklady RZ'!N67</f>
        <v>111.65299899999994</v>
      </c>
      <c r="O6" s="209">
        <f>'[1]Podklady RZ'!O67</f>
        <v>132.385346</v>
      </c>
      <c r="P6" s="209">
        <f t="shared" ref="P6:P20" si="1">SUM(B6:O6)</f>
        <v>4268.9378560000005</v>
      </c>
      <c r="R6" s="8"/>
      <c r="S6" s="125"/>
      <c r="T6" s="125"/>
    </row>
    <row r="7" spans="1:21" s="7" customFormat="1" ht="12" customHeight="1" x14ac:dyDescent="0.2">
      <c r="A7" s="174" t="s">
        <v>38</v>
      </c>
      <c r="B7" s="209">
        <f>'[1]Podklady RZ'!B68</f>
        <v>0</v>
      </c>
      <c r="C7" s="209">
        <f>'[1]Podklady RZ'!C68</f>
        <v>13.542</v>
      </c>
      <c r="D7" s="209">
        <f>'[1]Podklady RZ'!D68</f>
        <v>0.98853000000000002</v>
      </c>
      <c r="E7" s="209">
        <f>'[1]Podklady RZ'!E68</f>
        <v>0</v>
      </c>
      <c r="F7" s="209">
        <f>'[1]Podklady RZ'!F68</f>
        <v>0</v>
      </c>
      <c r="G7" s="209">
        <f>'[1]Podklady RZ'!G68</f>
        <v>56.932410000000004</v>
      </c>
      <c r="H7" s="209">
        <f>'[1]Podklady RZ'!H68</f>
        <v>0</v>
      </c>
      <c r="I7" s="209">
        <f>'[1]Podklady RZ'!I68</f>
        <v>13650.680625999996</v>
      </c>
      <c r="J7" s="209">
        <f>'[1]Podklady RZ'!J68</f>
        <v>543.44139899999993</v>
      </c>
      <c r="K7" s="209">
        <f>'[1]Podklady RZ'!K68</f>
        <v>105.73399999999999</v>
      </c>
      <c r="L7" s="209">
        <f>'[1]Podklady RZ'!L68</f>
        <v>0</v>
      </c>
      <c r="M7" s="209">
        <f>'[1]Podklady RZ'!M68</f>
        <v>0.156</v>
      </c>
      <c r="N7" s="209">
        <f>'[1]Podklady RZ'!N68</f>
        <v>3.8487300000000007</v>
      </c>
      <c r="O7" s="209">
        <f>'[1]Podklady RZ'!O68</f>
        <v>217.79074300000002</v>
      </c>
      <c r="P7" s="209">
        <f t="shared" si="1"/>
        <v>14593.114437999995</v>
      </c>
      <c r="R7" s="8"/>
      <c r="S7" s="125"/>
      <c r="T7" s="125"/>
    </row>
    <row r="8" spans="1:21" s="7" customFormat="1" ht="12" customHeight="1" x14ac:dyDescent="0.2">
      <c r="A8" s="174" t="s">
        <v>60</v>
      </c>
      <c r="B8" s="209">
        <f>'[1]Podklady RZ'!B69</f>
        <v>2.7549999999999999</v>
      </c>
      <c r="C8" s="209">
        <f>'[1]Podklady RZ'!C69</f>
        <v>6.7099999999999993E-2</v>
      </c>
      <c r="D8" s="209">
        <f>'[1]Podklady RZ'!D69</f>
        <v>3.5710000000000002</v>
      </c>
      <c r="E8" s="209">
        <f>'[1]Podklady RZ'!E69</f>
        <v>0</v>
      </c>
      <c r="F8" s="209">
        <f>'[1]Podklady RZ'!F69</f>
        <v>5.6000000000000001E-2</v>
      </c>
      <c r="G8" s="209">
        <f>'[1]Podklady RZ'!G69</f>
        <v>0</v>
      </c>
      <c r="H8" s="209">
        <f>'[1]Podklady RZ'!H69</f>
        <v>0</v>
      </c>
      <c r="I8" s="209">
        <f>'[1]Podklady RZ'!I69</f>
        <v>1.578346</v>
      </c>
      <c r="J8" s="209">
        <f>'[1]Podklady RZ'!J69</f>
        <v>0.76184699999999994</v>
      </c>
      <c r="K8" s="209">
        <f>'[1]Podklady RZ'!K69</f>
        <v>23.376069999999999</v>
      </c>
      <c r="L8" s="209">
        <f>'[1]Podklady RZ'!L69</f>
        <v>5.6091899999999999</v>
      </c>
      <c r="M8" s="209">
        <f>'[1]Podklady RZ'!M69</f>
        <v>0</v>
      </c>
      <c r="N8" s="209">
        <f>'[1]Podklady RZ'!N69</f>
        <v>0</v>
      </c>
      <c r="O8" s="209">
        <f>'[1]Podklady RZ'!O69</f>
        <v>0.27399999999999997</v>
      </c>
      <c r="P8" s="209">
        <f t="shared" si="1"/>
        <v>38.048552999999998</v>
      </c>
      <c r="T8" s="8"/>
    </row>
    <row r="9" spans="1:21" s="7" customFormat="1" ht="12" customHeight="1" x14ac:dyDescent="0.2">
      <c r="A9" s="174" t="s">
        <v>61</v>
      </c>
      <c r="B9" s="209">
        <f>'[1]Podklady RZ'!B70</f>
        <v>9.4600000000000009</v>
      </c>
      <c r="C9" s="209">
        <f>'[1]Podklady RZ'!C70</f>
        <v>0</v>
      </c>
      <c r="D9" s="209">
        <f>'[1]Podklady RZ'!D70</f>
        <v>0.71199999999999997</v>
      </c>
      <c r="E9" s="209">
        <f>'[1]Podklady RZ'!E70</f>
        <v>5.1725199999999996</v>
      </c>
      <c r="F9" s="209">
        <f>'[1]Podklady RZ'!F70</f>
        <v>0</v>
      </c>
      <c r="G9" s="209">
        <f>'[1]Podklady RZ'!G70</f>
        <v>0</v>
      </c>
      <c r="H9" s="209">
        <f>'[1]Podklady RZ'!H70</f>
        <v>0</v>
      </c>
      <c r="I9" s="209">
        <f>'[1]Podklady RZ'!I70</f>
        <v>0</v>
      </c>
      <c r="J9" s="209">
        <f>'[1]Podklady RZ'!J70</f>
        <v>0</v>
      </c>
      <c r="K9" s="209">
        <f>'[1]Podklady RZ'!K70</f>
        <v>0</v>
      </c>
      <c r="L9" s="209">
        <f>'[1]Podklady RZ'!L70</f>
        <v>0</v>
      </c>
      <c r="M9" s="209">
        <f>'[1]Podklady RZ'!M70</f>
        <v>0</v>
      </c>
      <c r="N9" s="209">
        <f>'[1]Podklady RZ'!N70</f>
        <v>85.317999999999984</v>
      </c>
      <c r="O9" s="209">
        <f>'[1]Podklady RZ'!O70</f>
        <v>0</v>
      </c>
      <c r="P9" s="209">
        <f t="shared" si="1"/>
        <v>100.66251999999999</v>
      </c>
      <c r="T9" s="8"/>
    </row>
    <row r="10" spans="1:21" s="7" customFormat="1" ht="12" customHeight="1" x14ac:dyDescent="0.2">
      <c r="A10" s="174" t="s">
        <v>62</v>
      </c>
      <c r="B10" s="209">
        <f>'[1]Podklady RZ'!B71</f>
        <v>0</v>
      </c>
      <c r="C10" s="209">
        <f>'[1]Podklady RZ'!C71</f>
        <v>0</v>
      </c>
      <c r="D10" s="209">
        <f>'[1]Podklady RZ'!D71</f>
        <v>0.17899999999999999</v>
      </c>
      <c r="E10" s="209">
        <f>'[1]Podklady RZ'!E71</f>
        <v>0.14462300000000003</v>
      </c>
      <c r="F10" s="209">
        <f>'[1]Podklady RZ'!F71</f>
        <v>0.16550000000000001</v>
      </c>
      <c r="G10" s="209">
        <f>'[1]Podklady RZ'!G71</f>
        <v>1.4290000000000001E-3</v>
      </c>
      <c r="H10" s="209">
        <f>'[1]Podklady RZ'!H71</f>
        <v>0</v>
      </c>
      <c r="I10" s="209">
        <f>'[1]Podklady RZ'!I71</f>
        <v>0</v>
      </c>
      <c r="J10" s="209">
        <f>'[1]Podklady RZ'!J71</f>
        <v>0</v>
      </c>
      <c r="K10" s="209">
        <f>'[1]Podklady RZ'!K71</f>
        <v>0</v>
      </c>
      <c r="L10" s="209">
        <f>'[1]Podklady RZ'!L71</f>
        <v>0</v>
      </c>
      <c r="M10" s="209">
        <f>'[1]Podklady RZ'!M71</f>
        <v>0</v>
      </c>
      <c r="N10" s="209">
        <f>'[1]Podklady RZ'!N71</f>
        <v>8.5000000000000006E-2</v>
      </c>
      <c r="O10" s="209">
        <f>'[1]Podklady RZ'!O71</f>
        <v>0</v>
      </c>
      <c r="P10" s="209">
        <f t="shared" si="1"/>
        <v>0.57555199999999995</v>
      </c>
      <c r="T10" s="8"/>
      <c r="U10" s="8"/>
    </row>
    <row r="11" spans="1:21" s="7" customFormat="1" ht="12" customHeight="1" x14ac:dyDescent="0.2">
      <c r="A11" s="174" t="s">
        <v>37</v>
      </c>
      <c r="B11" s="209">
        <f>'[1]Podklady RZ'!B72</f>
        <v>0</v>
      </c>
      <c r="C11" s="209">
        <f>'[1]Podklady RZ'!C72</f>
        <v>3788.6635290000008</v>
      </c>
      <c r="D11" s="209">
        <f>'[1]Podklady RZ'!D72</f>
        <v>44.677619999999997</v>
      </c>
      <c r="E11" s="209">
        <f>'[1]Podklady RZ'!E72</f>
        <v>6368.0500979999997</v>
      </c>
      <c r="F11" s="209">
        <f>'[1]Podklady RZ'!F72</f>
        <v>456.727149</v>
      </c>
      <c r="G11" s="209">
        <f>'[1]Podklady RZ'!G72</f>
        <v>1770.0447799999999</v>
      </c>
      <c r="H11" s="209">
        <f>'[1]Podklady RZ'!H72</f>
        <v>97.407640999999998</v>
      </c>
      <c r="I11" s="209">
        <f>'[1]Podklady RZ'!I72</f>
        <v>598.90391000000011</v>
      </c>
      <c r="J11" s="209">
        <f>'[1]Podklady RZ'!J72</f>
        <v>2314.1897599999993</v>
      </c>
      <c r="K11" s="209">
        <f>'[1]Podklady RZ'!K72</f>
        <v>5503.3046600000007</v>
      </c>
      <c r="L11" s="209">
        <f>'[1]Podklady RZ'!L72</f>
        <v>3167.4795429999999</v>
      </c>
      <c r="M11" s="209">
        <f>'[1]Podklady RZ'!M72</f>
        <v>14004.213368999999</v>
      </c>
      <c r="N11" s="209">
        <f>'[1]Podklady RZ'!N72</f>
        <v>19509.10221999999</v>
      </c>
      <c r="O11" s="209">
        <f>'[1]Podklady RZ'!O72</f>
        <v>3039.1308509999999</v>
      </c>
      <c r="P11" s="209">
        <f t="shared" si="1"/>
        <v>60661.895129999997</v>
      </c>
      <c r="R11" s="8"/>
      <c r="S11" s="125"/>
      <c r="T11" s="125"/>
    </row>
    <row r="12" spans="1:21" s="7" customFormat="1" ht="12" customHeight="1" x14ac:dyDescent="0.2">
      <c r="A12" s="174" t="s">
        <v>72</v>
      </c>
      <c r="B12" s="209">
        <f>'[1]Podklady RZ'!B73</f>
        <v>0</v>
      </c>
      <c r="C12" s="209">
        <f>'[1]Podklady RZ'!C73</f>
        <v>437.54399999999998</v>
      </c>
      <c r="D12" s="209">
        <f>'[1]Podklady RZ'!D73</f>
        <v>0</v>
      </c>
      <c r="E12" s="209">
        <f>'[1]Podklady RZ'!E73</f>
        <v>0</v>
      </c>
      <c r="F12" s="209">
        <f>'[1]Podklady RZ'!F73</f>
        <v>425.94799999999998</v>
      </c>
      <c r="G12" s="209">
        <f>'[1]Podklady RZ'!G73</f>
        <v>0</v>
      </c>
      <c r="H12" s="209">
        <f>'[1]Podklady RZ'!H73</f>
        <v>0</v>
      </c>
      <c r="I12" s="209">
        <f>'[1]Podklady RZ'!I73</f>
        <v>0</v>
      </c>
      <c r="J12" s="209">
        <f>'[1]Podklady RZ'!J73</f>
        <v>0</v>
      </c>
      <c r="K12" s="209">
        <f>'[1]Podklady RZ'!K73</f>
        <v>0</v>
      </c>
      <c r="L12" s="209">
        <f>'[1]Podklady RZ'!L73</f>
        <v>0</v>
      </c>
      <c r="M12" s="209">
        <f>'[1]Podklady RZ'!M73</f>
        <v>0</v>
      </c>
      <c r="N12" s="209">
        <f>'[1]Podklady RZ'!N73</f>
        <v>0</v>
      </c>
      <c r="O12" s="209">
        <f>'[1]Podklady RZ'!O73</f>
        <v>0</v>
      </c>
      <c r="P12" s="209">
        <f t="shared" si="1"/>
        <v>863.49199999999996</v>
      </c>
      <c r="T12" s="8"/>
    </row>
    <row r="13" spans="1:21" s="7" customFormat="1" ht="12" customHeight="1" x14ac:dyDescent="0.2">
      <c r="A13" s="174" t="s">
        <v>36</v>
      </c>
      <c r="B13" s="209">
        <f>'[1]Podklady RZ'!B74</f>
        <v>0</v>
      </c>
      <c r="C13" s="209">
        <f>'[1]Podklady RZ'!C74</f>
        <v>0</v>
      </c>
      <c r="D13" s="209">
        <f>'[1]Podklady RZ'!D74</f>
        <v>0</v>
      </c>
      <c r="E13" s="209">
        <f>'[1]Podklady RZ'!E74</f>
        <v>0</v>
      </c>
      <c r="F13" s="209">
        <f>'[1]Podklady RZ'!F74</f>
        <v>0</v>
      </c>
      <c r="G13" s="209">
        <f>'[1]Podklady RZ'!G74</f>
        <v>0</v>
      </c>
      <c r="H13" s="209">
        <f>'[1]Podklady RZ'!H74</f>
        <v>0</v>
      </c>
      <c r="I13" s="209">
        <f>'[1]Podklady RZ'!I74</f>
        <v>0</v>
      </c>
      <c r="J13" s="209">
        <f>'[1]Podklady RZ'!J74</f>
        <v>0</v>
      </c>
      <c r="K13" s="209">
        <f>'[1]Podklady RZ'!K74</f>
        <v>0</v>
      </c>
      <c r="L13" s="209">
        <f>'[1]Podklady RZ'!L74</f>
        <v>0</v>
      </c>
      <c r="M13" s="209">
        <f>'[1]Podklady RZ'!M74</f>
        <v>9.0999999999999998E-2</v>
      </c>
      <c r="N13" s="209">
        <f>'[1]Podklady RZ'!N74</f>
        <v>0</v>
      </c>
      <c r="O13" s="209">
        <f>'[1]Podklady RZ'!O74</f>
        <v>0</v>
      </c>
      <c r="P13" s="209">
        <f t="shared" si="1"/>
        <v>9.0999999999999998E-2</v>
      </c>
      <c r="T13" s="8"/>
    </row>
    <row r="14" spans="1:21" s="7" customFormat="1" ht="12" customHeight="1" x14ac:dyDescent="0.2">
      <c r="A14" s="174" t="s">
        <v>35</v>
      </c>
      <c r="B14" s="209">
        <f>'[1]Podklady RZ'!B75</f>
        <v>0</v>
      </c>
      <c r="C14" s="209">
        <f>'[1]Podklady RZ'!C75</f>
        <v>0</v>
      </c>
      <c r="D14" s="209">
        <f>'[1]Podklady RZ'!D75</f>
        <v>87.919669999999996</v>
      </c>
      <c r="E14" s="209">
        <f>'[1]Podklady RZ'!E75</f>
        <v>6.4970999999999997</v>
      </c>
      <c r="F14" s="209">
        <f>'[1]Podklady RZ'!F75</f>
        <v>38.683</v>
      </c>
      <c r="G14" s="209">
        <f>'[1]Podklady RZ'!G75</f>
        <v>2.7380800000000005</v>
      </c>
      <c r="H14" s="209">
        <f>'[1]Podklady RZ'!H75</f>
        <v>3.1406000000000001</v>
      </c>
      <c r="I14" s="209">
        <f>'[1]Podklady RZ'!I75</f>
        <v>2018.05945</v>
      </c>
      <c r="J14" s="209">
        <f>'[1]Podklady RZ'!J75</f>
        <v>637.31435700000009</v>
      </c>
      <c r="K14" s="209">
        <f>'[1]Podklady RZ'!K75</f>
        <v>235</v>
      </c>
      <c r="L14" s="209">
        <f>'[1]Podklady RZ'!L75</f>
        <v>0</v>
      </c>
      <c r="M14" s="209">
        <f>'[1]Podklady RZ'!M75</f>
        <v>3726.9706260000003</v>
      </c>
      <c r="N14" s="209">
        <f>'[1]Podklady RZ'!N75</f>
        <v>1456.7729999999999</v>
      </c>
      <c r="O14" s="209">
        <f>'[1]Podklady RZ'!O75</f>
        <v>130.52600000000001</v>
      </c>
      <c r="P14" s="209">
        <f t="shared" si="1"/>
        <v>8343.6218829999998</v>
      </c>
      <c r="T14" s="8"/>
    </row>
    <row r="15" spans="1:21" s="7" customFormat="1" ht="12" customHeight="1" x14ac:dyDescent="0.2">
      <c r="A15" s="174" t="s">
        <v>34</v>
      </c>
      <c r="B15" s="209">
        <f>'[1]Podklady RZ'!B76</f>
        <v>0</v>
      </c>
      <c r="C15" s="209">
        <f>'[1]Podklady RZ'!C76</f>
        <v>70.486960999999994</v>
      </c>
      <c r="D15" s="209">
        <f>'[1]Podklady RZ'!D76</f>
        <v>0</v>
      </c>
      <c r="E15" s="209">
        <f>'[1]Podklady RZ'!E76</f>
        <v>0</v>
      </c>
      <c r="F15" s="209">
        <f>'[1]Podklady RZ'!F76</f>
        <v>0</v>
      </c>
      <c r="G15" s="209">
        <f>'[1]Podklady RZ'!G76</f>
        <v>0</v>
      </c>
      <c r="H15" s="209">
        <f>'[1]Podklady RZ'!H76</f>
        <v>0</v>
      </c>
      <c r="I15" s="209">
        <f>'[1]Podklady RZ'!I76</f>
        <v>0</v>
      </c>
      <c r="J15" s="209">
        <f>'[1]Podklady RZ'!J76</f>
        <v>0</v>
      </c>
      <c r="K15" s="209">
        <f>'[1]Podklady RZ'!K76</f>
        <v>0</v>
      </c>
      <c r="L15" s="209">
        <f>'[1]Podklady RZ'!L76</f>
        <v>0</v>
      </c>
      <c r="M15" s="209">
        <f>'[1]Podklady RZ'!M76</f>
        <v>36.534559000000002</v>
      </c>
      <c r="N15" s="209">
        <f>'[1]Podklady RZ'!N76</f>
        <v>0</v>
      </c>
      <c r="O15" s="209">
        <f>'[1]Podklady RZ'!O76</f>
        <v>242.54900000000001</v>
      </c>
      <c r="P15" s="209">
        <f t="shared" si="1"/>
        <v>349.57051999999999</v>
      </c>
      <c r="T15" s="8"/>
    </row>
    <row r="16" spans="1:21" s="7" customFormat="1" ht="12" customHeight="1" x14ac:dyDescent="0.2">
      <c r="A16" s="174" t="s">
        <v>33</v>
      </c>
      <c r="B16" s="209">
        <f>'[1]Podklady RZ'!B77</f>
        <v>1310.8005900000001</v>
      </c>
      <c r="C16" s="209">
        <f>'[1]Podklady RZ'!C77</f>
        <v>8.7854100000000006</v>
      </c>
      <c r="D16" s="209">
        <f>'[1]Podklady RZ'!D77</f>
        <v>1763.7085</v>
      </c>
      <c r="E16" s="209">
        <f>'[1]Podklady RZ'!E77</f>
        <v>1.114228</v>
      </c>
      <c r="F16" s="209">
        <f>'[1]Podklady RZ'!F77</f>
        <v>14.244861</v>
      </c>
      <c r="G16" s="209">
        <f>'[1]Podklady RZ'!G77</f>
        <v>0</v>
      </c>
      <c r="H16" s="209">
        <f>'[1]Podklady RZ'!H77</f>
        <v>790.46600000000001</v>
      </c>
      <c r="I16" s="209">
        <f>'[1]Podklady RZ'!I77</f>
        <v>81.414729000000008</v>
      </c>
      <c r="J16" s="209">
        <f>'[1]Podklady RZ'!J77</f>
        <v>0</v>
      </c>
      <c r="K16" s="209">
        <f>'[1]Podklady RZ'!K77</f>
        <v>0.38516</v>
      </c>
      <c r="L16" s="209">
        <f>'[1]Podklady RZ'!L77</f>
        <v>229.79692699999998</v>
      </c>
      <c r="M16" s="209">
        <f>'[1]Podklady RZ'!M77</f>
        <v>97.841113541438119</v>
      </c>
      <c r="N16" s="209">
        <f>'[1]Podklady RZ'!N77</f>
        <v>50.127012000000001</v>
      </c>
      <c r="O16" s="209">
        <f>'[1]Podklady RZ'!O77</f>
        <v>75.024500000000018</v>
      </c>
      <c r="P16" s="209">
        <f t="shared" si="1"/>
        <v>4423.7090305414386</v>
      </c>
      <c r="T16" s="8"/>
    </row>
    <row r="17" spans="1:21" s="7" customFormat="1" ht="12" customHeight="1" x14ac:dyDescent="0.2">
      <c r="A17" s="174" t="s">
        <v>32</v>
      </c>
      <c r="B17" s="209">
        <f>'[1]Podklady RZ'!B78</f>
        <v>0</v>
      </c>
      <c r="C17" s="209">
        <f>'[1]Podklady RZ'!C78</f>
        <v>1.0614710000000001</v>
      </c>
      <c r="D17" s="209">
        <f>'[1]Podklady RZ'!D78</f>
        <v>0</v>
      </c>
      <c r="E17" s="209">
        <f>'[1]Podklady RZ'!E78</f>
        <v>0</v>
      </c>
      <c r="F17" s="209">
        <f>'[1]Podklady RZ'!F78</f>
        <v>0</v>
      </c>
      <c r="G17" s="209">
        <f>'[1]Podklady RZ'!G78</f>
        <v>0</v>
      </c>
      <c r="H17" s="209">
        <f>'[1]Podklady RZ'!H78</f>
        <v>0</v>
      </c>
      <c r="I17" s="209">
        <f>'[1]Podklady RZ'!I78</f>
        <v>6326.1671690000039</v>
      </c>
      <c r="J17" s="209">
        <f>'[1]Podklady RZ'!J78</f>
        <v>0</v>
      </c>
      <c r="K17" s="209">
        <f>'[1]Podklady RZ'!K78</f>
        <v>0</v>
      </c>
      <c r="L17" s="209">
        <f>'[1]Podklady RZ'!L78</f>
        <v>0.70599999999999996</v>
      </c>
      <c r="M17" s="209">
        <f>'[1]Podklady RZ'!M78</f>
        <v>995.11995000000013</v>
      </c>
      <c r="N17" s="209">
        <f>'[1]Podklady RZ'!N78</f>
        <v>993.83</v>
      </c>
      <c r="O17" s="209">
        <f>'[1]Podklady RZ'!O78</f>
        <v>1104.268</v>
      </c>
      <c r="P17" s="209">
        <f t="shared" si="1"/>
        <v>9421.1525900000051</v>
      </c>
      <c r="T17" s="8"/>
      <c r="U17" s="8"/>
    </row>
    <row r="18" spans="1:21" s="7" customFormat="1" ht="12" customHeight="1" x14ac:dyDescent="0.2">
      <c r="A18" s="174" t="s">
        <v>3</v>
      </c>
      <c r="B18" s="209">
        <f>'[1]Podklady RZ'!B79</f>
        <v>0</v>
      </c>
      <c r="C18" s="209">
        <f>'[1]Podklady RZ'!C79</f>
        <v>0</v>
      </c>
      <c r="D18" s="209">
        <f>'[1]Podklady RZ'!D79</f>
        <v>0</v>
      </c>
      <c r="E18" s="209">
        <f>'[1]Podklady RZ'!E79</f>
        <v>0</v>
      </c>
      <c r="F18" s="209">
        <f>'[1]Podklady RZ'!F79</f>
        <v>0</v>
      </c>
      <c r="G18" s="209">
        <f>'[1]Podklady RZ'!G79</f>
        <v>0</v>
      </c>
      <c r="H18" s="209">
        <f>'[1]Podklady RZ'!H79</f>
        <v>0</v>
      </c>
      <c r="I18" s="209">
        <f>'[1]Podklady RZ'!I79</f>
        <v>0</v>
      </c>
      <c r="J18" s="209">
        <f>'[1]Podklady RZ'!J79</f>
        <v>0</v>
      </c>
      <c r="K18" s="209">
        <f>'[1]Podklady RZ'!K79</f>
        <v>0</v>
      </c>
      <c r="L18" s="209">
        <f>'[1]Podklady RZ'!L79</f>
        <v>0</v>
      </c>
      <c r="M18" s="209">
        <f>'[1]Podklady RZ'!M79</f>
        <v>0</v>
      </c>
      <c r="N18" s="209">
        <f>'[1]Podklady RZ'!N79</f>
        <v>0</v>
      </c>
      <c r="O18" s="209">
        <f>'[1]Podklady RZ'!O79</f>
        <v>0</v>
      </c>
      <c r="P18" s="209">
        <f t="shared" si="1"/>
        <v>0</v>
      </c>
      <c r="T18" s="8"/>
    </row>
    <row r="19" spans="1:21" s="7" customFormat="1" ht="12" customHeight="1" x14ac:dyDescent="0.2">
      <c r="A19" s="174" t="s">
        <v>31</v>
      </c>
      <c r="B19" s="209">
        <f>'[1]Podklady RZ'!B80</f>
        <v>4.5179999999999998</v>
      </c>
      <c r="C19" s="209">
        <f>'[1]Podklady RZ'!C80</f>
        <v>24.957811000000007</v>
      </c>
      <c r="D19" s="209">
        <f>'[1]Podklady RZ'!D80</f>
        <v>4.6826800000000004</v>
      </c>
      <c r="E19" s="209">
        <f>'[1]Podklady RZ'!E80</f>
        <v>0</v>
      </c>
      <c r="F19" s="209">
        <f>'[1]Podklady RZ'!F80</f>
        <v>3.3450549999999999</v>
      </c>
      <c r="G19" s="209">
        <f>'[1]Podklady RZ'!G80</f>
        <v>3.114668</v>
      </c>
      <c r="H19" s="209">
        <f>'[1]Podklady RZ'!H80</f>
        <v>30.301645000000001</v>
      </c>
      <c r="I19" s="209">
        <f>'[1]Podklady RZ'!I80</f>
        <v>5.6572799999999992</v>
      </c>
      <c r="J19" s="209">
        <f>'[1]Podklady RZ'!J80</f>
        <v>242.50222599999998</v>
      </c>
      <c r="K19" s="209">
        <f>'[1]Podklady RZ'!K80</f>
        <v>1.8710529999999996</v>
      </c>
      <c r="L19" s="209">
        <f>'[1]Podklady RZ'!L80</f>
        <v>4.4118309999999994</v>
      </c>
      <c r="M19" s="209">
        <f>'[1]Podklady RZ'!M80</f>
        <v>21.502579999999998</v>
      </c>
      <c r="N19" s="209">
        <f>'[1]Podklady RZ'!N80</f>
        <v>14.007585000000006</v>
      </c>
      <c r="O19" s="209">
        <f>'[1]Podklady RZ'!O80</f>
        <v>2.9528110000000001</v>
      </c>
      <c r="P19" s="209">
        <f t="shared" si="1"/>
        <v>363.82522500000005</v>
      </c>
      <c r="T19" s="8"/>
    </row>
    <row r="20" spans="1:21" s="7" customFormat="1" ht="12" customHeight="1" x14ac:dyDescent="0.2">
      <c r="A20" s="174" t="s">
        <v>30</v>
      </c>
      <c r="B20" s="209">
        <f>'[1]Podklady RZ'!B81</f>
        <v>4398.3102910000052</v>
      </c>
      <c r="C20" s="209">
        <f>'[1]Podklady RZ'!C81</f>
        <v>972.59430900000086</v>
      </c>
      <c r="D20" s="209">
        <f>'[1]Podklady RZ'!D81</f>
        <v>5367.5607870000113</v>
      </c>
      <c r="E20" s="209">
        <f>'[1]Podklady RZ'!E81</f>
        <v>1401.8603919999994</v>
      </c>
      <c r="F20" s="209">
        <f>'[1]Podklady RZ'!F81</f>
        <v>902.9027566894423</v>
      </c>
      <c r="G20" s="209">
        <f>'[1]Podklady RZ'!G81</f>
        <v>1607.9185056847803</v>
      </c>
      <c r="H20" s="209">
        <f>'[1]Podklady RZ'!H81</f>
        <v>1653.2115089999986</v>
      </c>
      <c r="I20" s="209">
        <f>'[1]Podklady RZ'!I81</f>
        <v>2708.2404569999967</v>
      </c>
      <c r="J20" s="209">
        <f>'[1]Podklady RZ'!J81</f>
        <v>2498.1152389999997</v>
      </c>
      <c r="K20" s="209">
        <f>'[1]Podklady RZ'!K81</f>
        <v>696.27353215096139</v>
      </c>
      <c r="L20" s="209">
        <f>'[1]Podklady RZ'!L81</f>
        <v>1107.9202638861284</v>
      </c>
      <c r="M20" s="209">
        <f>'[1]Podklady RZ'!M81</f>
        <v>7344.0477303328908</v>
      </c>
      <c r="N20" s="209">
        <f>'[1]Podklady RZ'!N81</f>
        <v>1622.3764969999995</v>
      </c>
      <c r="O20" s="209">
        <f>'[1]Podklady RZ'!O81</f>
        <v>2209.0084529999999</v>
      </c>
      <c r="P20" s="209">
        <f t="shared" si="1"/>
        <v>34490.340722744215</v>
      </c>
      <c r="R20" s="8"/>
      <c r="S20" s="125"/>
      <c r="T20" s="125"/>
    </row>
    <row r="21" spans="1:21" s="4" customFormat="1" ht="12" x14ac:dyDescent="0.2">
      <c r="A21" s="213"/>
      <c r="P21" s="3"/>
      <c r="T21" s="125"/>
    </row>
    <row r="22" spans="1:21" s="7" customFormat="1" x14ac:dyDescent="0.2">
      <c r="A22" s="68"/>
      <c r="B22" s="69"/>
      <c r="C22" s="69"/>
      <c r="D22" s="69"/>
      <c r="E22" s="69"/>
      <c r="F22" s="69"/>
      <c r="G22" s="69"/>
      <c r="H22" s="69"/>
      <c r="I22" s="69"/>
      <c r="J22" s="69"/>
      <c r="K22" s="69"/>
      <c r="L22" s="69"/>
      <c r="M22" s="69"/>
      <c r="N22" s="69"/>
      <c r="O22" s="69"/>
      <c r="P22" s="68"/>
    </row>
    <row r="23" spans="1:21" s="7" customFormat="1" x14ac:dyDescent="0.2">
      <c r="A23" s="68"/>
      <c r="B23" s="69"/>
      <c r="C23" s="69"/>
      <c r="D23" s="69"/>
      <c r="E23" s="69"/>
      <c r="F23" s="69"/>
      <c r="G23" s="69"/>
      <c r="H23" s="69"/>
      <c r="I23" s="69"/>
      <c r="J23" s="69"/>
      <c r="K23" s="69"/>
      <c r="L23" s="69"/>
      <c r="M23" s="69"/>
      <c r="N23" s="69"/>
      <c r="O23" s="69"/>
      <c r="P23" s="69"/>
    </row>
    <row r="24" spans="1:21" s="7" customFormat="1" x14ac:dyDescent="0.2">
      <c r="A24" s="68"/>
      <c r="B24" s="69"/>
      <c r="C24" s="69"/>
      <c r="D24" s="69"/>
      <c r="E24" s="69"/>
      <c r="F24" s="69"/>
      <c r="G24" s="69"/>
      <c r="H24" s="69"/>
      <c r="I24" s="69"/>
      <c r="J24" s="69"/>
      <c r="K24" s="69"/>
      <c r="L24" s="69"/>
      <c r="M24" s="69"/>
      <c r="N24" s="69"/>
      <c r="O24" s="69"/>
      <c r="P24" s="69"/>
      <c r="Q24" s="70"/>
    </row>
    <row r="25" spans="1:21" s="7" customFormat="1" x14ac:dyDescent="0.2">
      <c r="A25" s="68"/>
      <c r="B25" s="69"/>
      <c r="C25" s="69"/>
      <c r="D25" s="69"/>
      <c r="E25" s="69"/>
      <c r="F25" s="69"/>
      <c r="G25" s="69"/>
      <c r="H25" s="69"/>
      <c r="I25" s="69"/>
      <c r="J25" s="69"/>
      <c r="K25" s="69"/>
      <c r="L25" s="69"/>
      <c r="M25" s="69"/>
      <c r="N25" s="69"/>
      <c r="O25" s="69"/>
      <c r="P25" s="69"/>
      <c r="Q25" s="70"/>
    </row>
    <row r="26" spans="1:21" s="7" customFormat="1" x14ac:dyDescent="0.2">
      <c r="A26" s="68"/>
      <c r="B26" s="69"/>
      <c r="C26" s="69"/>
      <c r="D26" s="69"/>
      <c r="E26" s="69"/>
      <c r="F26" s="69"/>
      <c r="G26" s="69"/>
      <c r="H26" s="69"/>
      <c r="I26" s="69"/>
      <c r="J26" s="69"/>
      <c r="K26" s="69"/>
      <c r="L26" s="69"/>
      <c r="M26" s="69"/>
      <c r="N26" s="69"/>
      <c r="O26" s="69"/>
      <c r="P26" s="69"/>
      <c r="S26" s="8"/>
    </row>
    <row r="27" spans="1:21" s="7" customFormat="1" x14ac:dyDescent="0.2">
      <c r="A27" s="68"/>
      <c r="B27" s="69"/>
      <c r="C27" s="69"/>
      <c r="D27" s="69"/>
      <c r="E27" s="69"/>
      <c r="F27" s="69"/>
      <c r="G27" s="69"/>
      <c r="H27" s="69"/>
      <c r="I27" s="69"/>
      <c r="J27" s="69"/>
      <c r="K27" s="69"/>
      <c r="L27" s="69"/>
      <c r="M27" s="69"/>
      <c r="N27" s="69"/>
      <c r="O27" s="69"/>
      <c r="P27" s="69"/>
    </row>
    <row r="28" spans="1:21" s="7" customFormat="1" x14ac:dyDescent="0.2">
      <c r="A28" s="68"/>
      <c r="B28" s="69"/>
      <c r="C28" s="69"/>
      <c r="D28" s="69"/>
      <c r="E28" s="69"/>
      <c r="F28" s="69"/>
      <c r="G28" s="69"/>
      <c r="H28" s="69"/>
      <c r="I28" s="69"/>
      <c r="J28" s="69"/>
      <c r="K28" s="69"/>
      <c r="L28" s="69"/>
      <c r="M28" s="69"/>
      <c r="N28" s="69"/>
      <c r="O28" s="69"/>
      <c r="P28" s="69"/>
    </row>
    <row r="29" spans="1:21" s="7" customFormat="1" x14ac:dyDescent="0.2">
      <c r="A29" s="68"/>
      <c r="B29" s="69"/>
      <c r="C29" s="69"/>
      <c r="D29" s="69"/>
      <c r="E29" s="69"/>
      <c r="F29" s="69"/>
      <c r="G29" s="69"/>
      <c r="H29" s="69"/>
      <c r="I29" s="69"/>
      <c r="J29" s="69"/>
      <c r="K29" s="69"/>
      <c r="L29" s="69"/>
      <c r="M29" s="69"/>
      <c r="N29" s="69"/>
      <c r="O29" s="69"/>
      <c r="P29" s="69"/>
    </row>
    <row r="30" spans="1:21" s="7" customFormat="1" x14ac:dyDescent="0.2">
      <c r="A30" s="68"/>
      <c r="B30" s="69"/>
      <c r="C30" s="69"/>
      <c r="D30" s="69"/>
      <c r="E30" s="69"/>
      <c r="F30" s="69"/>
      <c r="G30" s="69"/>
      <c r="H30" s="69"/>
      <c r="I30" s="69"/>
      <c r="J30" s="69"/>
      <c r="K30" s="69"/>
      <c r="L30" s="69"/>
      <c r="M30" s="69"/>
      <c r="N30" s="69"/>
      <c r="O30" s="69"/>
      <c r="P30" s="69"/>
    </row>
    <row r="31" spans="1:21" s="7" customFormat="1" x14ac:dyDescent="0.2">
      <c r="A31" s="68"/>
      <c r="B31" s="69"/>
      <c r="C31" s="69"/>
      <c r="D31" s="69"/>
      <c r="E31" s="69"/>
      <c r="F31" s="69"/>
      <c r="G31" s="69"/>
      <c r="H31" s="69"/>
      <c r="I31" s="69"/>
      <c r="J31" s="69"/>
      <c r="K31" s="69"/>
      <c r="L31" s="69"/>
      <c r="M31" s="69"/>
      <c r="N31" s="69"/>
      <c r="O31" s="69"/>
      <c r="P31" s="69"/>
    </row>
    <row r="32" spans="1:21" s="7" customFormat="1" x14ac:dyDescent="0.2">
      <c r="A32" s="68"/>
      <c r="B32" s="69"/>
      <c r="C32" s="69"/>
      <c r="D32" s="69"/>
      <c r="E32" s="69"/>
      <c r="F32" s="69"/>
      <c r="G32" s="69"/>
      <c r="H32" s="69"/>
      <c r="I32" s="69"/>
      <c r="J32" s="69"/>
      <c r="K32" s="69"/>
      <c r="L32" s="69"/>
      <c r="M32" s="69"/>
      <c r="N32" s="69"/>
      <c r="O32" s="69"/>
      <c r="P32" s="69"/>
    </row>
    <row r="33" spans="1:16" s="7" customFormat="1" x14ac:dyDescent="0.2">
      <c r="A33" s="68"/>
      <c r="B33" s="69"/>
      <c r="C33" s="69"/>
      <c r="D33" s="69"/>
      <c r="E33" s="69"/>
      <c r="F33" s="69"/>
      <c r="G33" s="69"/>
      <c r="H33" s="69"/>
      <c r="I33" s="69"/>
      <c r="J33" s="69"/>
      <c r="K33" s="69"/>
      <c r="L33" s="69"/>
      <c r="M33" s="69"/>
      <c r="N33" s="69"/>
      <c r="O33" s="69"/>
      <c r="P33" s="69"/>
    </row>
    <row r="34" spans="1:16" s="7" customFormat="1" x14ac:dyDescent="0.2">
      <c r="A34" s="68"/>
      <c r="B34" s="69"/>
      <c r="C34" s="69"/>
      <c r="D34" s="69"/>
      <c r="E34" s="69"/>
      <c r="F34" s="69"/>
      <c r="G34" s="69"/>
      <c r="H34" s="69"/>
      <c r="I34" s="69"/>
      <c r="J34" s="69"/>
      <c r="K34" s="69"/>
      <c r="L34" s="69"/>
      <c r="M34" s="69"/>
      <c r="N34" s="69"/>
      <c r="O34" s="69"/>
      <c r="P34" s="69"/>
    </row>
    <row r="35" spans="1:16" s="7" customFormat="1" x14ac:dyDescent="0.2">
      <c r="A35" s="68"/>
      <c r="B35" s="69"/>
      <c r="C35" s="69"/>
      <c r="D35" s="69"/>
      <c r="E35" s="69"/>
      <c r="F35" s="69"/>
      <c r="G35" s="69"/>
      <c r="H35" s="69"/>
      <c r="I35" s="69"/>
      <c r="J35" s="69"/>
      <c r="K35" s="69"/>
      <c r="L35" s="69"/>
      <c r="M35" s="69"/>
      <c r="N35" s="69"/>
      <c r="O35" s="69"/>
      <c r="P35" s="69"/>
    </row>
    <row r="36" spans="1:16" s="7" customFormat="1" x14ac:dyDescent="0.2">
      <c r="A36" s="68"/>
      <c r="B36" s="69"/>
      <c r="C36" s="69"/>
      <c r="D36" s="69"/>
      <c r="E36" s="69"/>
      <c r="F36" s="69"/>
      <c r="G36" s="69"/>
      <c r="H36" s="69"/>
      <c r="I36" s="69"/>
      <c r="J36" s="69"/>
      <c r="K36" s="69"/>
      <c r="L36" s="69"/>
      <c r="M36" s="69"/>
      <c r="N36" s="69"/>
      <c r="O36" s="69"/>
      <c r="P36" s="69"/>
    </row>
    <row r="37" spans="1:16" s="7" customFormat="1" x14ac:dyDescent="0.2">
      <c r="A37" s="68"/>
      <c r="B37" s="69"/>
      <c r="C37" s="69"/>
      <c r="D37" s="69"/>
      <c r="E37" s="69"/>
      <c r="F37" s="69"/>
      <c r="G37" s="69"/>
      <c r="H37" s="69"/>
      <c r="I37" s="69"/>
      <c r="J37" s="69"/>
      <c r="K37" s="69"/>
      <c r="L37" s="69"/>
      <c r="M37" s="69"/>
      <c r="N37" s="69"/>
      <c r="O37" s="69"/>
      <c r="P37" s="69"/>
    </row>
    <row r="38" spans="1:16" s="7" customFormat="1" x14ac:dyDescent="0.2">
      <c r="A38" s="68"/>
      <c r="B38" s="69"/>
      <c r="C38" s="69"/>
      <c r="D38" s="69"/>
      <c r="E38" s="69"/>
      <c r="F38" s="69"/>
      <c r="G38" s="69"/>
      <c r="H38" s="69"/>
      <c r="I38" s="69"/>
      <c r="J38" s="69"/>
      <c r="K38" s="69"/>
      <c r="L38" s="69"/>
      <c r="M38" s="69"/>
      <c r="N38" s="69"/>
      <c r="O38" s="69"/>
      <c r="P38" s="69"/>
    </row>
    <row r="39" spans="1:16" s="7" customFormat="1" x14ac:dyDescent="0.2">
      <c r="A39" s="68"/>
      <c r="B39" s="69"/>
      <c r="C39" s="69"/>
      <c r="D39" s="69"/>
      <c r="E39" s="69"/>
      <c r="F39" s="69"/>
      <c r="G39" s="69"/>
      <c r="H39" s="69"/>
      <c r="I39" s="69"/>
      <c r="J39" s="69"/>
      <c r="K39" s="69"/>
      <c r="L39" s="69"/>
      <c r="M39" s="69"/>
      <c r="N39" s="69"/>
      <c r="O39" s="69"/>
      <c r="P39" s="69"/>
    </row>
    <row r="40" spans="1:16" s="7" customFormat="1" x14ac:dyDescent="0.2">
      <c r="A40" s="68"/>
      <c r="B40" s="69"/>
      <c r="C40" s="69"/>
      <c r="D40" s="69"/>
      <c r="E40" s="69"/>
      <c r="F40" s="69"/>
      <c r="G40" s="69"/>
      <c r="H40" s="69"/>
      <c r="I40" s="69"/>
      <c r="J40" s="69"/>
      <c r="K40" s="69"/>
      <c r="L40" s="69"/>
      <c r="M40" s="69"/>
      <c r="N40" s="69"/>
      <c r="O40" s="69"/>
      <c r="P40" s="69"/>
    </row>
    <row r="41" spans="1:16" s="7" customFormat="1" x14ac:dyDescent="0.2">
      <c r="A41" s="68"/>
      <c r="B41" s="69"/>
      <c r="C41" s="69"/>
      <c r="D41" s="69"/>
      <c r="E41" s="69"/>
      <c r="F41" s="69"/>
      <c r="G41" s="69"/>
      <c r="H41" s="69"/>
      <c r="I41" s="69"/>
      <c r="J41" s="69"/>
      <c r="K41" s="69"/>
      <c r="L41" s="69"/>
      <c r="M41" s="69"/>
      <c r="N41" s="69"/>
      <c r="O41" s="69"/>
      <c r="P41" s="69"/>
    </row>
    <row r="42" spans="1:16" s="7" customFormat="1" x14ac:dyDescent="0.2">
      <c r="A42" s="2"/>
      <c r="B42" s="2"/>
      <c r="C42" s="2"/>
      <c r="D42" s="2"/>
      <c r="E42" s="2"/>
      <c r="F42" s="2"/>
      <c r="G42" s="2"/>
      <c r="H42" s="2"/>
      <c r="I42" s="2"/>
      <c r="J42" s="2"/>
      <c r="K42" s="2"/>
      <c r="L42" s="2"/>
      <c r="M42" s="2"/>
      <c r="N42" s="2"/>
      <c r="O42" s="2"/>
      <c r="P42" s="2"/>
    </row>
    <row r="44" spans="1:16" x14ac:dyDescent="0.2">
      <c r="C44" s="71"/>
    </row>
    <row r="45" spans="1:16" x14ac:dyDescent="0.2">
      <c r="C45" s="71"/>
    </row>
    <row r="46" spans="1:16" x14ac:dyDescent="0.2">
      <c r="C46" s="71"/>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dc2d1e-e557-46df-b43d-86cdda3daf6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E30910C169A742B2EA2F6857C7D85D" ma:contentTypeVersion="13" ma:contentTypeDescription="Create a new document." ma:contentTypeScope="" ma:versionID="348c13282ee6afdfb781e834b7895c38">
  <xsd:schema xmlns:xsd="http://www.w3.org/2001/XMLSchema" xmlns:xs="http://www.w3.org/2001/XMLSchema" xmlns:p="http://schemas.microsoft.com/office/2006/metadata/properties" xmlns:ns2="14dc2d1e-e557-46df-b43d-86cdda3daf61" xmlns:ns3="5bf3f6dc-e993-4359-8647-cf971b7e723e" targetNamespace="http://schemas.microsoft.com/office/2006/metadata/properties" ma:root="true" ma:fieldsID="13208d426c497f9b3965c1401757bb05" ns2:_="" ns3:_="">
    <xsd:import namespace="14dc2d1e-e557-46df-b43d-86cdda3daf61"/>
    <xsd:import namespace="5bf3f6dc-e993-4359-8647-cf971b7e72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c2d1e-e557-46df-b43d-86cdda3d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33881d7-4c0e-47fb-8323-9fb0d5f480f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f3f6dc-e993-4359-8647-cf971b7e72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2DD05D-22E0-4019-BE77-DF1C16FC999B}">
  <ds:schemaRefs>
    <ds:schemaRef ds:uri="http://schemas.microsoft.com/sharepoint/v3/contenttype/forms"/>
  </ds:schemaRefs>
</ds:datastoreItem>
</file>

<file path=customXml/itemProps2.xml><?xml version="1.0" encoding="utf-8"?>
<ds:datastoreItem xmlns:ds="http://schemas.openxmlformats.org/officeDocument/2006/customXml" ds:itemID="{58C148F3-6171-44C0-BAD6-807D14DBBAAE}">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14dc2d1e-e557-46df-b43d-86cdda3daf61"/>
    <ds:schemaRef ds:uri="5bf3f6dc-e993-4359-8647-cf971b7e723e"/>
    <ds:schemaRef ds:uri="http://www.w3.org/XML/1998/namespace"/>
    <ds:schemaRef ds:uri="http://purl.org/dc/dcmitype/"/>
  </ds:schemaRefs>
</ds:datastoreItem>
</file>

<file path=customXml/itemProps3.xml><?xml version="1.0" encoding="utf-8"?>
<ds:datastoreItem xmlns:ds="http://schemas.openxmlformats.org/officeDocument/2006/customXml" ds:itemID="{C40EE897-94AE-4486-8AC8-0ABA38AD1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c2d1e-e557-46df-b43d-86cdda3daf61"/>
    <ds:schemaRef ds:uri="5bf3f6dc-e993-4359-8647-cf971b7e7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55</vt:i4>
      </vt:variant>
      <vt:variant>
        <vt:lpstr>Pojmenované oblasti</vt:lpstr>
      </vt:variant>
      <vt:variant>
        <vt:i4>1</vt:i4>
      </vt:variant>
    </vt:vector>
  </HeadingPairs>
  <TitlesOfParts>
    <vt:vector size="56" baseType="lpstr">
      <vt:lpstr>Titulní</vt:lpstr>
      <vt:lpstr>Obsah</vt:lpstr>
      <vt:lpstr>Úvod</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10.1</vt:lpstr>
      <vt:lpstr>10.2</vt:lpstr>
      <vt:lpstr>10.3</vt:lpstr>
      <vt:lpstr>10.4</vt:lpstr>
      <vt:lpstr>10.5</vt:lpstr>
      <vt:lpstr>10.6</vt:lpstr>
      <vt:lpstr>11.1</vt:lpstr>
      <vt:lpstr>11.2</vt:lpstr>
      <vt:lpstr>Obálka</vt:lpstr>
      <vt:lpstr>List1</vt:lpstr>
      <vt:lpstr>List2</vt:lpstr>
      <vt:lpstr>Titulní!Oblast_tisku</vt:lpstr>
    </vt:vector>
  </TitlesOfParts>
  <Company>Energetický regulační úřad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jan.sefranek@eru.cz</dc:creator>
  <cp:lastModifiedBy>Rosecký Daniel Ing.</cp:lastModifiedBy>
  <cp:lastPrinted>2022-06-23T10:49:18Z</cp:lastPrinted>
  <dcterms:created xsi:type="dcterms:W3CDTF">2006-03-02T11:20:40Z</dcterms:created>
  <dcterms:modified xsi:type="dcterms:W3CDTF">2022-07-15T07:43:22Z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0x01010016E30910C169A742B2EA2F6857C7D85D</vt:lpwstr>
  </property>
</Properties>
</file>