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theme/themeOverride2.xml" ContentType="application/vnd.openxmlformats-officedocument.themeOverride+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4.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5.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6.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7.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8.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9.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10.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1.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2.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3.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4.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drawings/drawing44.xml" ContentType="application/vnd.openxmlformats-officedocument.drawing+xml"/>
  <Override PartName="/xl/charts/chart181.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NOVÁ STATISTIKA\Zprávy TEPLO\Roční zprávy TEPLO\RZ Teplo 2022_en\v2\"/>
    </mc:Choice>
  </mc:AlternateContent>
  <xr:revisionPtr revIDLastSave="0" documentId="13_ncr:1_{EC4A66A3-0EA5-4FA7-AB32-8AFF073CEDBE}" xr6:coauthVersionLast="36" xr6:coauthVersionMax="47" xr10:uidLastSave="{00000000-0000-0000-0000-000000000000}"/>
  <bookViews>
    <workbookView xWindow="6450" yWindow="330" windowWidth="16530" windowHeight="14265" tabRatio="943" firstSheet="4" activeTab="5" xr2:uid="{00000000-000D-0000-FFFF-FFFF00000000}"/>
  </bookViews>
  <sheets>
    <sheet name="COVER_PAGE" sheetId="180" r:id="rId1"/>
    <sheet name="CONTENTS" sheetId="27" r:id="rId2"/>
    <sheet name="INTRODUCTION" sheetId="170" r:id="rId3"/>
    <sheet name="1" sheetId="181" r:id="rId4"/>
    <sheet name="2" sheetId="105"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3" r:id="rId48"/>
    <sheet name="10.5" sheetId="171" r:id="rId49"/>
    <sheet name="10.6" sheetId="167" r:id="rId50"/>
    <sheet name="11.1" sheetId="175" r:id="rId51"/>
    <sheet name="11.2" sheetId="168" r:id="rId52"/>
    <sheet name="CLOSING_PAGE" sheetId="178" r:id="rId53"/>
  </sheets>
  <externalReferences>
    <externalReference r:id="rId54"/>
  </externalReferences>
  <definedNames>
    <definedName name="Datum_OTE">"2. 5. 2017"</definedName>
    <definedName name="_xlnm.Print_Area" localSheetId="0">COVER_PAGE!$A$1:$B$2</definedName>
  </definedNames>
  <calcPr calcId="191029"/>
</workbook>
</file>

<file path=xl/calcChain.xml><?xml version="1.0" encoding="utf-8"?>
<calcChain xmlns="http://schemas.openxmlformats.org/spreadsheetml/2006/main">
  <c r="K1" i="167" l="1"/>
  <c r="G20" i="167" l="1"/>
  <c r="G19" i="167"/>
  <c r="G18" i="167"/>
  <c r="G17" i="167"/>
  <c r="G16" i="167"/>
  <c r="G15" i="167"/>
  <c r="G14" i="167"/>
  <c r="G13" i="167"/>
  <c r="G12" i="167"/>
  <c r="G11" i="167"/>
  <c r="G10" i="167"/>
  <c r="G9" i="167"/>
  <c r="G8" i="167"/>
  <c r="G7" i="167"/>
  <c r="G6" i="167"/>
  <c r="G5" i="167"/>
  <c r="G38" i="173"/>
  <c r="G37" i="173"/>
  <c r="G36" i="173"/>
  <c r="G35" i="173"/>
  <c r="G34" i="173"/>
  <c r="G33" i="173"/>
  <c r="G32" i="173"/>
  <c r="G31" i="173"/>
  <c r="G30" i="173"/>
  <c r="G29" i="173"/>
  <c r="G28" i="173"/>
  <c r="G27" i="173"/>
  <c r="G26" i="173"/>
  <c r="G25" i="173"/>
  <c r="G20" i="173"/>
  <c r="G19" i="173"/>
  <c r="G18" i="173"/>
  <c r="G17" i="173"/>
  <c r="G16" i="173"/>
  <c r="G15" i="173"/>
  <c r="G14" i="173"/>
  <c r="G13" i="173"/>
  <c r="G12" i="173"/>
  <c r="G11" i="173"/>
  <c r="G10" i="173"/>
  <c r="G9" i="173"/>
  <c r="G8" i="173"/>
  <c r="G7" i="173"/>
  <c r="G6" i="173"/>
  <c r="G5" i="173"/>
  <c r="G38" i="163"/>
  <c r="G37" i="163"/>
  <c r="G36" i="163"/>
  <c r="G35" i="163"/>
  <c r="G34" i="163"/>
  <c r="G33" i="163"/>
  <c r="G32" i="163"/>
  <c r="G31" i="163"/>
  <c r="G30" i="163"/>
  <c r="G29" i="163"/>
  <c r="G28" i="163"/>
  <c r="G27" i="163"/>
  <c r="G26" i="163"/>
  <c r="G25" i="163"/>
  <c r="G20" i="163"/>
  <c r="G19" i="163"/>
  <c r="G18" i="163"/>
  <c r="G17" i="163"/>
  <c r="G16" i="163"/>
  <c r="G15" i="163"/>
  <c r="G14" i="163"/>
  <c r="G13" i="163"/>
  <c r="G12" i="163"/>
  <c r="G11" i="163"/>
  <c r="G10" i="163"/>
  <c r="G9" i="163"/>
  <c r="G8" i="163"/>
  <c r="G7" i="163"/>
  <c r="G6" i="163"/>
  <c r="G5" i="163"/>
  <c r="M17" i="166"/>
  <c r="L17" i="166"/>
  <c r="K17" i="166"/>
  <c r="J17" i="166"/>
  <c r="I17" i="166"/>
  <c r="H17" i="166"/>
  <c r="G17" i="166"/>
  <c r="F17" i="166"/>
  <c r="E17" i="166"/>
  <c r="D17" i="166"/>
  <c r="C17" i="166"/>
  <c r="B17" i="166"/>
  <c r="M9" i="166"/>
  <c r="L9" i="166"/>
  <c r="K9" i="166"/>
  <c r="J9" i="166"/>
  <c r="I9" i="166"/>
  <c r="H9" i="166"/>
  <c r="G9" i="166"/>
  <c r="F9" i="166"/>
  <c r="E9" i="166"/>
  <c r="D9" i="166"/>
  <c r="C9" i="166"/>
  <c r="B9" i="166"/>
  <c r="E18" i="162"/>
  <c r="D18" i="162"/>
  <c r="C18" i="162"/>
  <c r="B18" i="162"/>
  <c r="E10" i="162"/>
  <c r="D10" i="162"/>
  <c r="C10" i="162"/>
  <c r="B10" i="162"/>
  <c r="P21" i="161"/>
  <c r="O21" i="161"/>
  <c r="N21" i="161"/>
  <c r="M21" i="161"/>
  <c r="L21" i="161"/>
  <c r="K21" i="161"/>
  <c r="J21" i="161"/>
  <c r="I21" i="161"/>
  <c r="H21" i="161"/>
  <c r="G21" i="161"/>
  <c r="F21" i="161"/>
  <c r="E21" i="161"/>
  <c r="D21" i="161"/>
  <c r="C21" i="161"/>
  <c r="B21" i="161"/>
  <c r="P20" i="161"/>
  <c r="O20" i="161"/>
  <c r="N20" i="161"/>
  <c r="M20" i="161"/>
  <c r="L20" i="161"/>
  <c r="K20" i="161"/>
  <c r="J20" i="161"/>
  <c r="I20" i="161"/>
  <c r="H20" i="161"/>
  <c r="G20" i="161"/>
  <c r="F20" i="161"/>
  <c r="E20" i="161"/>
  <c r="D20" i="161"/>
  <c r="C20" i="161"/>
  <c r="B20" i="161"/>
  <c r="P19" i="161"/>
  <c r="O19" i="161"/>
  <c r="N19" i="161"/>
  <c r="M19" i="161"/>
  <c r="L19" i="161"/>
  <c r="K19" i="161"/>
  <c r="J19" i="161"/>
  <c r="I19" i="161"/>
  <c r="H19" i="161"/>
  <c r="G19" i="161"/>
  <c r="F19" i="161"/>
  <c r="E19" i="161"/>
  <c r="D19" i="161"/>
  <c r="C19" i="161"/>
  <c r="B19" i="161"/>
  <c r="P18" i="161"/>
  <c r="O18" i="161"/>
  <c r="N18" i="161"/>
  <c r="M18" i="161"/>
  <c r="L18" i="161"/>
  <c r="K18" i="161"/>
  <c r="J18" i="161"/>
  <c r="I18" i="161"/>
  <c r="H18" i="161"/>
  <c r="G18" i="161"/>
  <c r="F18" i="161"/>
  <c r="E18" i="161"/>
  <c r="D18" i="161"/>
  <c r="C18" i="161"/>
  <c r="B18" i="161"/>
  <c r="P17" i="161"/>
  <c r="O17" i="161"/>
  <c r="N17" i="161"/>
  <c r="M17" i="161"/>
  <c r="L17" i="161"/>
  <c r="K17" i="161"/>
  <c r="J17" i="161"/>
  <c r="I17" i="161"/>
  <c r="H17" i="161"/>
  <c r="G17" i="161"/>
  <c r="F17" i="161"/>
  <c r="E17" i="161"/>
  <c r="D17" i="161"/>
  <c r="C17" i="161"/>
  <c r="B17" i="161"/>
  <c r="P16" i="161"/>
  <c r="O16" i="161"/>
  <c r="N16" i="161"/>
  <c r="M16" i="161"/>
  <c r="L16" i="161"/>
  <c r="K16" i="161"/>
  <c r="J16" i="161"/>
  <c r="I16" i="161"/>
  <c r="H16" i="161"/>
  <c r="G16" i="161"/>
  <c r="F16" i="161"/>
  <c r="E16" i="161"/>
  <c r="D16" i="161"/>
  <c r="C16" i="161"/>
  <c r="B16" i="161"/>
  <c r="P15" i="161"/>
  <c r="O15" i="161"/>
  <c r="N15" i="161"/>
  <c r="M15" i="161"/>
  <c r="L15" i="161"/>
  <c r="K15" i="161"/>
  <c r="J15" i="161"/>
  <c r="I15" i="161"/>
  <c r="H15" i="161"/>
  <c r="G15" i="161"/>
  <c r="F15" i="161"/>
  <c r="E15" i="161"/>
  <c r="D15" i="161"/>
  <c r="C15" i="161"/>
  <c r="B15" i="161"/>
  <c r="P14" i="161"/>
  <c r="O14" i="161"/>
  <c r="N14" i="161"/>
  <c r="L14" i="161"/>
  <c r="K14" i="161"/>
  <c r="I14" i="161"/>
  <c r="H14" i="161"/>
  <c r="F14" i="161"/>
  <c r="E14" i="161"/>
  <c r="D14" i="161"/>
  <c r="C14" i="161"/>
  <c r="B14" i="161"/>
  <c r="P13" i="161"/>
  <c r="O13" i="161"/>
  <c r="N13" i="161"/>
  <c r="M13" i="161"/>
  <c r="L13" i="161"/>
  <c r="K13" i="161"/>
  <c r="J13" i="161"/>
  <c r="I13" i="161"/>
  <c r="H13" i="161"/>
  <c r="G13" i="161"/>
  <c r="F13" i="161"/>
  <c r="E13" i="161"/>
  <c r="D13" i="161"/>
  <c r="C13" i="161"/>
  <c r="B13" i="161"/>
  <c r="P12" i="161"/>
  <c r="O12" i="161"/>
  <c r="N12" i="161"/>
  <c r="M12" i="161"/>
  <c r="L12" i="161"/>
  <c r="K12" i="161"/>
  <c r="J12" i="161"/>
  <c r="I12" i="161"/>
  <c r="H12" i="161"/>
  <c r="G12" i="161"/>
  <c r="F12" i="161"/>
  <c r="E12" i="161"/>
  <c r="D12" i="161"/>
  <c r="C12" i="161"/>
  <c r="B12" i="161"/>
  <c r="P11" i="161"/>
  <c r="O11" i="161"/>
  <c r="N11" i="161"/>
  <c r="M11" i="161"/>
  <c r="L11" i="161"/>
  <c r="K11" i="161"/>
  <c r="J11" i="161"/>
  <c r="I11" i="161"/>
  <c r="H11" i="161"/>
  <c r="G11" i="161"/>
  <c r="F11" i="161"/>
  <c r="E11" i="161"/>
  <c r="D11" i="161"/>
  <c r="C11" i="161"/>
  <c r="B11" i="161"/>
  <c r="P10" i="161"/>
  <c r="O10" i="161"/>
  <c r="N10" i="161"/>
  <c r="M10" i="161"/>
  <c r="L10" i="161"/>
  <c r="K10" i="161"/>
  <c r="J10" i="161"/>
  <c r="I10" i="161"/>
  <c r="H10" i="161"/>
  <c r="G10" i="161"/>
  <c r="F10" i="161"/>
  <c r="E10" i="161"/>
  <c r="D10" i="161"/>
  <c r="C10" i="161"/>
  <c r="B10" i="161"/>
  <c r="P9" i="161"/>
  <c r="O9" i="161"/>
  <c r="N9" i="161"/>
  <c r="M9" i="161"/>
  <c r="L9" i="161"/>
  <c r="K9" i="161"/>
  <c r="J9" i="161"/>
  <c r="I9" i="161"/>
  <c r="H9" i="161"/>
  <c r="G9" i="161"/>
  <c r="F9" i="161"/>
  <c r="E9" i="161"/>
  <c r="D9" i="161"/>
  <c r="C9" i="161"/>
  <c r="B9" i="161"/>
  <c r="P8" i="161"/>
  <c r="O8" i="161"/>
  <c r="N8" i="161"/>
  <c r="M8" i="161"/>
  <c r="L8" i="161"/>
  <c r="K8" i="161"/>
  <c r="J8" i="161"/>
  <c r="I8" i="161"/>
  <c r="H8" i="161"/>
  <c r="G8" i="161"/>
  <c r="F8" i="161"/>
  <c r="E8" i="161"/>
  <c r="D8" i="161"/>
  <c r="C8" i="161"/>
  <c r="B8" i="161"/>
  <c r="P7" i="161"/>
  <c r="O7" i="161"/>
  <c r="N7" i="161"/>
  <c r="M7" i="161"/>
  <c r="L7" i="161"/>
  <c r="K7" i="161"/>
  <c r="J7" i="161"/>
  <c r="I7" i="161"/>
  <c r="H7" i="161"/>
  <c r="G7" i="161"/>
  <c r="F7" i="161"/>
  <c r="E7" i="161"/>
  <c r="D7" i="161"/>
  <c r="C7" i="161"/>
  <c r="B7" i="161"/>
  <c r="P6" i="161"/>
  <c r="O6" i="161"/>
  <c r="N6" i="161"/>
  <c r="M6" i="161"/>
  <c r="L6" i="161"/>
  <c r="K6" i="161"/>
  <c r="J6" i="161"/>
  <c r="I6" i="161"/>
  <c r="H6" i="161"/>
  <c r="G6" i="161"/>
  <c r="F6" i="161"/>
  <c r="E6" i="161"/>
  <c r="D6" i="161"/>
  <c r="C6" i="161"/>
  <c r="B6" i="161"/>
  <c r="P5" i="161"/>
  <c r="O5" i="161"/>
  <c r="N5" i="161"/>
  <c r="M5" i="161"/>
  <c r="L5" i="161"/>
  <c r="K5" i="161"/>
  <c r="J5" i="161"/>
  <c r="I5" i="161"/>
  <c r="H5" i="161"/>
  <c r="G5" i="161"/>
  <c r="F5" i="161"/>
  <c r="E5" i="161"/>
  <c r="D5" i="161"/>
  <c r="C5" i="161"/>
  <c r="B5" i="161"/>
  <c r="O34" i="160"/>
  <c r="N34" i="160"/>
  <c r="M34" i="160"/>
  <c r="L34" i="160"/>
  <c r="K34" i="160"/>
  <c r="J34" i="160"/>
  <c r="I34" i="160"/>
  <c r="H34" i="160"/>
  <c r="G34" i="160"/>
  <c r="F34" i="160"/>
  <c r="E34" i="160"/>
  <c r="D34" i="160"/>
  <c r="C34" i="160"/>
  <c r="B34" i="160"/>
  <c r="O33" i="160"/>
  <c r="N33" i="160"/>
  <c r="M33" i="160"/>
  <c r="L33" i="160"/>
  <c r="K33" i="160"/>
  <c r="J33" i="160"/>
  <c r="I33" i="160"/>
  <c r="H33" i="160"/>
  <c r="G33" i="160"/>
  <c r="F33" i="160"/>
  <c r="E33" i="160"/>
  <c r="D33" i="160"/>
  <c r="C33" i="160"/>
  <c r="B33" i="160"/>
  <c r="O32" i="160"/>
  <c r="N32" i="160"/>
  <c r="M32" i="160"/>
  <c r="L32" i="160"/>
  <c r="K32" i="160"/>
  <c r="J32" i="160"/>
  <c r="I32" i="160"/>
  <c r="H32" i="160"/>
  <c r="G32" i="160"/>
  <c r="F32" i="160"/>
  <c r="E32" i="160"/>
  <c r="D32" i="160"/>
  <c r="C32" i="160"/>
  <c r="B32" i="160"/>
  <c r="O31" i="160"/>
  <c r="N31" i="160"/>
  <c r="M31" i="160"/>
  <c r="L31" i="160"/>
  <c r="K31" i="160"/>
  <c r="J31" i="160"/>
  <c r="I31" i="160"/>
  <c r="H31" i="160"/>
  <c r="G31" i="160"/>
  <c r="F31" i="160"/>
  <c r="E31" i="160"/>
  <c r="D31" i="160"/>
  <c r="C31" i="160"/>
  <c r="B31" i="160"/>
  <c r="O30" i="160"/>
  <c r="N30" i="160"/>
  <c r="M30" i="160"/>
  <c r="L30" i="160"/>
  <c r="K30" i="160"/>
  <c r="J30" i="160"/>
  <c r="I30" i="160"/>
  <c r="H30" i="160"/>
  <c r="G30" i="160"/>
  <c r="F30" i="160"/>
  <c r="E30" i="160"/>
  <c r="D30" i="160"/>
  <c r="C30" i="160"/>
  <c r="B30" i="160"/>
  <c r="O29" i="160"/>
  <c r="N29" i="160"/>
  <c r="M29" i="160"/>
  <c r="L29" i="160"/>
  <c r="K29" i="160"/>
  <c r="J29" i="160"/>
  <c r="I29" i="160"/>
  <c r="H29" i="160"/>
  <c r="G29" i="160"/>
  <c r="F29" i="160"/>
  <c r="E29" i="160"/>
  <c r="D29" i="160"/>
  <c r="C29" i="160"/>
  <c r="B29" i="160"/>
  <c r="O28" i="160"/>
  <c r="N28" i="160"/>
  <c r="M28" i="160"/>
  <c r="L28" i="160"/>
  <c r="K28" i="160"/>
  <c r="J28" i="160"/>
  <c r="I28" i="160"/>
  <c r="H28" i="160"/>
  <c r="G28" i="160"/>
  <c r="F28" i="160"/>
  <c r="E28" i="160"/>
  <c r="D28" i="160"/>
  <c r="C28" i="160"/>
  <c r="B28" i="160"/>
  <c r="O27" i="160"/>
  <c r="N27" i="160"/>
  <c r="M27" i="160"/>
  <c r="L27" i="160"/>
  <c r="K27" i="160"/>
  <c r="J27" i="160"/>
  <c r="I27" i="160"/>
  <c r="H27" i="160"/>
  <c r="G27" i="160"/>
  <c r="F27" i="160"/>
  <c r="E27" i="160"/>
  <c r="D27" i="160"/>
  <c r="C27" i="160"/>
  <c r="B27" i="160"/>
  <c r="O26" i="160"/>
  <c r="N26" i="160"/>
  <c r="M26" i="160"/>
  <c r="L26" i="160"/>
  <c r="K26" i="160"/>
  <c r="J26" i="160"/>
  <c r="I26" i="160"/>
  <c r="H26" i="160"/>
  <c r="G26" i="160"/>
  <c r="F26" i="160"/>
  <c r="E26" i="160"/>
  <c r="D26" i="160"/>
  <c r="C26" i="160"/>
  <c r="B26" i="160"/>
  <c r="O25" i="160"/>
  <c r="N25" i="160"/>
  <c r="M25" i="160"/>
  <c r="L25" i="160"/>
  <c r="K25" i="160"/>
  <c r="J25" i="160"/>
  <c r="I25" i="160"/>
  <c r="H25" i="160"/>
  <c r="G25" i="160"/>
  <c r="F25" i="160"/>
  <c r="E25" i="160"/>
  <c r="D25" i="160"/>
  <c r="C25" i="160"/>
  <c r="B25" i="160"/>
  <c r="O24" i="160"/>
  <c r="N24" i="160"/>
  <c r="M24" i="160"/>
  <c r="L24" i="160"/>
  <c r="K24" i="160"/>
  <c r="J24" i="160"/>
  <c r="I24" i="160"/>
  <c r="H24" i="160"/>
  <c r="G24" i="160"/>
  <c r="F24" i="160"/>
  <c r="E24" i="160"/>
  <c r="D24" i="160"/>
  <c r="C24" i="160"/>
  <c r="B24" i="160"/>
  <c r="O23" i="160"/>
  <c r="N23" i="160"/>
  <c r="M23" i="160"/>
  <c r="L23" i="160"/>
  <c r="K23" i="160"/>
  <c r="J23" i="160"/>
  <c r="I23" i="160"/>
  <c r="H23" i="160"/>
  <c r="G23" i="160"/>
  <c r="F23" i="160"/>
  <c r="E23" i="160"/>
  <c r="D23" i="160"/>
  <c r="C23" i="160"/>
  <c r="B23" i="160"/>
  <c r="O22" i="160"/>
  <c r="N22" i="160"/>
  <c r="M22" i="160"/>
  <c r="L22" i="160"/>
  <c r="K22" i="160"/>
  <c r="J22" i="160"/>
  <c r="I22" i="160"/>
  <c r="H22" i="160"/>
  <c r="G22" i="160"/>
  <c r="F22" i="160"/>
  <c r="E22" i="160"/>
  <c r="D22" i="160"/>
  <c r="C22" i="160"/>
  <c r="B22" i="160"/>
  <c r="O21" i="160"/>
  <c r="N21" i="160"/>
  <c r="M21" i="160"/>
  <c r="L21" i="160"/>
  <c r="K21" i="160"/>
  <c r="J21" i="160"/>
  <c r="I21" i="160"/>
  <c r="H21" i="160"/>
  <c r="G21" i="160"/>
  <c r="F21" i="160"/>
  <c r="E21" i="160"/>
  <c r="D21" i="160"/>
  <c r="C21" i="160"/>
  <c r="B21" i="160"/>
  <c r="O20" i="160"/>
  <c r="N20" i="160"/>
  <c r="M20" i="160"/>
  <c r="L20" i="160"/>
  <c r="K20" i="160"/>
  <c r="J20" i="160"/>
  <c r="I20" i="160"/>
  <c r="H20" i="160"/>
  <c r="G20" i="160"/>
  <c r="F20" i="160"/>
  <c r="E20" i="160"/>
  <c r="D20" i="160"/>
  <c r="C20" i="160"/>
  <c r="B20" i="160"/>
  <c r="O19" i="160"/>
  <c r="N19" i="160"/>
  <c r="M19" i="160"/>
  <c r="L19" i="160"/>
  <c r="K19" i="160"/>
  <c r="J19" i="160"/>
  <c r="I19" i="160"/>
  <c r="H19" i="160"/>
  <c r="G19" i="160"/>
  <c r="F19" i="160"/>
  <c r="E19" i="160"/>
  <c r="D19" i="160"/>
  <c r="C19" i="160"/>
  <c r="B19" i="160"/>
  <c r="O18" i="160"/>
  <c r="N18" i="160"/>
  <c r="M18" i="160"/>
  <c r="L18" i="160"/>
  <c r="K18" i="160"/>
  <c r="J18" i="160"/>
  <c r="I18" i="160"/>
  <c r="H18" i="160"/>
  <c r="G18" i="160"/>
  <c r="F18" i="160"/>
  <c r="E18" i="160"/>
  <c r="D18" i="160"/>
  <c r="C18" i="160"/>
  <c r="B18" i="160"/>
  <c r="O17" i="160"/>
  <c r="N17" i="160"/>
  <c r="M17" i="160"/>
  <c r="L17" i="160"/>
  <c r="K17" i="160"/>
  <c r="J17" i="160"/>
  <c r="I17" i="160"/>
  <c r="H17" i="160"/>
  <c r="G17" i="160"/>
  <c r="F17" i="160"/>
  <c r="E17" i="160"/>
  <c r="D17" i="160"/>
  <c r="C17" i="160"/>
  <c r="B17" i="160"/>
  <c r="O16" i="160"/>
  <c r="N16" i="160"/>
  <c r="M16" i="160"/>
  <c r="L16" i="160"/>
  <c r="K16" i="160"/>
  <c r="J16" i="160"/>
  <c r="I16" i="160"/>
  <c r="H16" i="160"/>
  <c r="G16" i="160"/>
  <c r="F16" i="160"/>
  <c r="E16" i="160"/>
  <c r="D16" i="160"/>
  <c r="C16" i="160"/>
  <c r="B16" i="160"/>
  <c r="O15" i="160"/>
  <c r="N15" i="160"/>
  <c r="M15" i="160"/>
  <c r="L15" i="160"/>
  <c r="K15" i="160"/>
  <c r="J15" i="160"/>
  <c r="I15" i="160"/>
  <c r="H15" i="160"/>
  <c r="G15" i="160"/>
  <c r="F15" i="160"/>
  <c r="E15" i="160"/>
  <c r="D15" i="160"/>
  <c r="C15" i="160"/>
  <c r="B15" i="160"/>
  <c r="O14" i="160"/>
  <c r="N14" i="160"/>
  <c r="M14" i="160"/>
  <c r="L14" i="160"/>
  <c r="K14" i="160"/>
  <c r="J14" i="160"/>
  <c r="I14" i="160"/>
  <c r="H14" i="160"/>
  <c r="G14" i="160"/>
  <c r="F14" i="160"/>
  <c r="E14" i="160"/>
  <c r="D14" i="160"/>
  <c r="C14" i="160"/>
  <c r="B14" i="160"/>
  <c r="O13" i="160"/>
  <c r="N13" i="160"/>
  <c r="M13" i="160"/>
  <c r="L13" i="160"/>
  <c r="K13" i="160"/>
  <c r="J13" i="160"/>
  <c r="I13" i="160"/>
  <c r="H13" i="160"/>
  <c r="G13" i="160"/>
  <c r="F13" i="160"/>
  <c r="E13" i="160"/>
  <c r="D13" i="160"/>
  <c r="C13" i="160"/>
  <c r="B13" i="160"/>
  <c r="O12" i="160"/>
  <c r="N12" i="160"/>
  <c r="M12" i="160"/>
  <c r="L12" i="160"/>
  <c r="K12" i="160"/>
  <c r="J12" i="160"/>
  <c r="I12" i="160"/>
  <c r="H12" i="160"/>
  <c r="G12" i="160"/>
  <c r="F12" i="160"/>
  <c r="E12" i="160"/>
  <c r="D12" i="160"/>
  <c r="C12" i="160"/>
  <c r="B12" i="160"/>
  <c r="O11" i="160"/>
  <c r="N11" i="160"/>
  <c r="M11" i="160"/>
  <c r="L11" i="160"/>
  <c r="K11" i="160"/>
  <c r="J11" i="160"/>
  <c r="I11" i="160"/>
  <c r="H11" i="160"/>
  <c r="G11" i="160"/>
  <c r="F11" i="160"/>
  <c r="E11" i="160"/>
  <c r="D11" i="160"/>
  <c r="C11" i="160"/>
  <c r="B11" i="160"/>
  <c r="O10" i="160"/>
  <c r="N10" i="160"/>
  <c r="M10" i="160"/>
  <c r="L10" i="160"/>
  <c r="K10" i="160"/>
  <c r="J10" i="160"/>
  <c r="I10" i="160"/>
  <c r="H10" i="160"/>
  <c r="G10" i="160"/>
  <c r="F10" i="160"/>
  <c r="E10" i="160"/>
  <c r="D10" i="160"/>
  <c r="C10" i="160"/>
  <c r="B10" i="160"/>
  <c r="O9" i="160"/>
  <c r="N9" i="160"/>
  <c r="M9" i="160"/>
  <c r="L9" i="160"/>
  <c r="K9" i="160"/>
  <c r="J9" i="160"/>
  <c r="I9" i="160"/>
  <c r="H9" i="160"/>
  <c r="G9" i="160"/>
  <c r="F9" i="160"/>
  <c r="E9" i="160"/>
  <c r="D9" i="160"/>
  <c r="C9" i="160"/>
  <c r="B9" i="160"/>
  <c r="O8" i="160"/>
  <c r="N8" i="160"/>
  <c r="M8" i="160"/>
  <c r="L8" i="160"/>
  <c r="K8" i="160"/>
  <c r="J8" i="160"/>
  <c r="I8" i="160"/>
  <c r="H8" i="160"/>
  <c r="G8" i="160"/>
  <c r="F8" i="160"/>
  <c r="E8" i="160"/>
  <c r="D8" i="160"/>
  <c r="C8" i="160"/>
  <c r="B8" i="160"/>
  <c r="O7" i="160"/>
  <c r="N7" i="160"/>
  <c r="M7" i="160"/>
  <c r="L7" i="160"/>
  <c r="K7" i="160"/>
  <c r="J7" i="160"/>
  <c r="I7" i="160"/>
  <c r="H7" i="160"/>
  <c r="G7" i="160"/>
  <c r="F7" i="160"/>
  <c r="E7" i="160"/>
  <c r="D7" i="160"/>
  <c r="C7" i="160"/>
  <c r="B7" i="160"/>
  <c r="O34" i="159"/>
  <c r="N34" i="159"/>
  <c r="M34" i="159"/>
  <c r="L34" i="159"/>
  <c r="K34" i="159"/>
  <c r="J34" i="159"/>
  <c r="I34" i="159"/>
  <c r="H34" i="159"/>
  <c r="G34" i="159"/>
  <c r="F34" i="159"/>
  <c r="E34" i="159"/>
  <c r="D34" i="159"/>
  <c r="C34" i="159"/>
  <c r="B34" i="159"/>
  <c r="O33" i="159"/>
  <c r="N33" i="159"/>
  <c r="M33" i="159"/>
  <c r="L33" i="159"/>
  <c r="K33" i="159"/>
  <c r="J33" i="159"/>
  <c r="I33" i="159"/>
  <c r="H33" i="159"/>
  <c r="G33" i="159"/>
  <c r="F33" i="159"/>
  <c r="E33" i="159"/>
  <c r="D33" i="159"/>
  <c r="C33" i="159"/>
  <c r="B33" i="159"/>
  <c r="O32" i="159"/>
  <c r="N32" i="159"/>
  <c r="M32" i="159"/>
  <c r="L32" i="159"/>
  <c r="K32" i="159"/>
  <c r="J32" i="159"/>
  <c r="I32" i="159"/>
  <c r="H32" i="159"/>
  <c r="G32" i="159"/>
  <c r="F32" i="159"/>
  <c r="E32" i="159"/>
  <c r="D32" i="159"/>
  <c r="C32" i="159"/>
  <c r="B32" i="159"/>
  <c r="O31" i="159"/>
  <c r="N31" i="159"/>
  <c r="M31" i="159"/>
  <c r="L31" i="159"/>
  <c r="K31" i="159"/>
  <c r="J31" i="159"/>
  <c r="I31" i="159"/>
  <c r="H31" i="159"/>
  <c r="G31" i="159"/>
  <c r="F31" i="159"/>
  <c r="E31" i="159"/>
  <c r="D31" i="159"/>
  <c r="C31" i="159"/>
  <c r="B31" i="159"/>
  <c r="O30" i="159"/>
  <c r="N30" i="159"/>
  <c r="M30" i="159"/>
  <c r="L30" i="159"/>
  <c r="K30" i="159"/>
  <c r="J30" i="159"/>
  <c r="I30" i="159"/>
  <c r="H30" i="159"/>
  <c r="G30" i="159"/>
  <c r="F30" i="159"/>
  <c r="E30" i="159"/>
  <c r="D30" i="159"/>
  <c r="C30" i="159"/>
  <c r="B30" i="159"/>
  <c r="O29" i="159"/>
  <c r="N29" i="159"/>
  <c r="M29" i="159"/>
  <c r="L29" i="159"/>
  <c r="K29" i="159"/>
  <c r="J29" i="159"/>
  <c r="I29" i="159"/>
  <c r="H29" i="159"/>
  <c r="G29" i="159"/>
  <c r="F29" i="159"/>
  <c r="E29" i="159"/>
  <c r="D29" i="159"/>
  <c r="C29" i="159"/>
  <c r="B29" i="159"/>
  <c r="O28" i="159"/>
  <c r="N28" i="159"/>
  <c r="M28" i="159"/>
  <c r="L28" i="159"/>
  <c r="K28" i="159"/>
  <c r="J28" i="159"/>
  <c r="I28" i="159"/>
  <c r="H28" i="159"/>
  <c r="G28" i="159"/>
  <c r="F28" i="159"/>
  <c r="E28" i="159"/>
  <c r="D28" i="159"/>
  <c r="C28" i="159"/>
  <c r="B28" i="159"/>
  <c r="O27" i="159"/>
  <c r="N27" i="159"/>
  <c r="M27" i="159"/>
  <c r="L27" i="159"/>
  <c r="K27" i="159"/>
  <c r="J27" i="159"/>
  <c r="I27" i="159"/>
  <c r="H27" i="159"/>
  <c r="G27" i="159"/>
  <c r="F27" i="159"/>
  <c r="E27" i="159"/>
  <c r="D27" i="159"/>
  <c r="C27" i="159"/>
  <c r="B27" i="159"/>
  <c r="O26" i="159"/>
  <c r="N26" i="159"/>
  <c r="M26" i="159"/>
  <c r="L26" i="159"/>
  <c r="K26" i="159"/>
  <c r="J26" i="159"/>
  <c r="I26" i="159"/>
  <c r="H26" i="159"/>
  <c r="G26" i="159"/>
  <c r="F26" i="159"/>
  <c r="E26" i="159"/>
  <c r="D26" i="159"/>
  <c r="C26" i="159"/>
  <c r="B26" i="159"/>
  <c r="O25" i="159"/>
  <c r="N25" i="159"/>
  <c r="M25" i="159"/>
  <c r="L25" i="159"/>
  <c r="K25" i="159"/>
  <c r="J25" i="159"/>
  <c r="I25" i="159"/>
  <c r="H25" i="159"/>
  <c r="G25" i="159"/>
  <c r="F25" i="159"/>
  <c r="E25" i="159"/>
  <c r="D25" i="159"/>
  <c r="C25" i="159"/>
  <c r="B25" i="159"/>
  <c r="O24" i="159"/>
  <c r="N24" i="159"/>
  <c r="M24" i="159"/>
  <c r="L24" i="159"/>
  <c r="K24" i="159"/>
  <c r="J24" i="159"/>
  <c r="I24" i="159"/>
  <c r="H24" i="159"/>
  <c r="G24" i="159"/>
  <c r="F24" i="159"/>
  <c r="E24" i="159"/>
  <c r="D24" i="159"/>
  <c r="C24" i="159"/>
  <c r="B24" i="159"/>
  <c r="O23" i="159"/>
  <c r="N23" i="159"/>
  <c r="M23" i="159"/>
  <c r="L23" i="159"/>
  <c r="K23" i="159"/>
  <c r="J23" i="159"/>
  <c r="I23" i="159"/>
  <c r="H23" i="159"/>
  <c r="G23" i="159"/>
  <c r="F23" i="159"/>
  <c r="E23" i="159"/>
  <c r="D23" i="159"/>
  <c r="C23" i="159"/>
  <c r="B23" i="159"/>
  <c r="O22" i="159"/>
  <c r="N22" i="159"/>
  <c r="M22" i="159"/>
  <c r="L22" i="159"/>
  <c r="K22" i="159"/>
  <c r="J22" i="159"/>
  <c r="I22" i="159"/>
  <c r="H22" i="159"/>
  <c r="G22" i="159"/>
  <c r="F22" i="159"/>
  <c r="E22" i="159"/>
  <c r="D22" i="159"/>
  <c r="C22" i="159"/>
  <c r="B22" i="159"/>
  <c r="O21" i="159"/>
  <c r="N21" i="159"/>
  <c r="M21" i="159"/>
  <c r="L21" i="159"/>
  <c r="K21" i="159"/>
  <c r="J21" i="159"/>
  <c r="I21" i="159"/>
  <c r="H21" i="159"/>
  <c r="G21" i="159"/>
  <c r="F21" i="159"/>
  <c r="E21" i="159"/>
  <c r="D21" i="159"/>
  <c r="C21" i="159"/>
  <c r="B21" i="159"/>
  <c r="O20" i="159"/>
  <c r="N20" i="159"/>
  <c r="M20" i="159"/>
  <c r="L20" i="159"/>
  <c r="K20" i="159"/>
  <c r="J20" i="159"/>
  <c r="I20" i="159"/>
  <c r="H20" i="159"/>
  <c r="G20" i="159"/>
  <c r="F20" i="159"/>
  <c r="E20" i="159"/>
  <c r="D20" i="159"/>
  <c r="C20" i="159"/>
  <c r="B20" i="159"/>
  <c r="O19" i="159"/>
  <c r="N19" i="159"/>
  <c r="M19" i="159"/>
  <c r="L19" i="159"/>
  <c r="K19" i="159"/>
  <c r="J19" i="159"/>
  <c r="I19" i="159"/>
  <c r="H19" i="159"/>
  <c r="G19" i="159"/>
  <c r="F19" i="159"/>
  <c r="E19" i="159"/>
  <c r="D19" i="159"/>
  <c r="C19" i="159"/>
  <c r="B19" i="159"/>
  <c r="O18" i="159"/>
  <c r="N18" i="159"/>
  <c r="M18" i="159"/>
  <c r="L18" i="159"/>
  <c r="K18" i="159"/>
  <c r="J18" i="159"/>
  <c r="I18" i="159"/>
  <c r="H18" i="159"/>
  <c r="G18" i="159"/>
  <c r="F18" i="159"/>
  <c r="E18" i="159"/>
  <c r="D18" i="159"/>
  <c r="C18" i="159"/>
  <c r="B18" i="159"/>
  <c r="O17" i="159"/>
  <c r="N17" i="159"/>
  <c r="M17" i="159"/>
  <c r="L17" i="159"/>
  <c r="K17" i="159"/>
  <c r="J17" i="159"/>
  <c r="I17" i="159"/>
  <c r="H17" i="159"/>
  <c r="G17" i="159"/>
  <c r="F17" i="159"/>
  <c r="E17" i="159"/>
  <c r="D17" i="159"/>
  <c r="C17" i="159"/>
  <c r="B17" i="159"/>
  <c r="O16" i="159"/>
  <c r="N16" i="159"/>
  <c r="M16" i="159"/>
  <c r="L16" i="159"/>
  <c r="K16" i="159"/>
  <c r="J16" i="159"/>
  <c r="I16" i="159"/>
  <c r="H16" i="159"/>
  <c r="G16" i="159"/>
  <c r="F16" i="159"/>
  <c r="E16" i="159"/>
  <c r="D16" i="159"/>
  <c r="C16" i="159"/>
  <c r="B16" i="159"/>
  <c r="O15" i="159"/>
  <c r="N15" i="159"/>
  <c r="M15" i="159"/>
  <c r="L15" i="159"/>
  <c r="K15" i="159"/>
  <c r="J15" i="159"/>
  <c r="I15" i="159"/>
  <c r="H15" i="159"/>
  <c r="G15" i="159"/>
  <c r="F15" i="159"/>
  <c r="E15" i="159"/>
  <c r="D15" i="159"/>
  <c r="C15" i="159"/>
  <c r="B15" i="159"/>
  <c r="O14" i="159"/>
  <c r="N14" i="159"/>
  <c r="M14" i="159"/>
  <c r="L14" i="159"/>
  <c r="K14" i="159"/>
  <c r="J14" i="159"/>
  <c r="I14" i="159"/>
  <c r="H14" i="159"/>
  <c r="G14" i="159"/>
  <c r="F14" i="159"/>
  <c r="E14" i="159"/>
  <c r="D14" i="159"/>
  <c r="C14" i="159"/>
  <c r="B14" i="159"/>
  <c r="O13" i="159"/>
  <c r="N13" i="159"/>
  <c r="M13" i="159"/>
  <c r="L13" i="159"/>
  <c r="K13" i="159"/>
  <c r="J13" i="159"/>
  <c r="I13" i="159"/>
  <c r="H13" i="159"/>
  <c r="G13" i="159"/>
  <c r="F13" i="159"/>
  <c r="E13" i="159"/>
  <c r="D13" i="159"/>
  <c r="C13" i="159"/>
  <c r="B13" i="159"/>
  <c r="O12" i="159"/>
  <c r="N12" i="159"/>
  <c r="M12" i="159"/>
  <c r="L12" i="159"/>
  <c r="K12" i="159"/>
  <c r="J12" i="159"/>
  <c r="I12" i="159"/>
  <c r="H12" i="159"/>
  <c r="G12" i="159"/>
  <c r="F12" i="159"/>
  <c r="E12" i="159"/>
  <c r="D12" i="159"/>
  <c r="C12" i="159"/>
  <c r="B12" i="159"/>
  <c r="O11" i="159"/>
  <c r="N11" i="159"/>
  <c r="M11" i="159"/>
  <c r="L11" i="159"/>
  <c r="K11" i="159"/>
  <c r="J11" i="159"/>
  <c r="I11" i="159"/>
  <c r="H11" i="159"/>
  <c r="G11" i="159"/>
  <c r="F11" i="159"/>
  <c r="E11" i="159"/>
  <c r="D11" i="159"/>
  <c r="C11" i="159"/>
  <c r="B11" i="159"/>
  <c r="O10" i="159"/>
  <c r="N10" i="159"/>
  <c r="M10" i="159"/>
  <c r="L10" i="159"/>
  <c r="K10" i="159"/>
  <c r="J10" i="159"/>
  <c r="I10" i="159"/>
  <c r="H10" i="159"/>
  <c r="G10" i="159"/>
  <c r="F10" i="159"/>
  <c r="E10" i="159"/>
  <c r="D10" i="159"/>
  <c r="C10" i="159"/>
  <c r="B10" i="159"/>
  <c r="O9" i="159"/>
  <c r="N9" i="159"/>
  <c r="M9" i="159"/>
  <c r="L9" i="159"/>
  <c r="K9" i="159"/>
  <c r="J9" i="159"/>
  <c r="I9" i="159"/>
  <c r="H9" i="159"/>
  <c r="G9" i="159"/>
  <c r="F9" i="159"/>
  <c r="E9" i="159"/>
  <c r="D9" i="159"/>
  <c r="C9" i="159"/>
  <c r="B9" i="159"/>
  <c r="O8" i="159"/>
  <c r="N8" i="159"/>
  <c r="M8" i="159"/>
  <c r="L8" i="159"/>
  <c r="K8" i="159"/>
  <c r="J8" i="159"/>
  <c r="I8" i="159"/>
  <c r="H8" i="159"/>
  <c r="G8" i="159"/>
  <c r="F8" i="159"/>
  <c r="E8" i="159"/>
  <c r="D8" i="159"/>
  <c r="C8" i="159"/>
  <c r="B8" i="159"/>
  <c r="O7" i="159"/>
  <c r="N7" i="159"/>
  <c r="M7" i="159"/>
  <c r="L7" i="159"/>
  <c r="K7" i="159"/>
  <c r="J7" i="159"/>
  <c r="I7" i="159"/>
  <c r="H7" i="159"/>
  <c r="G7" i="159"/>
  <c r="F7" i="159"/>
  <c r="E7" i="159"/>
  <c r="D7" i="159"/>
  <c r="C7" i="159"/>
  <c r="B7" i="159"/>
  <c r="O34" i="158"/>
  <c r="N34" i="158"/>
  <c r="M34" i="158"/>
  <c r="L34" i="158"/>
  <c r="K34" i="158"/>
  <c r="J34" i="158"/>
  <c r="I34" i="158"/>
  <c r="H34" i="158"/>
  <c r="G34" i="158"/>
  <c r="F34" i="158"/>
  <c r="E34" i="158"/>
  <c r="D34" i="158"/>
  <c r="C34" i="158"/>
  <c r="B34" i="158"/>
  <c r="O33" i="158"/>
  <c r="N33" i="158"/>
  <c r="M33" i="158"/>
  <c r="L33" i="158"/>
  <c r="K33" i="158"/>
  <c r="J33" i="158"/>
  <c r="I33" i="158"/>
  <c r="H33" i="158"/>
  <c r="G33" i="158"/>
  <c r="F33" i="158"/>
  <c r="E33" i="158"/>
  <c r="D33" i="158"/>
  <c r="C33" i="158"/>
  <c r="B33" i="158"/>
  <c r="O32" i="158"/>
  <c r="N32" i="158"/>
  <c r="M32" i="158"/>
  <c r="L32" i="158"/>
  <c r="K32" i="158"/>
  <c r="J32" i="158"/>
  <c r="I32" i="158"/>
  <c r="H32" i="158"/>
  <c r="G32" i="158"/>
  <c r="F32" i="158"/>
  <c r="E32" i="158"/>
  <c r="D32" i="158"/>
  <c r="C32" i="158"/>
  <c r="B32" i="158"/>
  <c r="O31" i="158"/>
  <c r="N31" i="158"/>
  <c r="M31" i="158"/>
  <c r="L31" i="158"/>
  <c r="K31" i="158"/>
  <c r="J31" i="158"/>
  <c r="I31" i="158"/>
  <c r="H31" i="158"/>
  <c r="G31" i="158"/>
  <c r="F31" i="158"/>
  <c r="E31" i="158"/>
  <c r="D31" i="158"/>
  <c r="C31" i="158"/>
  <c r="B31" i="158"/>
  <c r="O30" i="158"/>
  <c r="N30" i="158"/>
  <c r="M30" i="158"/>
  <c r="L30" i="158"/>
  <c r="K30" i="158"/>
  <c r="J30" i="158"/>
  <c r="I30" i="158"/>
  <c r="H30" i="158"/>
  <c r="G30" i="158"/>
  <c r="F30" i="158"/>
  <c r="E30" i="158"/>
  <c r="D30" i="158"/>
  <c r="C30" i="158"/>
  <c r="B30" i="158"/>
  <c r="O29" i="158"/>
  <c r="N29" i="158"/>
  <c r="M29" i="158"/>
  <c r="L29" i="158"/>
  <c r="K29" i="158"/>
  <c r="J29" i="158"/>
  <c r="I29" i="158"/>
  <c r="H29" i="158"/>
  <c r="G29" i="158"/>
  <c r="F29" i="158"/>
  <c r="E29" i="158"/>
  <c r="D29" i="158"/>
  <c r="C29" i="158"/>
  <c r="B29" i="158"/>
  <c r="O28" i="158"/>
  <c r="N28" i="158"/>
  <c r="M28" i="158"/>
  <c r="L28" i="158"/>
  <c r="K28" i="158"/>
  <c r="J28" i="158"/>
  <c r="I28" i="158"/>
  <c r="H28" i="158"/>
  <c r="G28" i="158"/>
  <c r="F28" i="158"/>
  <c r="E28" i="158"/>
  <c r="D28" i="158"/>
  <c r="C28" i="158"/>
  <c r="B28" i="158"/>
  <c r="O27" i="158"/>
  <c r="N27" i="158"/>
  <c r="M27" i="158"/>
  <c r="L27" i="158"/>
  <c r="K27" i="158"/>
  <c r="J27" i="158"/>
  <c r="I27" i="158"/>
  <c r="H27" i="158"/>
  <c r="G27" i="158"/>
  <c r="F27" i="158"/>
  <c r="E27" i="158"/>
  <c r="D27" i="158"/>
  <c r="C27" i="158"/>
  <c r="B27" i="158"/>
  <c r="O26" i="158"/>
  <c r="N26" i="158"/>
  <c r="M26" i="158"/>
  <c r="L26" i="158"/>
  <c r="K26" i="158"/>
  <c r="J26" i="158"/>
  <c r="I26" i="158"/>
  <c r="H26" i="158"/>
  <c r="G26" i="158"/>
  <c r="F26" i="158"/>
  <c r="E26" i="158"/>
  <c r="D26" i="158"/>
  <c r="C26" i="158"/>
  <c r="B26" i="158"/>
  <c r="N25" i="158"/>
  <c r="M25" i="158"/>
  <c r="L25" i="158"/>
  <c r="K25" i="158"/>
  <c r="J25" i="158"/>
  <c r="I25" i="158"/>
  <c r="H25" i="158"/>
  <c r="G25" i="158"/>
  <c r="F25" i="158"/>
  <c r="E25" i="158"/>
  <c r="D25" i="158"/>
  <c r="C25" i="158"/>
  <c r="B25" i="158"/>
  <c r="O24" i="158"/>
  <c r="N24" i="158"/>
  <c r="M24" i="158"/>
  <c r="L24" i="158"/>
  <c r="K24" i="158"/>
  <c r="J24" i="158"/>
  <c r="I24" i="158"/>
  <c r="H24" i="158"/>
  <c r="G24" i="158"/>
  <c r="F24" i="158"/>
  <c r="E24" i="158"/>
  <c r="D24" i="158"/>
  <c r="C24" i="158"/>
  <c r="B24" i="158"/>
  <c r="O23" i="158"/>
  <c r="N23" i="158"/>
  <c r="M23" i="158"/>
  <c r="L23" i="158"/>
  <c r="K23" i="158"/>
  <c r="J23" i="158"/>
  <c r="I23" i="158"/>
  <c r="H23" i="158"/>
  <c r="G23" i="158"/>
  <c r="F23" i="158"/>
  <c r="E23" i="158"/>
  <c r="D23" i="158"/>
  <c r="C23" i="158"/>
  <c r="B23" i="158"/>
  <c r="O22" i="158"/>
  <c r="N22" i="158"/>
  <c r="M22" i="158"/>
  <c r="L22" i="158"/>
  <c r="K22" i="158"/>
  <c r="J22" i="158"/>
  <c r="I22" i="158"/>
  <c r="H22" i="158"/>
  <c r="G22" i="158"/>
  <c r="F22" i="158"/>
  <c r="E22" i="158"/>
  <c r="D22" i="158"/>
  <c r="C22" i="158"/>
  <c r="B22" i="158"/>
  <c r="O21" i="158"/>
  <c r="N21" i="158"/>
  <c r="M21" i="158"/>
  <c r="L21" i="158"/>
  <c r="K21" i="158"/>
  <c r="J21" i="158"/>
  <c r="I21" i="158"/>
  <c r="H21" i="158"/>
  <c r="G21" i="158"/>
  <c r="F21" i="158"/>
  <c r="E21" i="158"/>
  <c r="D21" i="158"/>
  <c r="C21" i="158"/>
  <c r="B21" i="158"/>
  <c r="O20" i="158"/>
  <c r="N20" i="158"/>
  <c r="M20" i="158"/>
  <c r="L20" i="158"/>
  <c r="K20" i="158"/>
  <c r="J20" i="158"/>
  <c r="I20" i="158"/>
  <c r="H20" i="158"/>
  <c r="G20" i="158"/>
  <c r="F20" i="158"/>
  <c r="E20" i="158"/>
  <c r="D20" i="158"/>
  <c r="C20" i="158"/>
  <c r="B20" i="158"/>
  <c r="O19" i="158"/>
  <c r="N19" i="158"/>
  <c r="M19" i="158"/>
  <c r="L19" i="158"/>
  <c r="K19" i="158"/>
  <c r="J19" i="158"/>
  <c r="I19" i="158"/>
  <c r="H19" i="158"/>
  <c r="G19" i="158"/>
  <c r="F19" i="158"/>
  <c r="E19" i="158"/>
  <c r="D19" i="158"/>
  <c r="C19" i="158"/>
  <c r="B19" i="158"/>
  <c r="O18" i="158"/>
  <c r="N18" i="158"/>
  <c r="M18" i="158"/>
  <c r="L18" i="158"/>
  <c r="K18" i="158"/>
  <c r="J18" i="158"/>
  <c r="I18" i="158"/>
  <c r="H18" i="158"/>
  <c r="G18" i="158"/>
  <c r="F18" i="158"/>
  <c r="E18" i="158"/>
  <c r="D18" i="158"/>
  <c r="C18" i="158"/>
  <c r="B18" i="158"/>
  <c r="O17" i="158"/>
  <c r="N17" i="158"/>
  <c r="M17" i="158"/>
  <c r="L17" i="158"/>
  <c r="K17" i="158"/>
  <c r="J17" i="158"/>
  <c r="I17" i="158"/>
  <c r="H17" i="158"/>
  <c r="G17" i="158"/>
  <c r="F17" i="158"/>
  <c r="E17" i="158"/>
  <c r="D17" i="158"/>
  <c r="C17" i="158"/>
  <c r="B17" i="158"/>
  <c r="O16" i="158"/>
  <c r="N16" i="158"/>
  <c r="M16" i="158"/>
  <c r="L16" i="158"/>
  <c r="K16" i="158"/>
  <c r="J16" i="158"/>
  <c r="I16" i="158"/>
  <c r="H16" i="158"/>
  <c r="G16" i="158"/>
  <c r="F16" i="158"/>
  <c r="E16" i="158"/>
  <c r="D16" i="158"/>
  <c r="C16" i="158"/>
  <c r="B16" i="158"/>
  <c r="O15" i="158"/>
  <c r="N15" i="158"/>
  <c r="M15" i="158"/>
  <c r="L15" i="158"/>
  <c r="K15" i="158"/>
  <c r="J15" i="158"/>
  <c r="I15" i="158"/>
  <c r="H15" i="158"/>
  <c r="G15" i="158"/>
  <c r="F15" i="158"/>
  <c r="E15" i="158"/>
  <c r="D15" i="158"/>
  <c r="C15" i="158"/>
  <c r="B15" i="158"/>
  <c r="O14" i="158"/>
  <c r="N14" i="158"/>
  <c r="M14" i="158"/>
  <c r="L14" i="158"/>
  <c r="K14" i="158"/>
  <c r="J14" i="158"/>
  <c r="I14" i="158"/>
  <c r="H14" i="158"/>
  <c r="G14" i="158"/>
  <c r="F14" i="158"/>
  <c r="E14" i="158"/>
  <c r="D14" i="158"/>
  <c r="C14" i="158"/>
  <c r="B14" i="158"/>
  <c r="O13" i="158"/>
  <c r="N13" i="158"/>
  <c r="M13" i="158"/>
  <c r="L13" i="158"/>
  <c r="K13" i="158"/>
  <c r="J13" i="158"/>
  <c r="I13" i="158"/>
  <c r="H13" i="158"/>
  <c r="G13" i="158"/>
  <c r="F13" i="158"/>
  <c r="E13" i="158"/>
  <c r="D13" i="158"/>
  <c r="C13" i="158"/>
  <c r="B13" i="158"/>
  <c r="O12" i="158"/>
  <c r="N12" i="158"/>
  <c r="M12" i="158"/>
  <c r="L12" i="158"/>
  <c r="K12" i="158"/>
  <c r="J12" i="158"/>
  <c r="I12" i="158"/>
  <c r="H12" i="158"/>
  <c r="G12" i="158"/>
  <c r="F12" i="158"/>
  <c r="E12" i="158"/>
  <c r="D12" i="158"/>
  <c r="C12" i="158"/>
  <c r="B12" i="158"/>
  <c r="O11" i="158"/>
  <c r="N11" i="158"/>
  <c r="M11" i="158"/>
  <c r="L11" i="158"/>
  <c r="K11" i="158"/>
  <c r="J11" i="158"/>
  <c r="I11" i="158"/>
  <c r="H11" i="158"/>
  <c r="G11" i="158"/>
  <c r="F11" i="158"/>
  <c r="E11" i="158"/>
  <c r="D11" i="158"/>
  <c r="C11" i="158"/>
  <c r="B11" i="158"/>
  <c r="O10" i="158"/>
  <c r="N10" i="158"/>
  <c r="M10" i="158"/>
  <c r="L10" i="158"/>
  <c r="K10" i="158"/>
  <c r="J10" i="158"/>
  <c r="I10" i="158"/>
  <c r="H10" i="158"/>
  <c r="G10" i="158"/>
  <c r="F10" i="158"/>
  <c r="E10" i="158"/>
  <c r="D10" i="158"/>
  <c r="C10" i="158"/>
  <c r="B10" i="158"/>
  <c r="O9" i="158"/>
  <c r="N9" i="158"/>
  <c r="M9" i="158"/>
  <c r="L9" i="158"/>
  <c r="K9" i="158"/>
  <c r="J9" i="158"/>
  <c r="I9" i="158"/>
  <c r="H9" i="158"/>
  <c r="G9" i="158"/>
  <c r="F9" i="158"/>
  <c r="E9" i="158"/>
  <c r="D9" i="158"/>
  <c r="C9" i="158"/>
  <c r="B9" i="158"/>
  <c r="O8" i="158"/>
  <c r="N8" i="158"/>
  <c r="M8" i="158"/>
  <c r="L8" i="158"/>
  <c r="K8" i="158"/>
  <c r="J8" i="158"/>
  <c r="I8" i="158"/>
  <c r="H8" i="158"/>
  <c r="G8" i="158"/>
  <c r="F8" i="158"/>
  <c r="E8" i="158"/>
  <c r="D8" i="158"/>
  <c r="C8" i="158"/>
  <c r="B8" i="158"/>
  <c r="O7" i="158"/>
  <c r="N7" i="158"/>
  <c r="M7" i="158"/>
  <c r="L7" i="158"/>
  <c r="K7" i="158"/>
  <c r="J7" i="158"/>
  <c r="I7" i="158"/>
  <c r="H7" i="158"/>
  <c r="G7" i="158"/>
  <c r="F7" i="158"/>
  <c r="E7" i="158"/>
  <c r="D7" i="158"/>
  <c r="C7" i="158"/>
  <c r="B7" i="158"/>
  <c r="O6" i="158"/>
  <c r="N6" i="158"/>
  <c r="M6" i="158"/>
  <c r="L6" i="158"/>
  <c r="K6" i="158"/>
  <c r="J6" i="158"/>
  <c r="I6" i="158"/>
  <c r="H6" i="158"/>
  <c r="G6" i="158"/>
  <c r="F6" i="158"/>
  <c r="E6" i="158"/>
  <c r="D6" i="158"/>
  <c r="C6" i="158"/>
  <c r="B6" i="158"/>
  <c r="O34" i="157"/>
  <c r="N34" i="157"/>
  <c r="M34" i="157"/>
  <c r="L34" i="157"/>
  <c r="K34" i="157"/>
  <c r="J34" i="157"/>
  <c r="I34" i="157"/>
  <c r="H34" i="157"/>
  <c r="G34" i="157"/>
  <c r="F34" i="157"/>
  <c r="E34" i="157"/>
  <c r="D34" i="157"/>
  <c r="C34" i="157"/>
  <c r="B34" i="157"/>
  <c r="O33" i="157"/>
  <c r="N33" i="157"/>
  <c r="M33" i="157"/>
  <c r="L33" i="157"/>
  <c r="K33" i="157"/>
  <c r="J33" i="157"/>
  <c r="I33" i="157"/>
  <c r="H33" i="157"/>
  <c r="G33" i="157"/>
  <c r="F33" i="157"/>
  <c r="E33" i="157"/>
  <c r="D33" i="157"/>
  <c r="C33" i="157"/>
  <c r="B33" i="157"/>
  <c r="O32" i="157"/>
  <c r="N32" i="157"/>
  <c r="M32" i="157"/>
  <c r="L32" i="157"/>
  <c r="K32" i="157"/>
  <c r="J32" i="157"/>
  <c r="I32" i="157"/>
  <c r="H32" i="157"/>
  <c r="G32" i="157"/>
  <c r="F32" i="157"/>
  <c r="E32" i="157"/>
  <c r="D32" i="157"/>
  <c r="C32" i="157"/>
  <c r="B32" i="157"/>
  <c r="O31" i="157"/>
  <c r="N31" i="157"/>
  <c r="M31" i="157"/>
  <c r="L31" i="157"/>
  <c r="K31" i="157"/>
  <c r="J31" i="157"/>
  <c r="I31" i="157"/>
  <c r="H31" i="157"/>
  <c r="G31" i="157"/>
  <c r="F31" i="157"/>
  <c r="E31" i="157"/>
  <c r="D31" i="157"/>
  <c r="C31" i="157"/>
  <c r="B31" i="157"/>
  <c r="O30" i="157"/>
  <c r="N30" i="157"/>
  <c r="M30" i="157"/>
  <c r="L30" i="157"/>
  <c r="K30" i="157"/>
  <c r="J30" i="157"/>
  <c r="I30" i="157"/>
  <c r="H30" i="157"/>
  <c r="G30" i="157"/>
  <c r="F30" i="157"/>
  <c r="E30" i="157"/>
  <c r="D30" i="157"/>
  <c r="C30" i="157"/>
  <c r="B30" i="157"/>
  <c r="O29" i="157"/>
  <c r="N29" i="157"/>
  <c r="M29" i="157"/>
  <c r="L29" i="157"/>
  <c r="K29" i="157"/>
  <c r="J29" i="157"/>
  <c r="I29" i="157"/>
  <c r="H29" i="157"/>
  <c r="G29" i="157"/>
  <c r="F29" i="157"/>
  <c r="E29" i="157"/>
  <c r="D29" i="157"/>
  <c r="C29" i="157"/>
  <c r="B29" i="157"/>
  <c r="O28" i="157"/>
  <c r="N28" i="157"/>
  <c r="M28" i="157"/>
  <c r="L28" i="157"/>
  <c r="K28" i="157"/>
  <c r="J28" i="157"/>
  <c r="I28" i="157"/>
  <c r="H28" i="157"/>
  <c r="G28" i="157"/>
  <c r="F28" i="157"/>
  <c r="E28" i="157"/>
  <c r="D28" i="157"/>
  <c r="C28" i="157"/>
  <c r="B28" i="157"/>
  <c r="O27" i="157"/>
  <c r="N27" i="157"/>
  <c r="M27" i="157"/>
  <c r="L27" i="157"/>
  <c r="K27" i="157"/>
  <c r="J27" i="157"/>
  <c r="I27" i="157"/>
  <c r="H27" i="157"/>
  <c r="G27" i="157"/>
  <c r="F27" i="157"/>
  <c r="E27" i="157"/>
  <c r="D27" i="157"/>
  <c r="C27" i="157"/>
  <c r="B27" i="157"/>
  <c r="O26" i="157"/>
  <c r="N26" i="157"/>
  <c r="M26" i="157"/>
  <c r="L26" i="157"/>
  <c r="K26" i="157"/>
  <c r="J26" i="157"/>
  <c r="I26" i="157"/>
  <c r="H26" i="157"/>
  <c r="G26" i="157"/>
  <c r="F26" i="157"/>
  <c r="E26" i="157"/>
  <c r="D26" i="157"/>
  <c r="C26" i="157"/>
  <c r="B26" i="157"/>
  <c r="O25" i="157"/>
  <c r="N25" i="157"/>
  <c r="M25" i="157"/>
  <c r="L25" i="157"/>
  <c r="K25" i="157"/>
  <c r="J25" i="157"/>
  <c r="I25" i="157"/>
  <c r="H25" i="157"/>
  <c r="G25" i="157"/>
  <c r="F25" i="157"/>
  <c r="E25" i="157"/>
  <c r="D25" i="157"/>
  <c r="C25" i="157"/>
  <c r="B25" i="157"/>
  <c r="O24" i="157"/>
  <c r="N24" i="157"/>
  <c r="M24" i="157"/>
  <c r="L24" i="157"/>
  <c r="K24" i="157"/>
  <c r="J24" i="157"/>
  <c r="I24" i="157"/>
  <c r="H24" i="157"/>
  <c r="G24" i="157"/>
  <c r="F24" i="157"/>
  <c r="E24" i="157"/>
  <c r="D24" i="157"/>
  <c r="C24" i="157"/>
  <c r="B24" i="157"/>
  <c r="O23" i="157"/>
  <c r="N23" i="157"/>
  <c r="M23" i="157"/>
  <c r="L23" i="157"/>
  <c r="K23" i="157"/>
  <c r="J23" i="157"/>
  <c r="I23" i="157"/>
  <c r="H23" i="157"/>
  <c r="G23" i="157"/>
  <c r="F23" i="157"/>
  <c r="E23" i="157"/>
  <c r="D23" i="157"/>
  <c r="C23" i="157"/>
  <c r="B23" i="157"/>
  <c r="O22" i="157"/>
  <c r="N22" i="157"/>
  <c r="M22" i="157"/>
  <c r="L22" i="157"/>
  <c r="K22" i="157"/>
  <c r="J22" i="157"/>
  <c r="I22" i="157"/>
  <c r="H22" i="157"/>
  <c r="G22" i="157"/>
  <c r="F22" i="157"/>
  <c r="E22" i="157"/>
  <c r="D22" i="157"/>
  <c r="C22" i="157"/>
  <c r="B22" i="157"/>
  <c r="O21" i="157"/>
  <c r="N21" i="157"/>
  <c r="M21" i="157"/>
  <c r="L21" i="157"/>
  <c r="K21" i="157"/>
  <c r="J21" i="157"/>
  <c r="I21" i="157"/>
  <c r="H21" i="157"/>
  <c r="G21" i="157"/>
  <c r="F21" i="157"/>
  <c r="E21" i="157"/>
  <c r="D21" i="157"/>
  <c r="C21" i="157"/>
  <c r="B21" i="157"/>
  <c r="O20" i="157"/>
  <c r="N20" i="157"/>
  <c r="M20" i="157"/>
  <c r="L20" i="157"/>
  <c r="K20" i="157"/>
  <c r="J20" i="157"/>
  <c r="I20" i="157"/>
  <c r="H20" i="157"/>
  <c r="G20" i="157"/>
  <c r="F20" i="157"/>
  <c r="E20" i="157"/>
  <c r="D20" i="157"/>
  <c r="C20" i="157"/>
  <c r="B20" i="157"/>
  <c r="O19" i="157"/>
  <c r="N19" i="157"/>
  <c r="M19" i="157"/>
  <c r="L19" i="157"/>
  <c r="K19" i="157"/>
  <c r="J19" i="157"/>
  <c r="I19" i="157"/>
  <c r="H19" i="157"/>
  <c r="G19" i="157"/>
  <c r="F19" i="157"/>
  <c r="E19" i="157"/>
  <c r="D19" i="157"/>
  <c r="C19" i="157"/>
  <c r="B19" i="157"/>
  <c r="O18" i="157"/>
  <c r="N18" i="157"/>
  <c r="M18" i="157"/>
  <c r="L18" i="157"/>
  <c r="K18" i="157"/>
  <c r="J18" i="157"/>
  <c r="I18" i="157"/>
  <c r="H18" i="157"/>
  <c r="G18" i="157"/>
  <c r="F18" i="157"/>
  <c r="E18" i="157"/>
  <c r="D18" i="157"/>
  <c r="C18" i="157"/>
  <c r="B18" i="157"/>
  <c r="O17" i="157"/>
  <c r="N17" i="157"/>
  <c r="M17" i="157"/>
  <c r="L17" i="157"/>
  <c r="K17" i="157"/>
  <c r="J17" i="157"/>
  <c r="I17" i="157"/>
  <c r="H17" i="157"/>
  <c r="G17" i="157"/>
  <c r="F17" i="157"/>
  <c r="E17" i="157"/>
  <c r="D17" i="157"/>
  <c r="C17" i="157"/>
  <c r="B17" i="157"/>
  <c r="O16" i="157"/>
  <c r="N16" i="157"/>
  <c r="M16" i="157"/>
  <c r="L16" i="157"/>
  <c r="K16" i="157"/>
  <c r="J16" i="157"/>
  <c r="I16" i="157"/>
  <c r="H16" i="157"/>
  <c r="G16" i="157"/>
  <c r="F16" i="157"/>
  <c r="E16" i="157"/>
  <c r="D16" i="157"/>
  <c r="C16" i="157"/>
  <c r="B16" i="157"/>
  <c r="O15" i="157"/>
  <c r="N15" i="157"/>
  <c r="M15" i="157"/>
  <c r="L15" i="157"/>
  <c r="K15" i="157"/>
  <c r="J15" i="157"/>
  <c r="I15" i="157"/>
  <c r="H15" i="157"/>
  <c r="G15" i="157"/>
  <c r="F15" i="157"/>
  <c r="E15" i="157"/>
  <c r="D15" i="157"/>
  <c r="C15" i="157"/>
  <c r="B15" i="157"/>
  <c r="O14" i="157"/>
  <c r="N14" i="157"/>
  <c r="M14" i="157"/>
  <c r="L14" i="157"/>
  <c r="K14" i="157"/>
  <c r="J14" i="157"/>
  <c r="I14" i="157"/>
  <c r="H14" i="157"/>
  <c r="G14" i="157"/>
  <c r="F14" i="157"/>
  <c r="E14" i="157"/>
  <c r="D14" i="157"/>
  <c r="C14" i="157"/>
  <c r="B14" i="157"/>
  <c r="O13" i="157"/>
  <c r="N13" i="157"/>
  <c r="M13" i="157"/>
  <c r="L13" i="157"/>
  <c r="K13" i="157"/>
  <c r="J13" i="157"/>
  <c r="I13" i="157"/>
  <c r="H13" i="157"/>
  <c r="G13" i="157"/>
  <c r="F13" i="157"/>
  <c r="E13" i="157"/>
  <c r="D13" i="157"/>
  <c r="C13" i="157"/>
  <c r="B13" i="157"/>
  <c r="O12" i="157"/>
  <c r="N12" i="157"/>
  <c r="M12" i="157"/>
  <c r="L12" i="157"/>
  <c r="K12" i="157"/>
  <c r="J12" i="157"/>
  <c r="I12" i="157"/>
  <c r="H12" i="157"/>
  <c r="G12" i="157"/>
  <c r="F12" i="157"/>
  <c r="E12" i="157"/>
  <c r="D12" i="157"/>
  <c r="C12" i="157"/>
  <c r="B12" i="157"/>
  <c r="O11" i="157"/>
  <c r="N11" i="157"/>
  <c r="M11" i="157"/>
  <c r="L11" i="157"/>
  <c r="K11" i="157"/>
  <c r="J11" i="157"/>
  <c r="I11" i="157"/>
  <c r="H11" i="157"/>
  <c r="G11" i="157"/>
  <c r="F11" i="157"/>
  <c r="E11" i="157"/>
  <c r="D11" i="157"/>
  <c r="C11" i="157"/>
  <c r="B11" i="157"/>
  <c r="O10" i="157"/>
  <c r="N10" i="157"/>
  <c r="M10" i="157"/>
  <c r="L10" i="157"/>
  <c r="K10" i="157"/>
  <c r="J10" i="157"/>
  <c r="I10" i="157"/>
  <c r="H10" i="157"/>
  <c r="G10" i="157"/>
  <c r="F10" i="157"/>
  <c r="E10" i="157"/>
  <c r="D10" i="157"/>
  <c r="C10" i="157"/>
  <c r="B10" i="157"/>
  <c r="O9" i="157"/>
  <c r="N9" i="157"/>
  <c r="M9" i="157"/>
  <c r="L9" i="157"/>
  <c r="K9" i="157"/>
  <c r="J9" i="157"/>
  <c r="I9" i="157"/>
  <c r="H9" i="157"/>
  <c r="G9" i="157"/>
  <c r="F9" i="157"/>
  <c r="E9" i="157"/>
  <c r="D9" i="157"/>
  <c r="C9" i="157"/>
  <c r="B9" i="157"/>
  <c r="O8" i="157"/>
  <c r="N8" i="157"/>
  <c r="M8" i="157"/>
  <c r="L8" i="157"/>
  <c r="K8" i="157"/>
  <c r="J8" i="157"/>
  <c r="I8" i="157"/>
  <c r="H8" i="157"/>
  <c r="G8" i="157"/>
  <c r="F8" i="157"/>
  <c r="E8" i="157"/>
  <c r="D8" i="157"/>
  <c r="C8" i="157"/>
  <c r="B8" i="157"/>
  <c r="O7" i="157"/>
  <c r="N7" i="157"/>
  <c r="M7" i="157"/>
  <c r="L7" i="157"/>
  <c r="K7" i="157"/>
  <c r="J7" i="157"/>
  <c r="I7" i="157"/>
  <c r="H7" i="157"/>
  <c r="G7" i="157"/>
  <c r="F7" i="157"/>
  <c r="E7" i="157"/>
  <c r="D7" i="157"/>
  <c r="C7" i="157"/>
  <c r="B7" i="157"/>
  <c r="O35" i="156"/>
  <c r="N35" i="156"/>
  <c r="M35" i="156"/>
  <c r="L35" i="156"/>
  <c r="K35" i="156"/>
  <c r="J35" i="156"/>
  <c r="I35" i="156"/>
  <c r="H35" i="156"/>
  <c r="G35" i="156"/>
  <c r="F35" i="156"/>
  <c r="E35" i="156"/>
  <c r="D35" i="156"/>
  <c r="C35" i="156"/>
  <c r="B35" i="156"/>
  <c r="O34" i="156"/>
  <c r="N34" i="156"/>
  <c r="M34" i="156"/>
  <c r="L34" i="156"/>
  <c r="K34" i="156"/>
  <c r="J34" i="156"/>
  <c r="I34" i="156"/>
  <c r="H34" i="156"/>
  <c r="G34" i="156"/>
  <c r="F34" i="156"/>
  <c r="E34" i="156"/>
  <c r="D34" i="156"/>
  <c r="C34" i="156"/>
  <c r="B34" i="156"/>
  <c r="O33" i="156"/>
  <c r="N33" i="156"/>
  <c r="M33" i="156"/>
  <c r="L33" i="156"/>
  <c r="K33" i="156"/>
  <c r="J33" i="156"/>
  <c r="I33" i="156"/>
  <c r="H33" i="156"/>
  <c r="G33" i="156"/>
  <c r="F33" i="156"/>
  <c r="E33" i="156"/>
  <c r="D33" i="156"/>
  <c r="C33" i="156"/>
  <c r="B33" i="156"/>
  <c r="O32" i="156"/>
  <c r="N32" i="156"/>
  <c r="M32" i="156"/>
  <c r="L32" i="156"/>
  <c r="K32" i="156"/>
  <c r="J32" i="156"/>
  <c r="I32" i="156"/>
  <c r="H32" i="156"/>
  <c r="G32" i="156"/>
  <c r="F32" i="156"/>
  <c r="E32" i="156"/>
  <c r="D32" i="156"/>
  <c r="C32" i="156"/>
  <c r="B32" i="156"/>
  <c r="O31" i="156"/>
  <c r="N31" i="156"/>
  <c r="M31" i="156"/>
  <c r="L31" i="156"/>
  <c r="K31" i="156"/>
  <c r="J31" i="156"/>
  <c r="I31" i="156"/>
  <c r="H31" i="156"/>
  <c r="G31" i="156"/>
  <c r="F31" i="156"/>
  <c r="E31" i="156"/>
  <c r="D31" i="156"/>
  <c r="C31" i="156"/>
  <c r="B31" i="156"/>
  <c r="O30" i="156"/>
  <c r="N30" i="156"/>
  <c r="M30" i="156"/>
  <c r="L30" i="156"/>
  <c r="K30" i="156"/>
  <c r="J30" i="156"/>
  <c r="I30" i="156"/>
  <c r="H30" i="156"/>
  <c r="G30" i="156"/>
  <c r="F30" i="156"/>
  <c r="E30" i="156"/>
  <c r="D30" i="156"/>
  <c r="C30" i="156"/>
  <c r="B30" i="156"/>
  <c r="O29" i="156"/>
  <c r="N29" i="156"/>
  <c r="M29" i="156"/>
  <c r="L29" i="156"/>
  <c r="K29" i="156"/>
  <c r="J29" i="156"/>
  <c r="I29" i="156"/>
  <c r="H29" i="156"/>
  <c r="G29" i="156"/>
  <c r="F29" i="156"/>
  <c r="E29" i="156"/>
  <c r="D29" i="156"/>
  <c r="C29" i="156"/>
  <c r="B29" i="156"/>
  <c r="O28" i="156"/>
  <c r="N28" i="156"/>
  <c r="M28" i="156"/>
  <c r="L28" i="156"/>
  <c r="K28" i="156"/>
  <c r="J28" i="156"/>
  <c r="I28" i="156"/>
  <c r="H28" i="156"/>
  <c r="G28" i="156"/>
  <c r="F28" i="156"/>
  <c r="E28" i="156"/>
  <c r="D28" i="156"/>
  <c r="C28" i="156"/>
  <c r="B28" i="156"/>
  <c r="O27" i="156"/>
  <c r="N27" i="156"/>
  <c r="M27" i="156"/>
  <c r="L27" i="156"/>
  <c r="K27" i="156"/>
  <c r="J27" i="156"/>
  <c r="I27" i="156"/>
  <c r="H27" i="156"/>
  <c r="G27" i="156"/>
  <c r="F27" i="156"/>
  <c r="E27" i="156"/>
  <c r="D27" i="156"/>
  <c r="C27" i="156"/>
  <c r="B27" i="156"/>
  <c r="N26" i="156"/>
  <c r="M26" i="156"/>
  <c r="L26" i="156"/>
  <c r="K26" i="156"/>
  <c r="J26" i="156"/>
  <c r="I26" i="156"/>
  <c r="H26" i="156"/>
  <c r="G26" i="156"/>
  <c r="F26" i="156"/>
  <c r="E26" i="156"/>
  <c r="D26" i="156"/>
  <c r="C26" i="156"/>
  <c r="B26" i="156"/>
  <c r="O25" i="156"/>
  <c r="N25" i="156"/>
  <c r="M25" i="156"/>
  <c r="L25" i="156"/>
  <c r="K25" i="156"/>
  <c r="J25" i="156"/>
  <c r="I25" i="156"/>
  <c r="H25" i="156"/>
  <c r="G25" i="156"/>
  <c r="F25" i="156"/>
  <c r="E25" i="156"/>
  <c r="D25" i="156"/>
  <c r="C25" i="156"/>
  <c r="B25" i="156"/>
  <c r="O24" i="156"/>
  <c r="N24" i="156"/>
  <c r="M24" i="156"/>
  <c r="L24" i="156"/>
  <c r="K24" i="156"/>
  <c r="J24" i="156"/>
  <c r="I24" i="156"/>
  <c r="H24" i="156"/>
  <c r="G24" i="156"/>
  <c r="F24" i="156"/>
  <c r="E24" i="156"/>
  <c r="D24" i="156"/>
  <c r="C24" i="156"/>
  <c r="B24" i="156"/>
  <c r="O23" i="156"/>
  <c r="N23" i="156"/>
  <c r="M23" i="156"/>
  <c r="L23" i="156"/>
  <c r="K23" i="156"/>
  <c r="J23" i="156"/>
  <c r="I23" i="156"/>
  <c r="H23" i="156"/>
  <c r="G23" i="156"/>
  <c r="F23" i="156"/>
  <c r="E23" i="156"/>
  <c r="D23" i="156"/>
  <c r="C23" i="156"/>
  <c r="B23" i="156"/>
  <c r="O22" i="156"/>
  <c r="N22" i="156"/>
  <c r="M22" i="156"/>
  <c r="L22" i="156"/>
  <c r="K22" i="156"/>
  <c r="J22" i="156"/>
  <c r="I22" i="156"/>
  <c r="H22" i="156"/>
  <c r="G22" i="156"/>
  <c r="F22" i="156"/>
  <c r="E22" i="156"/>
  <c r="D22" i="156"/>
  <c r="C22" i="156"/>
  <c r="B22" i="156"/>
  <c r="O21" i="156"/>
  <c r="N21" i="156"/>
  <c r="M21" i="156"/>
  <c r="L21" i="156"/>
  <c r="K21" i="156"/>
  <c r="J21" i="156"/>
  <c r="I21" i="156"/>
  <c r="H21" i="156"/>
  <c r="G21" i="156"/>
  <c r="F21" i="156"/>
  <c r="E21" i="156"/>
  <c r="D21" i="156"/>
  <c r="C21" i="156"/>
  <c r="B21" i="156"/>
  <c r="O20" i="156"/>
  <c r="N20" i="156"/>
  <c r="M20" i="156"/>
  <c r="L20" i="156"/>
  <c r="K20" i="156"/>
  <c r="J20" i="156"/>
  <c r="I20" i="156"/>
  <c r="H20" i="156"/>
  <c r="G20" i="156"/>
  <c r="F20" i="156"/>
  <c r="E20" i="156"/>
  <c r="D20" i="156"/>
  <c r="C20" i="156"/>
  <c r="B20" i="156"/>
  <c r="O19" i="156"/>
  <c r="N19" i="156"/>
  <c r="M19" i="156"/>
  <c r="L19" i="156"/>
  <c r="K19" i="156"/>
  <c r="J19" i="156"/>
  <c r="I19" i="156"/>
  <c r="H19" i="156"/>
  <c r="G19" i="156"/>
  <c r="F19" i="156"/>
  <c r="E19" i="156"/>
  <c r="D19" i="156"/>
  <c r="C19" i="156"/>
  <c r="B19" i="156"/>
  <c r="O18" i="156"/>
  <c r="N18" i="156"/>
  <c r="M18" i="156"/>
  <c r="L18" i="156"/>
  <c r="K18" i="156"/>
  <c r="J18" i="156"/>
  <c r="I18" i="156"/>
  <c r="H18" i="156"/>
  <c r="G18" i="156"/>
  <c r="F18" i="156"/>
  <c r="E18" i="156"/>
  <c r="D18" i="156"/>
  <c r="C18" i="156"/>
  <c r="B18" i="156"/>
  <c r="O17" i="156"/>
  <c r="N17" i="156"/>
  <c r="M17" i="156"/>
  <c r="L17" i="156"/>
  <c r="K17" i="156"/>
  <c r="J17" i="156"/>
  <c r="I17" i="156"/>
  <c r="H17" i="156"/>
  <c r="G17" i="156"/>
  <c r="F17" i="156"/>
  <c r="E17" i="156"/>
  <c r="D17" i="156"/>
  <c r="C17" i="156"/>
  <c r="B17" i="156"/>
  <c r="O16" i="156"/>
  <c r="N16" i="156"/>
  <c r="M16" i="156"/>
  <c r="L16" i="156"/>
  <c r="K16" i="156"/>
  <c r="J16" i="156"/>
  <c r="I16" i="156"/>
  <c r="H16" i="156"/>
  <c r="G16" i="156"/>
  <c r="F16" i="156"/>
  <c r="E16" i="156"/>
  <c r="D16" i="156"/>
  <c r="C16" i="156"/>
  <c r="B16" i="156"/>
  <c r="O15" i="156"/>
  <c r="N15" i="156"/>
  <c r="M15" i="156"/>
  <c r="L15" i="156"/>
  <c r="K15" i="156"/>
  <c r="J15" i="156"/>
  <c r="I15" i="156"/>
  <c r="H15" i="156"/>
  <c r="G15" i="156"/>
  <c r="F15" i="156"/>
  <c r="E15" i="156"/>
  <c r="D15" i="156"/>
  <c r="C15" i="156"/>
  <c r="B15" i="156"/>
  <c r="O14" i="156"/>
  <c r="N14" i="156"/>
  <c r="M14" i="156"/>
  <c r="L14" i="156"/>
  <c r="K14" i="156"/>
  <c r="J14" i="156"/>
  <c r="I14" i="156"/>
  <c r="H14" i="156"/>
  <c r="G14" i="156"/>
  <c r="F14" i="156"/>
  <c r="E14" i="156"/>
  <c r="D14" i="156"/>
  <c r="C14" i="156"/>
  <c r="B14" i="156"/>
  <c r="O13" i="156"/>
  <c r="N13" i="156"/>
  <c r="M13" i="156"/>
  <c r="L13" i="156"/>
  <c r="K13" i="156"/>
  <c r="J13" i="156"/>
  <c r="I13" i="156"/>
  <c r="H13" i="156"/>
  <c r="G13" i="156"/>
  <c r="F13" i="156"/>
  <c r="E13" i="156"/>
  <c r="D13" i="156"/>
  <c r="C13" i="156"/>
  <c r="B13" i="156"/>
  <c r="O12" i="156"/>
  <c r="N12" i="156"/>
  <c r="M12" i="156"/>
  <c r="L12" i="156"/>
  <c r="K12" i="156"/>
  <c r="J12" i="156"/>
  <c r="I12" i="156"/>
  <c r="H12" i="156"/>
  <c r="G12" i="156"/>
  <c r="F12" i="156"/>
  <c r="E12" i="156"/>
  <c r="D12" i="156"/>
  <c r="C12" i="156"/>
  <c r="B12" i="156"/>
  <c r="O11" i="156"/>
  <c r="N11" i="156"/>
  <c r="M11" i="156"/>
  <c r="L11" i="156"/>
  <c r="K11" i="156"/>
  <c r="J11" i="156"/>
  <c r="I11" i="156"/>
  <c r="H11" i="156"/>
  <c r="G11" i="156"/>
  <c r="F11" i="156"/>
  <c r="E11" i="156"/>
  <c r="D11" i="156"/>
  <c r="C11" i="156"/>
  <c r="B11" i="156"/>
  <c r="O10" i="156"/>
  <c r="N10" i="156"/>
  <c r="M10" i="156"/>
  <c r="L10" i="156"/>
  <c r="K10" i="156"/>
  <c r="J10" i="156"/>
  <c r="I10" i="156"/>
  <c r="H10" i="156"/>
  <c r="G10" i="156"/>
  <c r="F10" i="156"/>
  <c r="E10" i="156"/>
  <c r="D10" i="156"/>
  <c r="C10" i="156"/>
  <c r="B10" i="156"/>
  <c r="O9" i="156"/>
  <c r="N9" i="156"/>
  <c r="M9" i="156"/>
  <c r="L9" i="156"/>
  <c r="K9" i="156"/>
  <c r="J9" i="156"/>
  <c r="I9" i="156"/>
  <c r="H9" i="156"/>
  <c r="G9" i="156"/>
  <c r="F9" i="156"/>
  <c r="E9" i="156"/>
  <c r="D9" i="156"/>
  <c r="C9" i="156"/>
  <c r="B9" i="156"/>
  <c r="O8" i="156"/>
  <c r="N8" i="156"/>
  <c r="M8" i="156"/>
  <c r="L8" i="156"/>
  <c r="K8" i="156"/>
  <c r="J8" i="156"/>
  <c r="I8" i="156"/>
  <c r="H8" i="156"/>
  <c r="G8" i="156"/>
  <c r="F8" i="156"/>
  <c r="E8" i="156"/>
  <c r="D8" i="156"/>
  <c r="C8" i="156"/>
  <c r="B8" i="156"/>
  <c r="O7" i="156"/>
  <c r="N7" i="156"/>
  <c r="M7" i="156"/>
  <c r="L7" i="156"/>
  <c r="K7" i="156"/>
  <c r="J7" i="156"/>
  <c r="I7" i="156"/>
  <c r="H7" i="156"/>
  <c r="G7" i="156"/>
  <c r="F7" i="156"/>
  <c r="E7" i="156"/>
  <c r="D7" i="156"/>
  <c r="C7" i="156"/>
  <c r="B7" i="156"/>
  <c r="O34" i="155"/>
  <c r="N34" i="155"/>
  <c r="M34" i="155"/>
  <c r="L34" i="155"/>
  <c r="K34" i="155"/>
  <c r="J34" i="155"/>
  <c r="I34" i="155"/>
  <c r="H34" i="155"/>
  <c r="G34" i="155"/>
  <c r="F34" i="155"/>
  <c r="E34" i="155"/>
  <c r="D34" i="155"/>
  <c r="C34" i="155"/>
  <c r="B34" i="155"/>
  <c r="O33" i="155"/>
  <c r="N33" i="155"/>
  <c r="M33" i="155"/>
  <c r="L33" i="155"/>
  <c r="K33" i="155"/>
  <c r="J33" i="155"/>
  <c r="I33" i="155"/>
  <c r="H33" i="155"/>
  <c r="G33" i="155"/>
  <c r="F33" i="155"/>
  <c r="E33" i="155"/>
  <c r="D33" i="155"/>
  <c r="C33" i="155"/>
  <c r="B33" i="155"/>
  <c r="O32" i="155"/>
  <c r="N32" i="155"/>
  <c r="M32" i="155"/>
  <c r="L32" i="155"/>
  <c r="K32" i="155"/>
  <c r="J32" i="155"/>
  <c r="I32" i="155"/>
  <c r="H32" i="155"/>
  <c r="G32" i="155"/>
  <c r="F32" i="155"/>
  <c r="E32" i="155"/>
  <c r="D32" i="155"/>
  <c r="C32" i="155"/>
  <c r="B32" i="155"/>
  <c r="O31" i="155"/>
  <c r="N31" i="155"/>
  <c r="M31" i="155"/>
  <c r="L31" i="155"/>
  <c r="K31" i="155"/>
  <c r="J31" i="155"/>
  <c r="I31" i="155"/>
  <c r="H31" i="155"/>
  <c r="G31" i="155"/>
  <c r="F31" i="155"/>
  <c r="E31" i="155"/>
  <c r="D31" i="155"/>
  <c r="C31" i="155"/>
  <c r="B31" i="155"/>
  <c r="O30" i="155"/>
  <c r="N30" i="155"/>
  <c r="M30" i="155"/>
  <c r="L30" i="155"/>
  <c r="K30" i="155"/>
  <c r="J30" i="155"/>
  <c r="I30" i="155"/>
  <c r="H30" i="155"/>
  <c r="G30" i="155"/>
  <c r="F30" i="155"/>
  <c r="E30" i="155"/>
  <c r="D30" i="155"/>
  <c r="C30" i="155"/>
  <c r="B30" i="155"/>
  <c r="O29" i="155"/>
  <c r="N29" i="155"/>
  <c r="M29" i="155"/>
  <c r="L29" i="155"/>
  <c r="K29" i="155"/>
  <c r="J29" i="155"/>
  <c r="I29" i="155"/>
  <c r="H29" i="155"/>
  <c r="G29" i="155"/>
  <c r="F29" i="155"/>
  <c r="E29" i="155"/>
  <c r="D29" i="155"/>
  <c r="C29" i="155"/>
  <c r="B29" i="155"/>
  <c r="O28" i="155"/>
  <c r="N28" i="155"/>
  <c r="M28" i="155"/>
  <c r="L28" i="155"/>
  <c r="K28" i="155"/>
  <c r="J28" i="155"/>
  <c r="I28" i="155"/>
  <c r="H28" i="155"/>
  <c r="G28" i="155"/>
  <c r="F28" i="155"/>
  <c r="E28" i="155"/>
  <c r="D28" i="155"/>
  <c r="C28" i="155"/>
  <c r="B28" i="155"/>
  <c r="O27" i="155"/>
  <c r="N27" i="155"/>
  <c r="M27" i="155"/>
  <c r="L27" i="155"/>
  <c r="K27" i="155"/>
  <c r="J27" i="155"/>
  <c r="I27" i="155"/>
  <c r="H27" i="155"/>
  <c r="G27" i="155"/>
  <c r="F27" i="155"/>
  <c r="E27" i="155"/>
  <c r="D27" i="155"/>
  <c r="C27" i="155"/>
  <c r="B27" i="155"/>
  <c r="O26" i="155"/>
  <c r="N26" i="155"/>
  <c r="M26" i="155"/>
  <c r="L26" i="155"/>
  <c r="K26" i="155"/>
  <c r="J26" i="155"/>
  <c r="I26" i="155"/>
  <c r="H26" i="155"/>
  <c r="G26" i="155"/>
  <c r="F26" i="155"/>
  <c r="E26" i="155"/>
  <c r="D26" i="155"/>
  <c r="C26" i="155"/>
  <c r="B26" i="155"/>
  <c r="O25" i="155"/>
  <c r="N25" i="155"/>
  <c r="M25" i="155"/>
  <c r="L25" i="155"/>
  <c r="K25" i="155"/>
  <c r="J25" i="155"/>
  <c r="I25" i="155"/>
  <c r="H25" i="155"/>
  <c r="G25" i="155"/>
  <c r="F25" i="155"/>
  <c r="E25" i="155"/>
  <c r="D25" i="155"/>
  <c r="C25" i="155"/>
  <c r="B25" i="155"/>
  <c r="O24" i="155"/>
  <c r="N24" i="155"/>
  <c r="M24" i="155"/>
  <c r="L24" i="155"/>
  <c r="K24" i="155"/>
  <c r="J24" i="155"/>
  <c r="I24" i="155"/>
  <c r="H24" i="155"/>
  <c r="G24" i="155"/>
  <c r="F24" i="155"/>
  <c r="E24" i="155"/>
  <c r="D24" i="155"/>
  <c r="C24" i="155"/>
  <c r="B24" i="155"/>
  <c r="O23" i="155"/>
  <c r="N23" i="155"/>
  <c r="M23" i="155"/>
  <c r="L23" i="155"/>
  <c r="K23" i="155"/>
  <c r="J23" i="155"/>
  <c r="I23" i="155"/>
  <c r="H23" i="155"/>
  <c r="G23" i="155"/>
  <c r="F23" i="155"/>
  <c r="E23" i="155"/>
  <c r="D23" i="155"/>
  <c r="C23" i="155"/>
  <c r="B23" i="155"/>
  <c r="O22" i="155"/>
  <c r="N22" i="155"/>
  <c r="M22" i="155"/>
  <c r="L22" i="155"/>
  <c r="K22" i="155"/>
  <c r="J22" i="155"/>
  <c r="I22" i="155"/>
  <c r="H22" i="155"/>
  <c r="G22" i="155"/>
  <c r="F22" i="155"/>
  <c r="E22" i="155"/>
  <c r="D22" i="155"/>
  <c r="C22" i="155"/>
  <c r="B22" i="155"/>
  <c r="O21" i="155"/>
  <c r="N21" i="155"/>
  <c r="M21" i="155"/>
  <c r="L21" i="155"/>
  <c r="K21" i="155"/>
  <c r="J21" i="155"/>
  <c r="I21" i="155"/>
  <c r="H21" i="155"/>
  <c r="G21" i="155"/>
  <c r="F21" i="155"/>
  <c r="E21" i="155"/>
  <c r="D21" i="155"/>
  <c r="C21" i="155"/>
  <c r="B21" i="155"/>
  <c r="O20" i="155"/>
  <c r="N20" i="155"/>
  <c r="M20" i="155"/>
  <c r="L20" i="155"/>
  <c r="K20" i="155"/>
  <c r="J20" i="155"/>
  <c r="I20" i="155"/>
  <c r="H20" i="155"/>
  <c r="G20" i="155"/>
  <c r="F20" i="155"/>
  <c r="E20" i="155"/>
  <c r="D20" i="155"/>
  <c r="C20" i="155"/>
  <c r="B20" i="155"/>
  <c r="O19" i="155"/>
  <c r="N19" i="155"/>
  <c r="M19" i="155"/>
  <c r="L19" i="155"/>
  <c r="K19" i="155"/>
  <c r="J19" i="155"/>
  <c r="I19" i="155"/>
  <c r="H19" i="155"/>
  <c r="G19" i="155"/>
  <c r="F19" i="155"/>
  <c r="E19" i="155"/>
  <c r="D19" i="155"/>
  <c r="C19" i="155"/>
  <c r="B19" i="155"/>
  <c r="O18" i="155"/>
  <c r="N18" i="155"/>
  <c r="M18" i="155"/>
  <c r="L18" i="155"/>
  <c r="K18" i="155"/>
  <c r="J18" i="155"/>
  <c r="I18" i="155"/>
  <c r="H18" i="155"/>
  <c r="G18" i="155"/>
  <c r="F18" i="155"/>
  <c r="E18" i="155"/>
  <c r="D18" i="155"/>
  <c r="C18" i="155"/>
  <c r="B18" i="155"/>
  <c r="O17" i="155"/>
  <c r="N17" i="155"/>
  <c r="M17" i="155"/>
  <c r="L17" i="155"/>
  <c r="K17" i="155"/>
  <c r="J17" i="155"/>
  <c r="I17" i="155"/>
  <c r="H17" i="155"/>
  <c r="G17" i="155"/>
  <c r="F17" i="155"/>
  <c r="E17" i="155"/>
  <c r="D17" i="155"/>
  <c r="C17" i="155"/>
  <c r="B17" i="155"/>
  <c r="O16" i="155"/>
  <c r="N16" i="155"/>
  <c r="M16" i="155"/>
  <c r="L16" i="155"/>
  <c r="K16" i="155"/>
  <c r="J16" i="155"/>
  <c r="I16" i="155"/>
  <c r="H16" i="155"/>
  <c r="G16" i="155"/>
  <c r="F16" i="155"/>
  <c r="E16" i="155"/>
  <c r="D16" i="155"/>
  <c r="C16" i="155"/>
  <c r="B16" i="155"/>
  <c r="O15" i="155"/>
  <c r="N15" i="155"/>
  <c r="M15" i="155"/>
  <c r="L15" i="155"/>
  <c r="K15" i="155"/>
  <c r="J15" i="155"/>
  <c r="I15" i="155"/>
  <c r="H15" i="155"/>
  <c r="G15" i="155"/>
  <c r="F15" i="155"/>
  <c r="E15" i="155"/>
  <c r="D15" i="155"/>
  <c r="C15" i="155"/>
  <c r="B15" i="155"/>
  <c r="O14" i="155"/>
  <c r="N14" i="155"/>
  <c r="M14" i="155"/>
  <c r="L14" i="155"/>
  <c r="K14" i="155"/>
  <c r="J14" i="155"/>
  <c r="I14" i="155"/>
  <c r="H14" i="155"/>
  <c r="G14" i="155"/>
  <c r="F14" i="155"/>
  <c r="E14" i="155"/>
  <c r="D14" i="155"/>
  <c r="C14" i="155"/>
  <c r="B14" i="155"/>
  <c r="O13" i="155"/>
  <c r="N13" i="155"/>
  <c r="M13" i="155"/>
  <c r="L13" i="155"/>
  <c r="K13" i="155"/>
  <c r="J13" i="155"/>
  <c r="I13" i="155"/>
  <c r="H13" i="155"/>
  <c r="G13" i="155"/>
  <c r="F13" i="155"/>
  <c r="E13" i="155"/>
  <c r="D13" i="155"/>
  <c r="C13" i="155"/>
  <c r="B13" i="155"/>
  <c r="O12" i="155"/>
  <c r="N12" i="155"/>
  <c r="M12" i="155"/>
  <c r="L12" i="155"/>
  <c r="K12" i="155"/>
  <c r="J12" i="155"/>
  <c r="I12" i="155"/>
  <c r="H12" i="155"/>
  <c r="G12" i="155"/>
  <c r="F12" i="155"/>
  <c r="E12" i="155"/>
  <c r="D12" i="155"/>
  <c r="C12" i="155"/>
  <c r="B12" i="155"/>
  <c r="O11" i="155"/>
  <c r="N11" i="155"/>
  <c r="M11" i="155"/>
  <c r="L11" i="155"/>
  <c r="K11" i="155"/>
  <c r="J11" i="155"/>
  <c r="I11" i="155"/>
  <c r="H11" i="155"/>
  <c r="G11" i="155"/>
  <c r="F11" i="155"/>
  <c r="E11" i="155"/>
  <c r="D11" i="155"/>
  <c r="C11" i="155"/>
  <c r="B11" i="155"/>
  <c r="O10" i="155"/>
  <c r="N10" i="155"/>
  <c r="M10" i="155"/>
  <c r="L10" i="155"/>
  <c r="K10" i="155"/>
  <c r="J10" i="155"/>
  <c r="I10" i="155"/>
  <c r="H10" i="155"/>
  <c r="G10" i="155"/>
  <c r="F10" i="155"/>
  <c r="E10" i="155"/>
  <c r="D10" i="155"/>
  <c r="C10" i="155"/>
  <c r="B10" i="155"/>
  <c r="O9" i="155"/>
  <c r="N9" i="155"/>
  <c r="M9" i="155"/>
  <c r="L9" i="155"/>
  <c r="K9" i="155"/>
  <c r="J9" i="155"/>
  <c r="I9" i="155"/>
  <c r="H9" i="155"/>
  <c r="G9" i="155"/>
  <c r="F9" i="155"/>
  <c r="E9" i="155"/>
  <c r="D9" i="155"/>
  <c r="C9" i="155"/>
  <c r="B9" i="155"/>
  <c r="O8" i="155"/>
  <c r="N8" i="155"/>
  <c r="M8" i="155"/>
  <c r="L8" i="155"/>
  <c r="K8" i="155"/>
  <c r="J8" i="155"/>
  <c r="I8" i="155"/>
  <c r="H8" i="155"/>
  <c r="G8" i="155"/>
  <c r="F8" i="155"/>
  <c r="E8" i="155"/>
  <c r="D8" i="155"/>
  <c r="C8" i="155"/>
  <c r="B8" i="155"/>
  <c r="O7" i="155"/>
  <c r="N7" i="155"/>
  <c r="M7" i="155"/>
  <c r="L7" i="155"/>
  <c r="K7" i="155"/>
  <c r="J7" i="155"/>
  <c r="I7" i="155"/>
  <c r="H7" i="155"/>
  <c r="G7" i="155"/>
  <c r="F7" i="155"/>
  <c r="E7" i="155"/>
  <c r="D7" i="155"/>
  <c r="C7" i="155"/>
  <c r="B7" i="155"/>
  <c r="O34" i="154"/>
  <c r="N34" i="154"/>
  <c r="M34" i="154"/>
  <c r="L34" i="154"/>
  <c r="K34" i="154"/>
  <c r="J34" i="154"/>
  <c r="I34" i="154"/>
  <c r="H34" i="154"/>
  <c r="G34" i="154"/>
  <c r="F34" i="154"/>
  <c r="E34" i="154"/>
  <c r="D34" i="154"/>
  <c r="C34" i="154"/>
  <c r="B34" i="154"/>
  <c r="O33" i="154"/>
  <c r="N33" i="154"/>
  <c r="M33" i="154"/>
  <c r="L33" i="154"/>
  <c r="K33" i="154"/>
  <c r="J33" i="154"/>
  <c r="I33" i="154"/>
  <c r="H33" i="154"/>
  <c r="G33" i="154"/>
  <c r="F33" i="154"/>
  <c r="E33" i="154"/>
  <c r="D33" i="154"/>
  <c r="C33" i="154"/>
  <c r="B33" i="154"/>
  <c r="O32" i="154"/>
  <c r="N32" i="154"/>
  <c r="M32" i="154"/>
  <c r="L32" i="154"/>
  <c r="K32" i="154"/>
  <c r="J32" i="154"/>
  <c r="I32" i="154"/>
  <c r="H32" i="154"/>
  <c r="G32" i="154"/>
  <c r="F32" i="154"/>
  <c r="E32" i="154"/>
  <c r="D32" i="154"/>
  <c r="C32" i="154"/>
  <c r="B32" i="154"/>
  <c r="O31" i="154"/>
  <c r="N31" i="154"/>
  <c r="M31" i="154"/>
  <c r="L31" i="154"/>
  <c r="K31" i="154"/>
  <c r="J31" i="154"/>
  <c r="I31" i="154"/>
  <c r="H31" i="154"/>
  <c r="G31" i="154"/>
  <c r="F31" i="154"/>
  <c r="E31" i="154"/>
  <c r="D31" i="154"/>
  <c r="C31" i="154"/>
  <c r="B31" i="154"/>
  <c r="O30" i="154"/>
  <c r="N30" i="154"/>
  <c r="M30" i="154"/>
  <c r="L30" i="154"/>
  <c r="K30" i="154"/>
  <c r="J30" i="154"/>
  <c r="I30" i="154"/>
  <c r="H30" i="154"/>
  <c r="G30" i="154"/>
  <c r="F30" i="154"/>
  <c r="E30" i="154"/>
  <c r="D30" i="154"/>
  <c r="C30" i="154"/>
  <c r="B30" i="154"/>
  <c r="O29" i="154"/>
  <c r="N29" i="154"/>
  <c r="M29" i="154"/>
  <c r="L29" i="154"/>
  <c r="K29" i="154"/>
  <c r="J29" i="154"/>
  <c r="I29" i="154"/>
  <c r="H29" i="154"/>
  <c r="G29" i="154"/>
  <c r="F29" i="154"/>
  <c r="E29" i="154"/>
  <c r="D29" i="154"/>
  <c r="C29" i="154"/>
  <c r="B29" i="154"/>
  <c r="O28" i="154"/>
  <c r="N28" i="154"/>
  <c r="M28" i="154"/>
  <c r="L28" i="154"/>
  <c r="K28" i="154"/>
  <c r="J28" i="154"/>
  <c r="I28" i="154"/>
  <c r="H28" i="154"/>
  <c r="G28" i="154"/>
  <c r="F28" i="154"/>
  <c r="E28" i="154"/>
  <c r="D28" i="154"/>
  <c r="C28" i="154"/>
  <c r="B28" i="154"/>
  <c r="O27" i="154"/>
  <c r="N27" i="154"/>
  <c r="M27" i="154"/>
  <c r="L27" i="154"/>
  <c r="K27" i="154"/>
  <c r="J27" i="154"/>
  <c r="I27" i="154"/>
  <c r="H27" i="154"/>
  <c r="G27" i="154"/>
  <c r="F27" i="154"/>
  <c r="E27" i="154"/>
  <c r="D27" i="154"/>
  <c r="C27" i="154"/>
  <c r="B27" i="154"/>
  <c r="O26" i="154"/>
  <c r="N26" i="154"/>
  <c r="M26" i="154"/>
  <c r="L26" i="154"/>
  <c r="K26" i="154"/>
  <c r="J26" i="154"/>
  <c r="I26" i="154"/>
  <c r="H26" i="154"/>
  <c r="G26" i="154"/>
  <c r="F26" i="154"/>
  <c r="E26" i="154"/>
  <c r="D26" i="154"/>
  <c r="C26" i="154"/>
  <c r="B26" i="154"/>
  <c r="O25" i="154"/>
  <c r="N25" i="154"/>
  <c r="M25" i="154"/>
  <c r="L25" i="154"/>
  <c r="K25" i="154"/>
  <c r="J25" i="154"/>
  <c r="I25" i="154"/>
  <c r="H25" i="154"/>
  <c r="G25" i="154"/>
  <c r="F25" i="154"/>
  <c r="E25" i="154"/>
  <c r="D25" i="154"/>
  <c r="C25" i="154"/>
  <c r="B25" i="154"/>
  <c r="O24" i="154"/>
  <c r="N24" i="154"/>
  <c r="M24" i="154"/>
  <c r="L24" i="154"/>
  <c r="K24" i="154"/>
  <c r="J24" i="154"/>
  <c r="I24" i="154"/>
  <c r="H24" i="154"/>
  <c r="G24" i="154"/>
  <c r="F24" i="154"/>
  <c r="E24" i="154"/>
  <c r="D24" i="154"/>
  <c r="C24" i="154"/>
  <c r="B24" i="154"/>
  <c r="O23" i="154"/>
  <c r="N23" i="154"/>
  <c r="M23" i="154"/>
  <c r="L23" i="154"/>
  <c r="K23" i="154"/>
  <c r="J23" i="154"/>
  <c r="I23" i="154"/>
  <c r="H23" i="154"/>
  <c r="G23" i="154"/>
  <c r="F23" i="154"/>
  <c r="E23" i="154"/>
  <c r="D23" i="154"/>
  <c r="C23" i="154"/>
  <c r="B23" i="154"/>
  <c r="O22" i="154"/>
  <c r="N22" i="154"/>
  <c r="M22" i="154"/>
  <c r="L22" i="154"/>
  <c r="K22" i="154"/>
  <c r="J22" i="154"/>
  <c r="I22" i="154"/>
  <c r="H22" i="154"/>
  <c r="G22" i="154"/>
  <c r="F22" i="154"/>
  <c r="E22" i="154"/>
  <c r="D22" i="154"/>
  <c r="C22" i="154"/>
  <c r="B22" i="154"/>
  <c r="O21" i="154"/>
  <c r="N21" i="154"/>
  <c r="M21" i="154"/>
  <c r="L21" i="154"/>
  <c r="K21" i="154"/>
  <c r="J21" i="154"/>
  <c r="I21" i="154"/>
  <c r="H21" i="154"/>
  <c r="G21" i="154"/>
  <c r="F21" i="154"/>
  <c r="E21" i="154"/>
  <c r="D21" i="154"/>
  <c r="C21" i="154"/>
  <c r="B21" i="154"/>
  <c r="O20" i="154"/>
  <c r="N20" i="154"/>
  <c r="M20" i="154"/>
  <c r="L20" i="154"/>
  <c r="K20" i="154"/>
  <c r="J20" i="154"/>
  <c r="I20" i="154"/>
  <c r="H20" i="154"/>
  <c r="G20" i="154"/>
  <c r="F20" i="154"/>
  <c r="E20" i="154"/>
  <c r="D20" i="154"/>
  <c r="C20" i="154"/>
  <c r="B20" i="154"/>
  <c r="O19" i="154"/>
  <c r="N19" i="154"/>
  <c r="M19" i="154"/>
  <c r="L19" i="154"/>
  <c r="K19" i="154"/>
  <c r="J19" i="154"/>
  <c r="I19" i="154"/>
  <c r="H19" i="154"/>
  <c r="G19" i="154"/>
  <c r="F19" i="154"/>
  <c r="E19" i="154"/>
  <c r="D19" i="154"/>
  <c r="C19" i="154"/>
  <c r="B19" i="154"/>
  <c r="O18" i="154"/>
  <c r="N18" i="154"/>
  <c r="M18" i="154"/>
  <c r="L18" i="154"/>
  <c r="K18" i="154"/>
  <c r="J18" i="154"/>
  <c r="I18" i="154"/>
  <c r="H18" i="154"/>
  <c r="G18" i="154"/>
  <c r="F18" i="154"/>
  <c r="E18" i="154"/>
  <c r="D18" i="154"/>
  <c r="C18" i="154"/>
  <c r="B18" i="154"/>
  <c r="O17" i="154"/>
  <c r="N17" i="154"/>
  <c r="M17" i="154"/>
  <c r="L17" i="154"/>
  <c r="K17" i="154"/>
  <c r="J17" i="154"/>
  <c r="I17" i="154"/>
  <c r="H17" i="154"/>
  <c r="G17" i="154"/>
  <c r="F17" i="154"/>
  <c r="E17" i="154"/>
  <c r="D17" i="154"/>
  <c r="C17" i="154"/>
  <c r="B17" i="154"/>
  <c r="O16" i="154"/>
  <c r="N16" i="154"/>
  <c r="M16" i="154"/>
  <c r="L16" i="154"/>
  <c r="K16" i="154"/>
  <c r="J16" i="154"/>
  <c r="I16" i="154"/>
  <c r="H16" i="154"/>
  <c r="G16" i="154"/>
  <c r="F16" i="154"/>
  <c r="E16" i="154"/>
  <c r="D16" i="154"/>
  <c r="C16" i="154"/>
  <c r="B16" i="154"/>
  <c r="O15" i="154"/>
  <c r="N15" i="154"/>
  <c r="M15" i="154"/>
  <c r="L15" i="154"/>
  <c r="K15" i="154"/>
  <c r="J15" i="154"/>
  <c r="I15" i="154"/>
  <c r="H15" i="154"/>
  <c r="G15" i="154"/>
  <c r="F15" i="154"/>
  <c r="E15" i="154"/>
  <c r="D15" i="154"/>
  <c r="C15" i="154"/>
  <c r="B15" i="154"/>
  <c r="O14" i="154"/>
  <c r="N14" i="154"/>
  <c r="M14" i="154"/>
  <c r="L14" i="154"/>
  <c r="K14" i="154"/>
  <c r="J14" i="154"/>
  <c r="I14" i="154"/>
  <c r="H14" i="154"/>
  <c r="G14" i="154"/>
  <c r="F14" i="154"/>
  <c r="E14" i="154"/>
  <c r="D14" i="154"/>
  <c r="C14" i="154"/>
  <c r="B14" i="154"/>
  <c r="O13" i="154"/>
  <c r="N13" i="154"/>
  <c r="M13" i="154"/>
  <c r="L13" i="154"/>
  <c r="K13" i="154"/>
  <c r="J13" i="154"/>
  <c r="I13" i="154"/>
  <c r="H13" i="154"/>
  <c r="G13" i="154"/>
  <c r="F13" i="154"/>
  <c r="E13" i="154"/>
  <c r="D13" i="154"/>
  <c r="C13" i="154"/>
  <c r="B13" i="154"/>
  <c r="O12" i="154"/>
  <c r="N12" i="154"/>
  <c r="M12" i="154"/>
  <c r="L12" i="154"/>
  <c r="K12" i="154"/>
  <c r="J12" i="154"/>
  <c r="I12" i="154"/>
  <c r="H12" i="154"/>
  <c r="G12" i="154"/>
  <c r="F12" i="154"/>
  <c r="E12" i="154"/>
  <c r="D12" i="154"/>
  <c r="C12" i="154"/>
  <c r="B12" i="154"/>
  <c r="O11" i="154"/>
  <c r="N11" i="154"/>
  <c r="M11" i="154"/>
  <c r="L11" i="154"/>
  <c r="K11" i="154"/>
  <c r="J11" i="154"/>
  <c r="I11" i="154"/>
  <c r="H11" i="154"/>
  <c r="G11" i="154"/>
  <c r="F11" i="154"/>
  <c r="E11" i="154"/>
  <c r="D11" i="154"/>
  <c r="C11" i="154"/>
  <c r="B11" i="154"/>
  <c r="O10" i="154"/>
  <c r="N10" i="154"/>
  <c r="M10" i="154"/>
  <c r="L10" i="154"/>
  <c r="K10" i="154"/>
  <c r="J10" i="154"/>
  <c r="I10" i="154"/>
  <c r="H10" i="154"/>
  <c r="G10" i="154"/>
  <c r="F10" i="154"/>
  <c r="E10" i="154"/>
  <c r="D10" i="154"/>
  <c r="C10" i="154"/>
  <c r="B10" i="154"/>
  <c r="O9" i="154"/>
  <c r="N9" i="154"/>
  <c r="M9" i="154"/>
  <c r="L9" i="154"/>
  <c r="K9" i="154"/>
  <c r="J9" i="154"/>
  <c r="I9" i="154"/>
  <c r="H9" i="154"/>
  <c r="G9" i="154"/>
  <c r="F9" i="154"/>
  <c r="E9" i="154"/>
  <c r="D9" i="154"/>
  <c r="C9" i="154"/>
  <c r="B9" i="154"/>
  <c r="O8" i="154"/>
  <c r="N8" i="154"/>
  <c r="M8" i="154"/>
  <c r="L8" i="154"/>
  <c r="K8" i="154"/>
  <c r="J8" i="154"/>
  <c r="I8" i="154"/>
  <c r="H8" i="154"/>
  <c r="G8" i="154"/>
  <c r="F8" i="154"/>
  <c r="E8" i="154"/>
  <c r="D8" i="154"/>
  <c r="C8" i="154"/>
  <c r="B8" i="154"/>
  <c r="O7" i="154"/>
  <c r="N7" i="154"/>
  <c r="M7" i="154"/>
  <c r="L7" i="154"/>
  <c r="K7" i="154"/>
  <c r="J7" i="154"/>
  <c r="I7" i="154"/>
  <c r="H7" i="154"/>
  <c r="G7" i="154"/>
  <c r="F7" i="154"/>
  <c r="E7" i="154"/>
  <c r="D7" i="154"/>
  <c r="C7" i="154"/>
  <c r="B7" i="154"/>
  <c r="O34" i="153"/>
  <c r="N34" i="153"/>
  <c r="M34" i="153"/>
  <c r="L34" i="153"/>
  <c r="K34" i="153"/>
  <c r="J34" i="153"/>
  <c r="I34" i="153"/>
  <c r="H34" i="153"/>
  <c r="G34" i="153"/>
  <c r="F34" i="153"/>
  <c r="E34" i="153"/>
  <c r="D34" i="153"/>
  <c r="C34" i="153"/>
  <c r="B34" i="153"/>
  <c r="O33" i="153"/>
  <c r="N33" i="153"/>
  <c r="M33" i="153"/>
  <c r="L33" i="153"/>
  <c r="K33" i="153"/>
  <c r="J33" i="153"/>
  <c r="I33" i="153"/>
  <c r="H33" i="153"/>
  <c r="G33" i="153"/>
  <c r="F33" i="153"/>
  <c r="E33" i="153"/>
  <c r="D33" i="153"/>
  <c r="C33" i="153"/>
  <c r="B33" i="153"/>
  <c r="O32" i="153"/>
  <c r="N32" i="153"/>
  <c r="M32" i="153"/>
  <c r="L32" i="153"/>
  <c r="K32" i="153"/>
  <c r="J32" i="153"/>
  <c r="I32" i="153"/>
  <c r="H32" i="153"/>
  <c r="G32" i="153"/>
  <c r="F32" i="153"/>
  <c r="E32" i="153"/>
  <c r="D32" i="153"/>
  <c r="C32" i="153"/>
  <c r="B32" i="153"/>
  <c r="O31" i="153"/>
  <c r="N31" i="153"/>
  <c r="M31" i="153"/>
  <c r="L31" i="153"/>
  <c r="K31" i="153"/>
  <c r="J31" i="153"/>
  <c r="I31" i="153"/>
  <c r="H31" i="153"/>
  <c r="G31" i="153"/>
  <c r="F31" i="153"/>
  <c r="E31" i="153"/>
  <c r="D31" i="153"/>
  <c r="C31" i="153"/>
  <c r="B31" i="153"/>
  <c r="O30" i="153"/>
  <c r="N30" i="153"/>
  <c r="M30" i="153"/>
  <c r="L30" i="153"/>
  <c r="K30" i="153"/>
  <c r="J30" i="153"/>
  <c r="I30" i="153"/>
  <c r="H30" i="153"/>
  <c r="G30" i="153"/>
  <c r="F30" i="153"/>
  <c r="E30" i="153"/>
  <c r="D30" i="153"/>
  <c r="C30" i="153"/>
  <c r="B30" i="153"/>
  <c r="O29" i="153"/>
  <c r="N29" i="153"/>
  <c r="M29" i="153"/>
  <c r="L29" i="153"/>
  <c r="K29" i="153"/>
  <c r="J29" i="153"/>
  <c r="I29" i="153"/>
  <c r="H29" i="153"/>
  <c r="G29" i="153"/>
  <c r="F29" i="153"/>
  <c r="E29" i="153"/>
  <c r="D29" i="153"/>
  <c r="C29" i="153"/>
  <c r="B29" i="153"/>
  <c r="O28" i="153"/>
  <c r="N28" i="153"/>
  <c r="M28" i="153"/>
  <c r="L28" i="153"/>
  <c r="K28" i="153"/>
  <c r="J28" i="153"/>
  <c r="I28" i="153"/>
  <c r="H28" i="153"/>
  <c r="G28" i="153"/>
  <c r="F28" i="153"/>
  <c r="E28" i="153"/>
  <c r="D28" i="153"/>
  <c r="C28" i="153"/>
  <c r="B28" i="153"/>
  <c r="O27" i="153"/>
  <c r="N27" i="153"/>
  <c r="M27" i="153"/>
  <c r="L27" i="153"/>
  <c r="K27" i="153"/>
  <c r="J27" i="153"/>
  <c r="I27" i="153"/>
  <c r="H27" i="153"/>
  <c r="G27" i="153"/>
  <c r="F27" i="153"/>
  <c r="E27" i="153"/>
  <c r="D27" i="153"/>
  <c r="C27" i="153"/>
  <c r="B27" i="153"/>
  <c r="O26" i="153"/>
  <c r="N26" i="153"/>
  <c r="M26" i="153"/>
  <c r="L26" i="153"/>
  <c r="K26" i="153"/>
  <c r="J26" i="153"/>
  <c r="I26" i="153"/>
  <c r="H26" i="153"/>
  <c r="G26" i="153"/>
  <c r="F26" i="153"/>
  <c r="E26" i="153"/>
  <c r="D26" i="153"/>
  <c r="C26" i="153"/>
  <c r="B26" i="153"/>
  <c r="O25" i="153"/>
  <c r="N25" i="153"/>
  <c r="M25" i="153"/>
  <c r="L25" i="153"/>
  <c r="K25" i="153"/>
  <c r="J25" i="153"/>
  <c r="I25" i="153"/>
  <c r="H25" i="153"/>
  <c r="G25" i="153"/>
  <c r="F25" i="153"/>
  <c r="E25" i="153"/>
  <c r="D25" i="153"/>
  <c r="C25" i="153"/>
  <c r="B25" i="153"/>
  <c r="O24" i="153"/>
  <c r="N24" i="153"/>
  <c r="M24" i="153"/>
  <c r="L24" i="153"/>
  <c r="K24" i="153"/>
  <c r="J24" i="153"/>
  <c r="I24" i="153"/>
  <c r="H24" i="153"/>
  <c r="G24" i="153"/>
  <c r="F24" i="153"/>
  <c r="E24" i="153"/>
  <c r="D24" i="153"/>
  <c r="C24" i="153"/>
  <c r="B24" i="153"/>
  <c r="O23" i="153"/>
  <c r="N23" i="153"/>
  <c r="M23" i="153"/>
  <c r="L23" i="153"/>
  <c r="K23" i="153"/>
  <c r="J23" i="153"/>
  <c r="I23" i="153"/>
  <c r="H23" i="153"/>
  <c r="G23" i="153"/>
  <c r="F23" i="153"/>
  <c r="E23" i="153"/>
  <c r="D23" i="153"/>
  <c r="C23" i="153"/>
  <c r="B23" i="153"/>
  <c r="O22" i="153"/>
  <c r="N22" i="153"/>
  <c r="M22" i="153"/>
  <c r="L22" i="153"/>
  <c r="K22" i="153"/>
  <c r="J22" i="153"/>
  <c r="I22" i="153"/>
  <c r="H22" i="153"/>
  <c r="G22" i="153"/>
  <c r="F22" i="153"/>
  <c r="E22" i="153"/>
  <c r="D22" i="153"/>
  <c r="C22" i="153"/>
  <c r="B22" i="153"/>
  <c r="O21" i="153"/>
  <c r="N21" i="153"/>
  <c r="M21" i="153"/>
  <c r="L21" i="153"/>
  <c r="K21" i="153"/>
  <c r="J21" i="153"/>
  <c r="I21" i="153"/>
  <c r="H21" i="153"/>
  <c r="G21" i="153"/>
  <c r="F21" i="153"/>
  <c r="E21" i="153"/>
  <c r="D21" i="153"/>
  <c r="C21" i="153"/>
  <c r="B21" i="153"/>
  <c r="O20" i="153"/>
  <c r="N20" i="153"/>
  <c r="M20" i="153"/>
  <c r="L20" i="153"/>
  <c r="K20" i="153"/>
  <c r="J20" i="153"/>
  <c r="I20" i="153"/>
  <c r="H20" i="153"/>
  <c r="G20" i="153"/>
  <c r="F20" i="153"/>
  <c r="E20" i="153"/>
  <c r="D20" i="153"/>
  <c r="C20" i="153"/>
  <c r="B20" i="153"/>
  <c r="O19" i="153"/>
  <c r="N19" i="153"/>
  <c r="M19" i="153"/>
  <c r="L19" i="153"/>
  <c r="K19" i="153"/>
  <c r="J19" i="153"/>
  <c r="I19" i="153"/>
  <c r="H19" i="153"/>
  <c r="G19" i="153"/>
  <c r="F19" i="153"/>
  <c r="E19" i="153"/>
  <c r="D19" i="153"/>
  <c r="C19" i="153"/>
  <c r="B19" i="153"/>
  <c r="O18" i="153"/>
  <c r="N18" i="153"/>
  <c r="M18" i="153"/>
  <c r="L18" i="153"/>
  <c r="K18" i="153"/>
  <c r="J18" i="153"/>
  <c r="I18" i="153"/>
  <c r="H18" i="153"/>
  <c r="G18" i="153"/>
  <c r="F18" i="153"/>
  <c r="E18" i="153"/>
  <c r="D18" i="153"/>
  <c r="C18" i="153"/>
  <c r="B18" i="153"/>
  <c r="O17" i="153"/>
  <c r="N17" i="153"/>
  <c r="M17" i="153"/>
  <c r="L17" i="153"/>
  <c r="K17" i="153"/>
  <c r="J17" i="153"/>
  <c r="I17" i="153"/>
  <c r="H17" i="153"/>
  <c r="G17" i="153"/>
  <c r="F17" i="153"/>
  <c r="E17" i="153"/>
  <c r="D17" i="153"/>
  <c r="C17" i="153"/>
  <c r="B17" i="153"/>
  <c r="O16" i="153"/>
  <c r="N16" i="153"/>
  <c r="M16" i="153"/>
  <c r="L16" i="153"/>
  <c r="K16" i="153"/>
  <c r="J16" i="153"/>
  <c r="I16" i="153"/>
  <c r="H16" i="153"/>
  <c r="G16" i="153"/>
  <c r="F16" i="153"/>
  <c r="E16" i="153"/>
  <c r="D16" i="153"/>
  <c r="C16" i="153"/>
  <c r="B16" i="153"/>
  <c r="O15" i="153"/>
  <c r="N15" i="153"/>
  <c r="M15" i="153"/>
  <c r="L15" i="153"/>
  <c r="K15" i="153"/>
  <c r="J15" i="153"/>
  <c r="I15" i="153"/>
  <c r="H15" i="153"/>
  <c r="G15" i="153"/>
  <c r="F15" i="153"/>
  <c r="E15" i="153"/>
  <c r="D15" i="153"/>
  <c r="C15" i="153"/>
  <c r="B15" i="153"/>
  <c r="O14" i="153"/>
  <c r="N14" i="153"/>
  <c r="M14" i="153"/>
  <c r="L14" i="153"/>
  <c r="K14" i="153"/>
  <c r="J14" i="153"/>
  <c r="I14" i="153"/>
  <c r="H14" i="153"/>
  <c r="G14" i="153"/>
  <c r="F14" i="153"/>
  <c r="E14" i="153"/>
  <c r="D14" i="153"/>
  <c r="C14" i="153"/>
  <c r="B14" i="153"/>
  <c r="O13" i="153"/>
  <c r="N13" i="153"/>
  <c r="M13" i="153"/>
  <c r="L13" i="153"/>
  <c r="K13" i="153"/>
  <c r="J13" i="153"/>
  <c r="I13" i="153"/>
  <c r="H13" i="153"/>
  <c r="G13" i="153"/>
  <c r="F13" i="153"/>
  <c r="E13" i="153"/>
  <c r="D13" i="153"/>
  <c r="C13" i="153"/>
  <c r="B13" i="153"/>
  <c r="O12" i="153"/>
  <c r="N12" i="153"/>
  <c r="M12" i="153"/>
  <c r="L12" i="153"/>
  <c r="K12" i="153"/>
  <c r="J12" i="153"/>
  <c r="I12" i="153"/>
  <c r="H12" i="153"/>
  <c r="G12" i="153"/>
  <c r="F12" i="153"/>
  <c r="E12" i="153"/>
  <c r="D12" i="153"/>
  <c r="C12" i="153"/>
  <c r="B12" i="153"/>
  <c r="O11" i="153"/>
  <c r="N11" i="153"/>
  <c r="M11" i="153"/>
  <c r="L11" i="153"/>
  <c r="K11" i="153"/>
  <c r="J11" i="153"/>
  <c r="I11" i="153"/>
  <c r="H11" i="153"/>
  <c r="G11" i="153"/>
  <c r="F11" i="153"/>
  <c r="E11" i="153"/>
  <c r="D11" i="153"/>
  <c r="C11" i="153"/>
  <c r="B11" i="153"/>
  <c r="O10" i="153"/>
  <c r="N10" i="153"/>
  <c r="M10" i="153"/>
  <c r="L10" i="153"/>
  <c r="K10" i="153"/>
  <c r="J10" i="153"/>
  <c r="I10" i="153"/>
  <c r="H10" i="153"/>
  <c r="G10" i="153"/>
  <c r="F10" i="153"/>
  <c r="E10" i="153"/>
  <c r="D10" i="153"/>
  <c r="C10" i="153"/>
  <c r="B10" i="153"/>
  <c r="O9" i="153"/>
  <c r="N9" i="153"/>
  <c r="M9" i="153"/>
  <c r="L9" i="153"/>
  <c r="K9" i="153"/>
  <c r="J9" i="153"/>
  <c r="I9" i="153"/>
  <c r="H9" i="153"/>
  <c r="G9" i="153"/>
  <c r="F9" i="153"/>
  <c r="E9" i="153"/>
  <c r="D9" i="153"/>
  <c r="C9" i="153"/>
  <c r="B9" i="153"/>
  <c r="O8" i="153"/>
  <c r="N8" i="153"/>
  <c r="M8" i="153"/>
  <c r="L8" i="153"/>
  <c r="K8" i="153"/>
  <c r="J8" i="153"/>
  <c r="I8" i="153"/>
  <c r="H8" i="153"/>
  <c r="G8" i="153"/>
  <c r="F8" i="153"/>
  <c r="E8" i="153"/>
  <c r="D8" i="153"/>
  <c r="C8" i="153"/>
  <c r="B8" i="153"/>
  <c r="O7" i="153"/>
  <c r="N7" i="153"/>
  <c r="M7" i="153"/>
  <c r="L7" i="153"/>
  <c r="K7" i="153"/>
  <c r="J7" i="153"/>
  <c r="I7" i="153"/>
  <c r="H7" i="153"/>
  <c r="G7" i="153"/>
  <c r="F7" i="153"/>
  <c r="E7" i="153"/>
  <c r="D7" i="153"/>
  <c r="C7" i="153"/>
  <c r="B7" i="153"/>
  <c r="O35" i="152"/>
  <c r="N35" i="152"/>
  <c r="M35" i="152"/>
  <c r="L35" i="152"/>
  <c r="K35" i="152"/>
  <c r="J35" i="152"/>
  <c r="I35" i="152"/>
  <c r="H35" i="152"/>
  <c r="G35" i="152"/>
  <c r="F35" i="152"/>
  <c r="E35" i="152"/>
  <c r="D35" i="152"/>
  <c r="C35" i="152"/>
  <c r="B35" i="152"/>
  <c r="O34" i="152"/>
  <c r="N34" i="152"/>
  <c r="M34" i="152"/>
  <c r="L34" i="152"/>
  <c r="K34" i="152"/>
  <c r="J34" i="152"/>
  <c r="I34" i="152"/>
  <c r="H34" i="152"/>
  <c r="G34" i="152"/>
  <c r="F34" i="152"/>
  <c r="E34" i="152"/>
  <c r="D34" i="152"/>
  <c r="C34" i="152"/>
  <c r="B34" i="152"/>
  <c r="O33" i="152"/>
  <c r="N33" i="152"/>
  <c r="M33" i="152"/>
  <c r="L33" i="152"/>
  <c r="K33" i="152"/>
  <c r="J33" i="152"/>
  <c r="I33" i="152"/>
  <c r="H33" i="152"/>
  <c r="G33" i="152"/>
  <c r="F33" i="152"/>
  <c r="E33" i="152"/>
  <c r="D33" i="152"/>
  <c r="C33" i="152"/>
  <c r="B33" i="152"/>
  <c r="O32" i="152"/>
  <c r="N32" i="152"/>
  <c r="M32" i="152"/>
  <c r="L32" i="152"/>
  <c r="K32" i="152"/>
  <c r="J32" i="152"/>
  <c r="I32" i="152"/>
  <c r="H32" i="152"/>
  <c r="G32" i="152"/>
  <c r="F32" i="152"/>
  <c r="E32" i="152"/>
  <c r="D32" i="152"/>
  <c r="C32" i="152"/>
  <c r="B32" i="152"/>
  <c r="O31" i="152"/>
  <c r="N31" i="152"/>
  <c r="M31" i="152"/>
  <c r="L31" i="152"/>
  <c r="K31" i="152"/>
  <c r="J31" i="152"/>
  <c r="I31" i="152"/>
  <c r="H31" i="152"/>
  <c r="G31" i="152"/>
  <c r="F31" i="152"/>
  <c r="E31" i="152"/>
  <c r="D31" i="152"/>
  <c r="C31" i="152"/>
  <c r="B31" i="152"/>
  <c r="O30" i="152"/>
  <c r="N30" i="152"/>
  <c r="M30" i="152"/>
  <c r="L30" i="152"/>
  <c r="K30" i="152"/>
  <c r="J30" i="152"/>
  <c r="I30" i="152"/>
  <c r="H30" i="152"/>
  <c r="G30" i="152"/>
  <c r="F30" i="152"/>
  <c r="E30" i="152"/>
  <c r="D30" i="152"/>
  <c r="C30" i="152"/>
  <c r="B30" i="152"/>
  <c r="O29" i="152"/>
  <c r="N29" i="152"/>
  <c r="M29" i="152"/>
  <c r="L29" i="152"/>
  <c r="K29" i="152"/>
  <c r="J29" i="152"/>
  <c r="I29" i="152"/>
  <c r="H29" i="152"/>
  <c r="G29" i="152"/>
  <c r="F29" i="152"/>
  <c r="E29" i="152"/>
  <c r="D29" i="152"/>
  <c r="C29" i="152"/>
  <c r="B29" i="152"/>
  <c r="O28" i="152"/>
  <c r="N28" i="152"/>
  <c r="M28" i="152"/>
  <c r="L28" i="152"/>
  <c r="K28" i="152"/>
  <c r="J28" i="152"/>
  <c r="I28" i="152"/>
  <c r="H28" i="152"/>
  <c r="G28" i="152"/>
  <c r="F28" i="152"/>
  <c r="E28" i="152"/>
  <c r="D28" i="152"/>
  <c r="C28" i="152"/>
  <c r="B28" i="152"/>
  <c r="O27" i="152"/>
  <c r="N27" i="152"/>
  <c r="M27" i="152"/>
  <c r="L27" i="152"/>
  <c r="K27" i="152"/>
  <c r="J27" i="152"/>
  <c r="I27" i="152"/>
  <c r="H27" i="152"/>
  <c r="G27" i="152"/>
  <c r="F27" i="152"/>
  <c r="E27" i="152"/>
  <c r="D27" i="152"/>
  <c r="C27" i="152"/>
  <c r="B27" i="152"/>
  <c r="N26" i="152"/>
  <c r="M26" i="152"/>
  <c r="L26" i="152"/>
  <c r="K26" i="152"/>
  <c r="J26" i="152"/>
  <c r="I26" i="152"/>
  <c r="H26" i="152"/>
  <c r="G26" i="152"/>
  <c r="F26" i="152"/>
  <c r="E26" i="152"/>
  <c r="D26" i="152"/>
  <c r="C26" i="152"/>
  <c r="B26" i="152"/>
  <c r="O25" i="152"/>
  <c r="N25" i="152"/>
  <c r="M25" i="152"/>
  <c r="L25" i="152"/>
  <c r="K25" i="152"/>
  <c r="J25" i="152"/>
  <c r="I25" i="152"/>
  <c r="H25" i="152"/>
  <c r="G25" i="152"/>
  <c r="F25" i="152"/>
  <c r="E25" i="152"/>
  <c r="D25" i="152"/>
  <c r="C25" i="152"/>
  <c r="B25" i="152"/>
  <c r="O24" i="152"/>
  <c r="N24" i="152"/>
  <c r="M24" i="152"/>
  <c r="L24" i="152"/>
  <c r="K24" i="152"/>
  <c r="J24" i="152"/>
  <c r="I24" i="152"/>
  <c r="H24" i="152"/>
  <c r="G24" i="152"/>
  <c r="F24" i="152"/>
  <c r="E24" i="152"/>
  <c r="D24" i="152"/>
  <c r="C24" i="152"/>
  <c r="B24" i="152"/>
  <c r="O23" i="152"/>
  <c r="N23" i="152"/>
  <c r="M23" i="152"/>
  <c r="L23" i="152"/>
  <c r="K23" i="152"/>
  <c r="J23" i="152"/>
  <c r="I23" i="152"/>
  <c r="H23" i="152"/>
  <c r="G23" i="152"/>
  <c r="F23" i="152"/>
  <c r="E23" i="152"/>
  <c r="D23" i="152"/>
  <c r="C23" i="152"/>
  <c r="B23" i="152"/>
  <c r="O22" i="152"/>
  <c r="N22" i="152"/>
  <c r="M22" i="152"/>
  <c r="L22" i="152"/>
  <c r="K22" i="152"/>
  <c r="J22" i="152"/>
  <c r="I22" i="152"/>
  <c r="H22" i="152"/>
  <c r="G22" i="152"/>
  <c r="F22" i="152"/>
  <c r="E22" i="152"/>
  <c r="D22" i="152"/>
  <c r="C22" i="152"/>
  <c r="B22" i="152"/>
  <c r="O21" i="152"/>
  <c r="N21" i="152"/>
  <c r="M21" i="152"/>
  <c r="L21" i="152"/>
  <c r="K21" i="152"/>
  <c r="J21" i="152"/>
  <c r="I21" i="152"/>
  <c r="H21" i="152"/>
  <c r="G21" i="152"/>
  <c r="F21" i="152"/>
  <c r="E21" i="152"/>
  <c r="D21" i="152"/>
  <c r="C21" i="152"/>
  <c r="B21" i="152"/>
  <c r="O20" i="152"/>
  <c r="N20" i="152"/>
  <c r="M20" i="152"/>
  <c r="L20" i="152"/>
  <c r="K20" i="152"/>
  <c r="J20" i="152"/>
  <c r="I20" i="152"/>
  <c r="H20" i="152"/>
  <c r="G20" i="152"/>
  <c r="F20" i="152"/>
  <c r="E20" i="152"/>
  <c r="D20" i="152"/>
  <c r="C20" i="152"/>
  <c r="B20" i="152"/>
  <c r="O19" i="152"/>
  <c r="N19" i="152"/>
  <c r="M19" i="152"/>
  <c r="L19" i="152"/>
  <c r="K19" i="152"/>
  <c r="J19" i="152"/>
  <c r="I19" i="152"/>
  <c r="H19" i="152"/>
  <c r="G19" i="152"/>
  <c r="F19" i="152"/>
  <c r="E19" i="152"/>
  <c r="D19" i="152"/>
  <c r="C19" i="152"/>
  <c r="B19" i="152"/>
  <c r="O18" i="152"/>
  <c r="N18" i="152"/>
  <c r="M18" i="152"/>
  <c r="L18" i="152"/>
  <c r="K18" i="152"/>
  <c r="J18" i="152"/>
  <c r="I18" i="152"/>
  <c r="H18" i="152"/>
  <c r="G18" i="152"/>
  <c r="F18" i="152"/>
  <c r="E18" i="152"/>
  <c r="D18" i="152"/>
  <c r="C18" i="152"/>
  <c r="B18" i="152"/>
  <c r="O17" i="152"/>
  <c r="N17" i="152"/>
  <c r="M17" i="152"/>
  <c r="L17" i="152"/>
  <c r="K17" i="152"/>
  <c r="J17" i="152"/>
  <c r="I17" i="152"/>
  <c r="H17" i="152"/>
  <c r="G17" i="152"/>
  <c r="F17" i="152"/>
  <c r="E17" i="152"/>
  <c r="D17" i="152"/>
  <c r="C17" i="152"/>
  <c r="B17" i="152"/>
  <c r="O16" i="152"/>
  <c r="N16" i="152"/>
  <c r="M16" i="152"/>
  <c r="L16" i="152"/>
  <c r="K16" i="152"/>
  <c r="J16" i="152"/>
  <c r="I16" i="152"/>
  <c r="H16" i="152"/>
  <c r="G16" i="152"/>
  <c r="F16" i="152"/>
  <c r="E16" i="152"/>
  <c r="D16" i="152"/>
  <c r="C16" i="152"/>
  <c r="B16" i="152"/>
  <c r="O15" i="152"/>
  <c r="N15" i="152"/>
  <c r="M15" i="152"/>
  <c r="L15" i="152"/>
  <c r="K15" i="152"/>
  <c r="J15" i="152"/>
  <c r="I15" i="152"/>
  <c r="H15" i="152"/>
  <c r="G15" i="152"/>
  <c r="F15" i="152"/>
  <c r="E15" i="152"/>
  <c r="D15" i="152"/>
  <c r="C15" i="152"/>
  <c r="B15" i="152"/>
  <c r="O14" i="152"/>
  <c r="N14" i="152"/>
  <c r="M14" i="152"/>
  <c r="L14" i="152"/>
  <c r="K14" i="152"/>
  <c r="J14" i="152"/>
  <c r="I14" i="152"/>
  <c r="H14" i="152"/>
  <c r="G14" i="152"/>
  <c r="F14" i="152"/>
  <c r="E14" i="152"/>
  <c r="D14" i="152"/>
  <c r="C14" i="152"/>
  <c r="B14" i="152"/>
  <c r="O13" i="152"/>
  <c r="N13" i="152"/>
  <c r="M13" i="152"/>
  <c r="L13" i="152"/>
  <c r="K13" i="152"/>
  <c r="J13" i="152"/>
  <c r="I13" i="152"/>
  <c r="H13" i="152"/>
  <c r="G13" i="152"/>
  <c r="F13" i="152"/>
  <c r="E13" i="152"/>
  <c r="D13" i="152"/>
  <c r="C13" i="152"/>
  <c r="B13" i="152"/>
  <c r="O12" i="152"/>
  <c r="N12" i="152"/>
  <c r="M12" i="152"/>
  <c r="L12" i="152"/>
  <c r="K12" i="152"/>
  <c r="J12" i="152"/>
  <c r="I12" i="152"/>
  <c r="H12" i="152"/>
  <c r="G12" i="152"/>
  <c r="F12" i="152"/>
  <c r="E12" i="152"/>
  <c r="D12" i="152"/>
  <c r="C12" i="152"/>
  <c r="B12" i="152"/>
  <c r="O11" i="152"/>
  <c r="N11" i="152"/>
  <c r="M11" i="152"/>
  <c r="L11" i="152"/>
  <c r="K11" i="152"/>
  <c r="J11" i="152"/>
  <c r="I11" i="152"/>
  <c r="H11" i="152"/>
  <c r="G11" i="152"/>
  <c r="F11" i="152"/>
  <c r="E11" i="152"/>
  <c r="D11" i="152"/>
  <c r="C11" i="152"/>
  <c r="B11" i="152"/>
  <c r="O10" i="152"/>
  <c r="N10" i="152"/>
  <c r="M10" i="152"/>
  <c r="L10" i="152"/>
  <c r="K10" i="152"/>
  <c r="J10" i="152"/>
  <c r="I10" i="152"/>
  <c r="H10" i="152"/>
  <c r="G10" i="152"/>
  <c r="F10" i="152"/>
  <c r="E10" i="152"/>
  <c r="D10" i="152"/>
  <c r="C10" i="152"/>
  <c r="B10" i="152"/>
  <c r="O9" i="152"/>
  <c r="N9" i="152"/>
  <c r="M9" i="152"/>
  <c r="L9" i="152"/>
  <c r="K9" i="152"/>
  <c r="J9" i="152"/>
  <c r="I9" i="152"/>
  <c r="H9" i="152"/>
  <c r="G9" i="152"/>
  <c r="F9" i="152"/>
  <c r="E9" i="152"/>
  <c r="D9" i="152"/>
  <c r="C9" i="152"/>
  <c r="B9" i="152"/>
  <c r="O8" i="152"/>
  <c r="N8" i="152"/>
  <c r="M8" i="152"/>
  <c r="L8" i="152"/>
  <c r="K8" i="152"/>
  <c r="J8" i="152"/>
  <c r="I8" i="152"/>
  <c r="H8" i="152"/>
  <c r="G8" i="152"/>
  <c r="F8" i="152"/>
  <c r="E8" i="152"/>
  <c r="D8" i="152"/>
  <c r="C8" i="152"/>
  <c r="B8" i="152"/>
  <c r="O7" i="152"/>
  <c r="N7" i="152"/>
  <c r="M7" i="152"/>
  <c r="L7" i="152"/>
  <c r="K7" i="152"/>
  <c r="J7" i="152"/>
  <c r="I7" i="152"/>
  <c r="H7" i="152"/>
  <c r="G7" i="152"/>
  <c r="F7" i="152"/>
  <c r="E7" i="152"/>
  <c r="D7" i="152"/>
  <c r="C7" i="152"/>
  <c r="B7" i="152"/>
  <c r="O34" i="151"/>
  <c r="N34" i="151"/>
  <c r="M34" i="151"/>
  <c r="L34" i="151"/>
  <c r="K34" i="151"/>
  <c r="J34" i="151"/>
  <c r="I34" i="151"/>
  <c r="H34" i="151"/>
  <c r="G34" i="151"/>
  <c r="F34" i="151"/>
  <c r="E34" i="151"/>
  <c r="D34" i="151"/>
  <c r="C34" i="151"/>
  <c r="B34" i="151"/>
  <c r="O33" i="151"/>
  <c r="N33" i="151"/>
  <c r="M33" i="151"/>
  <c r="L33" i="151"/>
  <c r="K33" i="151"/>
  <c r="J33" i="151"/>
  <c r="I33" i="151"/>
  <c r="H33" i="151"/>
  <c r="G33" i="151"/>
  <c r="F33" i="151"/>
  <c r="E33" i="151"/>
  <c r="D33" i="151"/>
  <c r="C33" i="151"/>
  <c r="B33" i="151"/>
  <c r="O32" i="151"/>
  <c r="N32" i="151"/>
  <c r="M32" i="151"/>
  <c r="L32" i="151"/>
  <c r="K32" i="151"/>
  <c r="J32" i="151"/>
  <c r="I32" i="151"/>
  <c r="H32" i="151"/>
  <c r="G32" i="151"/>
  <c r="F32" i="151"/>
  <c r="E32" i="151"/>
  <c r="D32" i="151"/>
  <c r="C32" i="151"/>
  <c r="B32" i="151"/>
  <c r="O31" i="151"/>
  <c r="N31" i="151"/>
  <c r="M31" i="151"/>
  <c r="L31" i="151"/>
  <c r="K31" i="151"/>
  <c r="J31" i="151"/>
  <c r="I31" i="151"/>
  <c r="H31" i="151"/>
  <c r="G31" i="151"/>
  <c r="F31" i="151"/>
  <c r="E31" i="151"/>
  <c r="D31" i="151"/>
  <c r="C31" i="151"/>
  <c r="B31" i="151"/>
  <c r="O30" i="151"/>
  <c r="N30" i="151"/>
  <c r="M30" i="151"/>
  <c r="L30" i="151"/>
  <c r="K30" i="151"/>
  <c r="J30" i="151"/>
  <c r="I30" i="151"/>
  <c r="H30" i="151"/>
  <c r="G30" i="151"/>
  <c r="F30" i="151"/>
  <c r="E30" i="151"/>
  <c r="D30" i="151"/>
  <c r="C30" i="151"/>
  <c r="B30" i="151"/>
  <c r="O29" i="151"/>
  <c r="N29" i="151"/>
  <c r="M29" i="151"/>
  <c r="L29" i="151"/>
  <c r="K29" i="151"/>
  <c r="J29" i="151"/>
  <c r="I29" i="151"/>
  <c r="H29" i="151"/>
  <c r="G29" i="151"/>
  <c r="F29" i="151"/>
  <c r="E29" i="151"/>
  <c r="D29" i="151"/>
  <c r="C29" i="151"/>
  <c r="B29" i="151"/>
  <c r="O28" i="151"/>
  <c r="N28" i="151"/>
  <c r="M28" i="151"/>
  <c r="L28" i="151"/>
  <c r="K28" i="151"/>
  <c r="J28" i="151"/>
  <c r="I28" i="151"/>
  <c r="H28" i="151"/>
  <c r="G28" i="151"/>
  <c r="F28" i="151"/>
  <c r="E28" i="151"/>
  <c r="D28" i="151"/>
  <c r="C28" i="151"/>
  <c r="B28" i="151"/>
  <c r="O27" i="151"/>
  <c r="N27" i="151"/>
  <c r="M27" i="151"/>
  <c r="L27" i="151"/>
  <c r="K27" i="151"/>
  <c r="J27" i="151"/>
  <c r="I27" i="151"/>
  <c r="H27" i="151"/>
  <c r="G27" i="151"/>
  <c r="F27" i="151"/>
  <c r="E27" i="151"/>
  <c r="D27" i="151"/>
  <c r="C27" i="151"/>
  <c r="B27" i="151"/>
  <c r="O26" i="151"/>
  <c r="N26" i="151"/>
  <c r="M26" i="151"/>
  <c r="L26" i="151"/>
  <c r="K26" i="151"/>
  <c r="J26" i="151"/>
  <c r="I26" i="151"/>
  <c r="H26" i="151"/>
  <c r="G26" i="151"/>
  <c r="F26" i="151"/>
  <c r="E26" i="151"/>
  <c r="D26" i="151"/>
  <c r="C26" i="151"/>
  <c r="B26" i="151"/>
  <c r="O25" i="151"/>
  <c r="N25" i="151"/>
  <c r="M25" i="151"/>
  <c r="L25" i="151"/>
  <c r="K25" i="151"/>
  <c r="J25" i="151"/>
  <c r="I25" i="151"/>
  <c r="H25" i="151"/>
  <c r="G25" i="151"/>
  <c r="F25" i="151"/>
  <c r="E25" i="151"/>
  <c r="D25" i="151"/>
  <c r="C25" i="151"/>
  <c r="B25" i="151"/>
  <c r="O24" i="151"/>
  <c r="N24" i="151"/>
  <c r="M24" i="151"/>
  <c r="L24" i="151"/>
  <c r="K24" i="151"/>
  <c r="J24" i="151"/>
  <c r="I24" i="151"/>
  <c r="H24" i="151"/>
  <c r="G24" i="151"/>
  <c r="F24" i="151"/>
  <c r="E24" i="151"/>
  <c r="D24" i="151"/>
  <c r="C24" i="151"/>
  <c r="B24" i="151"/>
  <c r="O23" i="151"/>
  <c r="N23" i="151"/>
  <c r="M23" i="151"/>
  <c r="L23" i="151"/>
  <c r="K23" i="151"/>
  <c r="J23" i="151"/>
  <c r="I23" i="151"/>
  <c r="H23" i="151"/>
  <c r="G23" i="151"/>
  <c r="F23" i="151"/>
  <c r="E23" i="151"/>
  <c r="D23" i="151"/>
  <c r="C23" i="151"/>
  <c r="B23" i="151"/>
  <c r="O22" i="151"/>
  <c r="N22" i="151"/>
  <c r="M22" i="151"/>
  <c r="L22" i="151"/>
  <c r="K22" i="151"/>
  <c r="J22" i="151"/>
  <c r="I22" i="151"/>
  <c r="H22" i="151"/>
  <c r="G22" i="151"/>
  <c r="F22" i="151"/>
  <c r="E22" i="151"/>
  <c r="D22" i="151"/>
  <c r="C22" i="151"/>
  <c r="B22" i="151"/>
  <c r="O21" i="151"/>
  <c r="N21" i="151"/>
  <c r="M21" i="151"/>
  <c r="L21" i="151"/>
  <c r="K21" i="151"/>
  <c r="J21" i="151"/>
  <c r="I21" i="151"/>
  <c r="H21" i="151"/>
  <c r="G21" i="151"/>
  <c r="F21" i="151"/>
  <c r="E21" i="151"/>
  <c r="D21" i="151"/>
  <c r="C21" i="151"/>
  <c r="B21" i="151"/>
  <c r="O20" i="151"/>
  <c r="N20" i="151"/>
  <c r="M20" i="151"/>
  <c r="L20" i="151"/>
  <c r="K20" i="151"/>
  <c r="J20" i="151"/>
  <c r="I20" i="151"/>
  <c r="H20" i="151"/>
  <c r="G20" i="151"/>
  <c r="F20" i="151"/>
  <c r="E20" i="151"/>
  <c r="D20" i="151"/>
  <c r="C20" i="151"/>
  <c r="B20" i="151"/>
  <c r="O19" i="151"/>
  <c r="N19" i="151"/>
  <c r="M19" i="151"/>
  <c r="L19" i="151"/>
  <c r="K19" i="151"/>
  <c r="J19" i="151"/>
  <c r="I19" i="151"/>
  <c r="H19" i="151"/>
  <c r="G19" i="151"/>
  <c r="F19" i="151"/>
  <c r="E19" i="151"/>
  <c r="D19" i="151"/>
  <c r="C19" i="151"/>
  <c r="B19" i="151"/>
  <c r="O18" i="151"/>
  <c r="N18" i="151"/>
  <c r="M18" i="151"/>
  <c r="L18" i="151"/>
  <c r="K18" i="151"/>
  <c r="J18" i="151"/>
  <c r="I18" i="151"/>
  <c r="H18" i="151"/>
  <c r="G18" i="151"/>
  <c r="F18" i="151"/>
  <c r="E18" i="151"/>
  <c r="D18" i="151"/>
  <c r="C18" i="151"/>
  <c r="B18" i="151"/>
  <c r="O17" i="151"/>
  <c r="N17" i="151"/>
  <c r="M17" i="151"/>
  <c r="L17" i="151"/>
  <c r="K17" i="151"/>
  <c r="J17" i="151"/>
  <c r="I17" i="151"/>
  <c r="H17" i="151"/>
  <c r="G17" i="151"/>
  <c r="F17" i="151"/>
  <c r="E17" i="151"/>
  <c r="D17" i="151"/>
  <c r="C17" i="151"/>
  <c r="B17" i="151"/>
  <c r="O16" i="151"/>
  <c r="N16" i="151"/>
  <c r="M16" i="151"/>
  <c r="L16" i="151"/>
  <c r="K16" i="151"/>
  <c r="J16" i="151"/>
  <c r="I16" i="151"/>
  <c r="H16" i="151"/>
  <c r="G16" i="151"/>
  <c r="F16" i="151"/>
  <c r="E16" i="151"/>
  <c r="D16" i="151"/>
  <c r="C16" i="151"/>
  <c r="B16" i="151"/>
  <c r="O15" i="151"/>
  <c r="N15" i="151"/>
  <c r="M15" i="151"/>
  <c r="L15" i="151"/>
  <c r="K15" i="151"/>
  <c r="J15" i="151"/>
  <c r="I15" i="151"/>
  <c r="H15" i="151"/>
  <c r="G15" i="151"/>
  <c r="F15" i="151"/>
  <c r="E15" i="151"/>
  <c r="D15" i="151"/>
  <c r="C15" i="151"/>
  <c r="B15" i="151"/>
  <c r="O14" i="151"/>
  <c r="N14" i="151"/>
  <c r="M14" i="151"/>
  <c r="L14" i="151"/>
  <c r="K14" i="151"/>
  <c r="J14" i="151"/>
  <c r="I14" i="151"/>
  <c r="H14" i="151"/>
  <c r="G14" i="151"/>
  <c r="F14" i="151"/>
  <c r="E14" i="151"/>
  <c r="D14" i="151"/>
  <c r="C14" i="151"/>
  <c r="B14" i="151"/>
  <c r="O13" i="151"/>
  <c r="N13" i="151"/>
  <c r="M13" i="151"/>
  <c r="L13" i="151"/>
  <c r="K13" i="151"/>
  <c r="J13" i="151"/>
  <c r="I13" i="151"/>
  <c r="H13" i="151"/>
  <c r="G13" i="151"/>
  <c r="F13" i="151"/>
  <c r="E13" i="151"/>
  <c r="D13" i="151"/>
  <c r="C13" i="151"/>
  <c r="B13" i="151"/>
  <c r="O12" i="151"/>
  <c r="N12" i="151"/>
  <c r="M12" i="151"/>
  <c r="L12" i="151"/>
  <c r="K12" i="151"/>
  <c r="J12" i="151"/>
  <c r="I12" i="151"/>
  <c r="H12" i="151"/>
  <c r="G12" i="151"/>
  <c r="F12" i="151"/>
  <c r="E12" i="151"/>
  <c r="D12" i="151"/>
  <c r="C12" i="151"/>
  <c r="B12" i="151"/>
  <c r="O11" i="151"/>
  <c r="N11" i="151"/>
  <c r="M11" i="151"/>
  <c r="L11" i="151"/>
  <c r="K11" i="151"/>
  <c r="J11" i="151"/>
  <c r="I11" i="151"/>
  <c r="H11" i="151"/>
  <c r="G11" i="151"/>
  <c r="F11" i="151"/>
  <c r="E11" i="151"/>
  <c r="D11" i="151"/>
  <c r="C11" i="151"/>
  <c r="B11" i="151"/>
  <c r="O10" i="151"/>
  <c r="N10" i="151"/>
  <c r="M10" i="151"/>
  <c r="L10" i="151"/>
  <c r="K10" i="151"/>
  <c r="J10" i="151"/>
  <c r="I10" i="151"/>
  <c r="H10" i="151"/>
  <c r="G10" i="151"/>
  <c r="F10" i="151"/>
  <c r="E10" i="151"/>
  <c r="D10" i="151"/>
  <c r="C10" i="151"/>
  <c r="B10" i="151"/>
  <c r="O9" i="151"/>
  <c r="N9" i="151"/>
  <c r="M9" i="151"/>
  <c r="L9" i="151"/>
  <c r="K9" i="151"/>
  <c r="J9" i="151"/>
  <c r="I9" i="151"/>
  <c r="H9" i="151"/>
  <c r="G9" i="151"/>
  <c r="F9" i="151"/>
  <c r="E9" i="151"/>
  <c r="D9" i="151"/>
  <c r="C9" i="151"/>
  <c r="B9" i="151"/>
  <c r="O8" i="151"/>
  <c r="N8" i="151"/>
  <c r="M8" i="151"/>
  <c r="L8" i="151"/>
  <c r="K8" i="151"/>
  <c r="J8" i="151"/>
  <c r="I8" i="151"/>
  <c r="H8" i="151"/>
  <c r="G8" i="151"/>
  <c r="F8" i="151"/>
  <c r="E8" i="151"/>
  <c r="D8" i="151"/>
  <c r="C8" i="151"/>
  <c r="B8" i="151"/>
  <c r="O7" i="151"/>
  <c r="N7" i="151"/>
  <c r="M7" i="151"/>
  <c r="L7" i="151"/>
  <c r="K7" i="151"/>
  <c r="J7" i="151"/>
  <c r="I7" i="151"/>
  <c r="H7" i="151"/>
  <c r="G7" i="151"/>
  <c r="F7" i="151"/>
  <c r="E7" i="151"/>
  <c r="D7" i="151"/>
  <c r="C7" i="151"/>
  <c r="B7" i="151"/>
  <c r="O34" i="150"/>
  <c r="N34" i="150"/>
  <c r="M34" i="150"/>
  <c r="L34" i="150"/>
  <c r="K34" i="150"/>
  <c r="J34" i="150"/>
  <c r="I34" i="150"/>
  <c r="H34" i="150"/>
  <c r="G34" i="150"/>
  <c r="F34" i="150"/>
  <c r="E34" i="150"/>
  <c r="D34" i="150"/>
  <c r="C34" i="150"/>
  <c r="B34" i="150"/>
  <c r="O33" i="150"/>
  <c r="N33" i="150"/>
  <c r="M33" i="150"/>
  <c r="L33" i="150"/>
  <c r="K33" i="150"/>
  <c r="J33" i="150"/>
  <c r="I33" i="150"/>
  <c r="H33" i="150"/>
  <c r="G33" i="150"/>
  <c r="F33" i="150"/>
  <c r="E33" i="150"/>
  <c r="D33" i="150"/>
  <c r="C33" i="150"/>
  <c r="B33" i="150"/>
  <c r="O32" i="150"/>
  <c r="N32" i="150"/>
  <c r="M32" i="150"/>
  <c r="L32" i="150"/>
  <c r="K32" i="150"/>
  <c r="J32" i="150"/>
  <c r="I32" i="150"/>
  <c r="H32" i="150"/>
  <c r="G32" i="150"/>
  <c r="F32" i="150"/>
  <c r="E32" i="150"/>
  <c r="D32" i="150"/>
  <c r="C32" i="150"/>
  <c r="B32" i="150"/>
  <c r="O31" i="150"/>
  <c r="N31" i="150"/>
  <c r="M31" i="150"/>
  <c r="L31" i="150"/>
  <c r="K31" i="150"/>
  <c r="J31" i="150"/>
  <c r="I31" i="150"/>
  <c r="H31" i="150"/>
  <c r="G31" i="150"/>
  <c r="F31" i="150"/>
  <c r="E31" i="150"/>
  <c r="D31" i="150"/>
  <c r="C31" i="150"/>
  <c r="B31" i="150"/>
  <c r="O30" i="150"/>
  <c r="N30" i="150"/>
  <c r="M30" i="150"/>
  <c r="L30" i="150"/>
  <c r="K30" i="150"/>
  <c r="J30" i="150"/>
  <c r="I30" i="150"/>
  <c r="H30" i="150"/>
  <c r="G30" i="150"/>
  <c r="F30" i="150"/>
  <c r="E30" i="150"/>
  <c r="D30" i="150"/>
  <c r="C30" i="150"/>
  <c r="B30" i="150"/>
  <c r="O29" i="150"/>
  <c r="N29" i="150"/>
  <c r="M29" i="150"/>
  <c r="L29" i="150"/>
  <c r="K29" i="150"/>
  <c r="J29" i="150"/>
  <c r="I29" i="150"/>
  <c r="H29" i="150"/>
  <c r="G29" i="150"/>
  <c r="F29" i="150"/>
  <c r="E29" i="150"/>
  <c r="D29" i="150"/>
  <c r="C29" i="150"/>
  <c r="B29" i="150"/>
  <c r="O28" i="150"/>
  <c r="N28" i="150"/>
  <c r="M28" i="150"/>
  <c r="L28" i="150"/>
  <c r="K28" i="150"/>
  <c r="J28" i="150"/>
  <c r="I28" i="150"/>
  <c r="H28" i="150"/>
  <c r="G28" i="150"/>
  <c r="F28" i="150"/>
  <c r="E28" i="150"/>
  <c r="D28" i="150"/>
  <c r="C28" i="150"/>
  <c r="B28" i="150"/>
  <c r="O27" i="150"/>
  <c r="N27" i="150"/>
  <c r="M27" i="150"/>
  <c r="L27" i="150"/>
  <c r="K27" i="150"/>
  <c r="J27" i="150"/>
  <c r="I27" i="150"/>
  <c r="H27" i="150"/>
  <c r="G27" i="150"/>
  <c r="F27" i="150"/>
  <c r="E27" i="150"/>
  <c r="D27" i="150"/>
  <c r="C27" i="150"/>
  <c r="B27" i="150"/>
  <c r="O26" i="150"/>
  <c r="N26" i="150"/>
  <c r="M26" i="150"/>
  <c r="L26" i="150"/>
  <c r="K26" i="150"/>
  <c r="J26" i="150"/>
  <c r="I26" i="150"/>
  <c r="H26" i="150"/>
  <c r="G26" i="150"/>
  <c r="F26" i="150"/>
  <c r="E26" i="150"/>
  <c r="D26" i="150"/>
  <c r="C26" i="150"/>
  <c r="B26" i="150"/>
  <c r="O25" i="150"/>
  <c r="N25" i="150"/>
  <c r="M25" i="150"/>
  <c r="L25" i="150"/>
  <c r="K25" i="150"/>
  <c r="J25" i="150"/>
  <c r="I25" i="150"/>
  <c r="H25" i="150"/>
  <c r="G25" i="150"/>
  <c r="F25" i="150"/>
  <c r="E25" i="150"/>
  <c r="D25" i="150"/>
  <c r="C25" i="150"/>
  <c r="B25" i="150"/>
  <c r="O24" i="150"/>
  <c r="N24" i="150"/>
  <c r="M24" i="150"/>
  <c r="L24" i="150"/>
  <c r="K24" i="150"/>
  <c r="J24" i="150"/>
  <c r="I24" i="150"/>
  <c r="H24" i="150"/>
  <c r="G24" i="150"/>
  <c r="F24" i="150"/>
  <c r="E24" i="150"/>
  <c r="D24" i="150"/>
  <c r="C24" i="150"/>
  <c r="B24" i="150"/>
  <c r="O23" i="150"/>
  <c r="N23" i="150"/>
  <c r="M23" i="150"/>
  <c r="L23" i="150"/>
  <c r="K23" i="150"/>
  <c r="J23" i="150"/>
  <c r="I23" i="150"/>
  <c r="H23" i="150"/>
  <c r="G23" i="150"/>
  <c r="F23" i="150"/>
  <c r="E23" i="150"/>
  <c r="D23" i="150"/>
  <c r="C23" i="150"/>
  <c r="B23" i="150"/>
  <c r="O22" i="150"/>
  <c r="N22" i="150"/>
  <c r="M22" i="150"/>
  <c r="L22" i="150"/>
  <c r="K22" i="150"/>
  <c r="J22" i="150"/>
  <c r="I22" i="150"/>
  <c r="H22" i="150"/>
  <c r="G22" i="150"/>
  <c r="F22" i="150"/>
  <c r="E22" i="150"/>
  <c r="D22" i="150"/>
  <c r="C22" i="150"/>
  <c r="B22" i="150"/>
  <c r="O21" i="150"/>
  <c r="N21" i="150"/>
  <c r="M21" i="150"/>
  <c r="L21" i="150"/>
  <c r="K21" i="150"/>
  <c r="J21" i="150"/>
  <c r="I21" i="150"/>
  <c r="H21" i="150"/>
  <c r="G21" i="150"/>
  <c r="F21" i="150"/>
  <c r="E21" i="150"/>
  <c r="D21" i="150"/>
  <c r="C21" i="150"/>
  <c r="B21" i="150"/>
  <c r="O20" i="150"/>
  <c r="N20" i="150"/>
  <c r="M20" i="150"/>
  <c r="L20" i="150"/>
  <c r="K20" i="150"/>
  <c r="J20" i="150"/>
  <c r="I20" i="150"/>
  <c r="H20" i="150"/>
  <c r="G20" i="150"/>
  <c r="F20" i="150"/>
  <c r="E20" i="150"/>
  <c r="D20" i="150"/>
  <c r="C20" i="150"/>
  <c r="B20" i="150"/>
  <c r="O19" i="150"/>
  <c r="N19" i="150"/>
  <c r="M19" i="150"/>
  <c r="L19" i="150"/>
  <c r="K19" i="150"/>
  <c r="J19" i="150"/>
  <c r="I19" i="150"/>
  <c r="H19" i="150"/>
  <c r="G19" i="150"/>
  <c r="F19" i="150"/>
  <c r="E19" i="150"/>
  <c r="D19" i="150"/>
  <c r="C19" i="150"/>
  <c r="B19" i="150"/>
  <c r="O18" i="150"/>
  <c r="N18" i="150"/>
  <c r="M18" i="150"/>
  <c r="L18" i="150"/>
  <c r="K18" i="150"/>
  <c r="J18" i="150"/>
  <c r="I18" i="150"/>
  <c r="H18" i="150"/>
  <c r="G18" i="150"/>
  <c r="F18" i="150"/>
  <c r="E18" i="150"/>
  <c r="D18" i="150"/>
  <c r="C18" i="150"/>
  <c r="B18" i="150"/>
  <c r="O17" i="150"/>
  <c r="N17" i="150"/>
  <c r="M17" i="150"/>
  <c r="L17" i="150"/>
  <c r="K17" i="150"/>
  <c r="J17" i="150"/>
  <c r="I17" i="150"/>
  <c r="H17" i="150"/>
  <c r="G17" i="150"/>
  <c r="F17" i="150"/>
  <c r="E17" i="150"/>
  <c r="D17" i="150"/>
  <c r="C17" i="150"/>
  <c r="B17" i="150"/>
  <c r="O16" i="150"/>
  <c r="N16" i="150"/>
  <c r="M16" i="150"/>
  <c r="L16" i="150"/>
  <c r="K16" i="150"/>
  <c r="J16" i="150"/>
  <c r="I16" i="150"/>
  <c r="H16" i="150"/>
  <c r="G16" i="150"/>
  <c r="F16" i="150"/>
  <c r="E16" i="150"/>
  <c r="D16" i="150"/>
  <c r="C16" i="150"/>
  <c r="B16" i="150"/>
  <c r="O15" i="150"/>
  <c r="N15" i="150"/>
  <c r="M15" i="150"/>
  <c r="L15" i="150"/>
  <c r="K15" i="150"/>
  <c r="J15" i="150"/>
  <c r="I15" i="150"/>
  <c r="H15" i="150"/>
  <c r="G15" i="150"/>
  <c r="F15" i="150"/>
  <c r="E15" i="150"/>
  <c r="D15" i="150"/>
  <c r="C15" i="150"/>
  <c r="B15" i="150"/>
  <c r="O14" i="150"/>
  <c r="N14" i="150"/>
  <c r="M14" i="150"/>
  <c r="L14" i="150"/>
  <c r="K14" i="150"/>
  <c r="J14" i="150"/>
  <c r="I14" i="150"/>
  <c r="H14" i="150"/>
  <c r="G14" i="150"/>
  <c r="F14" i="150"/>
  <c r="E14" i="150"/>
  <c r="D14" i="150"/>
  <c r="C14" i="150"/>
  <c r="B14" i="150"/>
  <c r="O13" i="150"/>
  <c r="N13" i="150"/>
  <c r="M13" i="150"/>
  <c r="L13" i="150"/>
  <c r="K13" i="150"/>
  <c r="J13" i="150"/>
  <c r="I13" i="150"/>
  <c r="H13" i="150"/>
  <c r="G13" i="150"/>
  <c r="F13" i="150"/>
  <c r="E13" i="150"/>
  <c r="D13" i="150"/>
  <c r="C13" i="150"/>
  <c r="B13" i="150"/>
  <c r="O12" i="150"/>
  <c r="N12" i="150"/>
  <c r="M12" i="150"/>
  <c r="L12" i="150"/>
  <c r="K12" i="150"/>
  <c r="J12" i="150"/>
  <c r="I12" i="150"/>
  <c r="H12" i="150"/>
  <c r="G12" i="150"/>
  <c r="F12" i="150"/>
  <c r="E12" i="150"/>
  <c r="D12" i="150"/>
  <c r="C12" i="150"/>
  <c r="B12" i="150"/>
  <c r="O11" i="150"/>
  <c r="N11" i="150"/>
  <c r="M11" i="150"/>
  <c r="L11" i="150"/>
  <c r="K11" i="150"/>
  <c r="J11" i="150"/>
  <c r="I11" i="150"/>
  <c r="H11" i="150"/>
  <c r="G11" i="150"/>
  <c r="F11" i="150"/>
  <c r="E11" i="150"/>
  <c r="D11" i="150"/>
  <c r="C11" i="150"/>
  <c r="B11" i="150"/>
  <c r="O10" i="150"/>
  <c r="N10" i="150"/>
  <c r="M10" i="150"/>
  <c r="L10" i="150"/>
  <c r="K10" i="150"/>
  <c r="J10" i="150"/>
  <c r="I10" i="150"/>
  <c r="H10" i="150"/>
  <c r="G10" i="150"/>
  <c r="F10" i="150"/>
  <c r="E10" i="150"/>
  <c r="D10" i="150"/>
  <c r="C10" i="150"/>
  <c r="B10" i="150"/>
  <c r="O9" i="150"/>
  <c r="N9" i="150"/>
  <c r="M9" i="150"/>
  <c r="L9" i="150"/>
  <c r="K9" i="150"/>
  <c r="J9" i="150"/>
  <c r="I9" i="150"/>
  <c r="H9" i="150"/>
  <c r="G9" i="150"/>
  <c r="F9" i="150"/>
  <c r="E9" i="150"/>
  <c r="D9" i="150"/>
  <c r="C9" i="150"/>
  <c r="B9" i="150"/>
  <c r="O8" i="150"/>
  <c r="N8" i="150"/>
  <c r="M8" i="150"/>
  <c r="L8" i="150"/>
  <c r="K8" i="150"/>
  <c r="J8" i="150"/>
  <c r="I8" i="150"/>
  <c r="H8" i="150"/>
  <c r="G8" i="150"/>
  <c r="F8" i="150"/>
  <c r="E8" i="150"/>
  <c r="D8" i="150"/>
  <c r="C8" i="150"/>
  <c r="B8" i="150"/>
  <c r="O7" i="150"/>
  <c r="N7" i="150"/>
  <c r="M7" i="150"/>
  <c r="L7" i="150"/>
  <c r="K7" i="150"/>
  <c r="J7" i="150"/>
  <c r="I7" i="150"/>
  <c r="H7" i="150"/>
  <c r="G7" i="150"/>
  <c r="F7" i="150"/>
  <c r="E7" i="150"/>
  <c r="D7" i="150"/>
  <c r="C7" i="150"/>
  <c r="B7" i="150"/>
  <c r="O34" i="149"/>
  <c r="N34" i="149"/>
  <c r="M34" i="149"/>
  <c r="L34" i="149"/>
  <c r="K34" i="149"/>
  <c r="J34" i="149"/>
  <c r="I34" i="149"/>
  <c r="H34" i="149"/>
  <c r="G34" i="149"/>
  <c r="F34" i="149"/>
  <c r="E34" i="149"/>
  <c r="D34" i="149"/>
  <c r="C34" i="149"/>
  <c r="B34" i="149"/>
  <c r="O33" i="149"/>
  <c r="N33" i="149"/>
  <c r="M33" i="149"/>
  <c r="L33" i="149"/>
  <c r="K33" i="149"/>
  <c r="J33" i="149"/>
  <c r="I33" i="149"/>
  <c r="H33" i="149"/>
  <c r="G33" i="149"/>
  <c r="F33" i="149"/>
  <c r="E33" i="149"/>
  <c r="D33" i="149"/>
  <c r="C33" i="149"/>
  <c r="B33" i="149"/>
  <c r="O32" i="149"/>
  <c r="N32" i="149"/>
  <c r="M32" i="149"/>
  <c r="L32" i="149"/>
  <c r="K32" i="149"/>
  <c r="J32" i="149"/>
  <c r="I32" i="149"/>
  <c r="H32" i="149"/>
  <c r="G32" i="149"/>
  <c r="F32" i="149"/>
  <c r="E32" i="149"/>
  <c r="D32" i="149"/>
  <c r="C32" i="149"/>
  <c r="B32" i="149"/>
  <c r="O31" i="149"/>
  <c r="N31" i="149"/>
  <c r="M31" i="149"/>
  <c r="L31" i="149"/>
  <c r="K31" i="149"/>
  <c r="J31" i="149"/>
  <c r="I31" i="149"/>
  <c r="H31" i="149"/>
  <c r="G31" i="149"/>
  <c r="F31" i="149"/>
  <c r="E31" i="149"/>
  <c r="D31" i="149"/>
  <c r="C31" i="149"/>
  <c r="B31" i="149"/>
  <c r="O30" i="149"/>
  <c r="N30" i="149"/>
  <c r="M30" i="149"/>
  <c r="L30" i="149"/>
  <c r="K30" i="149"/>
  <c r="J30" i="149"/>
  <c r="I30" i="149"/>
  <c r="H30" i="149"/>
  <c r="G30" i="149"/>
  <c r="F30" i="149"/>
  <c r="E30" i="149"/>
  <c r="D30" i="149"/>
  <c r="C30" i="149"/>
  <c r="B30" i="149"/>
  <c r="O29" i="149"/>
  <c r="N29" i="149"/>
  <c r="M29" i="149"/>
  <c r="L29" i="149"/>
  <c r="K29" i="149"/>
  <c r="J29" i="149"/>
  <c r="I29" i="149"/>
  <c r="H29" i="149"/>
  <c r="G29" i="149"/>
  <c r="F29" i="149"/>
  <c r="E29" i="149"/>
  <c r="D29" i="149"/>
  <c r="C29" i="149"/>
  <c r="B29" i="149"/>
  <c r="O28" i="149"/>
  <c r="N28" i="149"/>
  <c r="M28" i="149"/>
  <c r="L28" i="149"/>
  <c r="K28" i="149"/>
  <c r="J28" i="149"/>
  <c r="I28" i="149"/>
  <c r="H28" i="149"/>
  <c r="G28" i="149"/>
  <c r="F28" i="149"/>
  <c r="E28" i="149"/>
  <c r="D28" i="149"/>
  <c r="C28" i="149"/>
  <c r="B28" i="149"/>
  <c r="O27" i="149"/>
  <c r="N27" i="149"/>
  <c r="M27" i="149"/>
  <c r="L27" i="149"/>
  <c r="K27" i="149"/>
  <c r="J27" i="149"/>
  <c r="I27" i="149"/>
  <c r="H27" i="149"/>
  <c r="G27" i="149"/>
  <c r="F27" i="149"/>
  <c r="E27" i="149"/>
  <c r="D27" i="149"/>
  <c r="C27" i="149"/>
  <c r="B27" i="149"/>
  <c r="O26" i="149"/>
  <c r="N26" i="149"/>
  <c r="M26" i="149"/>
  <c r="L26" i="149"/>
  <c r="K26" i="149"/>
  <c r="J26" i="149"/>
  <c r="I26" i="149"/>
  <c r="H26" i="149"/>
  <c r="G26" i="149"/>
  <c r="F26" i="149"/>
  <c r="E26" i="149"/>
  <c r="D26" i="149"/>
  <c r="C26" i="149"/>
  <c r="B26" i="149"/>
  <c r="O25" i="149"/>
  <c r="N25" i="149"/>
  <c r="M25" i="149"/>
  <c r="L25" i="149"/>
  <c r="K25" i="149"/>
  <c r="J25" i="149"/>
  <c r="I25" i="149"/>
  <c r="H25" i="149"/>
  <c r="G25" i="149"/>
  <c r="F25" i="149"/>
  <c r="E25" i="149"/>
  <c r="D25" i="149"/>
  <c r="C25" i="149"/>
  <c r="B25" i="149"/>
  <c r="O24" i="149"/>
  <c r="N24" i="149"/>
  <c r="M24" i="149"/>
  <c r="L24" i="149"/>
  <c r="K24" i="149"/>
  <c r="J24" i="149"/>
  <c r="I24" i="149"/>
  <c r="H24" i="149"/>
  <c r="G24" i="149"/>
  <c r="F24" i="149"/>
  <c r="E24" i="149"/>
  <c r="D24" i="149"/>
  <c r="C24" i="149"/>
  <c r="B24" i="149"/>
  <c r="O23" i="149"/>
  <c r="N23" i="149"/>
  <c r="M23" i="149"/>
  <c r="L23" i="149"/>
  <c r="K23" i="149"/>
  <c r="J23" i="149"/>
  <c r="I23" i="149"/>
  <c r="H23" i="149"/>
  <c r="G23" i="149"/>
  <c r="F23" i="149"/>
  <c r="E23" i="149"/>
  <c r="D23" i="149"/>
  <c r="C23" i="149"/>
  <c r="B23" i="149"/>
  <c r="O22" i="149"/>
  <c r="N22" i="149"/>
  <c r="M22" i="149"/>
  <c r="L22" i="149"/>
  <c r="K22" i="149"/>
  <c r="J22" i="149"/>
  <c r="I22" i="149"/>
  <c r="H22" i="149"/>
  <c r="G22" i="149"/>
  <c r="F22" i="149"/>
  <c r="E22" i="149"/>
  <c r="D22" i="149"/>
  <c r="C22" i="149"/>
  <c r="B22" i="149"/>
  <c r="O21" i="149"/>
  <c r="N21" i="149"/>
  <c r="M21" i="149"/>
  <c r="L21" i="149"/>
  <c r="K21" i="149"/>
  <c r="J21" i="149"/>
  <c r="I21" i="149"/>
  <c r="H21" i="149"/>
  <c r="G21" i="149"/>
  <c r="F21" i="149"/>
  <c r="E21" i="149"/>
  <c r="D21" i="149"/>
  <c r="C21" i="149"/>
  <c r="B21" i="149"/>
  <c r="O20" i="149"/>
  <c r="N20" i="149"/>
  <c r="M20" i="149"/>
  <c r="L20" i="149"/>
  <c r="K20" i="149"/>
  <c r="J20" i="149"/>
  <c r="I20" i="149"/>
  <c r="H20" i="149"/>
  <c r="G20" i="149"/>
  <c r="F20" i="149"/>
  <c r="E20" i="149"/>
  <c r="D20" i="149"/>
  <c r="C20" i="149"/>
  <c r="B20" i="149"/>
  <c r="O19" i="149"/>
  <c r="N19" i="149"/>
  <c r="M19" i="149"/>
  <c r="L19" i="149"/>
  <c r="K19" i="149"/>
  <c r="J19" i="149"/>
  <c r="I19" i="149"/>
  <c r="H19" i="149"/>
  <c r="G19" i="149"/>
  <c r="F19" i="149"/>
  <c r="E19" i="149"/>
  <c r="D19" i="149"/>
  <c r="C19" i="149"/>
  <c r="B19" i="149"/>
  <c r="O18" i="149"/>
  <c r="N18" i="149"/>
  <c r="M18" i="149"/>
  <c r="L18" i="149"/>
  <c r="K18" i="149"/>
  <c r="J18" i="149"/>
  <c r="I18" i="149"/>
  <c r="H18" i="149"/>
  <c r="G18" i="149"/>
  <c r="F18" i="149"/>
  <c r="E18" i="149"/>
  <c r="D18" i="149"/>
  <c r="C18" i="149"/>
  <c r="B18" i="149"/>
  <c r="O17" i="149"/>
  <c r="N17" i="149"/>
  <c r="M17" i="149"/>
  <c r="L17" i="149"/>
  <c r="K17" i="149"/>
  <c r="J17" i="149"/>
  <c r="I17" i="149"/>
  <c r="H17" i="149"/>
  <c r="G17" i="149"/>
  <c r="F17" i="149"/>
  <c r="E17" i="149"/>
  <c r="D17" i="149"/>
  <c r="C17" i="149"/>
  <c r="B17" i="149"/>
  <c r="O16" i="149"/>
  <c r="N16" i="149"/>
  <c r="M16" i="149"/>
  <c r="L16" i="149"/>
  <c r="K16" i="149"/>
  <c r="J16" i="149"/>
  <c r="I16" i="149"/>
  <c r="H16" i="149"/>
  <c r="G16" i="149"/>
  <c r="F16" i="149"/>
  <c r="E16" i="149"/>
  <c r="D16" i="149"/>
  <c r="C16" i="149"/>
  <c r="B16" i="149"/>
  <c r="O15" i="149"/>
  <c r="N15" i="149"/>
  <c r="M15" i="149"/>
  <c r="L15" i="149"/>
  <c r="K15" i="149"/>
  <c r="J15" i="149"/>
  <c r="I15" i="149"/>
  <c r="H15" i="149"/>
  <c r="G15" i="149"/>
  <c r="F15" i="149"/>
  <c r="E15" i="149"/>
  <c r="D15" i="149"/>
  <c r="C15" i="149"/>
  <c r="B15" i="149"/>
  <c r="O14" i="149"/>
  <c r="N14" i="149"/>
  <c r="M14" i="149"/>
  <c r="L14" i="149"/>
  <c r="K14" i="149"/>
  <c r="J14" i="149"/>
  <c r="I14" i="149"/>
  <c r="H14" i="149"/>
  <c r="G14" i="149"/>
  <c r="F14" i="149"/>
  <c r="E14" i="149"/>
  <c r="D14" i="149"/>
  <c r="C14" i="149"/>
  <c r="B14" i="149"/>
  <c r="O13" i="149"/>
  <c r="N13" i="149"/>
  <c r="M13" i="149"/>
  <c r="L13" i="149"/>
  <c r="K13" i="149"/>
  <c r="J13" i="149"/>
  <c r="I13" i="149"/>
  <c r="H13" i="149"/>
  <c r="G13" i="149"/>
  <c r="F13" i="149"/>
  <c r="E13" i="149"/>
  <c r="D13" i="149"/>
  <c r="C13" i="149"/>
  <c r="B13" i="149"/>
  <c r="O12" i="149"/>
  <c r="N12" i="149"/>
  <c r="M12" i="149"/>
  <c r="L12" i="149"/>
  <c r="K12" i="149"/>
  <c r="J12" i="149"/>
  <c r="I12" i="149"/>
  <c r="H12" i="149"/>
  <c r="G12" i="149"/>
  <c r="F12" i="149"/>
  <c r="E12" i="149"/>
  <c r="D12" i="149"/>
  <c r="C12" i="149"/>
  <c r="B12" i="149"/>
  <c r="O11" i="149"/>
  <c r="N11" i="149"/>
  <c r="M11" i="149"/>
  <c r="L11" i="149"/>
  <c r="K11" i="149"/>
  <c r="J11" i="149"/>
  <c r="I11" i="149"/>
  <c r="H11" i="149"/>
  <c r="G11" i="149"/>
  <c r="F11" i="149"/>
  <c r="E11" i="149"/>
  <c r="D11" i="149"/>
  <c r="C11" i="149"/>
  <c r="B11" i="149"/>
  <c r="O10" i="149"/>
  <c r="N10" i="149"/>
  <c r="M10" i="149"/>
  <c r="L10" i="149"/>
  <c r="K10" i="149"/>
  <c r="J10" i="149"/>
  <c r="I10" i="149"/>
  <c r="H10" i="149"/>
  <c r="G10" i="149"/>
  <c r="F10" i="149"/>
  <c r="E10" i="149"/>
  <c r="D10" i="149"/>
  <c r="C10" i="149"/>
  <c r="B10" i="149"/>
  <c r="O9" i="149"/>
  <c r="N9" i="149"/>
  <c r="M9" i="149"/>
  <c r="L9" i="149"/>
  <c r="K9" i="149"/>
  <c r="J9" i="149"/>
  <c r="I9" i="149"/>
  <c r="H9" i="149"/>
  <c r="G9" i="149"/>
  <c r="F9" i="149"/>
  <c r="E9" i="149"/>
  <c r="D9" i="149"/>
  <c r="C9" i="149"/>
  <c r="B9" i="149"/>
  <c r="O8" i="149"/>
  <c r="N8" i="149"/>
  <c r="M8" i="149"/>
  <c r="L8" i="149"/>
  <c r="K8" i="149"/>
  <c r="J8" i="149"/>
  <c r="I8" i="149"/>
  <c r="H8" i="149"/>
  <c r="G8" i="149"/>
  <c r="F8" i="149"/>
  <c r="E8" i="149"/>
  <c r="D8" i="149"/>
  <c r="C8" i="149"/>
  <c r="B8" i="149"/>
  <c r="O7" i="149"/>
  <c r="N7" i="149"/>
  <c r="M7" i="149"/>
  <c r="L7" i="149"/>
  <c r="K7" i="149"/>
  <c r="J7" i="149"/>
  <c r="I7" i="149"/>
  <c r="H7" i="149"/>
  <c r="G7" i="149"/>
  <c r="F7" i="149"/>
  <c r="E7" i="149"/>
  <c r="D7" i="149"/>
  <c r="C7" i="149"/>
  <c r="B7" i="149"/>
  <c r="O34" i="148"/>
  <c r="N34" i="148"/>
  <c r="M34" i="148"/>
  <c r="L34" i="148"/>
  <c r="K34" i="148"/>
  <c r="J34" i="148"/>
  <c r="I34" i="148"/>
  <c r="H34" i="148"/>
  <c r="G34" i="148"/>
  <c r="F34" i="148"/>
  <c r="E34" i="148"/>
  <c r="D34" i="148"/>
  <c r="C34" i="148"/>
  <c r="B34" i="148"/>
  <c r="O33" i="148"/>
  <c r="N33" i="148"/>
  <c r="M33" i="148"/>
  <c r="L33" i="148"/>
  <c r="K33" i="148"/>
  <c r="J33" i="148"/>
  <c r="I33" i="148"/>
  <c r="H33" i="148"/>
  <c r="G33" i="148"/>
  <c r="F33" i="148"/>
  <c r="E33" i="148"/>
  <c r="D33" i="148"/>
  <c r="C33" i="148"/>
  <c r="B33" i="148"/>
  <c r="O32" i="148"/>
  <c r="N32" i="148"/>
  <c r="M32" i="148"/>
  <c r="L32" i="148"/>
  <c r="K32" i="148"/>
  <c r="J32" i="148"/>
  <c r="I32" i="148"/>
  <c r="H32" i="148"/>
  <c r="G32" i="148"/>
  <c r="F32" i="148"/>
  <c r="E32" i="148"/>
  <c r="D32" i="148"/>
  <c r="C32" i="148"/>
  <c r="B32" i="148"/>
  <c r="O31" i="148"/>
  <c r="N31" i="148"/>
  <c r="M31" i="148"/>
  <c r="L31" i="148"/>
  <c r="K31" i="148"/>
  <c r="J31" i="148"/>
  <c r="I31" i="148"/>
  <c r="H31" i="148"/>
  <c r="G31" i="148"/>
  <c r="F31" i="148"/>
  <c r="E31" i="148"/>
  <c r="D31" i="148"/>
  <c r="C31" i="148"/>
  <c r="B31" i="148"/>
  <c r="O30" i="148"/>
  <c r="N30" i="148"/>
  <c r="M30" i="148"/>
  <c r="L30" i="148"/>
  <c r="K30" i="148"/>
  <c r="J30" i="148"/>
  <c r="I30" i="148"/>
  <c r="H30" i="148"/>
  <c r="G30" i="148"/>
  <c r="F30" i="148"/>
  <c r="E30" i="148"/>
  <c r="D30" i="148"/>
  <c r="C30" i="148"/>
  <c r="B30" i="148"/>
  <c r="O29" i="148"/>
  <c r="N29" i="148"/>
  <c r="M29" i="148"/>
  <c r="L29" i="148"/>
  <c r="K29" i="148"/>
  <c r="J29" i="148"/>
  <c r="I29" i="148"/>
  <c r="H29" i="148"/>
  <c r="G29" i="148"/>
  <c r="F29" i="148"/>
  <c r="E29" i="148"/>
  <c r="D29" i="148"/>
  <c r="C29" i="148"/>
  <c r="B29" i="148"/>
  <c r="O28" i="148"/>
  <c r="N28" i="148"/>
  <c r="M28" i="148"/>
  <c r="L28" i="148"/>
  <c r="K28" i="148"/>
  <c r="J28" i="148"/>
  <c r="I28" i="148"/>
  <c r="H28" i="148"/>
  <c r="G28" i="148"/>
  <c r="F28" i="148"/>
  <c r="E28" i="148"/>
  <c r="D28" i="148"/>
  <c r="C28" i="148"/>
  <c r="B28" i="148"/>
  <c r="O27" i="148"/>
  <c r="N27" i="148"/>
  <c r="M27" i="148"/>
  <c r="L27" i="148"/>
  <c r="K27" i="148"/>
  <c r="J27" i="148"/>
  <c r="I27" i="148"/>
  <c r="H27" i="148"/>
  <c r="G27" i="148"/>
  <c r="F27" i="148"/>
  <c r="E27" i="148"/>
  <c r="D27" i="148"/>
  <c r="C27" i="148"/>
  <c r="B27" i="148"/>
  <c r="O26" i="148"/>
  <c r="N26" i="148"/>
  <c r="M26" i="148"/>
  <c r="L26" i="148"/>
  <c r="K26" i="148"/>
  <c r="J26" i="148"/>
  <c r="I26" i="148"/>
  <c r="H26" i="148"/>
  <c r="G26" i="148"/>
  <c r="F26" i="148"/>
  <c r="E26" i="148"/>
  <c r="D26" i="148"/>
  <c r="C26" i="148"/>
  <c r="B26" i="148"/>
  <c r="O25" i="148"/>
  <c r="N25" i="148"/>
  <c r="M25" i="148"/>
  <c r="L25" i="148"/>
  <c r="K25" i="148"/>
  <c r="J25" i="148"/>
  <c r="I25" i="148"/>
  <c r="H25" i="148"/>
  <c r="G25" i="148"/>
  <c r="F25" i="148"/>
  <c r="E25" i="148"/>
  <c r="D25" i="148"/>
  <c r="C25" i="148"/>
  <c r="B25" i="148"/>
  <c r="O24" i="148"/>
  <c r="N24" i="148"/>
  <c r="M24" i="148"/>
  <c r="L24" i="148"/>
  <c r="K24" i="148"/>
  <c r="J24" i="148"/>
  <c r="I24" i="148"/>
  <c r="H24" i="148"/>
  <c r="G24" i="148"/>
  <c r="F24" i="148"/>
  <c r="E24" i="148"/>
  <c r="D24" i="148"/>
  <c r="C24" i="148"/>
  <c r="B24" i="148"/>
  <c r="O23" i="148"/>
  <c r="N23" i="148"/>
  <c r="M23" i="148"/>
  <c r="L23" i="148"/>
  <c r="K23" i="148"/>
  <c r="J23" i="148"/>
  <c r="I23" i="148"/>
  <c r="H23" i="148"/>
  <c r="G23" i="148"/>
  <c r="F23" i="148"/>
  <c r="E23" i="148"/>
  <c r="D23" i="148"/>
  <c r="C23" i="148"/>
  <c r="B23" i="148"/>
  <c r="O22" i="148"/>
  <c r="N22" i="148"/>
  <c r="M22" i="148"/>
  <c r="L22" i="148"/>
  <c r="K22" i="148"/>
  <c r="J22" i="148"/>
  <c r="I22" i="148"/>
  <c r="H22" i="148"/>
  <c r="G22" i="148"/>
  <c r="F22" i="148"/>
  <c r="E22" i="148"/>
  <c r="D22" i="148"/>
  <c r="C22" i="148"/>
  <c r="B22" i="148"/>
  <c r="O21" i="148"/>
  <c r="N21" i="148"/>
  <c r="M21" i="148"/>
  <c r="L21" i="148"/>
  <c r="K21" i="148"/>
  <c r="J21" i="148"/>
  <c r="I21" i="148"/>
  <c r="H21" i="148"/>
  <c r="G21" i="148"/>
  <c r="F21" i="148"/>
  <c r="E21" i="148"/>
  <c r="D21" i="148"/>
  <c r="C21" i="148"/>
  <c r="B21" i="148"/>
  <c r="O20" i="148"/>
  <c r="N20" i="148"/>
  <c r="M20" i="148"/>
  <c r="L20" i="148"/>
  <c r="K20" i="148"/>
  <c r="J20" i="148"/>
  <c r="I20" i="148"/>
  <c r="H20" i="148"/>
  <c r="G20" i="148"/>
  <c r="F20" i="148"/>
  <c r="E20" i="148"/>
  <c r="D20" i="148"/>
  <c r="C20" i="148"/>
  <c r="B20" i="148"/>
  <c r="O19" i="148"/>
  <c r="N19" i="148"/>
  <c r="M19" i="148"/>
  <c r="L19" i="148"/>
  <c r="K19" i="148"/>
  <c r="J19" i="148"/>
  <c r="I19" i="148"/>
  <c r="H19" i="148"/>
  <c r="G19" i="148"/>
  <c r="F19" i="148"/>
  <c r="E19" i="148"/>
  <c r="D19" i="148"/>
  <c r="C19" i="148"/>
  <c r="B19" i="148"/>
  <c r="O18" i="148"/>
  <c r="N18" i="148"/>
  <c r="M18" i="148"/>
  <c r="L18" i="148"/>
  <c r="K18" i="148"/>
  <c r="J18" i="148"/>
  <c r="I18" i="148"/>
  <c r="H18" i="148"/>
  <c r="G18" i="148"/>
  <c r="F18" i="148"/>
  <c r="E18" i="148"/>
  <c r="D18" i="148"/>
  <c r="C18" i="148"/>
  <c r="B18" i="148"/>
  <c r="O17" i="148"/>
  <c r="N17" i="148"/>
  <c r="M17" i="148"/>
  <c r="L17" i="148"/>
  <c r="K17" i="148"/>
  <c r="J17" i="148"/>
  <c r="I17" i="148"/>
  <c r="H17" i="148"/>
  <c r="G17" i="148"/>
  <c r="F17" i="148"/>
  <c r="E17" i="148"/>
  <c r="D17" i="148"/>
  <c r="C17" i="148"/>
  <c r="B17" i="148"/>
  <c r="O16" i="148"/>
  <c r="N16" i="148"/>
  <c r="M16" i="148"/>
  <c r="L16" i="148"/>
  <c r="K16" i="148"/>
  <c r="J16" i="148"/>
  <c r="I16" i="148"/>
  <c r="H16" i="148"/>
  <c r="G16" i="148"/>
  <c r="F16" i="148"/>
  <c r="E16" i="148"/>
  <c r="D16" i="148"/>
  <c r="C16" i="148"/>
  <c r="B16" i="148"/>
  <c r="O15" i="148"/>
  <c r="N15" i="148"/>
  <c r="M15" i="148"/>
  <c r="L15" i="148"/>
  <c r="K15" i="148"/>
  <c r="J15" i="148"/>
  <c r="I15" i="148"/>
  <c r="H15" i="148"/>
  <c r="G15" i="148"/>
  <c r="F15" i="148"/>
  <c r="E15" i="148"/>
  <c r="D15" i="148"/>
  <c r="C15" i="148"/>
  <c r="B15" i="148"/>
  <c r="O14" i="148"/>
  <c r="N14" i="148"/>
  <c r="M14" i="148"/>
  <c r="L14" i="148"/>
  <c r="K14" i="148"/>
  <c r="J14" i="148"/>
  <c r="I14" i="148"/>
  <c r="H14" i="148"/>
  <c r="G14" i="148"/>
  <c r="F14" i="148"/>
  <c r="E14" i="148"/>
  <c r="D14" i="148"/>
  <c r="C14" i="148"/>
  <c r="B14" i="148"/>
  <c r="O13" i="148"/>
  <c r="N13" i="148"/>
  <c r="M13" i="148"/>
  <c r="L13" i="148"/>
  <c r="K13" i="148"/>
  <c r="J13" i="148"/>
  <c r="I13" i="148"/>
  <c r="H13" i="148"/>
  <c r="G13" i="148"/>
  <c r="F13" i="148"/>
  <c r="E13" i="148"/>
  <c r="D13" i="148"/>
  <c r="C13" i="148"/>
  <c r="B13" i="148"/>
  <c r="O12" i="148"/>
  <c r="N12" i="148"/>
  <c r="M12" i="148"/>
  <c r="L12" i="148"/>
  <c r="K12" i="148"/>
  <c r="J12" i="148"/>
  <c r="I12" i="148"/>
  <c r="H12" i="148"/>
  <c r="G12" i="148"/>
  <c r="F12" i="148"/>
  <c r="E12" i="148"/>
  <c r="D12" i="148"/>
  <c r="C12" i="148"/>
  <c r="B12" i="148"/>
  <c r="O11" i="148"/>
  <c r="N11" i="148"/>
  <c r="M11" i="148"/>
  <c r="L11" i="148"/>
  <c r="K11" i="148"/>
  <c r="J11" i="148"/>
  <c r="I11" i="148"/>
  <c r="H11" i="148"/>
  <c r="G11" i="148"/>
  <c r="F11" i="148"/>
  <c r="E11" i="148"/>
  <c r="D11" i="148"/>
  <c r="C11" i="148"/>
  <c r="B11" i="148"/>
  <c r="O10" i="148"/>
  <c r="N10" i="148"/>
  <c r="M10" i="148"/>
  <c r="L10" i="148"/>
  <c r="K10" i="148"/>
  <c r="J10" i="148"/>
  <c r="I10" i="148"/>
  <c r="H10" i="148"/>
  <c r="G10" i="148"/>
  <c r="F10" i="148"/>
  <c r="E10" i="148"/>
  <c r="D10" i="148"/>
  <c r="C10" i="148"/>
  <c r="B10" i="148"/>
  <c r="O9" i="148"/>
  <c r="N9" i="148"/>
  <c r="M9" i="148"/>
  <c r="L9" i="148"/>
  <c r="K9" i="148"/>
  <c r="J9" i="148"/>
  <c r="I9" i="148"/>
  <c r="H9" i="148"/>
  <c r="G9" i="148"/>
  <c r="F9" i="148"/>
  <c r="E9" i="148"/>
  <c r="D9" i="148"/>
  <c r="C9" i="148"/>
  <c r="B9" i="148"/>
  <c r="O8" i="148"/>
  <c r="N8" i="148"/>
  <c r="M8" i="148"/>
  <c r="L8" i="148"/>
  <c r="K8" i="148"/>
  <c r="J8" i="148"/>
  <c r="I8" i="148"/>
  <c r="H8" i="148"/>
  <c r="G8" i="148"/>
  <c r="F8" i="148"/>
  <c r="E8" i="148"/>
  <c r="D8" i="148"/>
  <c r="C8" i="148"/>
  <c r="B8" i="148"/>
  <c r="O7" i="148"/>
  <c r="N7" i="148"/>
  <c r="M7" i="148"/>
  <c r="L7" i="148"/>
  <c r="K7" i="148"/>
  <c r="J7" i="148"/>
  <c r="I7" i="148"/>
  <c r="H7" i="148"/>
  <c r="G7" i="148"/>
  <c r="F7" i="148"/>
  <c r="E7" i="148"/>
  <c r="D7" i="148"/>
  <c r="C7" i="148"/>
  <c r="B7" i="148"/>
  <c r="O35" i="146"/>
  <c r="N35" i="146"/>
  <c r="M35" i="146"/>
  <c r="L35" i="146"/>
  <c r="K35" i="146"/>
  <c r="J35" i="146"/>
  <c r="I35" i="146"/>
  <c r="H35" i="146"/>
  <c r="G35" i="146"/>
  <c r="F35" i="146"/>
  <c r="E35" i="146"/>
  <c r="D35" i="146"/>
  <c r="C35" i="146"/>
  <c r="B35" i="146"/>
  <c r="O34" i="146"/>
  <c r="N34" i="146"/>
  <c r="M34" i="146"/>
  <c r="L34" i="146"/>
  <c r="K34" i="146"/>
  <c r="J34" i="146"/>
  <c r="I34" i="146"/>
  <c r="H34" i="146"/>
  <c r="G34" i="146"/>
  <c r="F34" i="146"/>
  <c r="E34" i="146"/>
  <c r="D34" i="146"/>
  <c r="C34" i="146"/>
  <c r="B34" i="146"/>
  <c r="O33" i="146"/>
  <c r="N33" i="146"/>
  <c r="M33" i="146"/>
  <c r="L33" i="146"/>
  <c r="K33" i="146"/>
  <c r="J33" i="146"/>
  <c r="I33" i="146"/>
  <c r="H33" i="146"/>
  <c r="G33" i="146"/>
  <c r="F33" i="146"/>
  <c r="E33" i="146"/>
  <c r="D33" i="146"/>
  <c r="C33" i="146"/>
  <c r="B33" i="146"/>
  <c r="O32" i="146"/>
  <c r="N32" i="146"/>
  <c r="M32" i="146"/>
  <c r="L32" i="146"/>
  <c r="K32" i="146"/>
  <c r="J32" i="146"/>
  <c r="I32" i="146"/>
  <c r="H32" i="146"/>
  <c r="G32" i="146"/>
  <c r="F32" i="146"/>
  <c r="E32" i="146"/>
  <c r="D32" i="146"/>
  <c r="C32" i="146"/>
  <c r="B32" i="146"/>
  <c r="O31" i="146"/>
  <c r="N31" i="146"/>
  <c r="M31" i="146"/>
  <c r="L31" i="146"/>
  <c r="K31" i="146"/>
  <c r="J31" i="146"/>
  <c r="I31" i="146"/>
  <c r="H31" i="146"/>
  <c r="G31" i="146"/>
  <c r="F31" i="146"/>
  <c r="E31" i="146"/>
  <c r="D31" i="146"/>
  <c r="C31" i="146"/>
  <c r="B31" i="146"/>
  <c r="O30" i="146"/>
  <c r="N30" i="146"/>
  <c r="M30" i="146"/>
  <c r="L30" i="146"/>
  <c r="K30" i="146"/>
  <c r="J30" i="146"/>
  <c r="I30" i="146"/>
  <c r="H30" i="146"/>
  <c r="G30" i="146"/>
  <c r="F30" i="146"/>
  <c r="E30" i="146"/>
  <c r="D30" i="146"/>
  <c r="C30" i="146"/>
  <c r="B30" i="146"/>
  <c r="O29" i="146"/>
  <c r="N29" i="146"/>
  <c r="M29" i="146"/>
  <c r="L29" i="146"/>
  <c r="K29" i="146"/>
  <c r="J29" i="146"/>
  <c r="I29" i="146"/>
  <c r="H29" i="146"/>
  <c r="G29" i="146"/>
  <c r="F29" i="146"/>
  <c r="E29" i="146"/>
  <c r="D29" i="146"/>
  <c r="C29" i="146"/>
  <c r="B29" i="146"/>
  <c r="O28" i="146"/>
  <c r="N28" i="146"/>
  <c r="M28" i="146"/>
  <c r="L28" i="146"/>
  <c r="K28" i="146"/>
  <c r="J28" i="146"/>
  <c r="I28" i="146"/>
  <c r="H28" i="146"/>
  <c r="G28" i="146"/>
  <c r="F28" i="146"/>
  <c r="E28" i="146"/>
  <c r="D28" i="146"/>
  <c r="C28" i="146"/>
  <c r="B28" i="146"/>
  <c r="O27" i="146"/>
  <c r="N27" i="146"/>
  <c r="M27" i="146"/>
  <c r="L27" i="146"/>
  <c r="K27" i="146"/>
  <c r="J27" i="146"/>
  <c r="I27" i="146"/>
  <c r="H27" i="146"/>
  <c r="G27" i="146"/>
  <c r="F27" i="146"/>
  <c r="E27" i="146"/>
  <c r="D27" i="146"/>
  <c r="C27" i="146"/>
  <c r="B27" i="146"/>
  <c r="N26" i="146"/>
  <c r="M26" i="146"/>
  <c r="L26" i="146"/>
  <c r="K26" i="146"/>
  <c r="J26" i="146"/>
  <c r="I26" i="146"/>
  <c r="H26" i="146"/>
  <c r="G26" i="146"/>
  <c r="F26" i="146"/>
  <c r="E26" i="146"/>
  <c r="D26" i="146"/>
  <c r="C26" i="146"/>
  <c r="B26" i="146"/>
  <c r="O25" i="146"/>
  <c r="N25" i="146"/>
  <c r="M25" i="146"/>
  <c r="L25" i="146"/>
  <c r="K25" i="146"/>
  <c r="J25" i="146"/>
  <c r="I25" i="146"/>
  <c r="H25" i="146"/>
  <c r="G25" i="146"/>
  <c r="F25" i="146"/>
  <c r="E25" i="146"/>
  <c r="D25" i="146"/>
  <c r="C25" i="146"/>
  <c r="B25" i="146"/>
  <c r="O24" i="146"/>
  <c r="N24" i="146"/>
  <c r="M24" i="146"/>
  <c r="L24" i="146"/>
  <c r="K24" i="146"/>
  <c r="J24" i="146"/>
  <c r="I24" i="146"/>
  <c r="H24" i="146"/>
  <c r="G24" i="146"/>
  <c r="F24" i="146"/>
  <c r="E24" i="146"/>
  <c r="D24" i="146"/>
  <c r="C24" i="146"/>
  <c r="B24" i="146"/>
  <c r="O23" i="146"/>
  <c r="N23" i="146"/>
  <c r="M23" i="146"/>
  <c r="L23" i="146"/>
  <c r="K23" i="146"/>
  <c r="J23" i="146"/>
  <c r="I23" i="146"/>
  <c r="H23" i="146"/>
  <c r="G23" i="146"/>
  <c r="F23" i="146"/>
  <c r="E23" i="146"/>
  <c r="D23" i="146"/>
  <c r="C23" i="146"/>
  <c r="B23" i="146"/>
  <c r="O22" i="146"/>
  <c r="N22" i="146"/>
  <c r="M22" i="146"/>
  <c r="L22" i="146"/>
  <c r="K22" i="146"/>
  <c r="J22" i="146"/>
  <c r="I22" i="146"/>
  <c r="H22" i="146"/>
  <c r="G22" i="146"/>
  <c r="F22" i="146"/>
  <c r="E22" i="146"/>
  <c r="D22" i="146"/>
  <c r="C22" i="146"/>
  <c r="B22" i="146"/>
  <c r="O21" i="146"/>
  <c r="N21" i="146"/>
  <c r="M21" i="146"/>
  <c r="L21" i="146"/>
  <c r="K21" i="146"/>
  <c r="J21" i="146"/>
  <c r="I21" i="146"/>
  <c r="H21" i="146"/>
  <c r="G21" i="146"/>
  <c r="F21" i="146"/>
  <c r="E21" i="146"/>
  <c r="D21" i="146"/>
  <c r="C21" i="146"/>
  <c r="B21" i="146"/>
  <c r="O20" i="146"/>
  <c r="N20" i="146"/>
  <c r="M20" i="146"/>
  <c r="L20" i="146"/>
  <c r="K20" i="146"/>
  <c r="J20" i="146"/>
  <c r="I20" i="146"/>
  <c r="H20" i="146"/>
  <c r="G20" i="146"/>
  <c r="F20" i="146"/>
  <c r="E20" i="146"/>
  <c r="D20" i="146"/>
  <c r="C20" i="146"/>
  <c r="B20" i="146"/>
  <c r="O19" i="146"/>
  <c r="N19" i="146"/>
  <c r="M19" i="146"/>
  <c r="L19" i="146"/>
  <c r="K19" i="146"/>
  <c r="J19" i="146"/>
  <c r="I19" i="146"/>
  <c r="H19" i="146"/>
  <c r="G19" i="146"/>
  <c r="F19" i="146"/>
  <c r="E19" i="146"/>
  <c r="D19" i="146"/>
  <c r="C19" i="146"/>
  <c r="B19" i="146"/>
  <c r="O18" i="146"/>
  <c r="N18" i="146"/>
  <c r="M18" i="146"/>
  <c r="L18" i="146"/>
  <c r="K18" i="146"/>
  <c r="J18" i="146"/>
  <c r="I18" i="146"/>
  <c r="H18" i="146"/>
  <c r="G18" i="146"/>
  <c r="F18" i="146"/>
  <c r="E18" i="146"/>
  <c r="D18" i="146"/>
  <c r="C18" i="146"/>
  <c r="B18" i="146"/>
  <c r="O17" i="146"/>
  <c r="N17" i="146"/>
  <c r="M17" i="146"/>
  <c r="L17" i="146"/>
  <c r="K17" i="146"/>
  <c r="J17" i="146"/>
  <c r="I17" i="146"/>
  <c r="H17" i="146"/>
  <c r="G17" i="146"/>
  <c r="F17" i="146"/>
  <c r="E17" i="146"/>
  <c r="D17" i="146"/>
  <c r="C17" i="146"/>
  <c r="B17" i="146"/>
  <c r="O16" i="146"/>
  <c r="N16" i="146"/>
  <c r="M16" i="146"/>
  <c r="L16" i="146"/>
  <c r="K16" i="146"/>
  <c r="J16" i="146"/>
  <c r="I16" i="146"/>
  <c r="H16" i="146"/>
  <c r="G16" i="146"/>
  <c r="F16" i="146"/>
  <c r="E16" i="146"/>
  <c r="D16" i="146"/>
  <c r="C16" i="146"/>
  <c r="B16" i="146"/>
  <c r="O15" i="146"/>
  <c r="N15" i="146"/>
  <c r="M15" i="146"/>
  <c r="L15" i="146"/>
  <c r="K15" i="146"/>
  <c r="J15" i="146"/>
  <c r="I15" i="146"/>
  <c r="H15" i="146"/>
  <c r="G15" i="146"/>
  <c r="F15" i="146"/>
  <c r="E15" i="146"/>
  <c r="D15" i="146"/>
  <c r="C15" i="146"/>
  <c r="B15" i="146"/>
  <c r="O14" i="146"/>
  <c r="N14" i="146"/>
  <c r="M14" i="146"/>
  <c r="L14" i="146"/>
  <c r="K14" i="146"/>
  <c r="J14" i="146"/>
  <c r="I14" i="146"/>
  <c r="H14" i="146"/>
  <c r="G14" i="146"/>
  <c r="F14" i="146"/>
  <c r="E14" i="146"/>
  <c r="D14" i="146"/>
  <c r="C14" i="146"/>
  <c r="B14" i="146"/>
  <c r="O13" i="146"/>
  <c r="N13" i="146"/>
  <c r="M13" i="146"/>
  <c r="L13" i="146"/>
  <c r="K13" i="146"/>
  <c r="J13" i="146"/>
  <c r="I13" i="146"/>
  <c r="H13" i="146"/>
  <c r="G13" i="146"/>
  <c r="F13" i="146"/>
  <c r="E13" i="146"/>
  <c r="D13" i="146"/>
  <c r="C13" i="146"/>
  <c r="B13" i="146"/>
  <c r="O12" i="146"/>
  <c r="N12" i="146"/>
  <c r="M12" i="146"/>
  <c r="L12" i="146"/>
  <c r="K12" i="146"/>
  <c r="J12" i="146"/>
  <c r="I12" i="146"/>
  <c r="H12" i="146"/>
  <c r="G12" i="146"/>
  <c r="F12" i="146"/>
  <c r="E12" i="146"/>
  <c r="D12" i="146"/>
  <c r="C12" i="146"/>
  <c r="B12" i="146"/>
  <c r="O11" i="146"/>
  <c r="N11" i="146"/>
  <c r="M11" i="146"/>
  <c r="L11" i="146"/>
  <c r="K11" i="146"/>
  <c r="J11" i="146"/>
  <c r="I11" i="146"/>
  <c r="H11" i="146"/>
  <c r="G11" i="146"/>
  <c r="F11" i="146"/>
  <c r="E11" i="146"/>
  <c r="D11" i="146"/>
  <c r="C11" i="146"/>
  <c r="B11" i="146"/>
  <c r="O10" i="146"/>
  <c r="N10" i="146"/>
  <c r="M10" i="146"/>
  <c r="L10" i="146"/>
  <c r="K10" i="146"/>
  <c r="J10" i="146"/>
  <c r="I10" i="146"/>
  <c r="H10" i="146"/>
  <c r="G10" i="146"/>
  <c r="F10" i="146"/>
  <c r="E10" i="146"/>
  <c r="D10" i="146"/>
  <c r="C10" i="146"/>
  <c r="B10" i="146"/>
  <c r="O9" i="146"/>
  <c r="N9" i="146"/>
  <c r="M9" i="146"/>
  <c r="L9" i="146"/>
  <c r="K9" i="146"/>
  <c r="J9" i="146"/>
  <c r="I9" i="146"/>
  <c r="H9" i="146"/>
  <c r="G9" i="146"/>
  <c r="F9" i="146"/>
  <c r="E9" i="146"/>
  <c r="D9" i="146"/>
  <c r="C9" i="146"/>
  <c r="B9" i="146"/>
  <c r="O8" i="146"/>
  <c r="N8" i="146"/>
  <c r="M8" i="146"/>
  <c r="L8" i="146"/>
  <c r="K8" i="146"/>
  <c r="J8" i="146"/>
  <c r="I8" i="146"/>
  <c r="H8" i="146"/>
  <c r="G8" i="146"/>
  <c r="F8" i="146"/>
  <c r="E8" i="146"/>
  <c r="D8" i="146"/>
  <c r="C8" i="146"/>
  <c r="B8" i="146"/>
  <c r="O7" i="146"/>
  <c r="N7" i="146"/>
  <c r="M7" i="146"/>
  <c r="L7" i="146"/>
  <c r="K7" i="146"/>
  <c r="J7" i="146"/>
  <c r="I7" i="146"/>
  <c r="H7" i="146"/>
  <c r="G7" i="146"/>
  <c r="F7" i="146"/>
  <c r="E7" i="146"/>
  <c r="D7" i="146"/>
  <c r="C7" i="146"/>
  <c r="B7" i="146"/>
  <c r="I18" i="57"/>
  <c r="H18" i="57"/>
  <c r="G18" i="57"/>
  <c r="F18" i="57"/>
  <c r="E18" i="57"/>
  <c r="D18" i="57"/>
  <c r="C18" i="57"/>
  <c r="B18" i="57"/>
  <c r="I17" i="57"/>
  <c r="H17" i="57"/>
  <c r="G17" i="57"/>
  <c r="F17" i="57"/>
  <c r="E17" i="57"/>
  <c r="D17" i="57"/>
  <c r="C17" i="57"/>
  <c r="B17" i="57"/>
  <c r="I16" i="57"/>
  <c r="H16" i="57"/>
  <c r="G16" i="57"/>
  <c r="F16" i="57"/>
  <c r="E16" i="57"/>
  <c r="D16" i="57"/>
  <c r="C16" i="57"/>
  <c r="B16" i="57"/>
  <c r="I15" i="57"/>
  <c r="H15" i="57"/>
  <c r="G15" i="57"/>
  <c r="F15" i="57"/>
  <c r="E15" i="57"/>
  <c r="D15" i="57"/>
  <c r="C15" i="57"/>
  <c r="B15" i="57"/>
  <c r="I14" i="57"/>
  <c r="H14" i="57"/>
  <c r="G14" i="57"/>
  <c r="F14" i="57"/>
  <c r="E14" i="57"/>
  <c r="D14" i="57"/>
  <c r="C14" i="57"/>
  <c r="B14" i="57"/>
  <c r="I13" i="57"/>
  <c r="H13" i="57"/>
  <c r="G13" i="57"/>
  <c r="F13" i="57"/>
  <c r="E13" i="57"/>
  <c r="D13" i="57"/>
  <c r="C13" i="57"/>
  <c r="B13" i="57"/>
  <c r="I12" i="57"/>
  <c r="H12" i="57"/>
  <c r="G12" i="57"/>
  <c r="F12" i="57"/>
  <c r="E12" i="57"/>
  <c r="D12" i="57"/>
  <c r="C12" i="57"/>
  <c r="B12" i="57"/>
  <c r="I11" i="57"/>
  <c r="H11" i="57"/>
  <c r="G11" i="57"/>
  <c r="F11" i="57"/>
  <c r="E11" i="57"/>
  <c r="D11" i="57"/>
  <c r="C11" i="57"/>
  <c r="B11" i="57"/>
  <c r="I10" i="57"/>
  <c r="H10" i="57"/>
  <c r="G10" i="57"/>
  <c r="F10" i="57"/>
  <c r="E10" i="57"/>
  <c r="D10" i="57"/>
  <c r="C10" i="57"/>
  <c r="B10" i="57"/>
  <c r="I9" i="57"/>
  <c r="H9" i="57"/>
  <c r="G9" i="57"/>
  <c r="F9" i="57"/>
  <c r="E9" i="57"/>
  <c r="D9" i="57"/>
  <c r="C9" i="57"/>
  <c r="B9" i="57"/>
  <c r="I8" i="57"/>
  <c r="H8" i="57"/>
  <c r="G8" i="57"/>
  <c r="F8" i="57"/>
  <c r="E8" i="57"/>
  <c r="D8" i="57"/>
  <c r="C8" i="57"/>
  <c r="B8" i="57"/>
  <c r="I7" i="57"/>
  <c r="H7" i="57"/>
  <c r="G7" i="57"/>
  <c r="F7" i="57"/>
  <c r="E7" i="57"/>
  <c r="D7" i="57"/>
  <c r="C7" i="57"/>
  <c r="B7" i="57"/>
  <c r="I6" i="57"/>
  <c r="H6" i="57"/>
  <c r="G6" i="57"/>
  <c r="F6" i="57"/>
  <c r="E6" i="57"/>
  <c r="D6" i="57"/>
  <c r="C6" i="57"/>
  <c r="B6" i="57"/>
  <c r="I5" i="57"/>
  <c r="H5" i="57"/>
  <c r="G5" i="57"/>
  <c r="F5" i="57"/>
  <c r="E5" i="57"/>
  <c r="D5" i="57"/>
  <c r="C5" i="57"/>
  <c r="B5" i="57"/>
  <c r="M15" i="129"/>
  <c r="L15" i="129"/>
  <c r="K15" i="129"/>
  <c r="J15" i="129"/>
  <c r="I15" i="129"/>
  <c r="H15" i="129"/>
  <c r="G15" i="129"/>
  <c r="F15" i="129"/>
  <c r="E15" i="129"/>
  <c r="D15" i="129"/>
  <c r="C15" i="129"/>
  <c r="B15" i="129"/>
  <c r="M14" i="129"/>
  <c r="L14" i="129"/>
  <c r="K14" i="129"/>
  <c r="J14" i="129"/>
  <c r="I14" i="129"/>
  <c r="H14" i="129"/>
  <c r="G14" i="129"/>
  <c r="F14" i="129"/>
  <c r="E14" i="129"/>
  <c r="D14" i="129"/>
  <c r="C14" i="129"/>
  <c r="B14" i="129"/>
  <c r="M13" i="129"/>
  <c r="L13" i="129"/>
  <c r="K13" i="129"/>
  <c r="J13" i="129"/>
  <c r="I13" i="129"/>
  <c r="H13" i="129"/>
  <c r="G13" i="129"/>
  <c r="F13" i="129"/>
  <c r="E13" i="129"/>
  <c r="D13" i="129"/>
  <c r="C13" i="129"/>
  <c r="B13" i="129"/>
  <c r="M12" i="129"/>
  <c r="L12" i="129"/>
  <c r="K12" i="129"/>
  <c r="J12" i="129"/>
  <c r="I12" i="129"/>
  <c r="H12" i="129"/>
  <c r="G12" i="129"/>
  <c r="F12" i="129"/>
  <c r="E12" i="129"/>
  <c r="D12" i="129"/>
  <c r="C12" i="129"/>
  <c r="B12" i="129"/>
  <c r="M11" i="129"/>
  <c r="L11" i="129"/>
  <c r="K11" i="129"/>
  <c r="J11" i="129"/>
  <c r="I11" i="129"/>
  <c r="H11" i="129"/>
  <c r="G11" i="129"/>
  <c r="F11" i="129"/>
  <c r="E11" i="129"/>
  <c r="D11" i="129"/>
  <c r="C11" i="129"/>
  <c r="B11" i="129"/>
  <c r="M10" i="129"/>
  <c r="L10" i="129"/>
  <c r="K10" i="129"/>
  <c r="J10" i="129"/>
  <c r="I10" i="129"/>
  <c r="H10" i="129"/>
  <c r="G10" i="129"/>
  <c r="F10" i="129"/>
  <c r="E10" i="129"/>
  <c r="D10" i="129"/>
  <c r="C10" i="129"/>
  <c r="B10" i="129"/>
  <c r="M9" i="129"/>
  <c r="L9" i="129"/>
  <c r="K9" i="129"/>
  <c r="J9" i="129"/>
  <c r="I9" i="129"/>
  <c r="H9" i="129"/>
  <c r="G9" i="129"/>
  <c r="F9" i="129"/>
  <c r="E9" i="129"/>
  <c r="D9" i="129"/>
  <c r="C9" i="129"/>
  <c r="B9" i="129"/>
  <c r="M8" i="129"/>
  <c r="L8" i="129"/>
  <c r="K8" i="129"/>
  <c r="J8" i="129"/>
  <c r="I8" i="129"/>
  <c r="H8" i="129"/>
  <c r="G8" i="129"/>
  <c r="F8" i="129"/>
  <c r="E8" i="129"/>
  <c r="D8" i="129"/>
  <c r="C8" i="129"/>
  <c r="B8" i="129"/>
  <c r="M14" i="77"/>
  <c r="M13" i="77"/>
  <c r="M12" i="77"/>
  <c r="M11" i="77"/>
  <c r="B27" i="77" s="1"/>
  <c r="M10" i="77"/>
  <c r="M9" i="77"/>
  <c r="B25" i="77" s="1"/>
  <c r="M8" i="77"/>
  <c r="B24" i="77" s="1"/>
  <c r="M7" i="77"/>
  <c r="B23" i="77" s="1"/>
  <c r="L20" i="77"/>
  <c r="L19" i="77"/>
  <c r="L18" i="77"/>
  <c r="L17" i="77"/>
  <c r="L14" i="77"/>
  <c r="L13" i="77"/>
  <c r="L12" i="77"/>
  <c r="L11" i="77"/>
  <c r="L10" i="77"/>
  <c r="L9" i="77"/>
  <c r="L8" i="77"/>
  <c r="L7" i="77"/>
  <c r="K20" i="77"/>
  <c r="K19" i="77"/>
  <c r="K18" i="77"/>
  <c r="K17" i="77"/>
  <c r="K14" i="77"/>
  <c r="K13" i="77"/>
  <c r="K12" i="77"/>
  <c r="K11" i="77"/>
  <c r="K10" i="77"/>
  <c r="K9" i="77"/>
  <c r="K8" i="77"/>
  <c r="K7" i="77"/>
  <c r="B30" i="77"/>
  <c r="B29" i="77"/>
  <c r="B28" i="77"/>
  <c r="B26" i="77"/>
  <c r="J20" i="77"/>
  <c r="I20" i="77"/>
  <c r="H20" i="77"/>
  <c r="G20" i="77"/>
  <c r="F20" i="77"/>
  <c r="E20" i="77"/>
  <c r="D20" i="77"/>
  <c r="C20" i="77"/>
  <c r="B20" i="77"/>
  <c r="J19" i="77"/>
  <c r="I19" i="77"/>
  <c r="H19" i="77"/>
  <c r="G19" i="77"/>
  <c r="F19" i="77"/>
  <c r="E19" i="77"/>
  <c r="D19" i="77"/>
  <c r="C19" i="77"/>
  <c r="B19" i="77"/>
  <c r="J18" i="77"/>
  <c r="I18" i="77"/>
  <c r="H18" i="77"/>
  <c r="G18" i="77"/>
  <c r="F18" i="77"/>
  <c r="E18" i="77"/>
  <c r="D18" i="77"/>
  <c r="C18" i="77"/>
  <c r="B18" i="77"/>
  <c r="J17" i="77"/>
  <c r="I17" i="77"/>
  <c r="H17" i="77"/>
  <c r="G17" i="77"/>
  <c r="F17" i="77"/>
  <c r="E17" i="77"/>
  <c r="D17" i="77"/>
  <c r="C17" i="77"/>
  <c r="B17" i="77"/>
  <c r="J16" i="77"/>
  <c r="I16" i="77"/>
  <c r="H16" i="77"/>
  <c r="G16" i="77"/>
  <c r="F16" i="77"/>
  <c r="E16" i="77"/>
  <c r="D16" i="77"/>
  <c r="C16" i="77"/>
  <c r="B16" i="77"/>
  <c r="J15" i="77"/>
  <c r="I15" i="77"/>
  <c r="H15" i="77"/>
  <c r="G15" i="77"/>
  <c r="F15" i="77"/>
  <c r="E15" i="77"/>
  <c r="D15" i="77"/>
  <c r="C15" i="77"/>
  <c r="B15" i="77"/>
  <c r="J14" i="77"/>
  <c r="I14" i="77"/>
  <c r="H14" i="77"/>
  <c r="G14" i="77"/>
  <c r="F14" i="77"/>
  <c r="E14" i="77"/>
  <c r="D14" i="77"/>
  <c r="C14" i="77"/>
  <c r="B14" i="77"/>
  <c r="J13" i="77"/>
  <c r="I13" i="77"/>
  <c r="H13" i="77"/>
  <c r="G13" i="77"/>
  <c r="F13" i="77"/>
  <c r="E13" i="77"/>
  <c r="D13" i="77"/>
  <c r="C13" i="77"/>
  <c r="B13" i="77"/>
  <c r="J12" i="77"/>
  <c r="I12" i="77"/>
  <c r="H12" i="77"/>
  <c r="G12" i="77"/>
  <c r="F12" i="77"/>
  <c r="E12" i="77"/>
  <c r="D12" i="77"/>
  <c r="C12" i="77"/>
  <c r="B12" i="77"/>
  <c r="J11" i="77"/>
  <c r="I11" i="77"/>
  <c r="H11" i="77"/>
  <c r="G11" i="77"/>
  <c r="F11" i="77"/>
  <c r="E11" i="77"/>
  <c r="D11" i="77"/>
  <c r="C11" i="77"/>
  <c r="B11" i="77"/>
  <c r="J10" i="77"/>
  <c r="I10" i="77"/>
  <c r="H10" i="77"/>
  <c r="G10" i="77"/>
  <c r="F10" i="77"/>
  <c r="E10" i="77"/>
  <c r="D10" i="77"/>
  <c r="C10" i="77"/>
  <c r="B10" i="77"/>
  <c r="J9" i="77"/>
  <c r="I9" i="77"/>
  <c r="H9" i="77"/>
  <c r="G9" i="77"/>
  <c r="F9" i="77"/>
  <c r="E9" i="77"/>
  <c r="D9" i="77"/>
  <c r="C9" i="77"/>
  <c r="B9" i="77"/>
  <c r="J8" i="77"/>
  <c r="I8" i="77"/>
  <c r="H8" i="77"/>
  <c r="G8" i="77"/>
  <c r="F8" i="77"/>
  <c r="E8" i="77"/>
  <c r="D8" i="77"/>
  <c r="C8" i="77"/>
  <c r="B8" i="77"/>
  <c r="J7" i="77"/>
  <c r="I7" i="77"/>
  <c r="H7" i="77"/>
  <c r="G7" i="77"/>
  <c r="F7" i="77"/>
  <c r="E7" i="77"/>
  <c r="D7" i="77"/>
  <c r="C7" i="77"/>
  <c r="B7" i="77"/>
  <c r="M20" i="77"/>
  <c r="B36" i="77" s="1"/>
  <c r="M19" i="77"/>
  <c r="B35" i="77" s="1"/>
  <c r="M18" i="77"/>
  <c r="B34" i="77" s="1"/>
  <c r="M17" i="77"/>
  <c r="B33" i="77" s="1"/>
  <c r="M25" i="147"/>
  <c r="L25" i="147"/>
  <c r="K25" i="147"/>
  <c r="J25" i="147"/>
  <c r="I25" i="147"/>
  <c r="H25" i="147"/>
  <c r="G25" i="147"/>
  <c r="F25" i="147"/>
  <c r="E25" i="147"/>
  <c r="D25" i="147"/>
  <c r="C25" i="147"/>
  <c r="B25" i="147"/>
  <c r="M24" i="147"/>
  <c r="L24" i="147"/>
  <c r="K24" i="147"/>
  <c r="J24" i="147"/>
  <c r="I24" i="147"/>
  <c r="H24" i="147"/>
  <c r="G24" i="147"/>
  <c r="F24" i="147"/>
  <c r="E24" i="147"/>
  <c r="D24" i="147"/>
  <c r="C24" i="147"/>
  <c r="B24" i="147"/>
  <c r="M23" i="147"/>
  <c r="L23" i="147"/>
  <c r="K23" i="147"/>
  <c r="J23" i="147"/>
  <c r="I23" i="147"/>
  <c r="H23" i="147"/>
  <c r="G23" i="147"/>
  <c r="F23" i="147"/>
  <c r="E23" i="147"/>
  <c r="D23" i="147"/>
  <c r="C23" i="147"/>
  <c r="B23" i="147"/>
  <c r="M21" i="147"/>
  <c r="L21" i="147"/>
  <c r="K21" i="147"/>
  <c r="J21" i="147"/>
  <c r="I21" i="147"/>
  <c r="H21" i="147"/>
  <c r="G21" i="147"/>
  <c r="F21" i="147"/>
  <c r="E21" i="147"/>
  <c r="D21" i="147"/>
  <c r="C21" i="147"/>
  <c r="B21" i="147"/>
  <c r="M20" i="147"/>
  <c r="L20" i="147"/>
  <c r="K20" i="147"/>
  <c r="J20" i="147"/>
  <c r="I20" i="147"/>
  <c r="H20" i="147"/>
  <c r="G20" i="147"/>
  <c r="F20" i="147"/>
  <c r="E20" i="147"/>
  <c r="D20" i="147"/>
  <c r="C20" i="147"/>
  <c r="B20" i="147"/>
  <c r="M19" i="147"/>
  <c r="L19" i="147"/>
  <c r="K19" i="147"/>
  <c r="J19" i="147"/>
  <c r="I19" i="147"/>
  <c r="H19" i="147"/>
  <c r="G19" i="147"/>
  <c r="F19" i="147"/>
  <c r="E19" i="147"/>
  <c r="D19" i="147"/>
  <c r="C19" i="147"/>
  <c r="B19" i="147"/>
  <c r="M18" i="147"/>
  <c r="L18" i="147"/>
  <c r="K18" i="147"/>
  <c r="J18" i="147"/>
  <c r="I18" i="147"/>
  <c r="H18" i="147"/>
  <c r="G18" i="147"/>
  <c r="F18" i="147"/>
  <c r="E18" i="147"/>
  <c r="D18" i="147"/>
  <c r="C18" i="147"/>
  <c r="B18" i="147"/>
  <c r="M17" i="147"/>
  <c r="L17" i="147"/>
  <c r="K17" i="147"/>
  <c r="J17" i="147"/>
  <c r="I17" i="147"/>
  <c r="H17" i="147"/>
  <c r="G17" i="147"/>
  <c r="F17" i="147"/>
  <c r="E17" i="147"/>
  <c r="D17" i="147"/>
  <c r="C17" i="147"/>
  <c r="B17" i="147"/>
  <c r="M16" i="147"/>
  <c r="L16" i="147"/>
  <c r="K16" i="147"/>
  <c r="J16" i="147"/>
  <c r="I16" i="147"/>
  <c r="H16" i="147"/>
  <c r="G16" i="147"/>
  <c r="F16" i="147"/>
  <c r="E16" i="147"/>
  <c r="D16" i="147"/>
  <c r="C16" i="147"/>
  <c r="B16" i="147"/>
  <c r="M15" i="147"/>
  <c r="L15" i="147"/>
  <c r="K15" i="147"/>
  <c r="J15" i="147"/>
  <c r="I15" i="147"/>
  <c r="H15" i="147"/>
  <c r="G15" i="147"/>
  <c r="F15" i="147"/>
  <c r="E15" i="147"/>
  <c r="D15" i="147"/>
  <c r="C15" i="147"/>
  <c r="B15" i="147"/>
  <c r="M13" i="147"/>
  <c r="L13" i="147"/>
  <c r="K13" i="147"/>
  <c r="J13" i="147"/>
  <c r="I13" i="147"/>
  <c r="H13" i="147"/>
  <c r="G13" i="147"/>
  <c r="F13" i="147"/>
  <c r="E13" i="147"/>
  <c r="D13" i="147"/>
  <c r="C13" i="147"/>
  <c r="B13" i="147"/>
  <c r="M12" i="147"/>
  <c r="L12" i="147"/>
  <c r="K12" i="147"/>
  <c r="J12" i="147"/>
  <c r="I12" i="147"/>
  <c r="H12" i="147"/>
  <c r="G12" i="147"/>
  <c r="F12" i="147"/>
  <c r="E12" i="147"/>
  <c r="D12" i="147"/>
  <c r="C12" i="147"/>
  <c r="B12" i="147"/>
  <c r="M11" i="147"/>
  <c r="L11" i="147"/>
  <c r="K11" i="147"/>
  <c r="J11" i="147"/>
  <c r="I11" i="147"/>
  <c r="H11" i="147"/>
  <c r="G11" i="147"/>
  <c r="F11" i="147"/>
  <c r="E11" i="147"/>
  <c r="D11" i="147"/>
  <c r="C11" i="147"/>
  <c r="B11" i="147"/>
  <c r="M10" i="147"/>
  <c r="L10" i="147"/>
  <c r="K10" i="147"/>
  <c r="J10" i="147"/>
  <c r="I10" i="147"/>
  <c r="H10" i="147"/>
  <c r="G10" i="147"/>
  <c r="F10" i="147"/>
  <c r="E10" i="147"/>
  <c r="D10" i="147"/>
  <c r="C10" i="147"/>
  <c r="B10" i="147"/>
  <c r="M9" i="147"/>
  <c r="L9" i="147"/>
  <c r="K9" i="147"/>
  <c r="J9" i="147"/>
  <c r="I9" i="147"/>
  <c r="H9" i="147"/>
  <c r="G9" i="147"/>
  <c r="F9" i="147"/>
  <c r="E9" i="147"/>
  <c r="D9" i="147"/>
  <c r="C9" i="147"/>
  <c r="B9" i="147"/>
  <c r="M8" i="147"/>
  <c r="L8" i="147"/>
  <c r="K8" i="147"/>
  <c r="J8" i="147"/>
  <c r="I8" i="147"/>
  <c r="H8" i="147"/>
  <c r="G8" i="147"/>
  <c r="F8" i="147"/>
  <c r="E8" i="147"/>
  <c r="D8" i="147"/>
  <c r="C8" i="147"/>
  <c r="B8" i="147"/>
  <c r="M7" i="147"/>
  <c r="L7" i="147"/>
  <c r="K7" i="147"/>
  <c r="J7" i="147"/>
  <c r="I7" i="147"/>
  <c r="H7" i="147"/>
  <c r="G7" i="147"/>
  <c r="F7" i="147"/>
  <c r="E7" i="147"/>
  <c r="D7" i="147"/>
  <c r="C7" i="147"/>
  <c r="B7" i="147"/>
  <c r="M6" i="147"/>
  <c r="L6" i="147"/>
  <c r="K6" i="147"/>
  <c r="J6" i="147"/>
  <c r="I6" i="147"/>
  <c r="H6" i="147"/>
  <c r="G6" i="147"/>
  <c r="F6" i="147"/>
  <c r="E6" i="147"/>
  <c r="D6" i="147"/>
  <c r="C6" i="147"/>
  <c r="B6" i="147"/>
  <c r="O20" i="130"/>
  <c r="N20" i="130"/>
  <c r="M20" i="130"/>
  <c r="L20" i="130"/>
  <c r="K20" i="130"/>
  <c r="J20" i="130"/>
  <c r="I20" i="130"/>
  <c r="H20" i="130"/>
  <c r="G20" i="130"/>
  <c r="F20" i="130"/>
  <c r="E20" i="130"/>
  <c r="D20" i="130"/>
  <c r="C20" i="130"/>
  <c r="B20" i="130"/>
  <c r="O19" i="130"/>
  <c r="N19" i="130"/>
  <c r="M19" i="130"/>
  <c r="L19" i="130"/>
  <c r="K19" i="130"/>
  <c r="J19" i="130"/>
  <c r="I19" i="130"/>
  <c r="H19" i="130"/>
  <c r="G19" i="130"/>
  <c r="F19" i="130"/>
  <c r="E19" i="130"/>
  <c r="D19" i="130"/>
  <c r="C19" i="130"/>
  <c r="B19" i="130"/>
  <c r="O18" i="130"/>
  <c r="N18" i="130"/>
  <c r="M18" i="130"/>
  <c r="L18" i="130"/>
  <c r="K18" i="130"/>
  <c r="J18" i="130"/>
  <c r="I18" i="130"/>
  <c r="H18" i="130"/>
  <c r="G18" i="130"/>
  <c r="F18" i="130"/>
  <c r="E18" i="130"/>
  <c r="D18" i="130"/>
  <c r="C18" i="130"/>
  <c r="B18" i="130"/>
  <c r="O17" i="130"/>
  <c r="N17" i="130"/>
  <c r="M17" i="130"/>
  <c r="L17" i="130"/>
  <c r="K17" i="130"/>
  <c r="J17" i="130"/>
  <c r="I17" i="130"/>
  <c r="H17" i="130"/>
  <c r="G17" i="130"/>
  <c r="F17" i="130"/>
  <c r="E17" i="130"/>
  <c r="D17" i="130"/>
  <c r="C17" i="130"/>
  <c r="B17" i="130"/>
  <c r="O16" i="130"/>
  <c r="N16" i="130"/>
  <c r="M16" i="130"/>
  <c r="L16" i="130"/>
  <c r="K16" i="130"/>
  <c r="J16" i="130"/>
  <c r="I16" i="130"/>
  <c r="H16" i="130"/>
  <c r="G16" i="130"/>
  <c r="F16" i="130"/>
  <c r="E16" i="130"/>
  <c r="D16" i="130"/>
  <c r="C16" i="130"/>
  <c r="B16" i="130"/>
  <c r="O15" i="130"/>
  <c r="N15" i="130"/>
  <c r="M15" i="130"/>
  <c r="L15" i="130"/>
  <c r="K15" i="130"/>
  <c r="J15" i="130"/>
  <c r="I15" i="130"/>
  <c r="H15" i="130"/>
  <c r="G15" i="130"/>
  <c r="F15" i="130"/>
  <c r="E15" i="130"/>
  <c r="D15" i="130"/>
  <c r="C15" i="130"/>
  <c r="B15" i="130"/>
  <c r="O14" i="130"/>
  <c r="N14" i="130"/>
  <c r="M14" i="130"/>
  <c r="L14" i="130"/>
  <c r="K14" i="130"/>
  <c r="J14" i="130"/>
  <c r="I14" i="130"/>
  <c r="H14" i="130"/>
  <c r="G14" i="130"/>
  <c r="F14" i="130"/>
  <c r="E14" i="130"/>
  <c r="D14" i="130"/>
  <c r="C14" i="130"/>
  <c r="B14" i="130"/>
  <c r="O13" i="130"/>
  <c r="N13" i="130"/>
  <c r="M13" i="130"/>
  <c r="L13" i="130"/>
  <c r="K13" i="130"/>
  <c r="J13" i="130"/>
  <c r="I13" i="130"/>
  <c r="H13" i="130"/>
  <c r="G13" i="130"/>
  <c r="F13" i="130"/>
  <c r="E13" i="130"/>
  <c r="D13" i="130"/>
  <c r="C13" i="130"/>
  <c r="B13" i="130"/>
  <c r="O12" i="130"/>
  <c r="N12" i="130"/>
  <c r="M12" i="130"/>
  <c r="L12" i="130"/>
  <c r="K12" i="130"/>
  <c r="J12" i="130"/>
  <c r="I12" i="130"/>
  <c r="H12" i="130"/>
  <c r="G12" i="130"/>
  <c r="F12" i="130"/>
  <c r="E12" i="130"/>
  <c r="D12" i="130"/>
  <c r="C12" i="130"/>
  <c r="B12" i="130"/>
  <c r="O11" i="130"/>
  <c r="N11" i="130"/>
  <c r="M11" i="130"/>
  <c r="L11" i="130"/>
  <c r="K11" i="130"/>
  <c r="J11" i="130"/>
  <c r="I11" i="130"/>
  <c r="H11" i="130"/>
  <c r="G11" i="130"/>
  <c r="F11" i="130"/>
  <c r="E11" i="130"/>
  <c r="D11" i="130"/>
  <c r="C11" i="130"/>
  <c r="B11" i="130"/>
  <c r="O10" i="130"/>
  <c r="N10" i="130"/>
  <c r="M10" i="130"/>
  <c r="L10" i="130"/>
  <c r="K10" i="130"/>
  <c r="J10" i="130"/>
  <c r="I10" i="130"/>
  <c r="H10" i="130"/>
  <c r="G10" i="130"/>
  <c r="F10" i="130"/>
  <c r="E10" i="130"/>
  <c r="D10" i="130"/>
  <c r="C10" i="130"/>
  <c r="B10" i="130"/>
  <c r="O9" i="130"/>
  <c r="N9" i="130"/>
  <c r="M9" i="130"/>
  <c r="L9" i="130"/>
  <c r="K9" i="130"/>
  <c r="J9" i="130"/>
  <c r="I9" i="130"/>
  <c r="H9" i="130"/>
  <c r="G9" i="130"/>
  <c r="F9" i="130"/>
  <c r="E9" i="130"/>
  <c r="D9" i="130"/>
  <c r="C9" i="130"/>
  <c r="B9" i="130"/>
  <c r="O8" i="130"/>
  <c r="N8" i="130"/>
  <c r="M8" i="130"/>
  <c r="L8" i="130"/>
  <c r="K8" i="130"/>
  <c r="J8" i="130"/>
  <c r="I8" i="130"/>
  <c r="H8" i="130"/>
  <c r="G8" i="130"/>
  <c r="F8" i="130"/>
  <c r="E8" i="130"/>
  <c r="D8" i="130"/>
  <c r="C8" i="130"/>
  <c r="B8" i="130"/>
  <c r="O7" i="130"/>
  <c r="N7" i="130"/>
  <c r="M7" i="130"/>
  <c r="L7" i="130"/>
  <c r="K7" i="130"/>
  <c r="J7" i="130"/>
  <c r="I7" i="130"/>
  <c r="H7" i="130"/>
  <c r="G7" i="130"/>
  <c r="F7" i="130"/>
  <c r="E7" i="130"/>
  <c r="D7" i="130"/>
  <c r="C7" i="130"/>
  <c r="B7" i="130"/>
  <c r="O6" i="130"/>
  <c r="N6" i="130"/>
  <c r="M6" i="130"/>
  <c r="L6" i="130"/>
  <c r="K6" i="130"/>
  <c r="J6" i="130"/>
  <c r="I6" i="130"/>
  <c r="H6" i="130"/>
  <c r="G6" i="130"/>
  <c r="F6" i="130"/>
  <c r="E6" i="130"/>
  <c r="D6" i="130"/>
  <c r="C6" i="130"/>
  <c r="B6" i="130"/>
  <c r="O5" i="130"/>
  <c r="N5" i="130"/>
  <c r="M5" i="130"/>
  <c r="L5" i="130"/>
  <c r="K5" i="130"/>
  <c r="J5" i="130"/>
  <c r="I5" i="130"/>
  <c r="H5" i="130"/>
  <c r="G5" i="130"/>
  <c r="F5" i="130"/>
  <c r="E5" i="130"/>
  <c r="D5" i="130"/>
  <c r="C5" i="130"/>
  <c r="B5" i="130"/>
  <c r="M20" i="131"/>
  <c r="L20" i="131"/>
  <c r="K20" i="131"/>
  <c r="J20" i="131"/>
  <c r="I20" i="131"/>
  <c r="H20" i="131"/>
  <c r="G20" i="131"/>
  <c r="F20" i="131"/>
  <c r="E20" i="131"/>
  <c r="D20" i="131"/>
  <c r="C20" i="131"/>
  <c r="B20" i="131"/>
  <c r="M19" i="131"/>
  <c r="L19" i="131"/>
  <c r="K19" i="131"/>
  <c r="J19" i="131"/>
  <c r="I19" i="131"/>
  <c r="H19" i="131"/>
  <c r="G19" i="131"/>
  <c r="F19" i="131"/>
  <c r="E19" i="131"/>
  <c r="D19" i="131"/>
  <c r="C19" i="131"/>
  <c r="B19" i="131"/>
  <c r="M18" i="131"/>
  <c r="L18" i="131"/>
  <c r="K18" i="131"/>
  <c r="J18" i="131"/>
  <c r="I18" i="131"/>
  <c r="H18" i="131"/>
  <c r="G18" i="131"/>
  <c r="F18" i="131"/>
  <c r="E18" i="131"/>
  <c r="D18" i="131"/>
  <c r="C18" i="131"/>
  <c r="B18" i="131"/>
  <c r="M17" i="131"/>
  <c r="L17" i="131"/>
  <c r="K17" i="131"/>
  <c r="J17" i="131"/>
  <c r="I17" i="131"/>
  <c r="H17" i="131"/>
  <c r="G17" i="131"/>
  <c r="F17" i="131"/>
  <c r="E17" i="131"/>
  <c r="D17" i="131"/>
  <c r="C17" i="131"/>
  <c r="B17" i="131"/>
  <c r="M16" i="131"/>
  <c r="L16" i="131"/>
  <c r="K16" i="131"/>
  <c r="J16" i="131"/>
  <c r="I16" i="131"/>
  <c r="H16" i="131"/>
  <c r="G16" i="131"/>
  <c r="F16" i="131"/>
  <c r="E16" i="131"/>
  <c r="D16" i="131"/>
  <c r="C16" i="131"/>
  <c r="B16" i="131"/>
  <c r="M15" i="131"/>
  <c r="L15" i="131"/>
  <c r="K15" i="131"/>
  <c r="J15" i="131"/>
  <c r="I15" i="131"/>
  <c r="H15" i="131"/>
  <c r="G15" i="131"/>
  <c r="F15" i="131"/>
  <c r="E15" i="131"/>
  <c r="D15" i="131"/>
  <c r="C15" i="131"/>
  <c r="B15" i="131"/>
  <c r="M14" i="131"/>
  <c r="L14" i="131"/>
  <c r="K14" i="131"/>
  <c r="J14" i="131"/>
  <c r="I14" i="131"/>
  <c r="H14" i="131"/>
  <c r="G14" i="131"/>
  <c r="F14" i="131"/>
  <c r="E14" i="131"/>
  <c r="D14" i="131"/>
  <c r="C14" i="131"/>
  <c r="B14" i="131"/>
  <c r="M13" i="131"/>
  <c r="L13" i="131"/>
  <c r="K13" i="131"/>
  <c r="J13" i="131"/>
  <c r="I13" i="131"/>
  <c r="H13" i="131"/>
  <c r="G13" i="131"/>
  <c r="F13" i="131"/>
  <c r="E13" i="131"/>
  <c r="D13" i="131"/>
  <c r="C13" i="131"/>
  <c r="B13" i="131"/>
  <c r="M12" i="131"/>
  <c r="L12" i="131"/>
  <c r="K12" i="131"/>
  <c r="J12" i="131"/>
  <c r="I12" i="131"/>
  <c r="H12" i="131"/>
  <c r="G12" i="131"/>
  <c r="F12" i="131"/>
  <c r="E12" i="131"/>
  <c r="D12" i="131"/>
  <c r="C12" i="131"/>
  <c r="B12" i="131"/>
  <c r="M11" i="131"/>
  <c r="L11" i="131"/>
  <c r="K11" i="131"/>
  <c r="J11" i="131"/>
  <c r="I11" i="131"/>
  <c r="H11" i="131"/>
  <c r="G11" i="131"/>
  <c r="F11" i="131"/>
  <c r="E11" i="131"/>
  <c r="D11" i="131"/>
  <c r="C11" i="131"/>
  <c r="B11" i="131"/>
  <c r="M10" i="131"/>
  <c r="L10" i="131"/>
  <c r="K10" i="131"/>
  <c r="J10" i="131"/>
  <c r="I10" i="131"/>
  <c r="H10" i="131"/>
  <c r="G10" i="131"/>
  <c r="F10" i="131"/>
  <c r="E10" i="131"/>
  <c r="D10" i="131"/>
  <c r="C10" i="131"/>
  <c r="B10" i="131"/>
  <c r="M9" i="131"/>
  <c r="L9" i="131"/>
  <c r="K9" i="131"/>
  <c r="J9" i="131"/>
  <c r="I9" i="131"/>
  <c r="H9" i="131"/>
  <c r="G9" i="131"/>
  <c r="F9" i="131"/>
  <c r="E9" i="131"/>
  <c r="D9" i="131"/>
  <c r="C9" i="131"/>
  <c r="B9" i="131"/>
  <c r="M8" i="131"/>
  <c r="L8" i="131"/>
  <c r="K8" i="131"/>
  <c r="J8" i="131"/>
  <c r="I8" i="131"/>
  <c r="H8" i="131"/>
  <c r="G8" i="131"/>
  <c r="F8" i="131"/>
  <c r="E8" i="131"/>
  <c r="D8" i="131"/>
  <c r="C8" i="131"/>
  <c r="B8" i="131"/>
  <c r="M7" i="131"/>
  <c r="L7" i="131"/>
  <c r="K7" i="131"/>
  <c r="J7" i="131"/>
  <c r="I7" i="131"/>
  <c r="H7" i="131"/>
  <c r="G7" i="131"/>
  <c r="F7" i="131"/>
  <c r="E7" i="131"/>
  <c r="D7" i="131"/>
  <c r="C7" i="131"/>
  <c r="B7" i="131"/>
  <c r="M23" i="53"/>
  <c r="L23" i="53"/>
  <c r="K23" i="53"/>
  <c r="J23" i="53"/>
  <c r="I23" i="53"/>
  <c r="H23" i="53"/>
  <c r="G23" i="53"/>
  <c r="F23" i="53"/>
  <c r="E23" i="53"/>
  <c r="D23" i="53"/>
  <c r="C23" i="53"/>
  <c r="B23" i="53"/>
  <c r="M22" i="53"/>
  <c r="L22" i="53"/>
  <c r="K22" i="53"/>
  <c r="J22" i="53"/>
  <c r="I22" i="53"/>
  <c r="H22" i="53"/>
  <c r="G22" i="53"/>
  <c r="F22" i="53"/>
  <c r="E22" i="53"/>
  <c r="D22" i="53"/>
  <c r="C22" i="53"/>
  <c r="B22" i="53"/>
  <c r="M21" i="53"/>
  <c r="L21" i="53"/>
  <c r="K21" i="53"/>
  <c r="J21" i="53"/>
  <c r="I21" i="53"/>
  <c r="H21" i="53"/>
  <c r="G21" i="53"/>
  <c r="F21" i="53"/>
  <c r="E21" i="53"/>
  <c r="D21" i="53"/>
  <c r="C21" i="53"/>
  <c r="B21" i="53"/>
  <c r="M20" i="53"/>
  <c r="L20" i="53"/>
  <c r="K20" i="53"/>
  <c r="J20" i="53"/>
  <c r="I20" i="53"/>
  <c r="H20" i="53"/>
  <c r="G20" i="53"/>
  <c r="F20" i="53"/>
  <c r="E20" i="53"/>
  <c r="D20" i="53"/>
  <c r="C20" i="53"/>
  <c r="B20" i="53"/>
  <c r="M19" i="53"/>
  <c r="L19" i="53"/>
  <c r="K19" i="53"/>
  <c r="J19" i="53"/>
  <c r="I19" i="53"/>
  <c r="H19" i="53"/>
  <c r="G19" i="53"/>
  <c r="F19" i="53"/>
  <c r="E19" i="53"/>
  <c r="D19" i="53"/>
  <c r="C19" i="53"/>
  <c r="B19" i="53"/>
  <c r="M18" i="53"/>
  <c r="L18" i="53"/>
  <c r="K18" i="53"/>
  <c r="J18" i="53"/>
  <c r="I18" i="53"/>
  <c r="H18" i="53"/>
  <c r="G18" i="53"/>
  <c r="F18" i="53"/>
  <c r="E18" i="53"/>
  <c r="D18" i="53"/>
  <c r="C18" i="53"/>
  <c r="B18" i="53"/>
  <c r="M17" i="53"/>
  <c r="L17" i="53"/>
  <c r="K17" i="53"/>
  <c r="J17" i="53"/>
  <c r="I17" i="53"/>
  <c r="H17" i="53"/>
  <c r="G17" i="53"/>
  <c r="F17" i="53"/>
  <c r="E17" i="53"/>
  <c r="D17" i="53"/>
  <c r="C17" i="53"/>
  <c r="B17" i="53"/>
  <c r="M16" i="53"/>
  <c r="L16" i="53"/>
  <c r="K16" i="53"/>
  <c r="J16" i="53"/>
  <c r="I16" i="53"/>
  <c r="H16" i="53"/>
  <c r="G16" i="53"/>
  <c r="F16" i="53"/>
  <c r="E16" i="53"/>
  <c r="D16" i="53"/>
  <c r="C16" i="53"/>
  <c r="B16" i="53"/>
  <c r="M15" i="53"/>
  <c r="L15" i="53"/>
  <c r="K15" i="53"/>
  <c r="J15" i="53"/>
  <c r="I15" i="53"/>
  <c r="H15" i="53"/>
  <c r="G15" i="53"/>
  <c r="F15" i="53"/>
  <c r="E15" i="53"/>
  <c r="D15" i="53"/>
  <c r="C15" i="53"/>
  <c r="B15" i="53"/>
  <c r="M14" i="53"/>
  <c r="L14" i="53"/>
  <c r="K14" i="53"/>
  <c r="J14" i="53"/>
  <c r="I14" i="53"/>
  <c r="H14" i="53"/>
  <c r="G14" i="53"/>
  <c r="F14" i="53"/>
  <c r="E14" i="53"/>
  <c r="D14" i="53"/>
  <c r="C14" i="53"/>
  <c r="B14" i="53"/>
  <c r="M13" i="53"/>
  <c r="L13" i="53"/>
  <c r="K13" i="53"/>
  <c r="J13" i="53"/>
  <c r="I13" i="53"/>
  <c r="H13" i="53"/>
  <c r="G13" i="53"/>
  <c r="F13" i="53"/>
  <c r="E13" i="53"/>
  <c r="D13" i="53"/>
  <c r="C13" i="53"/>
  <c r="B13" i="53"/>
  <c r="M12" i="53"/>
  <c r="L12" i="53"/>
  <c r="K12" i="53"/>
  <c r="J12" i="53"/>
  <c r="I12" i="53"/>
  <c r="H12" i="53"/>
  <c r="G12" i="53"/>
  <c r="F12" i="53"/>
  <c r="E12" i="53"/>
  <c r="D12" i="53"/>
  <c r="C12" i="53"/>
  <c r="B12" i="53"/>
  <c r="M11" i="53"/>
  <c r="L11" i="53"/>
  <c r="K11" i="53"/>
  <c r="J11" i="53"/>
  <c r="I11" i="53"/>
  <c r="H11" i="53"/>
  <c r="G11" i="53"/>
  <c r="F11" i="53"/>
  <c r="E11" i="53"/>
  <c r="D11" i="53"/>
  <c r="C11" i="53"/>
  <c r="B11" i="53"/>
  <c r="M10" i="53"/>
  <c r="L10" i="53"/>
  <c r="K10" i="53"/>
  <c r="J10" i="53"/>
  <c r="I10" i="53"/>
  <c r="H10" i="53"/>
  <c r="G10" i="53"/>
  <c r="F10" i="53"/>
  <c r="E10" i="53"/>
  <c r="D10" i="53"/>
  <c r="C10" i="53"/>
  <c r="B10" i="53"/>
  <c r="M9" i="53"/>
  <c r="L9" i="53"/>
  <c r="K9" i="53"/>
  <c r="J9" i="53"/>
  <c r="I9" i="53"/>
  <c r="H9" i="53"/>
  <c r="G9" i="53"/>
  <c r="F9" i="53"/>
  <c r="E9" i="53"/>
  <c r="D9" i="53"/>
  <c r="C9" i="53"/>
  <c r="B9" i="53"/>
  <c r="M8" i="53"/>
  <c r="L8" i="53"/>
  <c r="K8" i="53"/>
  <c r="J8" i="53"/>
  <c r="I8" i="53"/>
  <c r="H8" i="53"/>
  <c r="G8" i="53"/>
  <c r="F8" i="53"/>
  <c r="E8" i="53"/>
  <c r="D8" i="53"/>
  <c r="C8" i="53"/>
  <c r="B8" i="53"/>
  <c r="O20" i="132"/>
  <c r="N20" i="132"/>
  <c r="M20" i="132"/>
  <c r="L20" i="132"/>
  <c r="K20" i="132"/>
  <c r="J20" i="132"/>
  <c r="I20" i="132"/>
  <c r="H20" i="132"/>
  <c r="G20" i="132"/>
  <c r="F20" i="132"/>
  <c r="E20" i="132"/>
  <c r="D20" i="132"/>
  <c r="C20" i="132"/>
  <c r="B20" i="132"/>
  <c r="O19" i="132"/>
  <c r="N19" i="132"/>
  <c r="M19" i="132"/>
  <c r="L19" i="132"/>
  <c r="K19" i="132"/>
  <c r="J19" i="132"/>
  <c r="I19" i="132"/>
  <c r="H19" i="132"/>
  <c r="G19" i="132"/>
  <c r="F19" i="132"/>
  <c r="E19" i="132"/>
  <c r="D19" i="132"/>
  <c r="C19" i="132"/>
  <c r="B19" i="132"/>
  <c r="O18" i="132"/>
  <c r="N18" i="132"/>
  <c r="M18" i="132"/>
  <c r="L18" i="132"/>
  <c r="K18" i="132"/>
  <c r="J18" i="132"/>
  <c r="I18" i="132"/>
  <c r="H18" i="132"/>
  <c r="G18" i="132"/>
  <c r="F18" i="132"/>
  <c r="E18" i="132"/>
  <c r="D18" i="132"/>
  <c r="C18" i="132"/>
  <c r="B18" i="132"/>
  <c r="O17" i="132"/>
  <c r="N17" i="132"/>
  <c r="M17" i="132"/>
  <c r="L17" i="132"/>
  <c r="K17" i="132"/>
  <c r="J17" i="132"/>
  <c r="I17" i="132"/>
  <c r="H17" i="132"/>
  <c r="G17" i="132"/>
  <c r="F17" i="132"/>
  <c r="E17" i="132"/>
  <c r="D17" i="132"/>
  <c r="C17" i="132"/>
  <c r="B17" i="132"/>
  <c r="O16" i="132"/>
  <c r="N16" i="132"/>
  <c r="M16" i="132"/>
  <c r="L16" i="132"/>
  <c r="K16" i="132"/>
  <c r="J16" i="132"/>
  <c r="I16" i="132"/>
  <c r="H16" i="132"/>
  <c r="G16" i="132"/>
  <c r="F16" i="132"/>
  <c r="E16" i="132"/>
  <c r="D16" i="132"/>
  <c r="C16" i="132"/>
  <c r="B16" i="132"/>
  <c r="O15" i="132"/>
  <c r="N15" i="132"/>
  <c r="M15" i="132"/>
  <c r="L15" i="132"/>
  <c r="K15" i="132"/>
  <c r="J15" i="132"/>
  <c r="I15" i="132"/>
  <c r="H15" i="132"/>
  <c r="G15" i="132"/>
  <c r="F15" i="132"/>
  <c r="E15" i="132"/>
  <c r="D15" i="132"/>
  <c r="C15" i="132"/>
  <c r="B15" i="132"/>
  <c r="O14" i="132"/>
  <c r="N14" i="132"/>
  <c r="M14" i="132"/>
  <c r="L14" i="132"/>
  <c r="K14" i="132"/>
  <c r="J14" i="132"/>
  <c r="I14" i="132"/>
  <c r="H14" i="132"/>
  <c r="G14" i="132"/>
  <c r="F14" i="132"/>
  <c r="E14" i="132"/>
  <c r="D14" i="132"/>
  <c r="C14" i="132"/>
  <c r="B14" i="132"/>
  <c r="O13" i="132"/>
  <c r="N13" i="132"/>
  <c r="M13" i="132"/>
  <c r="L13" i="132"/>
  <c r="K13" i="132"/>
  <c r="J13" i="132"/>
  <c r="I13" i="132"/>
  <c r="H13" i="132"/>
  <c r="G13" i="132"/>
  <c r="F13" i="132"/>
  <c r="E13" i="132"/>
  <c r="D13" i="132"/>
  <c r="C13" i="132"/>
  <c r="B13" i="132"/>
  <c r="O12" i="132"/>
  <c r="N12" i="132"/>
  <c r="M12" i="132"/>
  <c r="L12" i="132"/>
  <c r="K12" i="132"/>
  <c r="J12" i="132"/>
  <c r="I12" i="132"/>
  <c r="H12" i="132"/>
  <c r="G12" i="132"/>
  <c r="F12" i="132"/>
  <c r="E12" i="132"/>
  <c r="D12" i="132"/>
  <c r="C12" i="132"/>
  <c r="B12" i="132"/>
  <c r="O11" i="132"/>
  <c r="N11" i="132"/>
  <c r="M11" i="132"/>
  <c r="L11" i="132"/>
  <c r="K11" i="132"/>
  <c r="J11" i="132"/>
  <c r="I11" i="132"/>
  <c r="H11" i="132"/>
  <c r="G11" i="132"/>
  <c r="F11" i="132"/>
  <c r="E11" i="132"/>
  <c r="D11" i="132"/>
  <c r="C11" i="132"/>
  <c r="B11" i="132"/>
  <c r="O10" i="132"/>
  <c r="N10" i="132"/>
  <c r="M10" i="132"/>
  <c r="L10" i="132"/>
  <c r="K10" i="132"/>
  <c r="J10" i="132"/>
  <c r="I10" i="132"/>
  <c r="H10" i="132"/>
  <c r="G10" i="132"/>
  <c r="F10" i="132"/>
  <c r="E10" i="132"/>
  <c r="D10" i="132"/>
  <c r="C10" i="132"/>
  <c r="B10" i="132"/>
  <c r="O9" i="132"/>
  <c r="N9" i="132"/>
  <c r="M9" i="132"/>
  <c r="L9" i="132"/>
  <c r="K9" i="132"/>
  <c r="J9" i="132"/>
  <c r="I9" i="132"/>
  <c r="H9" i="132"/>
  <c r="G9" i="132"/>
  <c r="F9" i="132"/>
  <c r="E9" i="132"/>
  <c r="D9" i="132"/>
  <c r="C9" i="132"/>
  <c r="B9" i="132"/>
  <c r="O8" i="132"/>
  <c r="N8" i="132"/>
  <c r="M8" i="132"/>
  <c r="L8" i="132"/>
  <c r="K8" i="132"/>
  <c r="J8" i="132"/>
  <c r="I8" i="132"/>
  <c r="H8" i="132"/>
  <c r="G8" i="132"/>
  <c r="F8" i="132"/>
  <c r="E8" i="132"/>
  <c r="D8" i="132"/>
  <c r="C8" i="132"/>
  <c r="B8" i="132"/>
  <c r="O7" i="132"/>
  <c r="N7" i="132"/>
  <c r="M7" i="132"/>
  <c r="L7" i="132"/>
  <c r="K7" i="132"/>
  <c r="J7" i="132"/>
  <c r="I7" i="132"/>
  <c r="H7" i="132"/>
  <c r="G7" i="132"/>
  <c r="F7" i="132"/>
  <c r="E7" i="132"/>
  <c r="D7" i="132"/>
  <c r="C7" i="132"/>
  <c r="B7" i="132"/>
  <c r="O6" i="132"/>
  <c r="N6" i="132"/>
  <c r="M6" i="132"/>
  <c r="L6" i="132"/>
  <c r="K6" i="132"/>
  <c r="J6" i="132"/>
  <c r="I6" i="132"/>
  <c r="H6" i="132"/>
  <c r="G6" i="132"/>
  <c r="F6" i="132"/>
  <c r="E6" i="132"/>
  <c r="D6" i="132"/>
  <c r="C6" i="132"/>
  <c r="B6" i="132"/>
  <c r="O5" i="132"/>
  <c r="N5" i="132"/>
  <c r="M5" i="132"/>
  <c r="L5" i="132"/>
  <c r="K5" i="132"/>
  <c r="J5" i="132"/>
  <c r="I5" i="132"/>
  <c r="H5" i="132"/>
  <c r="G5" i="132"/>
  <c r="F5" i="132"/>
  <c r="E5" i="132"/>
  <c r="D5" i="132"/>
  <c r="C5" i="132"/>
  <c r="B5" i="132"/>
  <c r="M20" i="127"/>
  <c r="L20" i="127"/>
  <c r="K20" i="127"/>
  <c r="J20" i="127"/>
  <c r="I20" i="127"/>
  <c r="H20" i="127"/>
  <c r="G20" i="127"/>
  <c r="F20" i="127"/>
  <c r="E20" i="127"/>
  <c r="D20" i="127"/>
  <c r="C20" i="127"/>
  <c r="B20" i="127"/>
  <c r="M19" i="127"/>
  <c r="L19" i="127"/>
  <c r="K19" i="127"/>
  <c r="J19" i="127"/>
  <c r="I19" i="127"/>
  <c r="H19" i="127"/>
  <c r="G19" i="127"/>
  <c r="F19" i="127"/>
  <c r="E19" i="127"/>
  <c r="D19" i="127"/>
  <c r="C19" i="127"/>
  <c r="B19" i="127"/>
  <c r="M18" i="127"/>
  <c r="L18" i="127"/>
  <c r="K18" i="127"/>
  <c r="J18" i="127"/>
  <c r="I18" i="127"/>
  <c r="H18" i="127"/>
  <c r="G18" i="127"/>
  <c r="F18" i="127"/>
  <c r="E18" i="127"/>
  <c r="D18" i="127"/>
  <c r="C18" i="127"/>
  <c r="B18" i="127"/>
  <c r="M17" i="127"/>
  <c r="L17" i="127"/>
  <c r="K17" i="127"/>
  <c r="J17" i="127"/>
  <c r="I17" i="127"/>
  <c r="H17" i="127"/>
  <c r="G17" i="127"/>
  <c r="F17" i="127"/>
  <c r="E17" i="127"/>
  <c r="D17" i="127"/>
  <c r="C17" i="127"/>
  <c r="B17" i="127"/>
  <c r="M16" i="127"/>
  <c r="L16" i="127"/>
  <c r="K16" i="127"/>
  <c r="J16" i="127"/>
  <c r="I16" i="127"/>
  <c r="H16" i="127"/>
  <c r="G16" i="127"/>
  <c r="F16" i="127"/>
  <c r="E16" i="127"/>
  <c r="D16" i="127"/>
  <c r="C16" i="127"/>
  <c r="B16" i="127"/>
  <c r="M15" i="127"/>
  <c r="L15" i="127"/>
  <c r="K15" i="127"/>
  <c r="J15" i="127"/>
  <c r="I15" i="127"/>
  <c r="H15" i="127"/>
  <c r="G15" i="127"/>
  <c r="F15" i="127"/>
  <c r="E15" i="127"/>
  <c r="D15" i="127"/>
  <c r="C15" i="127"/>
  <c r="B15" i="127"/>
  <c r="M14" i="127"/>
  <c r="L14" i="127"/>
  <c r="K14" i="127"/>
  <c r="J14" i="127"/>
  <c r="I14" i="127"/>
  <c r="H14" i="127"/>
  <c r="G14" i="127"/>
  <c r="F14" i="127"/>
  <c r="E14" i="127"/>
  <c r="D14" i="127"/>
  <c r="C14" i="127"/>
  <c r="B14" i="127"/>
  <c r="M13" i="127"/>
  <c r="L13" i="127"/>
  <c r="K13" i="127"/>
  <c r="J13" i="127"/>
  <c r="I13" i="127"/>
  <c r="H13" i="127"/>
  <c r="G13" i="127"/>
  <c r="F13" i="127"/>
  <c r="E13" i="127"/>
  <c r="D13" i="127"/>
  <c r="C13" i="127"/>
  <c r="B13" i="127"/>
  <c r="M12" i="127"/>
  <c r="L12" i="127"/>
  <c r="K12" i="127"/>
  <c r="J12" i="127"/>
  <c r="I12" i="127"/>
  <c r="H12" i="127"/>
  <c r="G12" i="127"/>
  <c r="F12" i="127"/>
  <c r="E12" i="127"/>
  <c r="D12" i="127"/>
  <c r="C12" i="127"/>
  <c r="B12" i="127"/>
  <c r="M11" i="127"/>
  <c r="L11" i="127"/>
  <c r="K11" i="127"/>
  <c r="J11" i="127"/>
  <c r="I11" i="127"/>
  <c r="H11" i="127"/>
  <c r="G11" i="127"/>
  <c r="F11" i="127"/>
  <c r="E11" i="127"/>
  <c r="D11" i="127"/>
  <c r="C11" i="127"/>
  <c r="B11" i="127"/>
  <c r="M10" i="127"/>
  <c r="L10" i="127"/>
  <c r="K10" i="127"/>
  <c r="J10" i="127"/>
  <c r="I10" i="127"/>
  <c r="H10" i="127"/>
  <c r="G10" i="127"/>
  <c r="F10" i="127"/>
  <c r="E10" i="127"/>
  <c r="D10" i="127"/>
  <c r="C10" i="127"/>
  <c r="B10" i="127"/>
  <c r="M9" i="127"/>
  <c r="L9" i="127"/>
  <c r="K9" i="127"/>
  <c r="J9" i="127"/>
  <c r="I9" i="127"/>
  <c r="H9" i="127"/>
  <c r="G9" i="127"/>
  <c r="F9" i="127"/>
  <c r="E9" i="127"/>
  <c r="D9" i="127"/>
  <c r="C9" i="127"/>
  <c r="B9" i="127"/>
  <c r="M8" i="127"/>
  <c r="L8" i="127"/>
  <c r="K8" i="127"/>
  <c r="J8" i="127"/>
  <c r="I8" i="127"/>
  <c r="H8" i="127"/>
  <c r="G8" i="127"/>
  <c r="F8" i="127"/>
  <c r="E8" i="127"/>
  <c r="D8" i="127"/>
  <c r="C8" i="127"/>
  <c r="B8" i="127"/>
  <c r="M7" i="127"/>
  <c r="L7" i="127"/>
  <c r="K7" i="127"/>
  <c r="J7" i="127"/>
  <c r="I7" i="127"/>
  <c r="H7" i="127"/>
  <c r="G7" i="127"/>
  <c r="F7" i="127"/>
  <c r="E7" i="127"/>
  <c r="D7" i="127"/>
  <c r="C7" i="127"/>
  <c r="B7" i="127"/>
  <c r="M23" i="128"/>
  <c r="L23" i="128"/>
  <c r="K23" i="128"/>
  <c r="J23" i="128"/>
  <c r="I23" i="128"/>
  <c r="H23" i="128"/>
  <c r="G23" i="128"/>
  <c r="F23" i="128"/>
  <c r="E23" i="128"/>
  <c r="D23" i="128"/>
  <c r="C23" i="128"/>
  <c r="B23" i="128"/>
  <c r="M22" i="128"/>
  <c r="L22" i="128"/>
  <c r="K22" i="128"/>
  <c r="J22" i="128"/>
  <c r="I22" i="128"/>
  <c r="H22" i="128"/>
  <c r="G22" i="128"/>
  <c r="F22" i="128"/>
  <c r="E22" i="128"/>
  <c r="D22" i="128"/>
  <c r="C22" i="128"/>
  <c r="B22" i="128"/>
  <c r="M21" i="128"/>
  <c r="L21" i="128"/>
  <c r="K21" i="128"/>
  <c r="J21" i="128"/>
  <c r="I21" i="128"/>
  <c r="H21" i="128"/>
  <c r="G21" i="128"/>
  <c r="F21" i="128"/>
  <c r="E21" i="128"/>
  <c r="D21" i="128"/>
  <c r="C21" i="128"/>
  <c r="B21" i="128"/>
  <c r="M20" i="128"/>
  <c r="L20" i="128"/>
  <c r="K20" i="128"/>
  <c r="J20" i="128"/>
  <c r="I20" i="128"/>
  <c r="H20" i="128"/>
  <c r="G20" i="128"/>
  <c r="F20" i="128"/>
  <c r="E20" i="128"/>
  <c r="D20" i="128"/>
  <c r="C20" i="128"/>
  <c r="B20" i="128"/>
  <c r="M19" i="128"/>
  <c r="L19" i="128"/>
  <c r="K19" i="128"/>
  <c r="J19" i="128"/>
  <c r="I19" i="128"/>
  <c r="H19" i="128"/>
  <c r="G19" i="128"/>
  <c r="F19" i="128"/>
  <c r="E19" i="128"/>
  <c r="D19" i="128"/>
  <c r="C19" i="128"/>
  <c r="B19" i="128"/>
  <c r="M18" i="128"/>
  <c r="L18" i="128"/>
  <c r="K18" i="128"/>
  <c r="J18" i="128"/>
  <c r="I18" i="128"/>
  <c r="H18" i="128"/>
  <c r="G18" i="128"/>
  <c r="F18" i="128"/>
  <c r="E18" i="128"/>
  <c r="D18" i="128"/>
  <c r="C18" i="128"/>
  <c r="B18" i="128"/>
  <c r="M17" i="128"/>
  <c r="L17" i="128"/>
  <c r="K17" i="128"/>
  <c r="J17" i="128"/>
  <c r="I17" i="128"/>
  <c r="H17" i="128"/>
  <c r="G17" i="128"/>
  <c r="F17" i="128"/>
  <c r="E17" i="128"/>
  <c r="D17" i="128"/>
  <c r="C17" i="128"/>
  <c r="B17" i="128"/>
  <c r="M16" i="128"/>
  <c r="L16" i="128"/>
  <c r="K16" i="128"/>
  <c r="J16" i="128"/>
  <c r="I16" i="128"/>
  <c r="H16" i="128"/>
  <c r="G16" i="128"/>
  <c r="F16" i="128"/>
  <c r="E16" i="128"/>
  <c r="D16" i="128"/>
  <c r="C16" i="128"/>
  <c r="B16" i="128"/>
  <c r="M15" i="128"/>
  <c r="L15" i="128"/>
  <c r="K15" i="128"/>
  <c r="J15" i="128"/>
  <c r="I15" i="128"/>
  <c r="H15" i="128"/>
  <c r="G15" i="128"/>
  <c r="F15" i="128"/>
  <c r="E15" i="128"/>
  <c r="D15" i="128"/>
  <c r="C15" i="128"/>
  <c r="B15" i="128"/>
  <c r="M14" i="128"/>
  <c r="L14" i="128"/>
  <c r="K14" i="128"/>
  <c r="J14" i="128"/>
  <c r="I14" i="128"/>
  <c r="H14" i="128"/>
  <c r="G14" i="128"/>
  <c r="F14" i="128"/>
  <c r="E14" i="128"/>
  <c r="D14" i="128"/>
  <c r="C14" i="128"/>
  <c r="B14" i="128"/>
  <c r="M13" i="128"/>
  <c r="L13" i="128"/>
  <c r="K13" i="128"/>
  <c r="J13" i="128"/>
  <c r="I13" i="128"/>
  <c r="H13" i="128"/>
  <c r="G13" i="128"/>
  <c r="F13" i="128"/>
  <c r="E13" i="128"/>
  <c r="D13" i="128"/>
  <c r="C13" i="128"/>
  <c r="B13" i="128"/>
  <c r="M12" i="128"/>
  <c r="L12" i="128"/>
  <c r="K12" i="128"/>
  <c r="J12" i="128"/>
  <c r="I12" i="128"/>
  <c r="H12" i="128"/>
  <c r="G12" i="128"/>
  <c r="F12" i="128"/>
  <c r="E12" i="128"/>
  <c r="D12" i="128"/>
  <c r="C12" i="128"/>
  <c r="B12" i="128"/>
  <c r="M11" i="128"/>
  <c r="L11" i="128"/>
  <c r="K11" i="128"/>
  <c r="J11" i="128"/>
  <c r="I11" i="128"/>
  <c r="H11" i="128"/>
  <c r="G11" i="128"/>
  <c r="F11" i="128"/>
  <c r="E11" i="128"/>
  <c r="D11" i="128"/>
  <c r="C11" i="128"/>
  <c r="B11" i="128"/>
  <c r="M10" i="128"/>
  <c r="L10" i="128"/>
  <c r="K10" i="128"/>
  <c r="J10" i="128"/>
  <c r="I10" i="128"/>
  <c r="H10" i="128"/>
  <c r="G10" i="128"/>
  <c r="F10" i="128"/>
  <c r="E10" i="128"/>
  <c r="D10" i="128"/>
  <c r="C10" i="128"/>
  <c r="B10" i="128"/>
  <c r="M9" i="128"/>
  <c r="L9" i="128"/>
  <c r="K9" i="128"/>
  <c r="J9" i="128"/>
  <c r="I9" i="128"/>
  <c r="H9" i="128"/>
  <c r="G9" i="128"/>
  <c r="F9" i="128"/>
  <c r="E9" i="128"/>
  <c r="D9" i="128"/>
  <c r="C9" i="128"/>
  <c r="B9" i="128"/>
  <c r="M8" i="128"/>
  <c r="L8" i="128"/>
  <c r="K8" i="128"/>
  <c r="J8" i="128"/>
  <c r="I8" i="128"/>
  <c r="H8" i="128"/>
  <c r="G8" i="128"/>
  <c r="F8" i="128"/>
  <c r="E8" i="128"/>
  <c r="D8" i="128"/>
  <c r="C8" i="128"/>
  <c r="B8" i="128"/>
  <c r="M16" i="7"/>
  <c r="L16" i="7"/>
  <c r="K16" i="7"/>
  <c r="J16" i="7"/>
  <c r="I16" i="7"/>
  <c r="H16" i="7"/>
  <c r="G16" i="7"/>
  <c r="F16" i="7"/>
  <c r="E16" i="7"/>
  <c r="D16" i="7"/>
  <c r="C16" i="7"/>
  <c r="B16" i="7"/>
  <c r="M14" i="7"/>
  <c r="L14" i="7"/>
  <c r="K14" i="7"/>
  <c r="J14" i="7"/>
  <c r="I14" i="7"/>
  <c r="H14" i="7"/>
  <c r="G14" i="7"/>
  <c r="F14" i="7"/>
  <c r="E14" i="7"/>
  <c r="D14" i="7"/>
  <c r="C14" i="7"/>
  <c r="B14" i="7"/>
  <c r="M12" i="7"/>
  <c r="L12" i="7"/>
  <c r="K12" i="7"/>
  <c r="J12" i="7"/>
  <c r="I12" i="7"/>
  <c r="H12" i="7"/>
  <c r="G12" i="7"/>
  <c r="F12" i="7"/>
  <c r="E12" i="7"/>
  <c r="D12" i="7"/>
  <c r="C12" i="7"/>
  <c r="B12" i="7"/>
  <c r="M10" i="7"/>
  <c r="L10" i="7"/>
  <c r="K10" i="7"/>
  <c r="J10" i="7"/>
  <c r="I10" i="7"/>
  <c r="H10" i="7"/>
  <c r="G10" i="7"/>
  <c r="F10" i="7"/>
  <c r="E10" i="7"/>
  <c r="D10" i="7"/>
  <c r="C10" i="7"/>
  <c r="B10" i="7"/>
  <c r="M8" i="7"/>
  <c r="L8" i="7"/>
  <c r="K8" i="7"/>
  <c r="J8" i="7"/>
  <c r="I8" i="7"/>
  <c r="H8" i="7"/>
  <c r="G8" i="7"/>
  <c r="F8" i="7"/>
  <c r="E8" i="7"/>
  <c r="D8" i="7"/>
  <c r="C8" i="7"/>
  <c r="B8" i="7"/>
  <c r="M6" i="7"/>
  <c r="L6" i="7"/>
  <c r="K6" i="7"/>
  <c r="J6" i="7"/>
  <c r="I6" i="7"/>
  <c r="H6" i="7"/>
  <c r="G6" i="7"/>
  <c r="F6" i="7"/>
  <c r="E6" i="7"/>
  <c r="D6" i="7"/>
  <c r="C6" i="7"/>
  <c r="B6" i="7"/>
  <c r="M15" i="77"/>
  <c r="B31" i="77" s="1"/>
  <c r="L15" i="77"/>
  <c r="K15" i="77"/>
  <c r="M16" i="77"/>
  <c r="B32" i="77" s="1"/>
  <c r="L16" i="77"/>
  <c r="K16" i="77"/>
  <c r="B25" i="128" l="1"/>
  <c r="B24" i="127"/>
  <c r="B27" i="127"/>
  <c r="B28" i="127"/>
  <c r="B31" i="127"/>
  <c r="B32" i="127"/>
  <c r="B34" i="127"/>
  <c r="B35" i="127"/>
  <c r="B28" i="53"/>
  <c r="B22" i="127"/>
  <c r="B25" i="127"/>
  <c r="B26" i="127"/>
  <c r="B29" i="127"/>
  <c r="B30" i="127"/>
  <c r="B33" i="127"/>
  <c r="B23" i="127"/>
  <c r="B24" i="131"/>
  <c r="B28" i="131"/>
  <c r="B32" i="131"/>
  <c r="B26" i="53"/>
  <c r="B27" i="53"/>
  <c r="B29" i="53"/>
  <c r="B30" i="53"/>
  <c r="B31" i="53"/>
  <c r="B33" i="53"/>
  <c r="B34" i="53"/>
  <c r="B35" i="53"/>
  <c r="B37" i="53"/>
  <c r="B38" i="53"/>
  <c r="B39" i="53"/>
  <c r="B41" i="53"/>
  <c r="B22" i="131"/>
  <c r="B23" i="131"/>
  <c r="B25" i="131"/>
  <c r="B26" i="131"/>
  <c r="B27" i="131"/>
  <c r="B29" i="131"/>
  <c r="B30" i="131"/>
  <c r="B31" i="131"/>
  <c r="B33" i="131"/>
  <c r="B34" i="131"/>
  <c r="B35" i="131"/>
  <c r="B26" i="128"/>
  <c r="B27" i="128"/>
  <c r="B28" i="128"/>
  <c r="B29" i="128"/>
  <c r="B30" i="128"/>
  <c r="B31" i="128"/>
  <c r="B32" i="128"/>
  <c r="B33" i="128"/>
  <c r="B34" i="128"/>
  <c r="B35" i="128"/>
  <c r="B36" i="128"/>
  <c r="B37" i="128"/>
  <c r="B38" i="128"/>
  <c r="B39" i="128"/>
  <c r="B40" i="128"/>
  <c r="B32" i="53"/>
  <c r="B36" i="53"/>
  <c r="B40" i="53"/>
  <c r="C32" i="166"/>
  <c r="D32" i="166"/>
  <c r="E32" i="166"/>
  <c r="F32" i="166"/>
  <c r="G32" i="166"/>
  <c r="G34" i="166" s="1"/>
  <c r="H32" i="166"/>
  <c r="I32" i="166"/>
  <c r="I34" i="166" s="1"/>
  <c r="J32" i="166"/>
  <c r="K32" i="166"/>
  <c r="L32" i="166"/>
  <c r="M32" i="166"/>
  <c r="C33" i="166"/>
  <c r="D33" i="166"/>
  <c r="D34" i="166" s="1"/>
  <c r="E33" i="166"/>
  <c r="E34" i="166" s="1"/>
  <c r="F33" i="166"/>
  <c r="G33" i="166"/>
  <c r="H33" i="166"/>
  <c r="I33" i="166"/>
  <c r="J33" i="166"/>
  <c r="K33" i="166"/>
  <c r="L33" i="166"/>
  <c r="L34" i="166" s="1"/>
  <c r="M33" i="166"/>
  <c r="M34" i="166" s="1"/>
  <c r="C35" i="166"/>
  <c r="D35" i="166"/>
  <c r="E35" i="166"/>
  <c r="F35" i="166"/>
  <c r="G35" i="166"/>
  <c r="H35" i="166"/>
  <c r="I35" i="166"/>
  <c r="J35" i="166"/>
  <c r="K35" i="166"/>
  <c r="L35" i="166"/>
  <c r="M35" i="166"/>
  <c r="B35" i="166"/>
  <c r="B34" i="166"/>
  <c r="B33" i="166"/>
  <c r="B32" i="166"/>
  <c r="C28" i="166"/>
  <c r="D28" i="166"/>
  <c r="E28" i="166"/>
  <c r="F28" i="166"/>
  <c r="G28" i="166"/>
  <c r="H28" i="166"/>
  <c r="I28" i="166"/>
  <c r="J28" i="166"/>
  <c r="K28" i="166"/>
  <c r="L28" i="166"/>
  <c r="M28" i="166"/>
  <c r="B28" i="166"/>
  <c r="C26" i="166"/>
  <c r="D26" i="166"/>
  <c r="E26" i="166"/>
  <c r="F26" i="166"/>
  <c r="G26" i="166"/>
  <c r="H26" i="166"/>
  <c r="I26" i="166"/>
  <c r="J26" i="166"/>
  <c r="K26" i="166"/>
  <c r="L26" i="166"/>
  <c r="M26" i="166"/>
  <c r="B26" i="166"/>
  <c r="C25" i="166"/>
  <c r="C27" i="166" s="1"/>
  <c r="D25" i="166"/>
  <c r="D27" i="166" s="1"/>
  <c r="E25" i="166"/>
  <c r="E27" i="166" s="1"/>
  <c r="F25" i="166"/>
  <c r="F27" i="166" s="1"/>
  <c r="G25" i="166"/>
  <c r="G27" i="166" s="1"/>
  <c r="H25" i="166"/>
  <c r="H27" i="166" s="1"/>
  <c r="I25" i="166"/>
  <c r="I27" i="166" s="1"/>
  <c r="J25" i="166"/>
  <c r="J27" i="166" s="1"/>
  <c r="K25" i="166"/>
  <c r="K27" i="166" s="1"/>
  <c r="L25" i="166"/>
  <c r="L27" i="166" s="1"/>
  <c r="M25" i="166"/>
  <c r="M27" i="166" s="1"/>
  <c r="B25" i="166"/>
  <c r="B27" i="166" s="1"/>
  <c r="F34" i="166" l="1"/>
  <c r="H34" i="166"/>
  <c r="K34" i="166"/>
  <c r="C34" i="166"/>
  <c r="J34" i="166"/>
  <c r="I20" i="167"/>
  <c r="H19" i="167"/>
  <c r="H18" i="167"/>
  <c r="I17" i="167"/>
  <c r="H16" i="167"/>
  <c r="I15" i="167"/>
  <c r="H14" i="167"/>
  <c r="H13" i="167"/>
  <c r="H12" i="167"/>
  <c r="H11" i="167"/>
  <c r="H10" i="167"/>
  <c r="H9" i="167"/>
  <c r="H8" i="167"/>
  <c r="I7" i="167"/>
  <c r="I6" i="167"/>
  <c r="I5" i="167"/>
  <c r="G10" i="166" l="1"/>
  <c r="G29" i="166"/>
  <c r="F10" i="166"/>
  <c r="F29" i="166"/>
  <c r="L11" i="166"/>
  <c r="L29" i="166"/>
  <c r="F18" i="166"/>
  <c r="F36" i="166"/>
  <c r="L18" i="166"/>
  <c r="L36" i="166"/>
  <c r="G19" i="166"/>
  <c r="G36" i="166"/>
  <c r="B19" i="166"/>
  <c r="B36" i="166"/>
  <c r="H18" i="166"/>
  <c r="H36" i="166"/>
  <c r="C19" i="166"/>
  <c r="C36" i="166"/>
  <c r="M10" i="166"/>
  <c r="M29" i="166"/>
  <c r="H11" i="166"/>
  <c r="H29" i="166"/>
  <c r="I18" i="166"/>
  <c r="I36" i="166"/>
  <c r="J10" i="166"/>
  <c r="J29" i="166"/>
  <c r="D18" i="166"/>
  <c r="D36" i="166"/>
  <c r="J18" i="166"/>
  <c r="J36" i="166"/>
  <c r="M18" i="166"/>
  <c r="M36" i="166"/>
  <c r="N9" i="166"/>
  <c r="B29" i="166"/>
  <c r="C10" i="166"/>
  <c r="C29" i="166"/>
  <c r="I11" i="166"/>
  <c r="I29" i="166"/>
  <c r="D11" i="166"/>
  <c r="D29" i="166"/>
  <c r="E11" i="166"/>
  <c r="E29" i="166"/>
  <c r="K10" i="166"/>
  <c r="K29" i="166"/>
  <c r="E18" i="166"/>
  <c r="E36" i="166"/>
  <c r="K19" i="166"/>
  <c r="K36" i="166"/>
  <c r="I10" i="166"/>
  <c r="K18" i="166"/>
  <c r="H6" i="167"/>
  <c r="D10" i="166"/>
  <c r="L10" i="166"/>
  <c r="M11" i="166"/>
  <c r="D19" i="166"/>
  <c r="E10" i="166"/>
  <c r="C18" i="166"/>
  <c r="H19" i="166"/>
  <c r="I14" i="167"/>
  <c r="H10" i="166"/>
  <c r="G18" i="166"/>
  <c r="L19" i="166"/>
  <c r="I16" i="167"/>
  <c r="B10" i="166"/>
  <c r="F11" i="166"/>
  <c r="J11" i="166"/>
  <c r="N17" i="166"/>
  <c r="E19" i="166"/>
  <c r="I19" i="166"/>
  <c r="M19" i="166"/>
  <c r="H15" i="167"/>
  <c r="H17" i="167"/>
  <c r="I19" i="167"/>
  <c r="B11" i="166"/>
  <c r="C11" i="166"/>
  <c r="G11" i="166"/>
  <c r="K11" i="166"/>
  <c r="B18" i="166"/>
  <c r="F19" i="166"/>
  <c r="J19" i="166"/>
  <c r="G24" i="163"/>
  <c r="H5" i="167"/>
  <c r="H7" i="167"/>
  <c r="H20" i="167"/>
  <c r="I11" i="167"/>
  <c r="G4" i="167"/>
  <c r="G24" i="173"/>
  <c r="G4" i="173"/>
  <c r="G4" i="163" l="1"/>
  <c r="B20" i="162" l="1"/>
  <c r="B12" i="162"/>
  <c r="E19" i="162" l="1"/>
  <c r="E20" i="162"/>
  <c r="D20" i="162"/>
  <c r="D19" i="162"/>
  <c r="F10" i="162"/>
  <c r="C20" i="162"/>
  <c r="C19" i="162"/>
  <c r="F18" i="162"/>
  <c r="L1" i="175"/>
  <c r="E24" i="173" l="1"/>
  <c r="E4" i="173"/>
  <c r="E24" i="163"/>
  <c r="E4" i="163"/>
  <c r="D24" i="173"/>
  <c r="C24" i="173"/>
  <c r="B24" i="173"/>
  <c r="D4" i="173"/>
  <c r="C4" i="173"/>
  <c r="B4" i="173"/>
  <c r="L1" i="173"/>
  <c r="E4" i="167"/>
  <c r="C4" i="171"/>
  <c r="I14" i="173" l="1"/>
  <c r="H14" i="173"/>
  <c r="I11" i="173"/>
  <c r="H11" i="173"/>
  <c r="I19" i="173"/>
  <c r="H19" i="173"/>
  <c r="I36" i="173"/>
  <c r="H36" i="173"/>
  <c r="I12" i="173"/>
  <c r="H12" i="173"/>
  <c r="I20" i="173"/>
  <c r="H20" i="173"/>
  <c r="H29" i="173"/>
  <c r="I29" i="173"/>
  <c r="I33" i="173"/>
  <c r="H33" i="173"/>
  <c r="I37" i="173"/>
  <c r="H37" i="173"/>
  <c r="I6" i="173"/>
  <c r="H6" i="173"/>
  <c r="I10" i="173"/>
  <c r="H10" i="173"/>
  <c r="H18" i="173"/>
  <c r="I27" i="173"/>
  <c r="H27" i="173"/>
  <c r="I31" i="173"/>
  <c r="H31" i="173"/>
  <c r="I35" i="173"/>
  <c r="H35" i="173"/>
  <c r="I7" i="173"/>
  <c r="H7" i="173"/>
  <c r="I15" i="173"/>
  <c r="H15" i="173"/>
  <c r="I28" i="173"/>
  <c r="H28" i="173"/>
  <c r="I32" i="173"/>
  <c r="H32" i="173"/>
  <c r="H8" i="173"/>
  <c r="I8" i="173"/>
  <c r="H16" i="173"/>
  <c r="I16" i="173"/>
  <c r="I25" i="173"/>
  <c r="H25" i="173"/>
  <c r="I5" i="173"/>
  <c r="H5" i="173"/>
  <c r="I9" i="173"/>
  <c r="H9" i="173"/>
  <c r="I13" i="173"/>
  <c r="H13" i="173"/>
  <c r="I17" i="173"/>
  <c r="H17" i="173"/>
  <c r="I26" i="173"/>
  <c r="H26" i="173"/>
  <c r="I30" i="173"/>
  <c r="H30" i="173"/>
  <c r="I34" i="173"/>
  <c r="H34" i="173"/>
  <c r="I38" i="173"/>
  <c r="H38" i="173"/>
  <c r="F24" i="173"/>
  <c r="F4" i="173"/>
  <c r="I24" i="173" l="1"/>
  <c r="H24" i="173"/>
  <c r="H4" i="173"/>
  <c r="I4" i="173"/>
  <c r="I17" i="163" l="1"/>
  <c r="H17" i="163"/>
  <c r="I5" i="163"/>
  <c r="H5" i="163"/>
  <c r="I12" i="163"/>
  <c r="H12" i="163"/>
  <c r="H19" i="163"/>
  <c r="I19" i="163"/>
  <c r="H15" i="163"/>
  <c r="I15" i="163"/>
  <c r="H11" i="163"/>
  <c r="I11" i="163"/>
  <c r="H7" i="163"/>
  <c r="I7" i="163"/>
  <c r="I13" i="163"/>
  <c r="H13" i="163"/>
  <c r="H9" i="163"/>
  <c r="I9" i="163"/>
  <c r="I20" i="163"/>
  <c r="H20" i="163"/>
  <c r="H16" i="163"/>
  <c r="I16" i="163"/>
  <c r="H8" i="163"/>
  <c r="I8" i="163"/>
  <c r="H18" i="163"/>
  <c r="I14" i="163"/>
  <c r="H14" i="163"/>
  <c r="I10" i="163"/>
  <c r="H10" i="163"/>
  <c r="I6" i="163"/>
  <c r="H6" i="163"/>
  <c r="B11" i="162" l="1"/>
  <c r="B19" i="162"/>
  <c r="C11" i="162"/>
  <c r="C12" i="162"/>
  <c r="D11" i="162"/>
  <c r="D12" i="162"/>
  <c r="E12" i="162"/>
  <c r="E11" i="162"/>
  <c r="N8" i="166"/>
  <c r="F17" i="162"/>
  <c r="F9" i="162"/>
  <c r="N16" i="166"/>
  <c r="N19" i="166" l="1"/>
  <c r="N18" i="166"/>
  <c r="N11" i="166"/>
  <c r="N10" i="166"/>
  <c r="F19" i="162"/>
  <c r="F20" i="162"/>
  <c r="F12" i="162"/>
  <c r="F11" i="162"/>
  <c r="H28" i="163"/>
  <c r="I28" i="163"/>
  <c r="H32" i="163"/>
  <c r="I32" i="163"/>
  <c r="H36" i="163"/>
  <c r="I36" i="163"/>
  <c r="H25" i="163"/>
  <c r="I25" i="163"/>
  <c r="H29" i="163"/>
  <c r="I29" i="163"/>
  <c r="H33" i="163"/>
  <c r="I33" i="163"/>
  <c r="H37" i="163"/>
  <c r="I37" i="163"/>
  <c r="I26" i="163"/>
  <c r="H26" i="163"/>
  <c r="I30" i="163"/>
  <c r="H30" i="163"/>
  <c r="I34" i="163"/>
  <c r="H34" i="163"/>
  <c r="I38" i="163"/>
  <c r="H38" i="163"/>
  <c r="I27" i="163"/>
  <c r="H27" i="163"/>
  <c r="H31" i="163"/>
  <c r="I31" i="163"/>
  <c r="I35" i="163"/>
  <c r="H35" i="163"/>
  <c r="B4" i="171" l="1"/>
  <c r="K1" i="171"/>
  <c r="F13" i="162" l="1"/>
  <c r="F5" i="162"/>
  <c r="D4" i="167" l="1"/>
  <c r="F15" i="162"/>
  <c r="F4" i="167" l="1"/>
  <c r="I4" i="167" l="1"/>
  <c r="H4" i="167"/>
  <c r="L1" i="163"/>
  <c r="N1" i="166"/>
  <c r="P1" i="161"/>
  <c r="O1" i="160"/>
  <c r="O1" i="159"/>
  <c r="O1" i="158"/>
  <c r="O1" i="157"/>
  <c r="O1" i="156"/>
  <c r="O1" i="155"/>
  <c r="O1" i="154"/>
  <c r="O1" i="153"/>
  <c r="O1" i="152"/>
  <c r="O1" i="151"/>
  <c r="O1" i="150"/>
  <c r="O1" i="149"/>
  <c r="O1" i="148"/>
  <c r="O1" i="146"/>
  <c r="J1" i="57"/>
  <c r="N1" i="129"/>
  <c r="M1" i="77"/>
  <c r="N1" i="147"/>
  <c r="P1" i="130"/>
  <c r="N1" i="131"/>
  <c r="N1" i="53"/>
  <c r="P1" i="132"/>
  <c r="N1" i="127"/>
  <c r="N1" i="128"/>
  <c r="H6" i="162" l="1"/>
  <c r="H7" i="162" s="1"/>
  <c r="F14" i="162"/>
  <c r="F6" i="162"/>
  <c r="C4" i="167"/>
  <c r="C24" i="163"/>
  <c r="C4" i="163"/>
  <c r="F7" i="162" l="1"/>
  <c r="N13" i="166" l="1"/>
  <c r="N5" i="166" l="1"/>
  <c r="B4" i="167" l="1"/>
  <c r="B24" i="163" l="1"/>
  <c r="N12" i="166" l="1"/>
  <c r="N4" i="166"/>
  <c r="B4" i="163" l="1"/>
  <c r="A23" i="7" l="1"/>
  <c r="A21" i="7" l="1"/>
  <c r="A20" i="7"/>
  <c r="A18" i="7" l="1"/>
  <c r="A22" i="7" l="1"/>
  <c r="A19" i="7" l="1"/>
  <c r="M1" i="113" l="1"/>
  <c r="M1" i="117"/>
  <c r="M1" i="123"/>
  <c r="M1" i="121"/>
  <c r="M1" i="114"/>
  <c r="M1" i="120"/>
  <c r="M1" i="119"/>
  <c r="M1" i="115"/>
  <c r="M1" i="124"/>
  <c r="M1" i="122"/>
  <c r="M1" i="112"/>
  <c r="M1" i="116"/>
  <c r="M1" i="118"/>
  <c r="D4" i="163" l="1"/>
  <c r="D24" i="163" l="1"/>
  <c r="N6" i="166" l="1"/>
  <c r="N14" i="166" l="1"/>
  <c r="N14" i="128" l="1"/>
  <c r="L7" i="128"/>
  <c r="M7" i="128"/>
  <c r="J7" i="128"/>
  <c r="D7" i="128"/>
  <c r="N9" i="128"/>
  <c r="F7" i="128"/>
  <c r="I7" i="128"/>
  <c r="G7" i="128"/>
  <c r="N10" i="128"/>
  <c r="N13" i="128"/>
  <c r="C7" i="128"/>
  <c r="N19" i="128"/>
  <c r="N17" i="128"/>
  <c r="N12" i="128"/>
  <c r="N8" i="128"/>
  <c r="L21" i="7"/>
  <c r="D21" i="7"/>
  <c r="M20" i="7"/>
  <c r="I20" i="7"/>
  <c r="J19" i="7"/>
  <c r="G21" i="7"/>
  <c r="C21" i="7"/>
  <c r="L20" i="7"/>
  <c r="D20" i="7"/>
  <c r="M19" i="7"/>
  <c r="I19" i="7"/>
  <c r="F21" i="7"/>
  <c r="G20" i="7"/>
  <c r="D19" i="7"/>
  <c r="J21" i="7"/>
  <c r="C20" i="7"/>
  <c r="L19" i="7"/>
  <c r="M21" i="7"/>
  <c r="I21" i="7"/>
  <c r="J20" i="7"/>
  <c r="F20" i="7"/>
  <c r="G19" i="7"/>
  <c r="C19" i="7"/>
  <c r="F19" i="7"/>
  <c r="N18" i="128" l="1"/>
  <c r="I22" i="147"/>
  <c r="L22" i="147"/>
  <c r="F14" i="147"/>
  <c r="H22" i="147"/>
  <c r="B7" i="128"/>
  <c r="B6" i="128" s="1"/>
  <c r="K5" i="147"/>
  <c r="E22" i="147"/>
  <c r="F5" i="147"/>
  <c r="D22" i="147"/>
  <c r="P16" i="130"/>
  <c r="D6" i="131"/>
  <c r="M22" i="147"/>
  <c r="J14" i="147"/>
  <c r="E5" i="147"/>
  <c r="E7" i="129"/>
  <c r="J11" i="57"/>
  <c r="B6" i="77"/>
  <c r="J14" i="57"/>
  <c r="J13" i="57"/>
  <c r="C7" i="129"/>
  <c r="H4" i="57"/>
  <c r="J6" i="77"/>
  <c r="H5" i="77" s="1"/>
  <c r="E4" i="57"/>
  <c r="D7" i="129"/>
  <c r="J15" i="57"/>
  <c r="J12" i="57"/>
  <c r="H7" i="129"/>
  <c r="N9" i="129"/>
  <c r="E6" i="171" s="1"/>
  <c r="J16" i="57"/>
  <c r="N12" i="129"/>
  <c r="E9" i="171" s="1"/>
  <c r="J7" i="57"/>
  <c r="I4" i="57"/>
  <c r="J9" i="57"/>
  <c r="D6" i="77"/>
  <c r="B5" i="77" s="1"/>
  <c r="L6" i="77"/>
  <c r="G7" i="129"/>
  <c r="L7" i="129"/>
  <c r="N13" i="129"/>
  <c r="E10" i="171" s="1"/>
  <c r="K7" i="129"/>
  <c r="C4" i="57"/>
  <c r="N14" i="129"/>
  <c r="E11" i="171" s="1"/>
  <c r="M6" i="77"/>
  <c r="K5" i="77" s="1"/>
  <c r="H6" i="77"/>
  <c r="C6" i="77"/>
  <c r="N10" i="129"/>
  <c r="E7" i="171" s="1"/>
  <c r="J17" i="57"/>
  <c r="J5" i="57"/>
  <c r="B4" i="57"/>
  <c r="F6" i="77"/>
  <c r="G6" i="77"/>
  <c r="E5" i="77" s="1"/>
  <c r="J8" i="57"/>
  <c r="K6" i="77"/>
  <c r="E6" i="77"/>
  <c r="I7" i="129"/>
  <c r="B7" i="129"/>
  <c r="N8" i="129"/>
  <c r="E5" i="171" s="1"/>
  <c r="F4" i="57"/>
  <c r="G4" i="57"/>
  <c r="N11" i="129"/>
  <c r="E8" i="171" s="1"/>
  <c r="J6" i="57"/>
  <c r="M7" i="129"/>
  <c r="I6" i="77"/>
  <c r="F7" i="129"/>
  <c r="J7" i="129"/>
  <c r="J18" i="57"/>
  <c r="D4" i="57"/>
  <c r="N15" i="129"/>
  <c r="E12" i="171" s="1"/>
  <c r="J10" i="57"/>
  <c r="L6" i="131"/>
  <c r="F4" i="130"/>
  <c r="C7" i="53"/>
  <c r="N20" i="128"/>
  <c r="P12" i="132"/>
  <c r="P10" i="132"/>
  <c r="P6" i="130"/>
  <c r="E7" i="128"/>
  <c r="E6" i="128" s="1"/>
  <c r="N16" i="128"/>
  <c r="I18" i="7"/>
  <c r="K7" i="7"/>
  <c r="K19" i="7"/>
  <c r="H4" i="132"/>
  <c r="N14" i="127"/>
  <c r="P8" i="132"/>
  <c r="N9" i="53"/>
  <c r="N9" i="127"/>
  <c r="P11" i="132"/>
  <c r="N12" i="131"/>
  <c r="N20" i="131"/>
  <c r="N13" i="131"/>
  <c r="D4" i="130"/>
  <c r="P9" i="130"/>
  <c r="N14" i="131"/>
  <c r="P20" i="130"/>
  <c r="F6" i="131"/>
  <c r="P11" i="130"/>
  <c r="P18" i="130"/>
  <c r="P19" i="130"/>
  <c r="E14" i="147"/>
  <c r="N19" i="147"/>
  <c r="H7" i="128"/>
  <c r="H6" i="128" s="1"/>
  <c r="N13" i="127"/>
  <c r="G4" i="132"/>
  <c r="D7" i="53"/>
  <c r="C6" i="131"/>
  <c r="I4" i="130"/>
  <c r="P13" i="132"/>
  <c r="P8" i="130"/>
  <c r="J6" i="131"/>
  <c r="G4" i="130"/>
  <c r="G18" i="7"/>
  <c r="C4" i="132"/>
  <c r="J5" i="147"/>
  <c r="N25" i="147"/>
  <c r="N11" i="147"/>
  <c r="N16" i="147"/>
  <c r="E20" i="7"/>
  <c r="E9" i="7"/>
  <c r="N7" i="127"/>
  <c r="N16" i="53"/>
  <c r="N21" i="53"/>
  <c r="H9" i="7"/>
  <c r="H20" i="7"/>
  <c r="C6" i="127"/>
  <c r="D6" i="127"/>
  <c r="N11" i="53"/>
  <c r="K4" i="132"/>
  <c r="P7" i="132"/>
  <c r="G6" i="131"/>
  <c r="P5" i="130"/>
  <c r="B4" i="130"/>
  <c r="K4" i="130"/>
  <c r="P7" i="130"/>
  <c r="P15" i="130"/>
  <c r="M18" i="7"/>
  <c r="B22" i="147"/>
  <c r="N23" i="147"/>
  <c r="N8" i="147"/>
  <c r="N21" i="147"/>
  <c r="J22" i="147"/>
  <c r="N15" i="128"/>
  <c r="B20" i="7"/>
  <c r="N9" i="7"/>
  <c r="B9" i="7"/>
  <c r="B6" i="131"/>
  <c r="J18" i="7"/>
  <c r="I6" i="127"/>
  <c r="G6" i="127"/>
  <c r="B7" i="7"/>
  <c r="N7" i="7"/>
  <c r="B19" i="7"/>
  <c r="N16" i="127"/>
  <c r="L4" i="132"/>
  <c r="P14" i="132"/>
  <c r="N11" i="127"/>
  <c r="N19" i="127"/>
  <c r="N4" i="132"/>
  <c r="L7" i="53"/>
  <c r="K6" i="131"/>
  <c r="C4" i="130"/>
  <c r="O4" i="130"/>
  <c r="D4" i="132"/>
  <c r="P9" i="132"/>
  <c r="N8" i="53"/>
  <c r="E6" i="131"/>
  <c r="N11" i="131"/>
  <c r="N19" i="131"/>
  <c r="N4" i="130"/>
  <c r="P17" i="130"/>
  <c r="G5" i="147"/>
  <c r="K14" i="147"/>
  <c r="N13" i="147"/>
  <c r="K22" i="147"/>
  <c r="N18" i="147"/>
  <c r="F22" i="147"/>
  <c r="H21" i="7"/>
  <c r="H11" i="7"/>
  <c r="N12" i="127"/>
  <c r="J4" i="132"/>
  <c r="E11" i="7"/>
  <c r="E21" i="7"/>
  <c r="M6" i="127"/>
  <c r="E4" i="132"/>
  <c r="N18" i="53"/>
  <c r="K9" i="7"/>
  <c r="K20" i="7"/>
  <c r="F6" i="127"/>
  <c r="L6" i="127"/>
  <c r="P19" i="132"/>
  <c r="N8" i="131"/>
  <c r="N16" i="131"/>
  <c r="H4" i="130"/>
  <c r="P14" i="130"/>
  <c r="N17" i="131"/>
  <c r="I4" i="132"/>
  <c r="F7" i="53"/>
  <c r="I6" i="131"/>
  <c r="N10" i="131"/>
  <c r="N18" i="131"/>
  <c r="C5" i="147"/>
  <c r="G14" i="147"/>
  <c r="N24" i="147"/>
  <c r="N10" i="147"/>
  <c r="G22" i="147"/>
  <c r="L5" i="147"/>
  <c r="N15" i="147"/>
  <c r="B14" i="147"/>
  <c r="N11" i="128"/>
  <c r="F4" i="132"/>
  <c r="C18" i="7"/>
  <c r="M4" i="132"/>
  <c r="N11" i="7"/>
  <c r="B11" i="7"/>
  <c r="B21" i="7"/>
  <c r="M7" i="53"/>
  <c r="J6" i="127"/>
  <c r="P6" i="132"/>
  <c r="L4" i="130"/>
  <c r="B4" i="132"/>
  <c r="P5" i="132"/>
  <c r="J7" i="53"/>
  <c r="M6" i="131"/>
  <c r="E4" i="130"/>
  <c r="L18" i="7"/>
  <c r="F4" i="163"/>
  <c r="F18" i="7"/>
  <c r="C14" i="147"/>
  <c r="B5" i="147"/>
  <c r="N6" i="147"/>
  <c r="N7" i="147"/>
  <c r="C22" i="147"/>
  <c r="H5" i="147"/>
  <c r="L14" i="147"/>
  <c r="N20" i="147"/>
  <c r="N21" i="128"/>
  <c r="E7" i="7"/>
  <c r="E19" i="7"/>
  <c r="P16" i="132"/>
  <c r="I7" i="53"/>
  <c r="H6" i="131"/>
  <c r="P15" i="132"/>
  <c r="P13" i="130"/>
  <c r="O4" i="132"/>
  <c r="J4" i="130"/>
  <c r="M5" i="147"/>
  <c r="N12" i="147"/>
  <c r="M14" i="147"/>
  <c r="D5" i="147"/>
  <c r="H14" i="147"/>
  <c r="N17" i="147"/>
  <c r="N22" i="128"/>
  <c r="N23" i="128"/>
  <c r="K11" i="7"/>
  <c r="K21" i="7"/>
  <c r="N18" i="127"/>
  <c r="P20" i="132"/>
  <c r="P18" i="132"/>
  <c r="H19" i="7"/>
  <c r="H7" i="7"/>
  <c r="G7" i="53"/>
  <c r="N23" i="53"/>
  <c r="N10" i="53"/>
  <c r="P10" i="130"/>
  <c r="N17" i="127"/>
  <c r="P17" i="132"/>
  <c r="N12" i="53"/>
  <c r="M4" i="130"/>
  <c r="P12" i="130"/>
  <c r="N7" i="131"/>
  <c r="N15" i="131"/>
  <c r="D18" i="7"/>
  <c r="I5" i="147"/>
  <c r="N9" i="147"/>
  <c r="I14" i="147"/>
  <c r="D14" i="147"/>
  <c r="K7" i="128"/>
  <c r="K6" i="128" s="1"/>
  <c r="E4" i="171" l="1"/>
  <c r="I4" i="163"/>
  <c r="H4" i="163"/>
  <c r="B5" i="131"/>
  <c r="N15" i="127"/>
  <c r="K6" i="127"/>
  <c r="K5" i="127" s="1"/>
  <c r="N20" i="53"/>
  <c r="H5" i="131"/>
  <c r="B7" i="53"/>
  <c r="B6" i="53" s="1"/>
  <c r="E6" i="129"/>
  <c r="H6" i="129"/>
  <c r="J4" i="57"/>
  <c r="B6" i="129"/>
  <c r="N6" i="129"/>
  <c r="K6" i="129"/>
  <c r="E7" i="53"/>
  <c r="E6" i="53" s="1"/>
  <c r="E5" i="131"/>
  <c r="N6" i="128"/>
  <c r="H6" i="127"/>
  <c r="H5" i="127" s="1"/>
  <c r="F22" i="7"/>
  <c r="G22" i="7"/>
  <c r="M22" i="7"/>
  <c r="P4" i="132"/>
  <c r="N14" i="147"/>
  <c r="N14" i="53"/>
  <c r="J22" i="7"/>
  <c r="N15" i="53"/>
  <c r="F24" i="163"/>
  <c r="N9" i="131"/>
  <c r="N5" i="131" s="1"/>
  <c r="E6" i="127"/>
  <c r="E5" i="127" s="1"/>
  <c r="N19" i="53"/>
  <c r="N10" i="127"/>
  <c r="L22" i="7"/>
  <c r="C22" i="7"/>
  <c r="K5" i="131"/>
  <c r="P4" i="130"/>
  <c r="H7" i="53"/>
  <c r="H6" i="53" s="1"/>
  <c r="K7" i="53"/>
  <c r="K6" i="53" s="1"/>
  <c r="N13" i="53"/>
  <c r="N17" i="53"/>
  <c r="B6" i="127"/>
  <c r="B5" i="127" s="1"/>
  <c r="N20" i="127"/>
  <c r="I22" i="7"/>
  <c r="N22" i="53"/>
  <c r="D22" i="7"/>
  <c r="N5" i="147"/>
  <c r="N8" i="127"/>
  <c r="N22" i="147"/>
  <c r="F23" i="7"/>
  <c r="M23" i="7"/>
  <c r="D23" i="7"/>
  <c r="J23" i="7"/>
  <c r="L23" i="7"/>
  <c r="I23" i="7"/>
  <c r="C23" i="7"/>
  <c r="G23" i="7"/>
  <c r="F9" i="171" l="1"/>
  <c r="G9" i="171"/>
  <c r="G7" i="171"/>
  <c r="F7" i="171"/>
  <c r="G12" i="171"/>
  <c r="F12" i="171"/>
  <c r="G6" i="171"/>
  <c r="F6" i="171"/>
  <c r="G11" i="171"/>
  <c r="F11" i="171"/>
  <c r="G10" i="171"/>
  <c r="F10" i="171"/>
  <c r="G8" i="171"/>
  <c r="F8" i="171"/>
  <c r="F5" i="171"/>
  <c r="G5" i="171"/>
  <c r="H24" i="163"/>
  <c r="I24" i="163"/>
  <c r="D4" i="171"/>
  <c r="N5" i="127"/>
  <c r="K23" i="7"/>
  <c r="K15" i="7"/>
  <c r="N7" i="166"/>
  <c r="F8" i="162"/>
  <c r="K13" i="7"/>
  <c r="K22" i="7"/>
  <c r="H5" i="7"/>
  <c r="H18" i="7"/>
  <c r="E5" i="7"/>
  <c r="E18" i="7"/>
  <c r="N6" i="53"/>
  <c r="K5" i="7"/>
  <c r="K18" i="7"/>
  <c r="B5" i="7"/>
  <c r="N5" i="7"/>
  <c r="B18" i="7"/>
  <c r="N39" i="158"/>
  <c r="N39" i="149"/>
  <c r="N40" i="156"/>
  <c r="N39" i="154"/>
  <c r="N39" i="157"/>
  <c r="N40" i="146"/>
  <c r="N39" i="155"/>
  <c r="N39" i="150"/>
  <c r="N39" i="159"/>
  <c r="N39" i="153"/>
  <c r="N40" i="152"/>
  <c r="N39" i="160"/>
  <c r="N39" i="148"/>
  <c r="N39" i="151"/>
  <c r="N41" i="155"/>
  <c r="N41" i="146"/>
  <c r="N40" i="159"/>
  <c r="N41" i="152"/>
  <c r="N40" i="157"/>
  <c r="N40" i="148"/>
  <c r="N41" i="151"/>
  <c r="N40" i="155"/>
  <c r="N40" i="160"/>
  <c r="N41" i="150"/>
  <c r="N41" i="157"/>
  <c r="N41" i="149"/>
  <c r="N41" i="160"/>
  <c r="N40" i="151"/>
  <c r="N40" i="154"/>
  <c r="N41" i="153"/>
  <c r="N42" i="152"/>
  <c r="N41" i="148"/>
  <c r="N40" i="149"/>
  <c r="N41" i="159"/>
  <c r="N40" i="158"/>
  <c r="N41" i="158"/>
  <c r="N40" i="153"/>
  <c r="N41" i="156"/>
  <c r="N40" i="150"/>
  <c r="N41" i="154"/>
  <c r="N42" i="156"/>
  <c r="G4" i="171" l="1"/>
  <c r="F4" i="171"/>
  <c r="N15" i="7"/>
  <c r="B23" i="7"/>
  <c r="B15" i="7"/>
  <c r="N13" i="7"/>
  <c r="B13" i="7"/>
  <c r="B22" i="7"/>
  <c r="N15" i="166"/>
  <c r="H13" i="7"/>
  <c r="H22" i="7"/>
  <c r="F16" i="162"/>
  <c r="H23" i="7"/>
  <c r="H15" i="7"/>
  <c r="E23" i="7"/>
  <c r="E15" i="7"/>
  <c r="E22" i="7"/>
  <c r="E13" i="7"/>
  <c r="N42" i="146" l="1"/>
</calcChain>
</file>

<file path=xl/sharedStrings.xml><?xml version="1.0" encoding="utf-8"?>
<sst xmlns="http://schemas.openxmlformats.org/spreadsheetml/2006/main" count="1528" uniqueCount="374">
  <si>
    <t>Ostatní</t>
  </si>
  <si>
    <t>Leden</t>
  </si>
  <si>
    <t>Únor</t>
  </si>
  <si>
    <t>Březen</t>
  </si>
  <si>
    <t>Duben</t>
  </si>
  <si>
    <t>Květen</t>
  </si>
  <si>
    <t>Červen</t>
  </si>
  <si>
    <t>Červenec</t>
  </si>
  <si>
    <t>Srpen</t>
  </si>
  <si>
    <t>Září</t>
  </si>
  <si>
    <t>Říjen</t>
  </si>
  <si>
    <t>Listopad</t>
  </si>
  <si>
    <t>Prosinec</t>
  </si>
  <si>
    <t>Zemní plyn</t>
  </si>
  <si>
    <t>Topné oleje</t>
  </si>
  <si>
    <t>Ostatní plyny</t>
  </si>
  <si>
    <t>Ostatní pevná paliva</t>
  </si>
  <si>
    <t>Ostatní kapalná paliva</t>
  </si>
  <si>
    <t>Odpadní teplo</t>
  </si>
  <si>
    <t>Koks</t>
  </si>
  <si>
    <t>Hnědé uhlí</t>
  </si>
  <si>
    <t>Černé uhlí</t>
  </si>
  <si>
    <t>Bioplyn</t>
  </si>
  <si>
    <t>Biomasa</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</si>
  <si>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</si>
  <si>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</si>
  <si>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</si>
  <si>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</si>
  <si>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</si>
  <si>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</si>
  <si>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</si>
  <si>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</si>
  <si>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</si>
  <si>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</si>
  <si>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</si>
  <si>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</si>
  <si>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</si>
  <si>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</si>
  <si>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</si>
  <si>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</si>
  <si>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</si>
  <si>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Jaderné palivo</t>
  </si>
  <si>
    <t>JHČ</t>
  </si>
  <si>
    <t>JHM</t>
  </si>
  <si>
    <t>KVK</t>
  </si>
  <si>
    <t>HKK</t>
  </si>
  <si>
    <t>LBK</t>
  </si>
  <si>
    <t>MSK</t>
  </si>
  <si>
    <t>OLK</t>
  </si>
  <si>
    <t>PAK</t>
  </si>
  <si>
    <t>PLK</t>
  </si>
  <si>
    <t>PHA</t>
  </si>
  <si>
    <t>STČ</t>
  </si>
  <si>
    <t>ULK</t>
  </si>
  <si>
    <t>VYS</t>
  </si>
  <si>
    <t>ZLK</t>
  </si>
  <si>
    <t>SZT</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</si>
  <si>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</si>
  <si>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</si>
  <si>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</si>
  <si>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</si>
  <si>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</si>
  <si>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</si>
  <si>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</si>
  <si>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</si>
  <si>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</si>
  <si>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</si>
  <si>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</si>
  <si>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</si>
  <si>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CZ-NACE</t>
  </si>
  <si>
    <t>Dodávky tepla</t>
  </si>
  <si>
    <t>Kraj Vysočina</t>
  </si>
  <si>
    <t>Hlavní město Praha</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</si>
  <si>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</si>
  <si>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</si>
  <si>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</si>
  <si>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</si>
  <si>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</si>
  <si>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</si>
  <si>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</si>
  <si>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</si>
  <si>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</si>
  <si>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</si>
  <si>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</si>
  <si>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</si>
  <si>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</si>
  <si>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</si>
  <si>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</si>
  <si>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</si>
  <si>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</si>
  <si>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</si>
  <si>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</si>
  <si>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</si>
  <si>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</si>
  <si>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</si>
  <si>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</si>
  <si>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</si>
  <si>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</si>
  <si>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</si>
  <si>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</si>
  <si>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</si>
  <si>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</si>
  <si>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</si>
  <si>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</si>
  <si>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</si>
  <si>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</si>
  <si>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</si>
  <si>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</si>
  <si>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</si>
  <si>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</si>
  <si>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10.6</t>
  </si>
  <si>
    <t>11</t>
  </si>
  <si>
    <t>teplo.statistika@eru.cz</t>
  </si>
  <si>
    <t>5.3</t>
  </si>
  <si>
    <t>5.4</t>
  </si>
  <si>
    <t>2022</t>
  </si>
  <si>
    <t>max</t>
  </si>
  <si>
    <t>min</t>
  </si>
  <si>
    <r>
      <t xml:space="preserve">YEARLY REPORT ON THE OPERATION OF CZECH HEAT SUPPLY SYSTEMS
</t>
    </r>
    <r>
      <rPr>
        <b/>
        <sz val="24"/>
        <color rgb="FFDF2B20"/>
        <rFont val="Arial"/>
        <family val="2"/>
        <charset val="238"/>
      </rPr>
      <t>FOR 2022</t>
    </r>
  </si>
  <si>
    <t>CONTENTS</t>
  </si>
  <si>
    <t>ABBREVIATIONS, DEFINITIONS AND KEY RELATIONSHIPS</t>
  </si>
  <si>
    <t>COMMENTARY</t>
  </si>
  <si>
    <t>HEAT BALANCE</t>
  </si>
  <si>
    <t>HEAT PRODUCTION</t>
  </si>
  <si>
    <t>Gross heat production by fuel</t>
  </si>
  <si>
    <t>Gross heat production in Czech Regions</t>
  </si>
  <si>
    <t>Gross heat production by fuel in Czech Regions</t>
  </si>
  <si>
    <t>HEAT SUPPLY</t>
  </si>
  <si>
    <t>Heat supply by fuel</t>
  </si>
  <si>
    <t>Heat supply in Czech Regions</t>
  </si>
  <si>
    <t>Heat supply by fuel in Czech Regions</t>
  </si>
  <si>
    <t>Supply of heat from coal, biomass and biogas</t>
  </si>
  <si>
    <t>INSTALLED CAPACITY OF HEAT GENERATING IN CZECH REGIONS</t>
  </si>
  <si>
    <t>HEAT CONSUMPTION</t>
  </si>
  <si>
    <t>Heat consumption by national economy sector</t>
  </si>
  <si>
    <t>Heat consumption by national economy sector in Czech Regions</t>
  </si>
  <si>
    <t>HEAT PRODUCTION, SUPPLY AND CONSUMPTION BY CZECH REGION</t>
  </si>
  <si>
    <t>Heat production, supply and consumption: Prague</t>
  </si>
  <si>
    <t>Heat production, supply and consumption: Jihočeský Region</t>
  </si>
  <si>
    <t>Heat production, supply and consumption: Jihomoravský Region</t>
  </si>
  <si>
    <t>Heat production, supply and consumption: Karlovarský Region</t>
  </si>
  <si>
    <t>Heat production, supply and consumption: Vysočina Region</t>
  </si>
  <si>
    <t>Heat production, supply and consumption: Královéhradecký Region</t>
  </si>
  <si>
    <t>Heat production, supply and consumption: Liberecký Region</t>
  </si>
  <si>
    <t>Heat production, supply and consumption: Moravskoslezský Region</t>
  </si>
  <si>
    <t>Heat production, supply and consumption: Olomoucký Region</t>
  </si>
  <si>
    <t>Heat production, supply and consumption: Pardubický Region</t>
  </si>
  <si>
    <t>Heat production, supply and consumption: Plzeňský Region</t>
  </si>
  <si>
    <t>Heat production, supply and consumption: Středočeský Region</t>
  </si>
  <si>
    <t>Heat production, supply and consumption: Ústecký Region</t>
  </si>
  <si>
    <t>Heat production, supply and consumption: Zlínský Region</t>
  </si>
  <si>
    <t>NET HEAT PRODUCTION AND HEAT PRODUCTION FROM CHP</t>
  </si>
  <si>
    <t>HEAT BALANCE, HEAT SUPPLY, HEAT CONSUMPTION, AND CHP</t>
  </si>
  <si>
    <t>Development of the heat balance, quarter-on-quarter comparison</t>
  </si>
  <si>
    <t>Development of the heat balance, month-on-month comparison</t>
  </si>
  <si>
    <t>Gross heat production by fuel and Czech Regions</t>
  </si>
  <si>
    <t>Heat supply by fuel and Czech Regions</t>
  </si>
  <si>
    <t>Heat consumption</t>
  </si>
  <si>
    <t xml:space="preserve">Heat production from CHP </t>
  </si>
  <si>
    <t>ADDITIONAL GRAPHS AND THE HEAT BALANCE DIAGRAM FOR 2021</t>
  </si>
  <si>
    <t>INTRODUCTION</t>
  </si>
  <si>
    <t>1 ABBREVIATIONS, DEFINITIONS AND KEY RELATIONSHIPS</t>
  </si>
  <si>
    <t>Classification of economic activities, CZ-NACE, in accordance with the Czech Statistical Office</t>
  </si>
  <si>
    <t>CHP</t>
  </si>
  <si>
    <t>Combined heat and power generation</t>
  </si>
  <si>
    <t>Heat supply system</t>
  </si>
  <si>
    <t>Qnet</t>
  </si>
  <si>
    <t>Net heat production</t>
  </si>
  <si>
    <t>QCHP</t>
  </si>
  <si>
    <t>Supply of useful heat from CHP</t>
  </si>
  <si>
    <t>Prague</t>
  </si>
  <si>
    <t>Jihočeský (South Bohemian) Region</t>
  </si>
  <si>
    <t>Jihomoravský (South Moravian) Region</t>
  </si>
  <si>
    <t>Karlovarský (Karlovy Vary) Region</t>
  </si>
  <si>
    <t>Vysočina Region</t>
  </si>
  <si>
    <t>Královéhradecký (Hradec Králové) Region</t>
  </si>
  <si>
    <t>Liberecký (Liberec) Region</t>
  </si>
  <si>
    <t>Moravskoslezský (Moravian-Silesian) Region</t>
  </si>
  <si>
    <t>Olomoucký (Olomouc) Region</t>
  </si>
  <si>
    <t>Pardubický (Pardubice) Region</t>
  </si>
  <si>
    <t>Plzeňský (Plzeň) Region</t>
  </si>
  <si>
    <t>Středočeský (Central Bohemian) Region</t>
  </si>
  <si>
    <t>Ústecký (Ústí nad Labem) Region</t>
  </si>
  <si>
    <t>Zlínský (Zlín) Region</t>
  </si>
  <si>
    <t>Gross heat production =</t>
  </si>
  <si>
    <t>Gross heat production in plants, without heat used for electricity generation</t>
  </si>
  <si>
    <t>Net heat production =</t>
  </si>
  <si>
    <t>Gross heat production without own use (process only) heat consumption</t>
  </si>
  <si>
    <t>Own use (process only) of heat =</t>
  </si>
  <si>
    <t>Heat consumption for heat and power generation, which is required for operating the process of heat and power generation</t>
  </si>
  <si>
    <t>Losses =</t>
  </si>
  <si>
    <t>Losses in heat production and distribution losses (in heat distribution)</t>
  </si>
  <si>
    <t>Own use of heat =</t>
  </si>
  <si>
    <t>Heat consumption for the producer’s own consumption (without own use (process only) of heat)</t>
  </si>
  <si>
    <t>Heat supply =</t>
  </si>
  <si>
    <t>Thermal energy quantity supplied into heat supply systems</t>
  </si>
  <si>
    <t>Balancing difference =</t>
  </si>
  <si>
    <t>Gross heat production - own use (process only) of heat - losses - supply to the producer’s own enterprise - heat supply</t>
  </si>
  <si>
    <t>Heat consumption =</t>
  </si>
  <si>
    <t>Final heat consumption in each of the sectors of the national economy</t>
  </si>
  <si>
    <t>2 COMMENTARY</t>
  </si>
  <si>
    <t>3 HEAT BALANCE [TJ]</t>
  </si>
  <si>
    <t>First quarter</t>
  </si>
  <si>
    <t>Second quarter</t>
  </si>
  <si>
    <t>Third quarter</t>
  </si>
  <si>
    <t>Fourth quarter</t>
  </si>
  <si>
    <t>January</t>
  </si>
  <si>
    <t>February</t>
  </si>
  <si>
    <t>March</t>
  </si>
  <si>
    <t>April</t>
  </si>
  <si>
    <t>May</t>
  </si>
  <si>
    <t>June</t>
  </si>
  <si>
    <t>July</t>
  </si>
  <si>
    <t>August</t>
  </si>
  <si>
    <t>September</t>
  </si>
  <si>
    <t>October</t>
  </si>
  <si>
    <t>November</t>
  </si>
  <si>
    <t>December</t>
  </si>
  <si>
    <t>Total</t>
  </si>
  <si>
    <t>Gross heat production</t>
  </si>
  <si>
    <t xml:space="preserve">Own use (process only) of heat </t>
  </si>
  <si>
    <t>Losses</t>
  </si>
  <si>
    <t>Own use of heat</t>
  </si>
  <si>
    <t>Heat supply</t>
  </si>
  <si>
    <t>Balancing difference</t>
  </si>
  <si>
    <t>4 HEAT PRODUCTION</t>
  </si>
  <si>
    <t>4.1 Gross heat production by fuel [TJ]</t>
  </si>
  <si>
    <t>Biomass</t>
  </si>
  <si>
    <t>Biogas</t>
  </si>
  <si>
    <t>Hard coal</t>
  </si>
  <si>
    <t>Electrical energy</t>
  </si>
  <si>
    <t>Ambient energy (heat pump)</t>
  </si>
  <si>
    <t>Solar energy (solar panel)</t>
  </si>
  <si>
    <t>Brown coal</t>
  </si>
  <si>
    <t>Nuclear fuel</t>
  </si>
  <si>
    <t>Coke</t>
  </si>
  <si>
    <t>Waste heat</t>
  </si>
  <si>
    <t>Other liquid fuels</t>
  </si>
  <si>
    <t>Other solid fuels</t>
  </si>
  <si>
    <t>Other gases</t>
  </si>
  <si>
    <t>Other</t>
  </si>
  <si>
    <t>Fuel oils</t>
  </si>
  <si>
    <t>Natural gas</t>
  </si>
  <si>
    <t>4.2 Gross heat production in Czech Regions [TJ]</t>
  </si>
  <si>
    <t>Jihočeský Region</t>
  </si>
  <si>
    <t>Jihomoravský Region</t>
  </si>
  <si>
    <t>Karlovarský Region</t>
  </si>
  <si>
    <t>Královéhradecký Region</t>
  </si>
  <si>
    <t>Liberecký Region</t>
  </si>
  <si>
    <t>Moravskoslezský Region</t>
  </si>
  <si>
    <t>Olomoucký Region</t>
  </si>
  <si>
    <t>Pardubický Region</t>
  </si>
  <si>
    <t>Plzeňský Region</t>
  </si>
  <si>
    <t>Středočeský Region</t>
  </si>
  <si>
    <t>Ústecký Region</t>
  </si>
  <si>
    <t>Zlínský Region</t>
  </si>
  <si>
    <t>4.3. Gross heat production by fuel in Czech Regions [TJ]</t>
  </si>
  <si>
    <t>5 HEAT SUPPLY</t>
  </si>
  <si>
    <t>5.1 Heat supply by fuel [TJ]</t>
  </si>
  <si>
    <t>5.2 Heat supply in Czech Regions [TJ]</t>
  </si>
  <si>
    <t>5.3 Heat supply by fuel in Czech Regions [TJ]</t>
  </si>
  <si>
    <t>5.4 Supply of heat from coal, biomass and biogas [TJ]</t>
  </si>
  <si>
    <t>Supply of heat from coal</t>
  </si>
  <si>
    <t>Sized hard coal</t>
  </si>
  <si>
    <t>Industrial hard coal</t>
  </si>
  <si>
    <t>Hard coal sludge and granulated</t>
  </si>
  <si>
    <t>Sized brown coal</t>
  </si>
  <si>
    <t>Industrial brown coal</t>
  </si>
  <si>
    <t>Brown coal - briquettes</t>
  </si>
  <si>
    <t>Brown coal - lignite</t>
  </si>
  <si>
    <t>Brown coal - coal mud sludge</t>
  </si>
  <si>
    <t>Supply of heat from biomass</t>
  </si>
  <si>
    <t>Briquettes and pellets</t>
  </si>
  <si>
    <t>Black liquor</t>
  </si>
  <si>
    <t>Liquid biofuels</t>
  </si>
  <si>
    <t>Other biomass</t>
  </si>
  <si>
    <t>Fuel wood</t>
  </si>
  <si>
    <t>Saw dust, bark, chips, wood waste</t>
  </si>
  <si>
    <t>Straw and other vegetable materials</t>
  </si>
  <si>
    <t>Supply of heat from biogas</t>
  </si>
  <si>
    <t>Landfill gas</t>
  </si>
  <si>
    <t>Wastewater sludge gas (WWTP)</t>
  </si>
  <si>
    <t>Other biogas</t>
  </si>
  <si>
    <t>Installed capacity in the CR</t>
  </si>
  <si>
    <t>Prague (PHA)</t>
  </si>
  <si>
    <t>Jihočeský Region (JHČ)</t>
  </si>
  <si>
    <t>Jihomoravský Region (JHM)</t>
  </si>
  <si>
    <t>Karlovarský Region (KVK)</t>
  </si>
  <si>
    <t>Vysočina Region (VYS)</t>
  </si>
  <si>
    <t>Královéhradecký Region (HKK)</t>
  </si>
  <si>
    <t>Liberecký Region (LBK)</t>
  </si>
  <si>
    <t>Moravskoslezský Region (MSK)</t>
  </si>
  <si>
    <t>Olomoucký Region (OLK)</t>
  </si>
  <si>
    <t>Pardubický Region (PAK)</t>
  </si>
  <si>
    <t>Plzeňský Region (PLK)</t>
  </si>
  <si>
    <t>Středočeský Region (STČ)</t>
  </si>
  <si>
    <t>Ústecký Region (ULK)</t>
  </si>
  <si>
    <t>Zlínský Region (ZLK)</t>
  </si>
  <si>
    <t>7 HEAT CONSUMPTION</t>
  </si>
  <si>
    <t>7.1 Heat consumption by national economy sector [TJ]</t>
  </si>
  <si>
    <t>Heat consumption by national economy sector *</t>
  </si>
  <si>
    <t>Industry</t>
  </si>
  <si>
    <t>Energy</t>
  </si>
  <si>
    <t>Transport</t>
  </si>
  <si>
    <t>Construction</t>
  </si>
  <si>
    <t>Farming and forestry</t>
  </si>
  <si>
    <t>Households</t>
  </si>
  <si>
    <t>Retail, services, schools, health care</t>
  </si>
  <si>
    <t>* Does not include unidentified heat distribution.</t>
  </si>
  <si>
    <t>7.2 Heat consumption by national economy sector in Czech Regions [TJ]</t>
  </si>
  <si>
    <t>Total CR *</t>
  </si>
  <si>
    <t>8 HEAT PRODUCTION, SUPPLY AND CONSUMPTION BY CZECH REGION</t>
  </si>
  <si>
    <t>8.1 Heat production, supply and consumption: Prague</t>
  </si>
  <si>
    <t>Share in CR</t>
  </si>
  <si>
    <t>Total installed capacity [MWt]</t>
  </si>
  <si>
    <t>Gross heat production [TJ]</t>
  </si>
  <si>
    <t>Heat supply by fuel [TJ]</t>
  </si>
  <si>
    <t>Heat supply from Středočeský Region</t>
  </si>
  <si>
    <t>Heat consumption by economic sector*</t>
  </si>
  <si>
    <t>* The difference between supply and consumption includes losses of bought heat and a part of unidentified heat distribution.</t>
  </si>
  <si>
    <t>Installed capacity</t>
  </si>
  <si>
    <t>8.2 Heat production, supply and consumption: Jihočeský Region</t>
  </si>
  <si>
    <t>8.3 Heat production, supply and consumption: Jihomoravský Region</t>
  </si>
  <si>
    <t>8.4 Heat production, supply and consumption: Karlovarský Region</t>
  </si>
  <si>
    <t>8.5 Heat production, supply and consumption: Vysočina Region</t>
  </si>
  <si>
    <t>8.6 Heat production, supply and consumption: Královéhradecký Region</t>
  </si>
  <si>
    <t>Heat supply from Pardubický Region</t>
  </si>
  <si>
    <t>8.7 Heat production, supply and consumption: Liberecký Region</t>
  </si>
  <si>
    <t>8.8 Heat production, supply and consumption: Moravskoslezský Region</t>
  </si>
  <si>
    <t>8.9 Heat production, supply and consumption: Olomoucký Region</t>
  </si>
  <si>
    <t>8.10 Heat production, supply and consumption: Pardubický Region</t>
  </si>
  <si>
    <t>Heat supply to Královehradecký Region</t>
  </si>
  <si>
    <t>* The difference between supply and consumption includes losses of bought heat, a part of unidentified heat distribution, and the heat portion supplied to the Hradec Králové SZT.</t>
  </si>
  <si>
    <t>8.11 Heat production, supply and consumption: Plzeňský Region</t>
  </si>
  <si>
    <t>8.12 Heat production, supply and consumption: Středočeský Region</t>
  </si>
  <si>
    <t>Heat supply to Prague</t>
  </si>
  <si>
    <t>8.13 Heat production, supply and consumption: Ústecký Region</t>
  </si>
  <si>
    <t>8.14 Heat production, supply and consumption: Zlínský Region</t>
  </si>
  <si>
    <t>9 Net heat production and heat production from CHP [TJ]</t>
  </si>
  <si>
    <r>
      <t>Q</t>
    </r>
    <r>
      <rPr>
        <b/>
        <vertAlign val="subscript"/>
        <sz val="9"/>
        <rFont val="Arial"/>
        <family val="2"/>
        <charset val="238"/>
        <scheme val="minor"/>
      </rPr>
      <t>net</t>
    </r>
  </si>
  <si>
    <r>
      <t>Q</t>
    </r>
    <r>
      <rPr>
        <b/>
        <vertAlign val="subscript"/>
        <sz val="9"/>
        <rFont val="Arial"/>
        <family val="2"/>
        <charset val="238"/>
        <scheme val="minor"/>
      </rPr>
      <t>CHP</t>
    </r>
  </si>
  <si>
    <r>
      <t>Q</t>
    </r>
    <r>
      <rPr>
        <b/>
        <vertAlign val="subscript"/>
        <sz val="9"/>
        <rFont val="Arial"/>
        <family val="2"/>
        <charset val="238"/>
        <scheme val="minor"/>
      </rPr>
      <t>CHP</t>
    </r>
    <r>
      <rPr>
        <b/>
        <sz val="9"/>
        <rFont val="Arial"/>
        <family val="2"/>
        <charset val="238"/>
        <scheme val="minor"/>
      </rPr>
      <t>/ Q</t>
    </r>
    <r>
      <rPr>
        <b/>
        <vertAlign val="subscript"/>
        <sz val="9"/>
        <rFont val="Arial"/>
        <family val="2"/>
        <charset val="238"/>
        <scheme val="minor"/>
      </rPr>
      <t>net</t>
    </r>
  </si>
  <si>
    <t>Statistics and Quality Monitoring Unit</t>
  </si>
  <si>
    <t>Released 09/2023</t>
  </si>
  <si>
    <t>10 Heat balance, heat supply, heat consumption, and CHP</t>
  </si>
  <si>
    <t>10.1 Development of the heat balance [TJ], quarter-on-quarter comparison</t>
  </si>
  <si>
    <t>Gross heat production in 2017</t>
  </si>
  <si>
    <t>Gross heat production in 2018</t>
  </si>
  <si>
    <t>Gross heat production in 2019</t>
  </si>
  <si>
    <t>Gross heat production in 2020</t>
  </si>
  <si>
    <t>Gross heat production in 2021</t>
  </si>
  <si>
    <t>Gross heat production in 2022</t>
  </si>
  <si>
    <t>Year-on-year change - gross heat production</t>
  </si>
  <si>
    <t>Heat supply in 2017</t>
  </si>
  <si>
    <t>Heat supply in 2018</t>
  </si>
  <si>
    <t>Heat supply in 2019</t>
  </si>
  <si>
    <t>Heat supply in 2020</t>
  </si>
  <si>
    <t>Heat supply in 2021</t>
  </si>
  <si>
    <t>Heat supply in 2022</t>
  </si>
  <si>
    <t>Year-on-year change - heat supply</t>
  </si>
  <si>
    <t>10.2 Development of the heat balance [TJ], month-on-month comparison</t>
  </si>
  <si>
    <t>Range 2017-2021</t>
  </si>
  <si>
    <t>Difference
(2022-2021)</t>
  </si>
  <si>
    <t>Year-on-year change</t>
  </si>
  <si>
    <t>10.3 Gross heat production by fuel and Czech Regions [TJ]</t>
  </si>
  <si>
    <t>10.4 Heat supply by fuel and Czech Regions [TJ]</t>
  </si>
  <si>
    <t>10.5 Heat consumption [TJ]</t>
  </si>
  <si>
    <t>10.6 Heat production from CHP [TJ]</t>
  </si>
  <si>
    <t>Heat production from CHP</t>
  </si>
  <si>
    <t>11 ADDITIONAL GRAPHS AND THE HEAT BALANCE DIAGRAM FOR 2021</t>
  </si>
  <si>
    <t>Heat balance diagram for 2022 [PJ]</t>
  </si>
  <si>
    <t>The basic chapter contains the heat balance; it shows that gross heat production totalled 151,093.5 TJ in 2022 and 6.6% less heat was produced compared with 2021 (161,705.2 TJ). Approximately 31% of gross production was consumed in the entity’s own enterprise or facility (these are mostly works’ own CHP plants that are not included in the classification of economic activities (CZ-NACE) in group 35 Electricity, gas, steam and air conditioning supply). Heat supply amounted to 82,070 TJ, down by 11.3% on 2021 (92,490.6 TJ). Heat supply accounted for approximately 54%, own use for process purposes accounted for 6%, and losses accounted for 8% of gross heat production. Most of the heat was produced from brown coal (39%), followed by natural gas (20%) and biomass (15%). The largest quantity of heat was produced in the Ústecký Region (20.2%), followed by the Moravskoslezský Region (19.7%) and the Středočeský Region (17%). The structure of heat production by fuel differs in each of the Regions depending on fuel availability. The decline in gross heat production from coal continues; compared with 2017, the decline for brown coal was by 16% and for hard coal by 36%. On the other hand, in the case of biomass it increased by 28%. The largest quantity of heat from hard coal was produced in the Moravskoslezský Region (98%), from brown coal in the Ústecký Region (30%), from natural gas in the Středočeský Region (23%), from biomass in the Ústecký Region (39%), and from biogas in the Vysočina Region (15%). 
The structure of heat supply by fuel is similar to that of gross heat production (44% from brown coal, 26% from natural gas, and 10% from hard coal); in terms of the structure of heat supply by Region, the Středočeský Region is placed first, followed by the Moravskoslezský Region and the Ústecký Region. At the end of 2022, the installed thermal capacity of heat production plants totalled 38,105.3 MWt. Chapter 7 shows a heat consumption breakdown by sector of the national economy. In 2022, households consumed 32,289 TJ, accounting for 43% of total consumption, industry consumed 20,452.9 TJ (27% of total consumption), and the trade and service sector consumed 17,105.5 TJ (23% of total consumption). Chapter 8 summarises gross heat production, and heat supply and consumption in the Czech Regions. 
Combined heat and power generation (CHP) produced 90,748.6 TJ of useful heat, accounting for 64% of net heat production. Most of useful heat from CHP was produced from brown coal (48%), followed by biomass (18%) and natural gas (13%). The small share of useful heat from natural gas in net heat (42%) is attributable to the larger number of natural gas heating plants (substations) than cogeneration units. In 2022, CHP produced 8.3% less heat than in 2021.
A comparison of each of the quarters of the two years shows the largest decrease in gross heat production and heat supply in the second quarter of 2022, specifically by 8.5% and 17% respectively, compared with the second quarter of 2021. In almost all Czech Regions, gross heat production in 2022 declined by units of per cent compared with 2021, but for one exception, the Karlovarský Region (increase by 14%). On the contrary, heat supply decreased in all Czech Regions; the causes included energy commodity prices and the warmer weather; for example, heat supply from natural gas dropped by 15.2%.</t>
  </si>
  <si>
    <r>
      <t>6 INSTALLED CAPACITY OF HEAT GENERATING PLANTS IN CZECH REGIONS [MW</t>
    </r>
    <r>
      <rPr>
        <b/>
        <vertAlign val="subscript"/>
        <sz val="16"/>
        <color theme="3"/>
        <rFont val="Arial"/>
        <family val="2"/>
        <charset val="238"/>
        <scheme val="minor"/>
      </rPr>
      <t>t</t>
    </r>
    <r>
      <rPr>
        <b/>
        <sz val="16"/>
        <color theme="3"/>
        <rFont val="Arial"/>
        <family val="2"/>
        <charset val="238"/>
        <scheme val="minor"/>
      </rPr>
      <t>]</t>
    </r>
  </si>
  <si>
    <t xml:space="preserve">Under Section 17 (7) (m) of Act No 458/2000 as amended (the Energy Act), the Energy Regulatory Office (ERO) publishes the Yearly Report on the Operation of Heat Supply Systems in the CR for 2022. The statistics contained herein are mainly intended for Czech governmental authorities and institutions and those of the European Union, and the expert circles. 
The ERO obtains data for the yearly report under ERO Public Notice 404/2016 on the particulars and structure of the returns required for preparing reports on the operation of systems in energy industries, including the dates, scope and rules for preparing the returns (the statistics public notice), as amended, which came into effect on 1 January 2017. 
All the details of the methodology for reporting data for the ERO statistics are specified in the ERO’s Explanatory Statement 8/2018 of 14 September 2018 on the method of completing the returns under the statistics public notice for the electricity and heat supply industries. The Explanatory Statement and the current returns are posted on the ERO’s website. 
All information for this yearly report has been obtained from licensed entities.  
The Yearly Report on the Operation of Heat Supply Systems in the CR for 2022 follows up on the yearly reports released in preceding years and provides information about the heat supply industry’s key statistics for 2022, thereby complementing the Yearly Report on the Operation of the Czech Electricity Grid for 2022, which also contains data on combined heat &amp; power generation (CHP). The present report covers all heat produced in licensed activities, including CHP, and also statistics on heat balance, supply and consumption by category. The report also contains an overview of the installed capacities in the Czech heat producing plants and some Region-specific evaluations. The yearly report for 2022 is based on the data in the report for 4Q 2022 and contains some data that is more accurate.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</si>
</sst>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94">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i/>
      <sz val="9"/>
      <name val="Arial"/>
      <family val="2"/>
      <charset val="238"/>
      <scheme val="minor"/>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color rgb="FF1A3366"/>
      <name val="Arial"/>
      <family val="2"/>
      <charset val="238"/>
    </font>
    <font>
      <b/>
      <sz val="10"/>
      <color rgb="FF233060"/>
      <name val="Arial"/>
      <family val="2"/>
      <charset val="238"/>
      <scheme val="minor"/>
    </font>
    <font>
      <b/>
      <sz val="24"/>
      <color rgb="FFDF2B20"/>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11" borderId="0" applyNumberFormat="0" applyBorder="0" applyAlignment="0" applyProtection="0"/>
    <xf numFmtId="0" fontId="12" fillId="12" borderId="1" applyNumberFormat="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8" fillId="4" borderId="5" applyNumberFormat="0" applyFont="0" applyAlignment="0" applyProtection="0"/>
    <xf numFmtId="0" fontId="18" fillId="0" borderId="6" applyNumberFormat="0" applyFill="0" applyAlignment="0" applyProtection="0"/>
    <xf numFmtId="0" fontId="19" fillId="6" borderId="0" applyNumberFormat="0" applyBorder="0" applyAlignment="0" applyProtection="0"/>
    <xf numFmtId="0" fontId="18" fillId="0" borderId="0" applyNumberFormat="0" applyFill="0" applyBorder="0" applyAlignment="0" applyProtection="0"/>
    <xf numFmtId="0" fontId="20" fillId="7" borderId="7" applyNumberFormat="0" applyAlignment="0" applyProtection="0"/>
    <xf numFmtId="0" fontId="21" fillId="13" borderId="7" applyNumberFormat="0" applyAlignment="0" applyProtection="0"/>
    <xf numFmtId="0" fontId="22" fillId="13" borderId="8" applyNumberFormat="0" applyAlignment="0" applyProtection="0"/>
    <xf numFmtId="0" fontId="23" fillId="0" borderId="0" applyNumberForma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9" fontId="27" fillId="0" borderId="0" applyFont="0" applyFill="0" applyBorder="0" applyAlignment="0" applyProtection="0"/>
    <xf numFmtId="0" fontId="51" fillId="0" borderId="0"/>
    <xf numFmtId="0" fontId="7" fillId="0" borderId="0"/>
    <xf numFmtId="9" fontId="7" fillId="0" borderId="0" applyFont="0" applyFill="0" applyBorder="0" applyAlignment="0" applyProtection="0"/>
    <xf numFmtId="0" fontId="54" fillId="0" borderId="0"/>
    <xf numFmtId="4" fontId="56" fillId="20" borderId="29" applyNumberFormat="0" applyProtection="0">
      <alignment horizontal="left" vertical="center" indent="1"/>
    </xf>
    <xf numFmtId="0" fontId="55" fillId="0" borderId="0" applyNumberFormat="0" applyFill="0" applyBorder="0" applyAlignment="0" applyProtection="0">
      <alignment vertical="top"/>
      <protection locked="0"/>
    </xf>
    <xf numFmtId="0" fontId="7" fillId="0" borderId="0"/>
    <xf numFmtId="0" fontId="6" fillId="0" borderId="0"/>
    <xf numFmtId="9" fontId="7" fillId="0" borderId="0" applyFont="0" applyFill="0" applyBorder="0" applyAlignment="0" applyProtection="0"/>
    <xf numFmtId="4" fontId="57" fillId="7" borderId="29" applyNumberFormat="0" applyProtection="0">
      <alignment vertical="center"/>
    </xf>
    <xf numFmtId="4" fontId="57" fillId="21" borderId="29" applyNumberFormat="0" applyProtection="0">
      <alignment horizontal="left" vertical="center" indent="1"/>
    </xf>
    <xf numFmtId="4" fontId="57" fillId="22" borderId="0" applyNumberFormat="0" applyProtection="0">
      <alignment horizontal="left" vertical="center" indent="1"/>
    </xf>
    <xf numFmtId="4" fontId="56" fillId="23" borderId="29" applyNumberFormat="0" applyProtection="0">
      <alignment horizontal="right" vertical="center"/>
    </xf>
    <xf numFmtId="0" fontId="7" fillId="0" borderId="0"/>
    <xf numFmtId="0" fontId="6" fillId="0" borderId="0"/>
    <xf numFmtId="0" fontId="7" fillId="0" borderId="0"/>
    <xf numFmtId="2" fontId="7" fillId="0" borderId="0" applyFont="0" applyFill="0" applyBorder="0" applyAlignment="0" applyProtection="0"/>
    <xf numFmtId="0" fontId="6" fillId="0" borderId="0"/>
    <xf numFmtId="0" fontId="7" fillId="0" borderId="0"/>
    <xf numFmtId="0" fontId="7" fillId="0" borderId="0"/>
    <xf numFmtId="4" fontId="58" fillId="21" borderId="29" applyNumberFormat="0" applyProtection="0">
      <alignment vertical="center"/>
    </xf>
    <xf numFmtId="0" fontId="57" fillId="21" borderId="29" applyNumberFormat="0" applyProtection="0">
      <alignment horizontal="left" vertical="top" indent="1"/>
    </xf>
    <xf numFmtId="4" fontId="56" fillId="8" borderId="29" applyNumberFormat="0" applyProtection="0">
      <alignment horizontal="right" vertical="center"/>
    </xf>
    <xf numFmtId="4" fontId="56" fillId="3" borderId="29" applyNumberFormat="0" applyProtection="0">
      <alignment horizontal="right" vertical="center"/>
    </xf>
    <xf numFmtId="4" fontId="56" fillId="17" borderId="29" applyNumberFormat="0" applyProtection="0">
      <alignment horizontal="right" vertical="center"/>
    </xf>
    <xf numFmtId="4" fontId="56" fillId="10" borderId="29" applyNumberFormat="0" applyProtection="0">
      <alignment horizontal="right" vertical="center"/>
    </xf>
    <xf numFmtId="4" fontId="56" fillId="24" borderId="29" applyNumberFormat="0" applyProtection="0">
      <alignment horizontal="right" vertical="center"/>
    </xf>
    <xf numFmtId="4" fontId="56" fillId="9" borderId="29" applyNumberFormat="0" applyProtection="0">
      <alignment horizontal="right" vertical="center"/>
    </xf>
    <xf numFmtId="4" fontId="56" fillId="25" borderId="29" applyNumberFormat="0" applyProtection="0">
      <alignment horizontal="right" vertical="center"/>
    </xf>
    <xf numFmtId="4" fontId="56" fillId="26" borderId="29" applyNumberFormat="0" applyProtection="0">
      <alignment horizontal="right" vertical="center"/>
    </xf>
    <xf numFmtId="4" fontId="56" fillId="27" borderId="29" applyNumberFormat="0" applyProtection="0">
      <alignment horizontal="right" vertical="center"/>
    </xf>
    <xf numFmtId="4" fontId="57" fillId="0" borderId="0" applyNumberFormat="0" applyProtection="0">
      <alignment horizontal="left" vertical="center" indent="1"/>
    </xf>
    <xf numFmtId="4" fontId="56" fillId="23" borderId="0" applyNumberFormat="0" applyProtection="0">
      <alignment horizontal="left" vertical="center" indent="1"/>
    </xf>
    <xf numFmtId="4" fontId="59" fillId="28" borderId="0" applyNumberFormat="0" applyProtection="0">
      <alignment horizontal="left" vertical="center" indent="1"/>
    </xf>
    <xf numFmtId="4" fontId="56" fillId="20" borderId="29" applyNumberFormat="0" applyProtection="0">
      <alignment horizontal="right" vertical="center"/>
    </xf>
    <xf numFmtId="4" fontId="60" fillId="23" borderId="0" applyNumberFormat="0" applyProtection="0">
      <alignment horizontal="left" vertical="center" indent="1"/>
    </xf>
    <xf numFmtId="4" fontId="60" fillId="22" borderId="0" applyNumberFormat="0" applyProtection="0">
      <alignment horizontal="left" vertical="center" indent="1"/>
    </xf>
    <xf numFmtId="0" fontId="7" fillId="28" borderId="29" applyNumberFormat="0" applyProtection="0">
      <alignment horizontal="left" vertical="center" indent="1"/>
    </xf>
    <xf numFmtId="0" fontId="7" fillId="28" borderId="29" applyNumberFormat="0" applyProtection="0">
      <alignment horizontal="left" vertical="top" indent="1"/>
    </xf>
    <xf numFmtId="0" fontId="7" fillId="22" borderId="29" applyNumberFormat="0" applyProtection="0">
      <alignment horizontal="left" vertical="center" indent="1"/>
    </xf>
    <xf numFmtId="0" fontId="7" fillId="22" borderId="29" applyNumberFormat="0" applyProtection="0">
      <alignment horizontal="left" vertical="top" indent="1"/>
    </xf>
    <xf numFmtId="0" fontId="7" fillId="29" borderId="29" applyNumberFormat="0" applyProtection="0">
      <alignment horizontal="left" vertical="center" indent="1"/>
    </xf>
    <xf numFmtId="0" fontId="7" fillId="29" borderId="29" applyNumberFormat="0" applyProtection="0">
      <alignment horizontal="left" vertical="top" indent="1"/>
    </xf>
    <xf numFmtId="0" fontId="7" fillId="30" borderId="29" applyNumberFormat="0" applyProtection="0">
      <alignment horizontal="left" vertical="center" indent="1"/>
    </xf>
    <xf numFmtId="0" fontId="7" fillId="30" borderId="29" applyNumberFormat="0" applyProtection="0">
      <alignment horizontal="left" vertical="top" indent="1"/>
    </xf>
    <xf numFmtId="4" fontId="56" fillId="31" borderId="29" applyNumberFormat="0" applyProtection="0">
      <alignment vertical="center"/>
    </xf>
    <xf numFmtId="4" fontId="61" fillId="31" borderId="29" applyNumberFormat="0" applyProtection="0">
      <alignment vertical="center"/>
    </xf>
    <xf numFmtId="4" fontId="56" fillId="31" borderId="29" applyNumberFormat="0" applyProtection="0">
      <alignment horizontal="left" vertical="center" indent="1"/>
    </xf>
    <xf numFmtId="0" fontId="56" fillId="31" borderId="29" applyNumberFormat="0" applyProtection="0">
      <alignment horizontal="left" vertical="top" indent="1"/>
    </xf>
    <xf numFmtId="4" fontId="61" fillId="23" borderId="29" applyNumberFormat="0" applyProtection="0">
      <alignment horizontal="right" vertical="center"/>
    </xf>
    <xf numFmtId="0" fontId="56" fillId="22" borderId="29" applyNumberFormat="0" applyProtection="0">
      <alignment horizontal="left" vertical="top" indent="1"/>
    </xf>
    <xf numFmtId="4" fontId="62" fillId="0" borderId="0" applyNumberFormat="0" applyProtection="0">
      <alignment horizontal="left" vertical="center" indent="1"/>
    </xf>
    <xf numFmtId="4" fontId="63" fillId="23" borderId="29" applyNumberFormat="0" applyProtection="0">
      <alignment horizontal="right" vertical="center"/>
    </xf>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6" fillId="0" borderId="0"/>
    <xf numFmtId="0" fontId="51" fillId="0" borderId="0"/>
    <xf numFmtId="0" fontId="51" fillId="32" borderId="30" applyNumberFormat="0" applyFont="0" applyFill="0" applyAlignment="0" applyProtection="0"/>
    <xf numFmtId="0" fontId="51" fillId="32" borderId="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3" fontId="51" fillId="32" borderId="0" applyFont="0" applyFill="0" applyBorder="0" applyAlignment="0" applyProtection="0"/>
    <xf numFmtId="0" fontId="64" fillId="32" borderId="0" applyNumberFormat="0" applyFont="0" applyFill="0" applyBorder="0" applyAlignment="0" applyProtection="0"/>
    <xf numFmtId="0" fontId="64" fillId="32" borderId="0" applyNumberFormat="0" applyFont="0" applyFill="0" applyBorder="0" applyAlignment="0" applyProtection="0"/>
    <xf numFmtId="168" fontId="51" fillId="32" borderId="0" applyFont="0" applyFill="0" applyBorder="0" applyAlignment="0" applyProtection="0"/>
    <xf numFmtId="2" fontId="51" fillId="32" borderId="0" applyFont="0" applyFill="0" applyBorder="0" applyAlignment="0" applyProtection="0"/>
    <xf numFmtId="0" fontId="65" fillId="32" borderId="0" applyNumberFormat="0" applyFill="0" applyBorder="0" applyAlignment="0" applyProtection="0"/>
    <xf numFmtId="0" fontId="66" fillId="32" borderId="0" applyNumberFormat="0" applyFill="0" applyBorder="0" applyAlignment="0" applyProtection="0"/>
    <xf numFmtId="0" fontId="6" fillId="0" borderId="0"/>
    <xf numFmtId="9" fontId="6" fillId="0" borderId="0" applyFont="0" applyFill="0" applyBorder="0" applyAlignment="0" applyProtection="0"/>
    <xf numFmtId="1" fontId="67" fillId="0" borderId="0">
      <alignment horizontal="left"/>
      <protection hidden="1"/>
    </xf>
    <xf numFmtId="1" fontId="68" fillId="0" borderId="0">
      <protection hidden="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7" fillId="0" borderId="0"/>
    <xf numFmtId="0" fontId="3" fillId="0" borderId="0"/>
    <xf numFmtId="0" fontId="2" fillId="0" borderId="0"/>
    <xf numFmtId="0" fontId="82" fillId="0" borderId="0" applyNumberFormat="0" applyFill="0" applyBorder="0" applyAlignment="0" applyProtection="0"/>
    <xf numFmtId="0" fontId="1" fillId="0" borderId="0"/>
  </cellStyleXfs>
  <cellXfs count="299">
    <xf numFmtId="0" fontId="0" fillId="0" borderId="0" xfId="0"/>
    <xf numFmtId="164" fontId="30" fillId="0" borderId="0" xfId="0" applyNumberFormat="1" applyFont="1"/>
    <xf numFmtId="0" fontId="26" fillId="0" borderId="0" xfId="0" applyFont="1"/>
    <xf numFmtId="0" fontId="33" fillId="0" borderId="0" xfId="0" applyFont="1" applyAlignment="1">
      <alignment horizontal="right" vertical="top"/>
    </xf>
    <xf numFmtId="0" fontId="29" fillId="0" borderId="0" xfId="0" applyFont="1"/>
    <xf numFmtId="164" fontId="28" fillId="0" borderId="12" xfId="0" applyNumberFormat="1" applyFont="1" applyBorder="1"/>
    <xf numFmtId="0" fontId="30" fillId="0" borderId="0" xfId="0" applyFont="1" applyAlignment="1">
      <alignment vertical="center"/>
    </xf>
    <xf numFmtId="0" fontId="28" fillId="0" borderId="0" xfId="0" applyFont="1"/>
    <xf numFmtId="164" fontId="28" fillId="0" borderId="0" xfId="0" applyNumberFormat="1" applyFont="1"/>
    <xf numFmtId="0" fontId="30" fillId="0" borderId="0" xfId="0" applyFont="1" applyAlignment="1">
      <alignment horizontal="right"/>
    </xf>
    <xf numFmtId="0" fontId="32" fillId="0" borderId="0" xfId="0" applyFont="1"/>
    <xf numFmtId="9" fontId="32" fillId="0" borderId="0" xfId="41" applyFont="1" applyFill="1" applyBorder="1"/>
    <xf numFmtId="164" fontId="28" fillId="0" borderId="9" xfId="0" applyNumberFormat="1" applyFont="1" applyBorder="1"/>
    <xf numFmtId="0" fontId="42" fillId="0" borderId="0" xfId="0" applyFont="1"/>
    <xf numFmtId="0" fontId="28" fillId="19" borderId="9" xfId="0" applyFont="1" applyFill="1" applyBorder="1"/>
    <xf numFmtId="0" fontId="28" fillId="0" borderId="12" xfId="0" applyFont="1" applyBorder="1" applyAlignment="1">
      <alignment horizontal="left" vertical="center" indent="1"/>
    </xf>
    <xf numFmtId="0" fontId="28" fillId="19" borderId="0" xfId="0" applyFont="1" applyFill="1"/>
    <xf numFmtId="0" fontId="28" fillId="0" borderId="0" xfId="0" applyFont="1" applyAlignment="1">
      <alignment horizontal="left" indent="1"/>
    </xf>
    <xf numFmtId="0" fontId="28" fillId="0" borderId="0" xfId="0" applyFont="1" applyAlignment="1">
      <alignment horizontal="left" vertical="center" indent="1"/>
    </xf>
    <xf numFmtId="164" fontId="28" fillId="0" borderId="13" xfId="0" applyNumberFormat="1" applyFont="1" applyBorder="1"/>
    <xf numFmtId="164" fontId="28" fillId="0" borderId="11" xfId="0" applyNumberFormat="1" applyFont="1" applyBorder="1"/>
    <xf numFmtId="164" fontId="28" fillId="0" borderId="22" xfId="0" applyNumberFormat="1" applyFont="1" applyBorder="1"/>
    <xf numFmtId="0" fontId="30" fillId="0" borderId="0" xfId="0" applyFont="1"/>
    <xf numFmtId="164" fontId="28" fillId="0" borderId="24" xfId="0" applyNumberFormat="1" applyFont="1" applyBorder="1"/>
    <xf numFmtId="164" fontId="32" fillId="0" borderId="0" xfId="0" applyNumberFormat="1" applyFont="1"/>
    <xf numFmtId="0" fontId="28" fillId="0" borderId="21" xfId="0" applyFont="1" applyBorder="1" applyAlignment="1">
      <alignment horizontal="left" vertical="center" indent="1"/>
    </xf>
    <xf numFmtId="0" fontId="30" fillId="19" borderId="0" xfId="0" applyFont="1" applyFill="1" applyAlignment="1">
      <alignment horizontal="right"/>
    </xf>
    <xf numFmtId="0" fontId="28" fillId="0" borderId="13" xfId="0" applyFont="1" applyBorder="1" applyAlignment="1">
      <alignment horizontal="left" vertical="center" indent="1"/>
    </xf>
    <xf numFmtId="0" fontId="28" fillId="0" borderId="11" xfId="0" applyFont="1" applyBorder="1" applyAlignment="1">
      <alignment horizontal="left" vertical="center" indent="1"/>
    </xf>
    <xf numFmtId="0" fontId="30" fillId="19" borderId="17" xfId="0" applyFont="1" applyFill="1" applyBorder="1" applyAlignment="1">
      <alignment horizontal="center"/>
    </xf>
    <xf numFmtId="0" fontId="30" fillId="19" borderId="18" xfId="0" applyFont="1" applyFill="1" applyBorder="1" applyAlignment="1">
      <alignment horizontal="center"/>
    </xf>
    <xf numFmtId="164" fontId="30" fillId="18" borderId="24" xfId="0" applyNumberFormat="1" applyFont="1" applyFill="1" applyBorder="1"/>
    <xf numFmtId="164" fontId="30" fillId="18" borderId="9" xfId="0" applyNumberFormat="1" applyFont="1" applyFill="1" applyBorder="1"/>
    <xf numFmtId="0" fontId="28" fillId="0" borderId="10" xfId="0" applyFont="1" applyBorder="1" applyAlignment="1">
      <alignment horizontal="left" vertical="center" indent="1"/>
    </xf>
    <xf numFmtId="0" fontId="28" fillId="19" borderId="0" xfId="0" applyFont="1" applyFill="1" applyAlignment="1">
      <alignment horizontal="right" vertical="center"/>
    </xf>
    <xf numFmtId="0" fontId="30" fillId="19" borderId="14" xfId="0" applyFont="1" applyFill="1" applyBorder="1" applyAlignment="1">
      <alignment horizontal="center"/>
    </xf>
    <xf numFmtId="0" fontId="28" fillId="0" borderId="0" xfId="0" applyFont="1" applyAlignment="1">
      <alignment horizontal="left" vertical="center"/>
    </xf>
    <xf numFmtId="0" fontId="28" fillId="0" borderId="0" xfId="0" applyFont="1" applyAlignment="1">
      <alignment horizontal="right"/>
    </xf>
    <xf numFmtId="164" fontId="30" fillId="0" borderId="0" xfId="0" applyNumberFormat="1" applyFont="1" applyAlignment="1">
      <alignment horizontal="center"/>
    </xf>
    <xf numFmtId="167" fontId="28" fillId="0" borderId="0" xfId="41" applyNumberFormat="1" applyFont="1" applyFill="1" applyBorder="1"/>
    <xf numFmtId="167" fontId="28" fillId="0" borderId="13" xfId="0" applyNumberFormat="1" applyFont="1" applyBorder="1" applyAlignment="1">
      <alignment vertical="center"/>
    </xf>
    <xf numFmtId="167" fontId="28" fillId="0" borderId="11" xfId="0" applyNumberFormat="1" applyFont="1" applyBorder="1" applyAlignment="1">
      <alignment vertical="center"/>
    </xf>
    <xf numFmtId="167" fontId="28" fillId="0" borderId="0" xfId="0" applyNumberFormat="1" applyFont="1"/>
    <xf numFmtId="167" fontId="28" fillId="18" borderId="13" xfId="41" applyNumberFormat="1" applyFont="1" applyFill="1" applyBorder="1" applyAlignment="1"/>
    <xf numFmtId="167" fontId="28" fillId="18" borderId="13" xfId="0" applyNumberFormat="1" applyFont="1" applyFill="1" applyBorder="1" applyAlignment="1">
      <alignment vertical="center"/>
    </xf>
    <xf numFmtId="0" fontId="28" fillId="19" borderId="15" xfId="0" applyFont="1" applyFill="1" applyBorder="1"/>
    <xf numFmtId="0" fontId="32" fillId="0" borderId="0" xfId="41" applyNumberFormat="1" applyFont="1" applyFill="1" applyBorder="1"/>
    <xf numFmtId="0" fontId="31" fillId="0" borderId="0" xfId="0" applyFont="1" applyAlignment="1">
      <alignment horizontal="right"/>
    </xf>
    <xf numFmtId="0" fontId="32" fillId="0" borderId="0" xfId="0" applyFont="1" applyAlignment="1">
      <alignment horizontal="right"/>
    </xf>
    <xf numFmtId="0" fontId="31" fillId="0" borderId="0" xfId="0" applyFont="1" applyAlignment="1">
      <alignment horizontal="center"/>
    </xf>
    <xf numFmtId="164" fontId="31" fillId="0" borderId="0" xfId="0" applyNumberFormat="1" applyFont="1" applyAlignment="1">
      <alignment horizontal="center"/>
    </xf>
    <xf numFmtId="164" fontId="31" fillId="0" borderId="0" xfId="0" applyNumberFormat="1" applyFont="1"/>
    <xf numFmtId="164" fontId="28" fillId="0" borderId="23" xfId="0" applyNumberFormat="1" applyFont="1" applyBorder="1" applyAlignment="1">
      <alignment vertical="center"/>
    </xf>
    <xf numFmtId="164" fontId="28" fillId="0" borderId="25" xfId="0" applyNumberFormat="1" applyFont="1" applyBorder="1" applyAlignment="1">
      <alignment vertical="center"/>
    </xf>
    <xf numFmtId="0" fontId="30" fillId="0" borderId="0" xfId="0" applyFont="1" applyAlignment="1">
      <alignment horizontal="center"/>
    </xf>
    <xf numFmtId="0" fontId="28" fillId="0" borderId="0" xfId="0" applyFont="1" applyAlignment="1">
      <alignment vertical="center" wrapText="1"/>
    </xf>
    <xf numFmtId="0" fontId="32" fillId="0" borderId="0" xfId="41" applyNumberFormat="1" applyFont="1" applyFill="1" applyBorder="1" applyAlignment="1"/>
    <xf numFmtId="0" fontId="28" fillId="0" borderId="0" xfId="0" applyFont="1" applyAlignment="1">
      <alignment wrapText="1"/>
    </xf>
    <xf numFmtId="0" fontId="30" fillId="19" borderId="9" xfId="0" applyFont="1" applyFill="1" applyBorder="1" applyAlignment="1">
      <alignment horizontal="center"/>
    </xf>
    <xf numFmtId="0" fontId="30" fillId="19" borderId="19" xfId="0" applyFont="1" applyFill="1" applyBorder="1" applyAlignment="1">
      <alignment horizontal="center"/>
    </xf>
    <xf numFmtId="49" fontId="43" fillId="0" borderId="0" xfId="0" applyNumberFormat="1" applyFont="1" applyAlignment="1">
      <alignment horizontal="right"/>
    </xf>
    <xf numFmtId="0" fontId="25" fillId="0" borderId="0" xfId="0" applyFont="1"/>
    <xf numFmtId="0" fontId="38" fillId="0" borderId="0" xfId="0" applyFont="1"/>
    <xf numFmtId="164" fontId="38" fillId="0" borderId="0" xfId="0" applyNumberFormat="1" applyFont="1"/>
    <xf numFmtId="165" fontId="28" fillId="0" borderId="0" xfId="0" applyNumberFormat="1" applyFont="1" applyAlignment="1">
      <alignment horizontal="right"/>
    </xf>
    <xf numFmtId="0" fontId="33" fillId="0" borderId="0" xfId="0" applyFont="1" applyAlignment="1">
      <alignment vertical="top"/>
    </xf>
    <xf numFmtId="0" fontId="46" fillId="0" borderId="0" xfId="0" applyFont="1"/>
    <xf numFmtId="0" fontId="49" fillId="0" borderId="0" xfId="0" applyFont="1"/>
    <xf numFmtId="0" fontId="48" fillId="0" borderId="0" xfId="0" applyFont="1"/>
    <xf numFmtId="0" fontId="24" fillId="0" borderId="0" xfId="0" applyFont="1"/>
    <xf numFmtId="0" fontId="47" fillId="0" borderId="0" xfId="0" applyFont="1"/>
    <xf numFmtId="0" fontId="43" fillId="0" borderId="0" xfId="0" applyFont="1" applyAlignment="1">
      <alignment horizontal="right"/>
    </xf>
    <xf numFmtId="164" fontId="28" fillId="0" borderId="23" xfId="0" applyNumberFormat="1" applyFont="1" applyBorder="1"/>
    <xf numFmtId="167" fontId="28" fillId="0" borderId="13" xfId="41" applyNumberFormat="1" applyFont="1" applyFill="1" applyBorder="1" applyAlignment="1"/>
    <xf numFmtId="167" fontId="28" fillId="0" borderId="13" xfId="41" applyNumberFormat="1" applyFont="1" applyFill="1" applyBorder="1"/>
    <xf numFmtId="167" fontId="28" fillId="0" borderId="11" xfId="41" applyNumberFormat="1" applyFont="1" applyFill="1" applyBorder="1" applyAlignment="1"/>
    <xf numFmtId="167" fontId="28" fillId="0" borderId="11" xfId="41" applyNumberFormat="1" applyFont="1" applyFill="1" applyBorder="1"/>
    <xf numFmtId="167" fontId="28" fillId="0" borderId="12" xfId="41" applyNumberFormat="1" applyFont="1" applyFill="1" applyBorder="1"/>
    <xf numFmtId="166" fontId="28" fillId="0" borderId="0" xfId="0" applyNumberFormat="1" applyFont="1"/>
    <xf numFmtId="0" fontId="33" fillId="0" borderId="0" xfId="0" applyFont="1" applyAlignment="1">
      <alignment horizontal="right"/>
    </xf>
    <xf numFmtId="0" fontId="35" fillId="0" borderId="0" xfId="0" applyFont="1" applyAlignment="1">
      <alignment horizontal="right"/>
    </xf>
    <xf numFmtId="166" fontId="32" fillId="0" borderId="0" xfId="0" applyNumberFormat="1" applyFont="1"/>
    <xf numFmtId="167" fontId="32" fillId="0" borderId="0" xfId="41" applyNumberFormat="1" applyFont="1" applyFill="1" applyBorder="1"/>
    <xf numFmtId="167" fontId="32" fillId="0" borderId="0" xfId="41" applyNumberFormat="1" applyFont="1" applyFill="1"/>
    <xf numFmtId="167" fontId="32" fillId="0" borderId="0" xfId="0" applyNumberFormat="1" applyFont="1"/>
    <xf numFmtId="0" fontId="32" fillId="0" borderId="0" xfId="41" applyNumberFormat="1" applyFont="1" applyFill="1" applyAlignment="1"/>
    <xf numFmtId="0" fontId="50" fillId="0" borderId="0" xfId="0" applyFont="1"/>
    <xf numFmtId="164" fontId="50" fillId="0" borderId="0" xfId="0" applyNumberFormat="1" applyFont="1"/>
    <xf numFmtId="9" fontId="32" fillId="0" borderId="0" xfId="41" applyFont="1" applyFill="1"/>
    <xf numFmtId="0" fontId="31" fillId="0" borderId="0" xfId="42" applyFont="1" applyAlignment="1">
      <alignment horizontal="right"/>
    </xf>
    <xf numFmtId="0" fontId="52" fillId="0" borderId="0" xfId="0" applyFont="1"/>
    <xf numFmtId="9" fontId="25" fillId="0" borderId="0" xfId="41" applyFont="1" applyFill="1"/>
    <xf numFmtId="0" fontId="32" fillId="0" borderId="0" xfId="0" applyFont="1" applyAlignment="1">
      <alignment horizontal="left" indent="1"/>
    </xf>
    <xf numFmtId="167" fontId="25" fillId="0" borderId="0" xfId="41" applyNumberFormat="1" applyFont="1" applyFill="1"/>
    <xf numFmtId="9" fontId="25" fillId="0" borderId="0" xfId="41" applyFont="1" applyFill="1" applyAlignment="1"/>
    <xf numFmtId="9" fontId="28" fillId="0" borderId="0" xfId="41" applyFont="1" applyFill="1" applyBorder="1"/>
    <xf numFmtId="0" fontId="25" fillId="0" borderId="0" xfId="0" applyFont="1" applyAlignment="1">
      <alignment horizontal="center"/>
    </xf>
    <xf numFmtId="167" fontId="28" fillId="0" borderId="0" xfId="41" applyNumberFormat="1" applyFont="1" applyFill="1"/>
    <xf numFmtId="164" fontId="25" fillId="0" borderId="0" xfId="0" applyNumberFormat="1" applyFont="1"/>
    <xf numFmtId="167" fontId="28" fillId="0" borderId="0" xfId="41" applyNumberFormat="1" applyFont="1" applyFill="1" applyBorder="1" applyAlignment="1"/>
    <xf numFmtId="0" fontId="30" fillId="0" borderId="0" xfId="0" applyFont="1" applyAlignment="1">
      <alignment horizontal="center" vertical="center" wrapText="1"/>
    </xf>
    <xf numFmtId="164" fontId="52" fillId="0" borderId="0" xfId="0" applyNumberFormat="1" applyFont="1"/>
    <xf numFmtId="164" fontId="69" fillId="0" borderId="0" xfId="0" applyNumberFormat="1" applyFont="1"/>
    <xf numFmtId="164" fontId="70" fillId="0" borderId="0" xfId="0" applyNumberFormat="1" applyFont="1"/>
    <xf numFmtId="9" fontId="70" fillId="0" borderId="0" xfId="41" applyFont="1" applyFill="1" applyBorder="1"/>
    <xf numFmtId="9" fontId="69" fillId="0" borderId="0" xfId="41" applyFont="1" applyFill="1"/>
    <xf numFmtId="9" fontId="52" fillId="0" borderId="0" xfId="41" applyFont="1" applyFill="1"/>
    <xf numFmtId="10" fontId="25" fillId="0" borderId="0" xfId="41" applyNumberFormat="1" applyFont="1" applyFill="1"/>
    <xf numFmtId="9" fontId="30" fillId="0" borderId="0" xfId="41" applyFont="1" applyFill="1" applyBorder="1"/>
    <xf numFmtId="0" fontId="71" fillId="0" borderId="0" xfId="0" applyFont="1"/>
    <xf numFmtId="0" fontId="32" fillId="33" borderId="0" xfId="0" applyFont="1" applyFill="1"/>
    <xf numFmtId="0" fontId="39" fillId="0" borderId="0" xfId="0" applyFont="1"/>
    <xf numFmtId="0" fontId="26" fillId="0" borderId="0" xfId="43" applyFont="1"/>
    <xf numFmtId="49" fontId="26" fillId="0" borderId="0" xfId="43" applyNumberFormat="1" applyFont="1" applyAlignment="1">
      <alignment horizontal="right" vertical="center"/>
    </xf>
    <xf numFmtId="0" fontId="72" fillId="0" borderId="0" xfId="43" applyFont="1"/>
    <xf numFmtId="0" fontId="28" fillId="0" borderId="0" xfId="43" applyFont="1"/>
    <xf numFmtId="169" fontId="0" fillId="0" borderId="0" xfId="0" applyNumberFormat="1"/>
    <xf numFmtId="166" fontId="0" fillId="0" borderId="0" xfId="0" applyNumberFormat="1"/>
    <xf numFmtId="9" fontId="28" fillId="0" borderId="0" xfId="41" applyFont="1" applyFill="1" applyBorder="1" applyAlignment="1"/>
    <xf numFmtId="0" fontId="28" fillId="0" borderId="0" xfId="149" applyFont="1"/>
    <xf numFmtId="164" fontId="28" fillId="0" borderId="0" xfId="149" applyNumberFormat="1" applyFont="1"/>
    <xf numFmtId="0" fontId="28" fillId="33" borderId="0" xfId="149" applyFont="1" applyFill="1"/>
    <xf numFmtId="1" fontId="25" fillId="0" borderId="0" xfId="41" applyNumberFormat="1" applyFont="1" applyFill="1"/>
    <xf numFmtId="0" fontId="30" fillId="33" borderId="31" xfId="0" applyFont="1" applyFill="1" applyBorder="1" applyAlignment="1">
      <alignment horizontal="center" vertical="center"/>
    </xf>
    <xf numFmtId="0" fontId="28" fillId="33" borderId="31" xfId="0" applyFont="1" applyFill="1" applyBorder="1" applyAlignment="1">
      <alignment horizontal="left" indent="1"/>
    </xf>
    <xf numFmtId="0" fontId="30" fillId="33" borderId="31" xfId="0" applyFont="1" applyFill="1" applyBorder="1" applyAlignment="1">
      <alignment vertical="center" wrapText="1"/>
    </xf>
    <xf numFmtId="0" fontId="30" fillId="33" borderId="31" xfId="0" applyFont="1" applyFill="1" applyBorder="1" applyAlignment="1">
      <alignment vertical="center"/>
    </xf>
    <xf numFmtId="0" fontId="28" fillId="33" borderId="31" xfId="0" applyFont="1" applyFill="1" applyBorder="1" applyAlignment="1">
      <alignment horizontal="left" wrapText="1" indent="1"/>
    </xf>
    <xf numFmtId="0" fontId="28" fillId="33" borderId="31" xfId="0" applyFont="1" applyFill="1" applyBorder="1" applyAlignment="1">
      <alignment horizontal="left" vertical="center" indent="1"/>
    </xf>
    <xf numFmtId="0" fontId="30" fillId="33" borderId="31" xfId="0" applyFont="1" applyFill="1" applyBorder="1" applyAlignment="1">
      <alignment horizontal="right"/>
    </xf>
    <xf numFmtId="0" fontId="30" fillId="33" borderId="32" xfId="0" applyFont="1" applyFill="1" applyBorder="1" applyAlignment="1">
      <alignment vertical="center" wrapText="1"/>
    </xf>
    <xf numFmtId="0" fontId="28" fillId="33" borderId="32" xfId="0" applyFont="1" applyFill="1" applyBorder="1"/>
    <xf numFmtId="0" fontId="28" fillId="33" borderId="0" xfId="0" applyFont="1" applyFill="1"/>
    <xf numFmtId="0" fontId="30" fillId="33" borderId="31" xfId="149" applyFont="1" applyFill="1" applyBorder="1"/>
    <xf numFmtId="0" fontId="30" fillId="33" borderId="31" xfId="149" applyFont="1" applyFill="1" applyBorder="1" applyAlignment="1">
      <alignment horizontal="left" vertical="center" wrapText="1"/>
    </xf>
    <xf numFmtId="0" fontId="75" fillId="0" borderId="0" xfId="43" applyFont="1" applyAlignment="1">
      <alignment horizontal="left" vertical="top"/>
    </xf>
    <xf numFmtId="0" fontId="75" fillId="0" borderId="0" xfId="0" applyFont="1" applyAlignment="1">
      <alignment horizontal="left" vertical="top"/>
    </xf>
    <xf numFmtId="0" fontId="75" fillId="0" borderId="0" xfId="0" applyFont="1"/>
    <xf numFmtId="0" fontId="75" fillId="0" borderId="0" xfId="43" applyFont="1"/>
    <xf numFmtId="0" fontId="77" fillId="0" borderId="0" xfId="0" applyFont="1"/>
    <xf numFmtId="0" fontId="30" fillId="33" borderId="31" xfId="0" applyFont="1" applyFill="1" applyBorder="1" applyAlignment="1">
      <alignment horizontal="right" vertical="center"/>
    </xf>
    <xf numFmtId="0" fontId="79" fillId="0" borderId="0" xfId="0" applyFont="1"/>
    <xf numFmtId="0" fontId="79" fillId="0" borderId="0" xfId="0" applyFont="1" applyAlignment="1">
      <alignment horizontal="right"/>
    </xf>
    <xf numFmtId="0" fontId="74" fillId="0" borderId="0" xfId="0" applyFont="1"/>
    <xf numFmtId="0" fontId="78" fillId="0" borderId="0" xfId="43" applyFont="1"/>
    <xf numFmtId="0" fontId="78" fillId="0" borderId="0" xfId="43" applyFont="1" applyAlignment="1">
      <alignment horizontal="left" vertical="center" indent="1"/>
    </xf>
    <xf numFmtId="0" fontId="81" fillId="0" borderId="0" xfId="0" applyFont="1"/>
    <xf numFmtId="0" fontId="80" fillId="0" borderId="0" xfId="0" applyFont="1"/>
    <xf numFmtId="49" fontId="78" fillId="0" borderId="0" xfId="43" applyNumberFormat="1" applyFont="1" applyAlignment="1">
      <alignment horizontal="left" vertical="center"/>
    </xf>
    <xf numFmtId="0" fontId="78" fillId="0" borderId="0" xfId="43" applyFont="1" applyAlignment="1">
      <alignment horizontal="left" vertical="center"/>
    </xf>
    <xf numFmtId="0" fontId="78" fillId="0" borderId="0" xfId="43" applyFont="1" applyAlignment="1">
      <alignment horizontal="right" vertical="center"/>
    </xf>
    <xf numFmtId="164" fontId="28" fillId="33" borderId="31" xfId="0" applyNumberFormat="1" applyFont="1" applyFill="1" applyBorder="1" applyAlignment="1">
      <alignment horizontal="right" vertical="top"/>
    </xf>
    <xf numFmtId="0" fontId="29" fillId="0" borderId="0" xfId="0" applyFont="1" applyAlignment="1">
      <alignment vertical="top"/>
    </xf>
    <xf numFmtId="0" fontId="28" fillId="0" borderId="0" xfId="0" applyFont="1" applyAlignment="1">
      <alignment vertical="top"/>
    </xf>
    <xf numFmtId="164" fontId="30" fillId="33" borderId="31" xfId="0" applyNumberFormat="1" applyFont="1" applyFill="1" applyBorder="1" applyAlignment="1">
      <alignment horizontal="right" vertical="top"/>
    </xf>
    <xf numFmtId="0" fontId="30" fillId="33" borderId="31" xfId="0" applyFont="1" applyFill="1" applyBorder="1" applyAlignment="1">
      <alignment horizontal="right" vertical="top"/>
    </xf>
    <xf numFmtId="0" fontId="30" fillId="33" borderId="32" xfId="0" applyFont="1" applyFill="1" applyBorder="1" applyAlignment="1">
      <alignment horizontal="right" vertical="top"/>
    </xf>
    <xf numFmtId="164" fontId="30" fillId="33" borderId="31" xfId="0" applyNumberFormat="1" applyFont="1" applyFill="1" applyBorder="1" applyAlignment="1">
      <alignment vertical="top"/>
    </xf>
    <xf numFmtId="164" fontId="28" fillId="33" borderId="31" xfId="0" applyNumberFormat="1" applyFont="1" applyFill="1" applyBorder="1" applyAlignment="1">
      <alignment vertical="top"/>
    </xf>
    <xf numFmtId="0" fontId="30" fillId="33" borderId="31" xfId="42" applyFont="1" applyFill="1" applyBorder="1" applyAlignment="1">
      <alignment horizontal="right" vertical="top"/>
    </xf>
    <xf numFmtId="0" fontId="28" fillId="33" borderId="31" xfId="0" applyFont="1" applyFill="1" applyBorder="1" applyAlignment="1">
      <alignment horizontal="left" vertical="top"/>
    </xf>
    <xf numFmtId="0" fontId="30" fillId="33" borderId="32" xfId="0" applyFont="1" applyFill="1" applyBorder="1" applyAlignment="1">
      <alignment horizontal="right" vertical="center"/>
    </xf>
    <xf numFmtId="0" fontId="29" fillId="0" borderId="0" xfId="0" applyFont="1" applyAlignment="1">
      <alignment horizontal="left" vertical="top"/>
    </xf>
    <xf numFmtId="167" fontId="30" fillId="33" borderId="31" xfId="41" applyNumberFormat="1" applyFont="1" applyFill="1" applyBorder="1" applyAlignment="1">
      <alignment vertical="top"/>
    </xf>
    <xf numFmtId="167" fontId="30" fillId="33" borderId="31" xfId="0" applyNumberFormat="1" applyFont="1" applyFill="1" applyBorder="1" applyAlignment="1">
      <alignment vertical="top"/>
    </xf>
    <xf numFmtId="167" fontId="28" fillId="33" borderId="31" xfId="0" applyNumberFormat="1" applyFont="1" applyFill="1" applyBorder="1" applyAlignment="1">
      <alignment vertical="top"/>
    </xf>
    <xf numFmtId="167" fontId="30" fillId="33" borderId="31" xfId="41" applyNumberFormat="1" applyFont="1" applyFill="1" applyBorder="1" applyAlignment="1">
      <alignment horizontal="right" vertical="top"/>
    </xf>
    <xf numFmtId="167" fontId="30" fillId="33" borderId="31" xfId="0" applyNumberFormat="1" applyFont="1" applyFill="1" applyBorder="1" applyAlignment="1">
      <alignment horizontal="right" vertical="top"/>
    </xf>
    <xf numFmtId="167" fontId="28" fillId="33" borderId="31" xfId="0" applyNumberFormat="1" applyFont="1" applyFill="1" applyBorder="1" applyAlignment="1">
      <alignment horizontal="right" vertical="top"/>
    </xf>
    <xf numFmtId="164" fontId="34" fillId="33" borderId="31" xfId="0" applyNumberFormat="1" applyFont="1" applyFill="1" applyBorder="1" applyAlignment="1">
      <alignment horizontal="right" vertical="top"/>
    </xf>
    <xf numFmtId="0" fontId="30" fillId="33" borderId="31" xfId="0" applyFont="1" applyFill="1" applyBorder="1" applyAlignment="1">
      <alignment horizontal="right" wrapText="1"/>
    </xf>
    <xf numFmtId="0" fontId="30" fillId="33" borderId="33" xfId="0" applyFont="1" applyFill="1" applyBorder="1" applyAlignment="1">
      <alignment horizontal="right" vertical="center"/>
    </xf>
    <xf numFmtId="0" fontId="30" fillId="33" borderId="33" xfId="0" applyFont="1" applyFill="1" applyBorder="1" applyAlignment="1">
      <alignment horizontal="right" vertical="top"/>
    </xf>
    <xf numFmtId="0" fontId="7" fillId="0" borderId="0" xfId="0" applyFont="1"/>
    <xf numFmtId="0" fontId="83" fillId="0" borderId="0" xfId="0" applyFont="1"/>
    <xf numFmtId="0" fontId="54" fillId="0" borderId="0" xfId="170" applyFont="1"/>
    <xf numFmtId="0" fontId="54" fillId="0" borderId="0" xfId="0" applyFont="1"/>
    <xf numFmtId="0" fontId="84" fillId="0" borderId="0" xfId="0" applyFont="1"/>
    <xf numFmtId="0" fontId="85" fillId="0" borderId="0" xfId="0" applyFont="1"/>
    <xf numFmtId="0" fontId="29" fillId="0" borderId="0" xfId="149" applyFont="1"/>
    <xf numFmtId="0" fontId="39" fillId="0" borderId="0" xfId="0" applyFont="1" applyAlignment="1">
      <alignment horizontal="left" vertical="center"/>
    </xf>
    <xf numFmtId="0" fontId="26" fillId="0" borderId="0" xfId="0" applyFont="1" applyAlignment="1">
      <alignment horizontal="right"/>
    </xf>
    <xf numFmtId="0" fontId="30" fillId="33" borderId="31" xfId="0" applyFont="1" applyFill="1" applyBorder="1" applyAlignment="1">
      <alignment horizontal="left" vertical="top"/>
    </xf>
    <xf numFmtId="49" fontId="86" fillId="0" borderId="0" xfId="0" applyNumberFormat="1" applyFont="1" applyAlignment="1">
      <alignment horizontal="left" vertical="center"/>
    </xf>
    <xf numFmtId="0" fontId="86" fillId="0" borderId="0" xfId="0" applyFont="1" applyAlignment="1">
      <alignment horizontal="left" vertical="center"/>
    </xf>
    <xf numFmtId="0" fontId="86" fillId="0" borderId="0" xfId="0" applyFont="1"/>
    <xf numFmtId="0" fontId="86" fillId="0" borderId="0" xfId="0" applyFont="1" applyAlignment="1">
      <alignment horizontal="right" vertical="center"/>
    </xf>
    <xf numFmtId="0" fontId="86" fillId="0" borderId="0" xfId="0" applyFont="1" applyAlignment="1">
      <alignment horizontal="left" vertical="center" indent="1"/>
    </xf>
    <xf numFmtId="49" fontId="86" fillId="0" borderId="0" xfId="43" applyNumberFormat="1" applyFont="1" applyAlignment="1">
      <alignment horizontal="left" vertical="center"/>
    </xf>
    <xf numFmtId="0" fontId="86" fillId="0" borderId="0" xfId="43" applyFont="1" applyAlignment="1">
      <alignment horizontal="left" vertical="center"/>
    </xf>
    <xf numFmtId="0" fontId="86" fillId="0" borderId="0" xfId="43" applyFont="1"/>
    <xf numFmtId="0" fontId="86" fillId="0" borderId="0" xfId="43" applyFont="1" applyAlignment="1">
      <alignment horizontal="left" vertical="center" indent="1"/>
    </xf>
    <xf numFmtId="0" fontId="86" fillId="0" borderId="0" xfId="43" applyFont="1" applyAlignment="1">
      <alignment horizontal="right" vertical="center"/>
    </xf>
    <xf numFmtId="0" fontId="86" fillId="0" borderId="0" xfId="0" applyFont="1" applyAlignment="1">
      <alignment horizontal="right"/>
    </xf>
    <xf numFmtId="0" fontId="87" fillId="0" borderId="0" xfId="0" applyFont="1"/>
    <xf numFmtId="0" fontId="88" fillId="0" borderId="0" xfId="0" applyFont="1"/>
    <xf numFmtId="0" fontId="88" fillId="0" borderId="0" xfId="149" applyFont="1"/>
    <xf numFmtId="49" fontId="38" fillId="0" borderId="0" xfId="0" applyNumberFormat="1" applyFont="1" applyAlignment="1">
      <alignment horizontal="right"/>
    </xf>
    <xf numFmtId="49" fontId="38" fillId="0" borderId="0" xfId="149" applyNumberFormat="1" applyFont="1" applyAlignment="1">
      <alignment horizontal="right"/>
    </xf>
    <xf numFmtId="9" fontId="30" fillId="33" borderId="31" xfId="41" applyFont="1" applyFill="1" applyBorder="1" applyAlignment="1">
      <alignment vertical="top"/>
    </xf>
    <xf numFmtId="9" fontId="28" fillId="33" borderId="31" xfId="41" applyFont="1" applyFill="1" applyBorder="1" applyAlignment="1">
      <alignment horizontal="right" vertical="top"/>
    </xf>
    <xf numFmtId="0" fontId="28" fillId="33" borderId="31" xfId="0" applyFont="1" applyFill="1" applyBorder="1" applyAlignment="1">
      <alignment vertical="top"/>
    </xf>
    <xf numFmtId="164" fontId="28" fillId="33" borderId="31" xfId="41" applyNumberFormat="1" applyFont="1" applyFill="1" applyBorder="1" applyAlignment="1">
      <alignment vertical="top"/>
    </xf>
    <xf numFmtId="0" fontId="30" fillId="33" borderId="31" xfId="0" applyFont="1" applyFill="1" applyBorder="1" applyAlignment="1">
      <alignment vertical="top"/>
    </xf>
    <xf numFmtId="0" fontId="30" fillId="33" borderId="31" xfId="0" applyFont="1" applyFill="1" applyBorder="1" applyAlignment="1">
      <alignment vertical="top" wrapText="1"/>
    </xf>
    <xf numFmtId="167" fontId="28" fillId="33" borderId="31" xfId="41" applyNumberFormat="1" applyFont="1" applyFill="1" applyBorder="1" applyAlignment="1">
      <alignment horizontal="right" vertical="top"/>
    </xf>
    <xf numFmtId="164" fontId="28" fillId="33" borderId="31" xfId="44" applyNumberFormat="1" applyFont="1" applyFill="1" applyBorder="1" applyAlignment="1">
      <alignment vertical="top"/>
    </xf>
    <xf numFmtId="0" fontId="26" fillId="0" borderId="0" xfId="167" applyFont="1"/>
    <xf numFmtId="49" fontId="40" fillId="0" borderId="0" xfId="167" applyNumberFormat="1" applyFont="1" applyAlignment="1">
      <alignment vertical="center"/>
    </xf>
    <xf numFmtId="0" fontId="26" fillId="0" borderId="0" xfId="167" applyFont="1" applyAlignment="1">
      <alignment horizontal="left" vertical="center" indent="1"/>
    </xf>
    <xf numFmtId="0" fontId="26" fillId="0" borderId="0" xfId="167" applyFont="1" applyAlignment="1">
      <alignment horizontal="right" vertical="center"/>
    </xf>
    <xf numFmtId="0" fontId="39" fillId="0" borderId="0" xfId="167" applyFont="1"/>
    <xf numFmtId="0" fontId="37" fillId="0" borderId="0" xfId="167" applyFont="1"/>
    <xf numFmtId="0" fontId="37" fillId="0" borderId="0" xfId="167" applyFont="1" applyAlignment="1">
      <alignment horizontal="left" vertical="center" indent="1"/>
    </xf>
    <xf numFmtId="0" fontId="37" fillId="0" borderId="0" xfId="167" applyFont="1" applyAlignment="1">
      <alignment horizontal="right" vertical="center"/>
    </xf>
    <xf numFmtId="0" fontId="39" fillId="0" borderId="0" xfId="167" applyFont="1" applyAlignment="1">
      <alignment horizontal="center"/>
    </xf>
    <xf numFmtId="0" fontId="26" fillId="0" borderId="0" xfId="167" applyFont="1" applyAlignment="1">
      <alignment horizontal="left" vertical="center"/>
    </xf>
    <xf numFmtId="0" fontId="36" fillId="0" borderId="0" xfId="167" applyFont="1"/>
    <xf numFmtId="49" fontId="41" fillId="0" borderId="0" xfId="167" applyNumberFormat="1" applyFont="1" applyAlignment="1">
      <alignment vertical="center"/>
    </xf>
    <xf numFmtId="49" fontId="74" fillId="0" borderId="0" xfId="171" applyNumberFormat="1" applyFont="1" applyAlignment="1">
      <alignment vertical="top" wrapText="1"/>
    </xf>
    <xf numFmtId="0" fontId="40" fillId="0" borderId="0" xfId="167" applyFont="1" applyAlignment="1">
      <alignment horizontal="center" vertical="center"/>
    </xf>
    <xf numFmtId="0" fontId="89" fillId="0" borderId="0" xfId="171" applyFont="1" applyAlignment="1">
      <alignment horizontal="left" vertical="center" wrapText="1"/>
    </xf>
    <xf numFmtId="0" fontId="40" fillId="0" borderId="0" xfId="167" applyFont="1" applyAlignment="1">
      <alignment horizontal="left" vertical="center"/>
    </xf>
    <xf numFmtId="0" fontId="79" fillId="0" borderId="0" xfId="41" applyNumberFormat="1" applyFont="1" applyFill="1" applyBorder="1" applyAlignment="1"/>
    <xf numFmtId="166" fontId="79" fillId="0" borderId="0" xfId="0" applyNumberFormat="1" applyFont="1"/>
    <xf numFmtId="167" fontId="79" fillId="0" borderId="0" xfId="41" applyNumberFormat="1" applyFont="1" applyFill="1"/>
    <xf numFmtId="164" fontId="79" fillId="0" borderId="0" xfId="0" applyNumberFormat="1" applyFont="1"/>
    <xf numFmtId="0" fontId="30" fillId="33" borderId="34" xfId="0" applyFont="1" applyFill="1" applyBorder="1" applyAlignment="1">
      <alignment horizontal="right" vertical="top"/>
    </xf>
    <xf numFmtId="0" fontId="30" fillId="33" borderId="35" xfId="0" applyFont="1" applyFill="1" applyBorder="1" applyAlignment="1">
      <alignment horizontal="right" vertical="top"/>
    </xf>
    <xf numFmtId="164" fontId="28" fillId="33" borderId="34" xfId="0" applyNumberFormat="1" applyFont="1" applyFill="1" applyBorder="1" applyAlignment="1">
      <alignment horizontal="right" vertical="top"/>
    </xf>
    <xf numFmtId="164" fontId="28" fillId="33" borderId="35" xfId="0" applyNumberFormat="1" applyFont="1" applyFill="1" applyBorder="1" applyAlignment="1">
      <alignment horizontal="right" vertical="top"/>
    </xf>
    <xf numFmtId="164" fontId="30" fillId="33" borderId="34"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164" fontId="30" fillId="33" borderId="34" xfId="0" applyNumberFormat="1" applyFont="1" applyFill="1" applyBorder="1" applyAlignment="1">
      <alignment vertical="top"/>
    </xf>
    <xf numFmtId="164" fontId="30" fillId="33" borderId="35" xfId="0" applyNumberFormat="1" applyFont="1" applyFill="1" applyBorder="1" applyAlignment="1">
      <alignment vertical="top"/>
    </xf>
    <xf numFmtId="164" fontId="28" fillId="33" borderId="34" xfId="0" applyNumberFormat="1" applyFont="1" applyFill="1" applyBorder="1" applyAlignment="1">
      <alignment vertical="top"/>
    </xf>
    <xf numFmtId="164" fontId="28" fillId="33" borderId="35" xfId="0" applyNumberFormat="1" applyFont="1" applyFill="1" applyBorder="1" applyAlignment="1">
      <alignment vertical="top"/>
    </xf>
    <xf numFmtId="0" fontId="30" fillId="33" borderId="34" xfId="0" applyFont="1" applyFill="1" applyBorder="1" applyAlignment="1">
      <alignment horizontal="right" vertical="center"/>
    </xf>
    <xf numFmtId="0" fontId="30" fillId="33" borderId="35" xfId="0" applyFont="1" applyFill="1" applyBorder="1" applyAlignment="1">
      <alignment horizontal="right" vertical="center"/>
    </xf>
    <xf numFmtId="0" fontId="30" fillId="33" borderId="35" xfId="0" applyFont="1" applyFill="1" applyBorder="1" applyAlignment="1">
      <alignment horizontal="right" vertical="top" wrapText="1"/>
    </xf>
    <xf numFmtId="9" fontId="30" fillId="33" borderId="35" xfId="41" applyFont="1" applyFill="1" applyBorder="1" applyAlignment="1">
      <alignment vertical="top"/>
    </xf>
    <xf numFmtId="9" fontId="28" fillId="33" borderId="35" xfId="41" applyFont="1" applyFill="1" applyBorder="1" applyAlignment="1">
      <alignment horizontal="right" vertical="top"/>
    </xf>
    <xf numFmtId="0" fontId="38" fillId="0" borderId="0" xfId="149" applyFont="1"/>
    <xf numFmtId="166" fontId="28" fillId="0" borderId="0" xfId="41" applyNumberFormat="1" applyFont="1" applyFill="1" applyBorder="1"/>
    <xf numFmtId="0" fontId="75" fillId="0" borderId="0" xfId="149" applyFont="1" applyAlignment="1">
      <alignment horizontal="left" vertical="top"/>
    </xf>
    <xf numFmtId="0" fontId="47" fillId="0" borderId="0" xfId="149" applyFont="1"/>
    <xf numFmtId="0" fontId="44" fillId="0" borderId="0" xfId="149" applyFont="1" applyAlignment="1">
      <alignment vertical="top"/>
    </xf>
    <xf numFmtId="0" fontId="45" fillId="0" borderId="0" xfId="149" applyFont="1" applyAlignment="1">
      <alignment vertical="top"/>
    </xf>
    <xf numFmtId="0" fontId="44" fillId="0" borderId="0" xfId="149" applyFont="1"/>
    <xf numFmtId="0" fontId="45" fillId="0" borderId="0" xfId="149" applyFont="1"/>
    <xf numFmtId="0" fontId="45" fillId="0" borderId="0" xfId="149" applyFont="1" applyAlignment="1">
      <alignment vertical="top" wrapText="1"/>
    </xf>
    <xf numFmtId="164" fontId="80" fillId="0" borderId="0" xfId="0" applyNumberFormat="1" applyFont="1"/>
    <xf numFmtId="0" fontId="91" fillId="0" borderId="0" xfId="167" applyFont="1" applyAlignment="1">
      <alignment horizontal="left" vertical="center" wrapText="1"/>
    </xf>
    <xf numFmtId="0" fontId="90" fillId="0" borderId="0" xfId="167" applyFont="1" applyAlignment="1">
      <alignment horizontal="left" vertical="center" wrapText="1"/>
    </xf>
    <xf numFmtId="0" fontId="73" fillId="0" borderId="0" xfId="167" applyFont="1" applyAlignment="1">
      <alignment horizontal="center"/>
    </xf>
    <xf numFmtId="49" fontId="73" fillId="0" borderId="0" xfId="167" applyNumberFormat="1" applyFont="1" applyAlignment="1">
      <alignment horizontal="center" vertical="center"/>
    </xf>
    <xf numFmtId="49" fontId="38" fillId="0" borderId="0" xfId="167" applyNumberFormat="1" applyFont="1" applyAlignment="1">
      <alignment horizontal="center" vertical="center"/>
    </xf>
    <xf numFmtId="0" fontId="45" fillId="0" borderId="0" xfId="43" applyFont="1" applyAlignment="1">
      <alignment horizontal="justify" vertical="top" wrapText="1"/>
    </xf>
    <xf numFmtId="0" fontId="45" fillId="0" borderId="0" xfId="149" applyFont="1" applyAlignment="1">
      <alignment vertical="top" wrapText="1"/>
    </xf>
    <xf numFmtId="0" fontId="45" fillId="0" borderId="0" xfId="0" applyFont="1" applyAlignment="1">
      <alignment horizontal="justify" vertical="top" wrapText="1"/>
    </xf>
    <xf numFmtId="164" fontId="30" fillId="33" borderId="31" xfId="0" applyNumberFormat="1" applyFont="1" applyFill="1" applyBorder="1" applyAlignment="1">
      <alignment horizontal="right" vertical="top"/>
    </xf>
    <xf numFmtId="0" fontId="28" fillId="33" borderId="31" xfId="0" applyFont="1" applyFill="1" applyBorder="1" applyAlignment="1">
      <alignment horizontal="left" vertical="center" wrapText="1" indent="1"/>
    </xf>
    <xf numFmtId="164" fontId="28" fillId="33" borderId="34" xfId="0" applyNumberFormat="1" applyFont="1" applyFill="1" applyBorder="1" applyAlignment="1">
      <alignment horizontal="right" vertical="top"/>
    </xf>
    <xf numFmtId="164" fontId="28" fillId="33" borderId="31" xfId="0" applyNumberFormat="1" applyFont="1" applyFill="1" applyBorder="1" applyAlignment="1">
      <alignment horizontal="right" vertical="top"/>
    </xf>
    <xf numFmtId="164" fontId="28" fillId="33" borderId="35" xfId="0" applyNumberFormat="1" applyFont="1" applyFill="1" applyBorder="1" applyAlignment="1">
      <alignment horizontal="right" vertical="top"/>
    </xf>
    <xf numFmtId="0" fontId="30" fillId="33" borderId="31" xfId="0" applyFont="1" applyFill="1" applyBorder="1" applyAlignment="1">
      <alignment horizontal="center" vertical="center"/>
    </xf>
    <xf numFmtId="0" fontId="30" fillId="33" borderId="34" xfId="0" applyFont="1" applyFill="1" applyBorder="1" applyAlignment="1">
      <alignment horizontal="left" vertical="top"/>
    </xf>
    <xf numFmtId="0" fontId="30" fillId="33" borderId="31" xfId="0" applyFont="1" applyFill="1" applyBorder="1" applyAlignment="1">
      <alignment horizontal="left" vertical="top"/>
    </xf>
    <xf numFmtId="0" fontId="30" fillId="33" borderId="35" xfId="0" applyFont="1" applyFill="1" applyBorder="1" applyAlignment="1">
      <alignment horizontal="left" vertical="top"/>
    </xf>
    <xf numFmtId="0" fontId="30" fillId="33" borderId="31" xfId="0" applyFont="1" applyFill="1" applyBorder="1" applyAlignment="1">
      <alignment horizontal="right" vertical="top"/>
    </xf>
    <xf numFmtId="0" fontId="30" fillId="33" borderId="31" xfId="0" applyFont="1" applyFill="1" applyBorder="1" applyAlignment="1">
      <alignment horizontal="left" vertical="top" wrapText="1"/>
    </xf>
    <xf numFmtId="164" fontId="30" fillId="33" borderId="34" xfId="0" applyNumberFormat="1" applyFont="1" applyFill="1" applyBorder="1" applyAlignment="1">
      <alignment horizontal="right" vertical="top"/>
    </xf>
    <xf numFmtId="164" fontId="30" fillId="33" borderId="35" xfId="0" applyNumberFormat="1" applyFont="1" applyFill="1" applyBorder="1" applyAlignment="1">
      <alignment horizontal="right" vertical="top"/>
    </xf>
    <xf numFmtId="0" fontId="30" fillId="0" borderId="0" xfId="0" applyFont="1" applyAlignment="1">
      <alignment horizontal="center" vertical="center"/>
    </xf>
    <xf numFmtId="0" fontId="28" fillId="33" borderId="0" xfId="0" applyFont="1" applyFill="1" applyAlignment="1">
      <alignment horizontal="center"/>
    </xf>
    <xf numFmtId="0" fontId="28" fillId="33" borderId="32" xfId="0" applyFont="1" applyFill="1" applyBorder="1" applyAlignment="1">
      <alignment horizontal="center"/>
    </xf>
    <xf numFmtId="0" fontId="30" fillId="33" borderId="31" xfId="0" applyFont="1" applyFill="1" applyBorder="1" applyAlignment="1">
      <alignment horizontal="right" vertical="top" wrapText="1"/>
    </xf>
    <xf numFmtId="164" fontId="30" fillId="18" borderId="10" xfId="0" applyNumberFormat="1" applyFont="1" applyFill="1" applyBorder="1" applyAlignment="1">
      <alignment horizontal="left" vertical="center"/>
    </xf>
    <xf numFmtId="164" fontId="30" fillId="18" borderId="9" xfId="0" applyNumberFormat="1" applyFont="1" applyFill="1" applyBorder="1" applyAlignment="1">
      <alignment horizontal="left" vertical="center"/>
    </xf>
    <xf numFmtId="164" fontId="30" fillId="18" borderId="26" xfId="0" applyNumberFormat="1" applyFont="1" applyFill="1" applyBorder="1" applyAlignment="1">
      <alignment horizontal="center"/>
    </xf>
    <xf numFmtId="164" fontId="30" fillId="18" borderId="27" xfId="0" applyNumberFormat="1" applyFont="1" applyFill="1" applyBorder="1" applyAlignment="1">
      <alignment horizontal="center"/>
    </xf>
    <xf numFmtId="0" fontId="30" fillId="18" borderId="10" xfId="0" applyFont="1" applyFill="1" applyBorder="1" applyAlignment="1">
      <alignment horizontal="left" vertical="center"/>
    </xf>
    <xf numFmtId="0" fontId="30" fillId="18" borderId="0" xfId="0" applyFont="1" applyFill="1" applyAlignment="1">
      <alignment horizontal="left" vertical="center"/>
    </xf>
    <xf numFmtId="164" fontId="30" fillId="18" borderId="28" xfId="0" applyNumberFormat="1" applyFont="1" applyFill="1" applyBorder="1" applyAlignment="1">
      <alignment horizontal="center"/>
    </xf>
    <xf numFmtId="0" fontId="30" fillId="19" borderId="0" xfId="0" applyFont="1" applyFill="1" applyAlignment="1">
      <alignment horizontal="right"/>
    </xf>
    <xf numFmtId="0" fontId="30" fillId="19" borderId="14" xfId="0" applyFont="1" applyFill="1" applyBorder="1" applyAlignment="1">
      <alignment horizontal="right"/>
    </xf>
    <xf numFmtId="0" fontId="28" fillId="19" borderId="16" xfId="0" applyFont="1" applyFill="1" applyBorder="1" applyAlignment="1">
      <alignment horizontal="right" vertical="center"/>
    </xf>
    <xf numFmtId="0" fontId="28" fillId="19" borderId="9" xfId="0" applyFont="1" applyFill="1" applyBorder="1" applyAlignment="1">
      <alignment horizontal="right" vertical="center"/>
    </xf>
    <xf numFmtId="0" fontId="30" fillId="19" borderId="13" xfId="0" applyFont="1" applyFill="1" applyBorder="1" applyAlignment="1">
      <alignment horizontal="center"/>
    </xf>
    <xf numFmtId="0" fontId="30" fillId="19" borderId="19" xfId="0" applyFont="1" applyFill="1" applyBorder="1" applyAlignment="1">
      <alignment horizontal="center"/>
    </xf>
    <xf numFmtId="0" fontId="30" fillId="19" borderId="18" xfId="0" applyFont="1" applyFill="1" applyBorder="1" applyAlignment="1">
      <alignment horizontal="center"/>
    </xf>
    <xf numFmtId="0" fontId="30" fillId="19" borderId="20" xfId="0" applyFont="1" applyFill="1" applyBorder="1" applyAlignment="1">
      <alignment horizontal="right"/>
    </xf>
    <xf numFmtId="0" fontId="28" fillId="19" borderId="16" xfId="0" applyFont="1" applyFill="1" applyBorder="1" applyAlignment="1">
      <alignment horizontal="right"/>
    </xf>
    <xf numFmtId="0" fontId="28" fillId="19" borderId="9" xfId="0" applyFont="1" applyFill="1" applyBorder="1" applyAlignment="1">
      <alignment horizontal="right"/>
    </xf>
    <xf numFmtId="0" fontId="28" fillId="19" borderId="15" xfId="0" applyFont="1" applyFill="1" applyBorder="1" applyAlignment="1">
      <alignment horizontal="right"/>
    </xf>
    <xf numFmtId="0" fontId="30" fillId="33" borderId="34" xfId="0" applyFont="1" applyFill="1" applyBorder="1" applyAlignment="1">
      <alignment horizontal="center" vertical="top"/>
    </xf>
    <xf numFmtId="0" fontId="30" fillId="33" borderId="31" xfId="0" applyFont="1" applyFill="1" applyBorder="1" applyAlignment="1">
      <alignment horizontal="center" vertical="top"/>
    </xf>
    <xf numFmtId="0" fontId="30" fillId="33" borderId="35" xfId="0" applyFont="1" applyFill="1" applyBorder="1" applyAlignment="1">
      <alignment horizontal="center" vertical="top"/>
    </xf>
    <xf numFmtId="0" fontId="92" fillId="0" borderId="0" xfId="0" applyFont="1" applyAlignment="1">
      <alignment horizontal="left"/>
    </xf>
  </cellXfs>
  <cellStyles count="172">
    <cellStyle name="$l0 Row" xfId="129" xr:uid="{00000000-0005-0000-0000-000000000000}"/>
    <cellStyle name="$l1 Row" xfId="130"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0"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10" xfId="100" xr:uid="{00000000-0005-0000-0000-00002D000000}"/>
    <cellStyle name="Normální 10 2" xfId="138" xr:uid="{00000000-0005-0000-0000-00002E000000}"/>
    <cellStyle name="Normální 10 3" xfId="150" xr:uid="{00000000-0005-0000-0000-00002F000000}"/>
    <cellStyle name="Normální 11" xfId="110" xr:uid="{00000000-0005-0000-0000-000030000000}"/>
    <cellStyle name="Normální 12" xfId="127" xr:uid="{00000000-0005-0000-0000-000031000000}"/>
    <cellStyle name="Normální 12 2" xfId="146" xr:uid="{00000000-0005-0000-0000-000032000000}"/>
    <cellStyle name="Normální 12 2 2" xfId="149" xr:uid="{00000000-0005-0000-0000-000033000000}"/>
    <cellStyle name="Normální 12 3" xfId="151" xr:uid="{00000000-0005-0000-0000-000034000000}"/>
    <cellStyle name="Normální 13" xfId="131" xr:uid="{00000000-0005-0000-0000-000035000000}"/>
    <cellStyle name="Normální 13 2" xfId="148" xr:uid="{00000000-0005-0000-0000-000036000000}"/>
    <cellStyle name="Normální 13 3" xfId="152" xr:uid="{00000000-0005-0000-0000-000037000000}"/>
    <cellStyle name="Normální 19" xfId="168" xr:uid="{8402CB00-FF53-419C-83D1-AFE65A98DBF0}"/>
    <cellStyle name="Normální 19 2" xfId="169" xr:uid="{6D95584E-CFCD-452C-9F27-53B53D80770F}"/>
    <cellStyle name="Normální 19 2 2" xfId="171"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7"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39" xr:uid="{00000000-0005-0000-0000-000040000000}"/>
    <cellStyle name="Normální 4 2 3" xfId="153" xr:uid="{00000000-0005-0000-0000-000041000000}"/>
    <cellStyle name="Normální 4 3" xfId="132" xr:uid="{00000000-0005-0000-0000-000042000000}"/>
    <cellStyle name="Normální 4 4" xfId="154"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1" xr:uid="{00000000-0005-0000-0000-000047000000}"/>
    <cellStyle name="Normální 5 2 2 3" xfId="155" xr:uid="{00000000-0005-0000-0000-000048000000}"/>
    <cellStyle name="Normální 5 2 3" xfId="134" xr:uid="{00000000-0005-0000-0000-000049000000}"/>
    <cellStyle name="Normální 5 2 4" xfId="156" xr:uid="{00000000-0005-0000-0000-00004A000000}"/>
    <cellStyle name="Normální 5 3" xfId="95" xr:uid="{00000000-0005-0000-0000-00004B000000}"/>
    <cellStyle name="Normální 5 4" xfId="103" xr:uid="{00000000-0005-0000-0000-00004C000000}"/>
    <cellStyle name="Normální 5 4 2" xfId="140" xr:uid="{00000000-0005-0000-0000-00004D000000}"/>
    <cellStyle name="Normální 5 4 3" xfId="157" xr:uid="{00000000-0005-0000-0000-00004E000000}"/>
    <cellStyle name="Normální 5 5" xfId="133" xr:uid="{00000000-0005-0000-0000-00004F000000}"/>
    <cellStyle name="Normální 5 6" xfId="158"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3" xr:uid="{00000000-0005-0000-0000-000056000000}"/>
    <cellStyle name="Normální 7 3 3" xfId="159" xr:uid="{00000000-0005-0000-0000-000057000000}"/>
    <cellStyle name="Normální 7 4" xfId="135" xr:uid="{00000000-0005-0000-0000-000058000000}"/>
    <cellStyle name="Normální 7 5" xfId="160" xr:uid="{00000000-0005-0000-0000-000059000000}"/>
    <cellStyle name="Normální 8" xfId="97" xr:uid="{00000000-0005-0000-0000-00005A000000}"/>
    <cellStyle name="Normální 8 2" xfId="108" xr:uid="{00000000-0005-0000-0000-00005B000000}"/>
    <cellStyle name="Normální 8 2 2" xfId="144" xr:uid="{00000000-0005-0000-0000-00005C000000}"/>
    <cellStyle name="Normální 8 2 3" xfId="161" xr:uid="{00000000-0005-0000-0000-00005D000000}"/>
    <cellStyle name="Normální 8 3" xfId="136" xr:uid="{00000000-0005-0000-0000-00005E000000}"/>
    <cellStyle name="Normální 8 4" xfId="162" xr:uid="{00000000-0005-0000-0000-00005F000000}"/>
    <cellStyle name="Normální 9" xfId="98" xr:uid="{00000000-0005-0000-0000-000060000000}"/>
    <cellStyle name="Normální 9 2" xfId="109" xr:uid="{00000000-0005-0000-0000-000061000000}"/>
    <cellStyle name="Normální 9 2 2" xfId="145" xr:uid="{00000000-0005-0000-0000-000062000000}"/>
    <cellStyle name="Normální 9 2 3" xfId="163" xr:uid="{00000000-0005-0000-0000-000063000000}"/>
    <cellStyle name="Normální 9 3" xfId="137" xr:uid="{00000000-0005-0000-0000-000064000000}"/>
    <cellStyle name="Normální 9 4" xfId="164" xr:uid="{00000000-0005-0000-0000-000065000000}"/>
    <cellStyle name="normální_meszpr 12_2011-draft pro úpravy" xfId="42" xr:uid="{00000000-0005-0000-0000-000066000000}"/>
    <cellStyle name="Pevný" xfId="124"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8" xr:uid="{00000000-0005-0000-0000-00006E000000}"/>
    <cellStyle name="Procenta 3 2 2" xfId="147" xr:uid="{00000000-0005-0000-0000-00006F000000}"/>
    <cellStyle name="Procenta 3 2 3" xfId="165" xr:uid="{00000000-0005-0000-0000-000070000000}"/>
    <cellStyle name="Procenta 3 3" xfId="142" xr:uid="{00000000-0005-0000-0000-000071000000}"/>
    <cellStyle name="Procenta 3 4" xfId="166" xr:uid="{00000000-0005-0000-0000-000072000000}"/>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5" xr:uid="{00000000-0005-0000-0000-0000A0000000}"/>
    <cellStyle name="Záhlaví 2" xfId="126"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233060"/>
      <color rgb="FFDF2B20"/>
      <color rgb="FFE86159"/>
      <color rgb="FFD0D0D0"/>
      <color rgb="FF596387"/>
      <color rgb="FF000000"/>
      <color rgb="FF9196B0"/>
      <color rgb="FFC7CCD6"/>
      <color rgb="FFF0948F"/>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defRPr>
            </a:pPr>
            <a:r>
              <a:rPr lang="en-US" sz="1000" b="1" i="0" u="none" strike="noStrike" baseline="0">
                <a:solidFill>
                  <a:srgbClr val="233060"/>
                </a:solidFill>
                <a:effectLst/>
              </a:rPr>
              <a:t>Heat supply [</a:t>
            </a:r>
            <a:r>
              <a:rPr lang="cs-CZ" sz="1000" b="1" i="0" u="none" strike="noStrike" baseline="0">
                <a:solidFill>
                  <a:srgbClr val="233060"/>
                </a:solidFill>
                <a:effectLst/>
              </a:rPr>
              <a:t>TJ</a:t>
            </a:r>
            <a:r>
              <a:rPr lang="en-US" sz="1000" b="1" i="0" u="none" strike="noStrike" baseline="0">
                <a:solidFill>
                  <a:srgbClr val="233060"/>
                </a:solidFill>
                <a:effectLst/>
              </a:rPr>
              <a:t>]</a:t>
            </a:r>
            <a:endParaRPr lang="en-US" sz="1000">
              <a:solidFill>
                <a:srgbClr val="233060"/>
              </a:solidFill>
            </a:endParaRP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Biomass</c:v>
                </c:pt>
              </c:strCache>
            </c:strRef>
          </c:tx>
          <c:spPr>
            <a:solidFill>
              <a:schemeClr val="tx2"/>
            </a:solidFill>
          </c:spPr>
          <c:invertIfNegative val="0"/>
          <c:val>
            <c:numRef>
              <c:f>'5.1'!$B$8:$M$8</c:f>
              <c:numCache>
                <c:formatCode>#,##0.0</c:formatCode>
                <c:ptCount val="12"/>
                <c:pt idx="0">
                  <c:v>966.99145700000008</c:v>
                </c:pt>
                <c:pt idx="1">
                  <c:v>886.39317500000016</c:v>
                </c:pt>
                <c:pt idx="2">
                  <c:v>894.65779700000007</c:v>
                </c:pt>
                <c:pt idx="3">
                  <c:v>767.94796399999973</c:v>
                </c:pt>
                <c:pt idx="4">
                  <c:v>483.38606000000004</c:v>
                </c:pt>
                <c:pt idx="5">
                  <c:v>340.4803379999999</c:v>
                </c:pt>
                <c:pt idx="6">
                  <c:v>319.85250600000001</c:v>
                </c:pt>
                <c:pt idx="7">
                  <c:v>293.4547649999999</c:v>
                </c:pt>
                <c:pt idx="8">
                  <c:v>436.29165499999993</c:v>
                </c:pt>
                <c:pt idx="9">
                  <c:v>539.06400599999995</c:v>
                </c:pt>
                <c:pt idx="10">
                  <c:v>720.17369100000008</c:v>
                </c:pt>
                <c:pt idx="11">
                  <c:v>906.37539999999979</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Biogas</c:v>
                </c:pt>
              </c:strCache>
            </c:strRef>
          </c:tx>
          <c:spPr>
            <a:solidFill>
              <a:schemeClr val="accent2"/>
            </a:solidFill>
          </c:spPr>
          <c:invertIfNegative val="0"/>
          <c:val>
            <c:numRef>
              <c:f>'5.1'!$B$9:$M$9</c:f>
              <c:numCache>
                <c:formatCode>#,##0.0</c:formatCode>
                <c:ptCount val="12"/>
                <c:pt idx="0">
                  <c:v>66.313161999999991</c:v>
                </c:pt>
                <c:pt idx="1">
                  <c:v>55.953565000000012</c:v>
                </c:pt>
                <c:pt idx="2">
                  <c:v>60.537046000000025</c:v>
                </c:pt>
                <c:pt idx="3">
                  <c:v>56.986657000000001</c:v>
                </c:pt>
                <c:pt idx="4">
                  <c:v>43.327052000000009</c:v>
                </c:pt>
                <c:pt idx="5">
                  <c:v>34.956862000000001</c:v>
                </c:pt>
                <c:pt idx="6">
                  <c:v>31.483512000000001</c:v>
                </c:pt>
                <c:pt idx="7">
                  <c:v>31.539184999999996</c:v>
                </c:pt>
                <c:pt idx="8">
                  <c:v>39.859686000000004</c:v>
                </c:pt>
                <c:pt idx="9">
                  <c:v>52.333908000000001</c:v>
                </c:pt>
                <c:pt idx="10">
                  <c:v>60.949892999999982</c:v>
                </c:pt>
                <c:pt idx="11">
                  <c:v>68.266539999999978</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Hard coal</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774.86625400000014</c:v>
                </c:pt>
                <c:pt idx="4">
                  <c:v>296.40556900000001</c:v>
                </c:pt>
                <c:pt idx="5">
                  <c:v>205.42004300000002</c:v>
                </c:pt>
                <c:pt idx="6">
                  <c:v>218.45059899999998</c:v>
                </c:pt>
                <c:pt idx="7">
                  <c:v>216.74579399999999</c:v>
                </c:pt>
                <c:pt idx="8">
                  <c:v>346.02634499999999</c:v>
                </c:pt>
                <c:pt idx="9">
                  <c:v>497.66873199999998</c:v>
                </c:pt>
                <c:pt idx="10">
                  <c:v>847.983521</c:v>
                </c:pt>
                <c:pt idx="11">
                  <c:v>1243.632159</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Electrical energy</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4.5624799999999999</c:v>
                </c:pt>
                <c:pt idx="4">
                  <c:v>2.9732660000000002</c:v>
                </c:pt>
                <c:pt idx="5">
                  <c:v>2.7665119999999996</c:v>
                </c:pt>
                <c:pt idx="6">
                  <c:v>3.197209</c:v>
                </c:pt>
                <c:pt idx="7">
                  <c:v>3.3501129999999999</c:v>
                </c:pt>
                <c:pt idx="8">
                  <c:v>2.7514559999999997</c:v>
                </c:pt>
                <c:pt idx="9">
                  <c:v>7.9317170000000008</c:v>
                </c:pt>
                <c:pt idx="10">
                  <c:v>9.1215599999999988</c:v>
                </c:pt>
                <c:pt idx="11">
                  <c:v>5.9938880000000001</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Ambient energy (heat pump)</c:v>
                </c:pt>
              </c:strCache>
            </c:strRef>
          </c:tx>
          <c:spPr>
            <a:solidFill>
              <a:schemeClr val="accent5"/>
            </a:solidFill>
          </c:spPr>
          <c:invertIfNegative val="0"/>
          <c:val>
            <c:numRef>
              <c:f>'5.1'!$B$12:$M$12</c:f>
              <c:numCache>
                <c:formatCode>#,##0.0</c:formatCode>
                <c:ptCount val="12"/>
                <c:pt idx="0">
                  <c:v>10.999750585271167</c:v>
                </c:pt>
                <c:pt idx="1">
                  <c:v>8.7789990118497183</c:v>
                </c:pt>
                <c:pt idx="2">
                  <c:v>8.6913210971073696</c:v>
                </c:pt>
                <c:pt idx="3">
                  <c:v>7.2513443650260339</c:v>
                </c:pt>
                <c:pt idx="4">
                  <c:v>3.6213441166785492</c:v>
                </c:pt>
                <c:pt idx="5">
                  <c:v>2.7158770418817246</c:v>
                </c:pt>
                <c:pt idx="6">
                  <c:v>2.3907407797449043</c:v>
                </c:pt>
                <c:pt idx="7">
                  <c:v>2.5637656293500797</c:v>
                </c:pt>
                <c:pt idx="8">
                  <c:v>4.063388882409277</c:v>
                </c:pt>
                <c:pt idx="9">
                  <c:v>6.2717020739999176</c:v>
                </c:pt>
                <c:pt idx="10">
                  <c:v>8.0994593471724752</c:v>
                </c:pt>
                <c:pt idx="11">
                  <c:v>10.692886069508779</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Solar energy (solar panel)</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3.8600000000000002E-2</c:v>
                </c:pt>
                <c:pt idx="10">
                  <c:v>1.5870000000000002E-2</c:v>
                </c:pt>
                <c:pt idx="11">
                  <c:v>5.5399999999999998E-3</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Brown coal</c:v>
                </c:pt>
              </c:strCache>
            </c:strRef>
          </c:tx>
          <c:spPr>
            <a:solidFill>
              <a:srgbClr val="F0948F"/>
            </a:solidFill>
          </c:spPr>
          <c:invertIfNegative val="0"/>
          <c:val>
            <c:numRef>
              <c:f>'5.1'!$B$14:$M$14</c:f>
              <c:numCache>
                <c:formatCode>#,##0.0</c:formatCode>
                <c:ptCount val="12"/>
                <c:pt idx="0">
                  <c:v>5465.5459460000002</c:v>
                </c:pt>
                <c:pt idx="1">
                  <c:v>4433.2752719999999</c:v>
                </c:pt>
                <c:pt idx="2">
                  <c:v>4546.8547230000013</c:v>
                </c:pt>
                <c:pt idx="3">
                  <c:v>3449.0260959999991</c:v>
                </c:pt>
                <c:pt idx="4">
                  <c:v>1573.367628</c:v>
                </c:pt>
                <c:pt idx="5">
                  <c:v>1196.5550900000001</c:v>
                </c:pt>
                <c:pt idx="6">
                  <c:v>938.28016800000023</c:v>
                </c:pt>
                <c:pt idx="7">
                  <c:v>1015.598025</c:v>
                </c:pt>
                <c:pt idx="8">
                  <c:v>1852.1505170000005</c:v>
                </c:pt>
                <c:pt idx="9">
                  <c:v>2570.0546810000001</c:v>
                </c:pt>
                <c:pt idx="10">
                  <c:v>4005.8434030000008</c:v>
                </c:pt>
                <c:pt idx="11">
                  <c:v>5264.957159999999</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Nuclear fuel</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23.030720000000002</c:v>
                </c:pt>
                <c:pt idx="4">
                  <c:v>10.26187</c:v>
                </c:pt>
                <c:pt idx="5">
                  <c:v>7.2140999999999993</c:v>
                </c:pt>
                <c:pt idx="6">
                  <c:v>6.8383600000000007</c:v>
                </c:pt>
                <c:pt idx="7">
                  <c:v>6.9420799999999998</c:v>
                </c:pt>
                <c:pt idx="8">
                  <c:v>11.733779999999999</c:v>
                </c:pt>
                <c:pt idx="9">
                  <c:v>15.750360000000001</c:v>
                </c:pt>
                <c:pt idx="10">
                  <c:v>25.036940000000001</c:v>
                </c:pt>
                <c:pt idx="11">
                  <c:v>34.894930000000002</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Coke</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Waste heat</c:v>
                </c:pt>
              </c:strCache>
            </c:strRef>
          </c:tx>
          <c:spPr>
            <a:solidFill>
              <a:srgbClr val="646363"/>
            </a:solidFill>
          </c:spPr>
          <c:invertIfNegative val="0"/>
          <c:val>
            <c:numRef>
              <c:f>'5.1'!$B$17:$M$17</c:f>
              <c:numCache>
                <c:formatCode>#,##0.0</c:formatCode>
                <c:ptCount val="12"/>
                <c:pt idx="0">
                  <c:v>87.933906000000007</c:v>
                </c:pt>
                <c:pt idx="1">
                  <c:v>73.623374999999996</c:v>
                </c:pt>
                <c:pt idx="2">
                  <c:v>74.890745999999993</c:v>
                </c:pt>
                <c:pt idx="3">
                  <c:v>70.439259000000007</c:v>
                </c:pt>
                <c:pt idx="4">
                  <c:v>73.260815000000008</c:v>
                </c:pt>
                <c:pt idx="5">
                  <c:v>78.339445000000012</c:v>
                </c:pt>
                <c:pt idx="6">
                  <c:v>58.744028</c:v>
                </c:pt>
                <c:pt idx="7">
                  <c:v>53.362217999999999</c:v>
                </c:pt>
                <c:pt idx="8">
                  <c:v>62.276957000000003</c:v>
                </c:pt>
                <c:pt idx="9">
                  <c:v>52.237139999999997</c:v>
                </c:pt>
                <c:pt idx="10">
                  <c:v>72.952703999999997</c:v>
                </c:pt>
                <c:pt idx="11">
                  <c:v>64.453094000000007</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Other liquid fuels</c:v>
                </c:pt>
              </c:strCache>
            </c:strRef>
          </c:tx>
          <c:spPr>
            <a:solidFill>
              <a:srgbClr val="D0D0D0"/>
            </a:solidFill>
          </c:spPr>
          <c:invertIfNegative val="0"/>
          <c:val>
            <c:numRef>
              <c:f>'5.1'!$B$18:$M$18</c:f>
              <c:numCache>
                <c:formatCode>#,##0.0</c:formatCode>
                <c:ptCount val="12"/>
                <c:pt idx="0">
                  <c:v>9.1894429999999989</c:v>
                </c:pt>
                <c:pt idx="1">
                  <c:v>7.7133140000000004</c:v>
                </c:pt>
                <c:pt idx="2">
                  <c:v>7.00929</c:v>
                </c:pt>
                <c:pt idx="3">
                  <c:v>2.2263660000000001</c:v>
                </c:pt>
                <c:pt idx="4">
                  <c:v>1.492721</c:v>
                </c:pt>
                <c:pt idx="5">
                  <c:v>3.8055190000000003</c:v>
                </c:pt>
                <c:pt idx="6">
                  <c:v>0.98899999999999999</c:v>
                </c:pt>
                <c:pt idx="7">
                  <c:v>0.93585499999999999</c:v>
                </c:pt>
                <c:pt idx="8">
                  <c:v>3.8968229999999999</c:v>
                </c:pt>
                <c:pt idx="9">
                  <c:v>2.1145510000000001</c:v>
                </c:pt>
                <c:pt idx="10">
                  <c:v>5.3268770000000005</c:v>
                </c:pt>
                <c:pt idx="11">
                  <c:v>10.807233</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Other solid fuels</c:v>
                </c:pt>
              </c:strCache>
            </c:strRef>
          </c:tx>
          <c:spPr>
            <a:solidFill>
              <a:srgbClr val="D0D0D0"/>
            </a:solidFill>
          </c:spPr>
          <c:invertIfNegative val="0"/>
          <c:val>
            <c:numRef>
              <c:f>'5.1'!$B$19:$M$19</c:f>
              <c:numCache>
                <c:formatCode>#,##0.0</c:formatCode>
                <c:ptCount val="12"/>
                <c:pt idx="0">
                  <c:v>251.46431497379282</c:v>
                </c:pt>
                <c:pt idx="1">
                  <c:v>204.50090208053476</c:v>
                </c:pt>
                <c:pt idx="2">
                  <c:v>193.34435724466738</c:v>
                </c:pt>
                <c:pt idx="3">
                  <c:v>185.10457701724076</c:v>
                </c:pt>
                <c:pt idx="4">
                  <c:v>215.99184293388728</c:v>
                </c:pt>
                <c:pt idx="5">
                  <c:v>178.78570461084175</c:v>
                </c:pt>
                <c:pt idx="6">
                  <c:v>202.37182027681635</c:v>
                </c:pt>
                <c:pt idx="7">
                  <c:v>197.13533937077139</c:v>
                </c:pt>
                <c:pt idx="8">
                  <c:v>185.607823345708</c:v>
                </c:pt>
                <c:pt idx="9">
                  <c:v>211.77311534790917</c:v>
                </c:pt>
                <c:pt idx="10">
                  <c:v>265.1110597214394</c:v>
                </c:pt>
                <c:pt idx="11">
                  <c:v>281.376756261239</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Other gases</c:v>
                </c:pt>
              </c:strCache>
            </c:strRef>
          </c:tx>
          <c:spPr>
            <a:pattFill prst="ltUpDiag">
              <a:fgClr>
                <a:schemeClr val="tx2"/>
              </a:fgClr>
              <a:bgClr>
                <a:schemeClr val="bg1"/>
              </a:bgClr>
            </a:pattFill>
          </c:spPr>
          <c:invertIfNegative val="0"/>
          <c:val>
            <c:numRef>
              <c:f>'5.1'!$B$20:$M$20</c:f>
              <c:numCache>
                <c:formatCode>#,##0.0</c:formatCode>
                <c:ptCount val="12"/>
                <c:pt idx="0">
                  <c:v>456.59448399999997</c:v>
                </c:pt>
                <c:pt idx="1">
                  <c:v>356.48472299999992</c:v>
                </c:pt>
                <c:pt idx="2">
                  <c:v>333.45182200000005</c:v>
                </c:pt>
                <c:pt idx="3">
                  <c:v>320.52157</c:v>
                </c:pt>
                <c:pt idx="4">
                  <c:v>230.04231799999999</c:v>
                </c:pt>
                <c:pt idx="5">
                  <c:v>188.36764200000002</c:v>
                </c:pt>
                <c:pt idx="6">
                  <c:v>175.06265800000003</c:v>
                </c:pt>
                <c:pt idx="7">
                  <c:v>184.10589599999997</c:v>
                </c:pt>
                <c:pt idx="8">
                  <c:v>208.19143299999996</c:v>
                </c:pt>
                <c:pt idx="9">
                  <c:v>252.223961</c:v>
                </c:pt>
                <c:pt idx="10">
                  <c:v>301.26302199999998</c:v>
                </c:pt>
                <c:pt idx="11">
                  <c:v>302.90412499999996</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Other</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Fuel oils</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79.138037999999995</c:v>
                </c:pt>
                <c:pt idx="3">
                  <c:v>50.609259000000009</c:v>
                </c:pt>
                <c:pt idx="4">
                  <c:v>6.4182959999999998</c:v>
                </c:pt>
                <c:pt idx="5">
                  <c:v>2.5126010000000001</c:v>
                </c:pt>
                <c:pt idx="6">
                  <c:v>36.937408000000012</c:v>
                </c:pt>
                <c:pt idx="7">
                  <c:v>7.9229190000000012</c:v>
                </c:pt>
                <c:pt idx="8">
                  <c:v>16.554525999999999</c:v>
                </c:pt>
                <c:pt idx="9">
                  <c:v>30.029225000000004</c:v>
                </c:pt>
                <c:pt idx="10">
                  <c:v>24.212851000000004</c:v>
                </c:pt>
                <c:pt idx="11">
                  <c:v>99.631622000000007</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Natural gas</c:v>
                </c:pt>
              </c:strCache>
            </c:strRef>
          </c:tx>
          <c:spPr>
            <a:pattFill prst="ltUpDiag">
              <a:fgClr>
                <a:schemeClr val="accent6"/>
              </a:fgClr>
              <a:bgClr>
                <a:schemeClr val="bg1"/>
              </a:bgClr>
            </a:pattFill>
          </c:spPr>
          <c:invertIfNegative val="0"/>
          <c:val>
            <c:numRef>
              <c:f>'5.1'!$B$23:$M$23</c:f>
              <c:numCache>
                <c:formatCode>#,##0.0</c:formatCode>
                <c:ptCount val="12"/>
                <c:pt idx="0">
                  <c:v>3167.404033107327</c:v>
                </c:pt>
                <c:pt idx="1">
                  <c:v>2603.4968517718089</c:v>
                </c:pt>
                <c:pt idx="2">
                  <c:v>2598.8350511498065</c:v>
                </c:pt>
                <c:pt idx="3">
                  <c:v>2069.7161960557492</c:v>
                </c:pt>
                <c:pt idx="4">
                  <c:v>1030.6998062426512</c:v>
                </c:pt>
                <c:pt idx="5">
                  <c:v>760.02774718885473</c:v>
                </c:pt>
                <c:pt idx="6">
                  <c:v>841.33283835915654</c:v>
                </c:pt>
                <c:pt idx="7">
                  <c:v>839.49285577277578</c:v>
                </c:pt>
                <c:pt idx="8">
                  <c:v>1038.6282332377696</c:v>
                </c:pt>
                <c:pt idx="9">
                  <c:v>1434.1465404127371</c:v>
                </c:pt>
                <c:pt idx="10">
                  <c:v>2183.112290954733</c:v>
                </c:pt>
                <c:pt idx="11">
                  <c:v>3040.1890009325775</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Industry</c:v>
                </c:pt>
              </c:strCache>
            </c:strRef>
          </c:tx>
          <c:invertIfNegative val="0"/>
          <c:val>
            <c:numRef>
              <c:f>'8.3'!$B$27:$M$27</c:f>
              <c:numCache>
                <c:formatCode>#,##0.0</c:formatCode>
                <c:ptCount val="12"/>
                <c:pt idx="0">
                  <c:v>76.40903200000001</c:v>
                </c:pt>
                <c:pt idx="1">
                  <c:v>61.689553000000004</c:v>
                </c:pt>
                <c:pt idx="2">
                  <c:v>62.374838999999994</c:v>
                </c:pt>
                <c:pt idx="3">
                  <c:v>41.251615999999999</c:v>
                </c:pt>
                <c:pt idx="4">
                  <c:v>22.396463000000001</c:v>
                </c:pt>
                <c:pt idx="5">
                  <c:v>19.070271999999999</c:v>
                </c:pt>
                <c:pt idx="6">
                  <c:v>13.585655000000003</c:v>
                </c:pt>
                <c:pt idx="7">
                  <c:v>15.087428999999998</c:v>
                </c:pt>
                <c:pt idx="8">
                  <c:v>20.247240999999999</c:v>
                </c:pt>
                <c:pt idx="9">
                  <c:v>25.117087000000001</c:v>
                </c:pt>
                <c:pt idx="10">
                  <c:v>42.989010999999991</c:v>
                </c:pt>
                <c:pt idx="11">
                  <c:v>60.657410999999996</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Energy</c:v>
                </c:pt>
              </c:strCache>
            </c:strRef>
          </c:tx>
          <c:invertIfNegative val="0"/>
          <c:val>
            <c:numRef>
              <c:f>'8.3'!$B$28:$M$28</c:f>
              <c:numCache>
                <c:formatCode>#,##0.0</c:formatCode>
                <c:ptCount val="12"/>
                <c:pt idx="0">
                  <c:v>0.90466000000000002</c:v>
                </c:pt>
                <c:pt idx="1">
                  <c:v>0.69664000000000004</c:v>
                </c:pt>
                <c:pt idx="2">
                  <c:v>0.70650999999999997</c:v>
                </c:pt>
                <c:pt idx="3">
                  <c:v>0.52903999999999995</c:v>
                </c:pt>
                <c:pt idx="4">
                  <c:v>0.25618000000000002</c:v>
                </c:pt>
                <c:pt idx="5">
                  <c:v>0.21979000000000001</c:v>
                </c:pt>
                <c:pt idx="6">
                  <c:v>0.20169000000000001</c:v>
                </c:pt>
                <c:pt idx="7">
                  <c:v>0.21252000000000001</c:v>
                </c:pt>
                <c:pt idx="8">
                  <c:v>0.28770999999999997</c:v>
                </c:pt>
                <c:pt idx="9">
                  <c:v>0.38436999999999999</c:v>
                </c:pt>
                <c:pt idx="10">
                  <c:v>0.59833000000000003</c:v>
                </c:pt>
                <c:pt idx="11">
                  <c:v>0.84913000000000005</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Transport</c:v>
                </c:pt>
              </c:strCache>
            </c:strRef>
          </c:tx>
          <c:invertIfNegative val="0"/>
          <c:val>
            <c:numRef>
              <c:f>'8.3'!$B$29:$M$29</c:f>
              <c:numCache>
                <c:formatCode>#,##0.0</c:formatCode>
                <c:ptCount val="12"/>
                <c:pt idx="0">
                  <c:v>0.107</c:v>
                </c:pt>
                <c:pt idx="1">
                  <c:v>7.4999999999999997E-2</c:v>
                </c:pt>
                <c:pt idx="2">
                  <c:v>7.9000000000000001E-2</c:v>
                </c:pt>
                <c:pt idx="3">
                  <c:v>4.9000000000000002E-2</c:v>
                </c:pt>
                <c:pt idx="4">
                  <c:v>7.0000000000000001E-3</c:v>
                </c:pt>
                <c:pt idx="5">
                  <c:v>8.9999999999999993E-3</c:v>
                </c:pt>
                <c:pt idx="6">
                  <c:v>8.9999999999999993E-3</c:v>
                </c:pt>
                <c:pt idx="7">
                  <c:v>0.01</c:v>
                </c:pt>
                <c:pt idx="8">
                  <c:v>2.1000000000000001E-2</c:v>
                </c:pt>
                <c:pt idx="9">
                  <c:v>3.6999999999999998E-2</c:v>
                </c:pt>
                <c:pt idx="10">
                  <c:v>7.1999999999999995E-2</c:v>
                </c:pt>
                <c:pt idx="11">
                  <c:v>0.105</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Construction</c:v>
                </c:pt>
              </c:strCache>
            </c:strRef>
          </c:tx>
          <c:invertIfNegative val="0"/>
          <c:val>
            <c:numRef>
              <c:f>'8.3'!$B$30:$M$30</c:f>
              <c:numCache>
                <c:formatCode>#,##0.0</c:formatCode>
                <c:ptCount val="12"/>
                <c:pt idx="0">
                  <c:v>9.7000000000000003E-2</c:v>
                </c:pt>
                <c:pt idx="1">
                  <c:v>5.7000000000000002E-2</c:v>
                </c:pt>
                <c:pt idx="2">
                  <c:v>5.7000000000000002E-2</c:v>
                </c:pt>
                <c:pt idx="3">
                  <c:v>0.03</c:v>
                </c:pt>
                <c:pt idx="4">
                  <c:v>1E-3</c:v>
                </c:pt>
                <c:pt idx="5">
                  <c:v>0</c:v>
                </c:pt>
                <c:pt idx="6">
                  <c:v>0</c:v>
                </c:pt>
                <c:pt idx="7">
                  <c:v>0</c:v>
                </c:pt>
                <c:pt idx="8">
                  <c:v>0</c:v>
                </c:pt>
                <c:pt idx="9">
                  <c:v>4.0000000000000001E-3</c:v>
                </c:pt>
                <c:pt idx="10">
                  <c:v>4.1000000000000002E-2</c:v>
                </c:pt>
                <c:pt idx="11">
                  <c:v>7.0000000000000007E-2</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Farming and forestry</c:v>
                </c:pt>
              </c:strCache>
            </c:strRef>
          </c:tx>
          <c:spPr>
            <a:solidFill>
              <a:schemeClr val="accent5"/>
            </a:solidFill>
          </c:spPr>
          <c:invertIfNegative val="0"/>
          <c:val>
            <c:numRef>
              <c:f>'8.3'!$B$31:$M$31</c:f>
              <c:numCache>
                <c:formatCode>#,##0.0</c:formatCode>
                <c:ptCount val="12"/>
                <c:pt idx="0">
                  <c:v>6.2683759999999991</c:v>
                </c:pt>
                <c:pt idx="1">
                  <c:v>7.5419960000000001</c:v>
                </c:pt>
                <c:pt idx="2">
                  <c:v>6.9112999999999998</c:v>
                </c:pt>
                <c:pt idx="3">
                  <c:v>5.373272</c:v>
                </c:pt>
                <c:pt idx="4">
                  <c:v>5.1565109999999992</c:v>
                </c:pt>
                <c:pt idx="5">
                  <c:v>3.1426000000000003</c:v>
                </c:pt>
                <c:pt idx="6">
                  <c:v>3.1223000000000001</c:v>
                </c:pt>
                <c:pt idx="7">
                  <c:v>2.9347000000000003</c:v>
                </c:pt>
                <c:pt idx="8">
                  <c:v>3.9665949999999999</c:v>
                </c:pt>
                <c:pt idx="9">
                  <c:v>7.8037960000000002</c:v>
                </c:pt>
                <c:pt idx="10">
                  <c:v>7.8565800000000001</c:v>
                </c:pt>
                <c:pt idx="11">
                  <c:v>7.9530799999999999</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Households</c:v>
                </c:pt>
              </c:strCache>
            </c:strRef>
          </c:tx>
          <c:spPr>
            <a:solidFill>
              <a:schemeClr val="accent6"/>
            </a:solidFill>
          </c:spPr>
          <c:invertIfNegative val="0"/>
          <c:val>
            <c:numRef>
              <c:f>'8.3'!$B$32:$M$32</c:f>
              <c:numCache>
                <c:formatCode>#,##0.0</c:formatCode>
                <c:ptCount val="12"/>
                <c:pt idx="0">
                  <c:v>286.85978400000005</c:v>
                </c:pt>
                <c:pt idx="1">
                  <c:v>217.59370899999993</c:v>
                </c:pt>
                <c:pt idx="2">
                  <c:v>215.066429</c:v>
                </c:pt>
                <c:pt idx="3">
                  <c:v>234.78765199999998</c:v>
                </c:pt>
                <c:pt idx="4">
                  <c:v>100.00034000000001</c:v>
                </c:pt>
                <c:pt idx="5">
                  <c:v>76.807784000000026</c:v>
                </c:pt>
                <c:pt idx="6">
                  <c:v>74.660493000000002</c:v>
                </c:pt>
                <c:pt idx="7">
                  <c:v>72.493832999999995</c:v>
                </c:pt>
                <c:pt idx="8">
                  <c:v>116.36032999999998</c:v>
                </c:pt>
                <c:pt idx="9">
                  <c:v>175.04756499999999</c:v>
                </c:pt>
                <c:pt idx="10">
                  <c:v>279.14770699999997</c:v>
                </c:pt>
                <c:pt idx="11">
                  <c:v>418.65210299999995</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Retail, services, schools, health care</c:v>
                </c:pt>
              </c:strCache>
            </c:strRef>
          </c:tx>
          <c:spPr>
            <a:solidFill>
              <a:srgbClr val="F0948F"/>
            </a:solidFill>
          </c:spPr>
          <c:invertIfNegative val="0"/>
          <c:val>
            <c:numRef>
              <c:f>'8.3'!$B$33:$M$33</c:f>
              <c:numCache>
                <c:formatCode>#,##0.0</c:formatCode>
                <c:ptCount val="12"/>
                <c:pt idx="0">
                  <c:v>132.80781800000003</c:v>
                </c:pt>
                <c:pt idx="1">
                  <c:v>99.514397000000002</c:v>
                </c:pt>
                <c:pt idx="2">
                  <c:v>98.372509999999991</c:v>
                </c:pt>
                <c:pt idx="3">
                  <c:v>68.302459000000013</c:v>
                </c:pt>
                <c:pt idx="4">
                  <c:v>24.036675000000006</c:v>
                </c:pt>
                <c:pt idx="5">
                  <c:v>16.109801000000001</c:v>
                </c:pt>
                <c:pt idx="6">
                  <c:v>14.580815999999999</c:v>
                </c:pt>
                <c:pt idx="7">
                  <c:v>14.837954000000002</c:v>
                </c:pt>
                <c:pt idx="8">
                  <c:v>28.317012999999996</c:v>
                </c:pt>
                <c:pt idx="9">
                  <c:v>46.174851000000004</c:v>
                </c:pt>
                <c:pt idx="10">
                  <c:v>82.60984599999999</c:v>
                </c:pt>
                <c:pt idx="11">
                  <c:v>115.39680800000001</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Other</c:v>
                </c:pt>
              </c:strCache>
            </c:strRef>
          </c:tx>
          <c:spPr>
            <a:solidFill>
              <a:srgbClr val="F7C9C7"/>
            </a:solidFill>
          </c:spPr>
          <c:invertIfNegative val="0"/>
          <c:val>
            <c:numRef>
              <c:f>'8.3'!$B$34:$M$34</c:f>
              <c:numCache>
                <c:formatCode>#,##0.0</c:formatCode>
                <c:ptCount val="12"/>
                <c:pt idx="0">
                  <c:v>259.12781000000001</c:v>
                </c:pt>
                <c:pt idx="1">
                  <c:v>195.71556100000001</c:v>
                </c:pt>
                <c:pt idx="2">
                  <c:v>197.51472799999996</c:v>
                </c:pt>
                <c:pt idx="3">
                  <c:v>62.116320999999999</c:v>
                </c:pt>
                <c:pt idx="4">
                  <c:v>20.195200999999997</c:v>
                </c:pt>
                <c:pt idx="5">
                  <c:v>12.51661</c:v>
                </c:pt>
                <c:pt idx="6">
                  <c:v>9.4853699999999996</c:v>
                </c:pt>
                <c:pt idx="7">
                  <c:v>10.306319</c:v>
                </c:pt>
                <c:pt idx="8">
                  <c:v>25.182164</c:v>
                </c:pt>
                <c:pt idx="9">
                  <c:v>40.039276000000001</c:v>
                </c:pt>
                <c:pt idx="10">
                  <c:v>74.374603000000008</c:v>
                </c:pt>
                <c:pt idx="11">
                  <c:v>96.78376999999999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1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2920909316302894E-4"/>
          <c:y val="1.4981255735933544E-2"/>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'8.3'!$M$39</c:f>
              <c:strCache>
                <c:ptCount val="1"/>
                <c:pt idx="0">
                  <c:v>Installed capacity</c:v>
                </c:pt>
              </c:strCache>
            </c:strRef>
          </c:tx>
          <c:invertIfNegative val="0"/>
          <c:val>
            <c:numRef>
              <c:f>'8.3'!$N$39</c:f>
              <c:numCache>
                <c:formatCode>0.0%</c:formatCode>
                <c:ptCount val="1"/>
                <c:pt idx="0">
                  <c:v>4.5792526304564457E-2</c:v>
                </c:pt>
              </c:numCache>
            </c:numRef>
          </c:val>
          <c:extLst>
            <c:ext xmlns:c16="http://schemas.microsoft.com/office/drawing/2014/chart" uri="{C3380CC4-5D6E-409C-BE32-E72D297353CC}">
              <c16:uniqueId val="{00000000-9F11-41FA-B525-72907D9A7F76}"/>
            </c:ext>
          </c:extLst>
        </c:ser>
        <c:ser>
          <c:idx val="1"/>
          <c:order val="1"/>
          <c:tx>
            <c:strRef>
              <c:f>'8.3'!$M$40</c:f>
              <c:strCache>
                <c:ptCount val="1"/>
                <c:pt idx="0">
                  <c:v>Gross heat production</c:v>
                </c:pt>
              </c:strCache>
            </c:strRef>
          </c:tx>
          <c:invertIfNegative val="0"/>
          <c:val>
            <c:numRef>
              <c:f>'8.3'!$N$40</c:f>
              <c:numCache>
                <c:formatCode>0.0%</c:formatCode>
                <c:ptCount val="1"/>
                <c:pt idx="0">
                  <c:v>4.8177541996750325E-2</c:v>
                </c:pt>
              </c:numCache>
            </c:numRef>
          </c:val>
          <c:extLst>
            <c:ext xmlns:c16="http://schemas.microsoft.com/office/drawing/2014/chart" uri="{C3380CC4-5D6E-409C-BE32-E72D297353CC}">
              <c16:uniqueId val="{00000001-9F11-41FA-B525-72907D9A7F76}"/>
            </c:ext>
          </c:extLst>
        </c:ser>
        <c:ser>
          <c:idx val="2"/>
          <c:order val="2"/>
          <c:tx>
            <c:strRef>
              <c:f>'8.3'!$M$41</c:f>
              <c:strCache>
                <c:ptCount val="1"/>
                <c:pt idx="0">
                  <c:v>Heat supply</c:v>
                </c:pt>
              </c:strCache>
            </c:strRef>
          </c:tx>
          <c:invertIfNegative val="0"/>
          <c:val>
            <c:numRef>
              <c:f>'8.3'!$N$41</c:f>
              <c:numCache>
                <c:formatCode>0.0%</c:formatCode>
                <c:ptCount val="1"/>
                <c:pt idx="0">
                  <c:v>6.307200713757552E-2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0"/>
          <c:y val="0.67788090732261574"/>
          <c:w val="0.64054290327074259"/>
          <c:h val="0.3221190926773842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F497D"/>
                </a:solidFill>
                <a:latin typeface="+mn-lt"/>
                <a:ea typeface="+mn-ea"/>
                <a:cs typeface="+mn-cs"/>
              </a:defRPr>
            </a:pPr>
            <a:r>
              <a:rPr lang="en-US" sz="1000" b="1" i="0" baseline="0">
                <a:solidFill>
                  <a:srgbClr val="233060"/>
                </a:solidFill>
                <a:effectLst/>
                <a:latin typeface="Arial" panose="020B0604020202020204" pitchFamily="34" charset="0"/>
                <a:cs typeface="Arial" panose="020B0604020202020204" pitchFamily="34" charset="0"/>
              </a:rPr>
              <a:t>Heat supply by fuel [</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Biomass</c:v>
                </c:pt>
              </c:strCache>
            </c:strRef>
          </c:tx>
          <c:spPr>
            <a:solidFill>
              <a:srgbClr val="23315F"/>
            </a:solidFill>
          </c:spPr>
          <c:invertIfNegative val="0"/>
          <c:val>
            <c:numRef>
              <c:f>'8.3'!$B$10:$M$10</c:f>
              <c:numCache>
                <c:formatCode>#,##0.0</c:formatCode>
                <c:ptCount val="12"/>
                <c:pt idx="0">
                  <c:v>55.839620000000004</c:v>
                </c:pt>
                <c:pt idx="1">
                  <c:v>46.217519999999993</c:v>
                </c:pt>
                <c:pt idx="2">
                  <c:v>48.107930000000003</c:v>
                </c:pt>
                <c:pt idx="3">
                  <c:v>28.94791</c:v>
                </c:pt>
                <c:pt idx="4">
                  <c:v>21.75526</c:v>
                </c:pt>
                <c:pt idx="5">
                  <c:v>18.465510000000002</c:v>
                </c:pt>
                <c:pt idx="6">
                  <c:v>16.437870000000004</c:v>
                </c:pt>
                <c:pt idx="7">
                  <c:v>14.809659999999999</c:v>
                </c:pt>
                <c:pt idx="8">
                  <c:v>23.721409999999999</c:v>
                </c:pt>
                <c:pt idx="9">
                  <c:v>32.725850000000001</c:v>
                </c:pt>
                <c:pt idx="10">
                  <c:v>41.359470000000002</c:v>
                </c:pt>
                <c:pt idx="11">
                  <c:v>43.396610000000003</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Biogas</c:v>
                </c:pt>
              </c:strCache>
            </c:strRef>
          </c:tx>
          <c:spPr>
            <a:solidFill>
              <a:srgbClr val="5A6588"/>
            </a:solidFill>
          </c:spPr>
          <c:invertIfNegative val="0"/>
          <c:val>
            <c:numRef>
              <c:f>'8.3'!$B$11:$M$11</c:f>
              <c:numCache>
                <c:formatCode>#,##0.0</c:formatCode>
                <c:ptCount val="12"/>
                <c:pt idx="0">
                  <c:v>9.5098760000000002</c:v>
                </c:pt>
                <c:pt idx="1">
                  <c:v>7.007555</c:v>
                </c:pt>
                <c:pt idx="2">
                  <c:v>7.9401379999999993</c:v>
                </c:pt>
                <c:pt idx="3">
                  <c:v>6.8167559999999998</c:v>
                </c:pt>
                <c:pt idx="4">
                  <c:v>6.811075999999999</c:v>
                </c:pt>
                <c:pt idx="5">
                  <c:v>6.413424</c:v>
                </c:pt>
                <c:pt idx="6">
                  <c:v>3.9062260000000002</c:v>
                </c:pt>
                <c:pt idx="7">
                  <c:v>5.1978619999999998</c:v>
                </c:pt>
                <c:pt idx="8">
                  <c:v>6.8882380000000003</c:v>
                </c:pt>
                <c:pt idx="9">
                  <c:v>8.9462199999999985</c:v>
                </c:pt>
                <c:pt idx="10">
                  <c:v>8.7735979999999998</c:v>
                </c:pt>
                <c:pt idx="11">
                  <c:v>10.353728</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Hard coal</c:v>
                </c:pt>
              </c:strCache>
            </c:strRef>
          </c:tx>
          <c:spPr>
            <a:solidFill>
              <a:srgbClr val="9198B0"/>
            </a:solidFill>
          </c:spPr>
          <c:invertIfNegative val="0"/>
          <c:val>
            <c:numRef>
              <c:f>'8.3'!$B$12:$M$12</c:f>
              <c:numCache>
                <c:formatCode>#,##0.0</c:formatCode>
                <c:ptCount val="12"/>
                <c:pt idx="0">
                  <c:v>0.19363999999999998</c:v>
                </c:pt>
                <c:pt idx="1">
                  <c:v>0.17821000000000001</c:v>
                </c:pt>
                <c:pt idx="2">
                  <c:v>0.12412999999999999</c:v>
                </c:pt>
                <c:pt idx="3">
                  <c:v>0.26257999999999998</c:v>
                </c:pt>
                <c:pt idx="4">
                  <c:v>0</c:v>
                </c:pt>
                <c:pt idx="5">
                  <c:v>0</c:v>
                </c:pt>
                <c:pt idx="6">
                  <c:v>0</c:v>
                </c:pt>
                <c:pt idx="7">
                  <c:v>0</c:v>
                </c:pt>
                <c:pt idx="8">
                  <c:v>0</c:v>
                </c:pt>
                <c:pt idx="9">
                  <c:v>0</c:v>
                </c:pt>
                <c:pt idx="10">
                  <c:v>7.3510000000000006E-2</c:v>
                </c:pt>
                <c:pt idx="11">
                  <c:v>0.29104000000000002</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Electrical energy</c:v>
                </c:pt>
              </c:strCache>
            </c:strRef>
          </c:tx>
          <c:spPr>
            <a:solidFill>
              <a:srgbClr val="C8CBD7"/>
            </a:solidFill>
          </c:spPr>
          <c:invertIfNegative val="0"/>
          <c:val>
            <c:numRef>
              <c:f>'8.3'!$B$13:$M$13</c:f>
              <c:numCache>
                <c:formatCode>#,##0.0</c:formatCode>
                <c:ptCount val="12"/>
                <c:pt idx="0">
                  <c:v>0.48799999999999999</c:v>
                </c:pt>
                <c:pt idx="1">
                  <c:v>0.39100000000000001</c:v>
                </c:pt>
                <c:pt idx="2">
                  <c:v>0.59799999999999998</c:v>
                </c:pt>
                <c:pt idx="3">
                  <c:v>0.35799999999999998</c:v>
                </c:pt>
                <c:pt idx="4">
                  <c:v>0.43</c:v>
                </c:pt>
                <c:pt idx="5">
                  <c:v>0.112</c:v>
                </c:pt>
                <c:pt idx="6">
                  <c:v>0.115</c:v>
                </c:pt>
                <c:pt idx="7">
                  <c:v>0.501</c:v>
                </c:pt>
                <c:pt idx="8">
                  <c:v>0.44280000000000003</c:v>
                </c:pt>
                <c:pt idx="9">
                  <c:v>0.36899999999999999</c:v>
                </c:pt>
                <c:pt idx="10">
                  <c:v>0.33600000000000002</c:v>
                </c:pt>
                <c:pt idx="11">
                  <c:v>0.45900000000000002</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Ambient energy (heat pump)</c:v>
                </c:pt>
              </c:strCache>
            </c:strRef>
          </c:tx>
          <c:spPr>
            <a:solidFill>
              <a:srgbClr val="E02C1F"/>
            </a:solidFill>
          </c:spPr>
          <c:invertIfNegative val="0"/>
          <c:val>
            <c:numRef>
              <c:f>'8.3'!$B$14:$M$14</c:f>
              <c:numCache>
                <c:formatCode>#,##0.0</c:formatCode>
                <c:ptCount val="12"/>
                <c:pt idx="0">
                  <c:v>0.107</c:v>
                </c:pt>
                <c:pt idx="1">
                  <c:v>7.8E-2</c:v>
                </c:pt>
                <c:pt idx="2">
                  <c:v>7.3999999999999996E-2</c:v>
                </c:pt>
                <c:pt idx="3">
                  <c:v>6.3E-2</c:v>
                </c:pt>
                <c:pt idx="4">
                  <c:v>2.9000000000000001E-2</c:v>
                </c:pt>
                <c:pt idx="5">
                  <c:v>1.4E-2</c:v>
                </c:pt>
                <c:pt idx="6">
                  <c:v>1.2999999999999999E-2</c:v>
                </c:pt>
                <c:pt idx="7">
                  <c:v>1.2999999999999999E-2</c:v>
                </c:pt>
                <c:pt idx="8">
                  <c:v>2.3E-2</c:v>
                </c:pt>
                <c:pt idx="9">
                  <c:v>0.05</c:v>
                </c:pt>
                <c:pt idx="10">
                  <c:v>3.6999999999999998E-2</c:v>
                </c:pt>
                <c:pt idx="11">
                  <c:v>9.8000000000000004E-2</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Solar energy (solar panel)</c:v>
                </c:pt>
              </c:strCache>
            </c:strRef>
          </c:tx>
          <c:spPr>
            <a:solidFill>
              <a:srgbClr val="E86158"/>
            </a:solidFill>
          </c:spPr>
          <c:invertIfNegative val="0"/>
          <c:val>
            <c:numRef>
              <c:f>'8.3'!$B$15:$M$15</c:f>
              <c:numCache>
                <c:formatCode>#,##0.0</c:formatCode>
                <c:ptCount val="12"/>
                <c:pt idx="0">
                  <c:v>7.0000000000000001E-3</c:v>
                </c:pt>
                <c:pt idx="1">
                  <c:v>8.0000000000000002E-3</c:v>
                </c:pt>
                <c:pt idx="2">
                  <c:v>2.8000000000000001E-2</c:v>
                </c:pt>
                <c:pt idx="3">
                  <c:v>3.1E-2</c:v>
                </c:pt>
                <c:pt idx="4">
                  <c:v>2.5999999999999999E-2</c:v>
                </c:pt>
                <c:pt idx="5">
                  <c:v>3.6999999999999998E-2</c:v>
                </c:pt>
                <c:pt idx="6">
                  <c:v>3.5000000000000003E-2</c:v>
                </c:pt>
                <c:pt idx="7">
                  <c:v>2.9000000000000001E-2</c:v>
                </c:pt>
                <c:pt idx="8">
                  <c:v>2.1000000000000001E-2</c:v>
                </c:pt>
                <c:pt idx="9">
                  <c:v>1.7000000000000001E-2</c:v>
                </c:pt>
                <c:pt idx="10">
                  <c:v>8.0000000000000002E-3</c:v>
                </c:pt>
                <c:pt idx="11">
                  <c:v>1E-3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Brown coal</c:v>
                </c:pt>
              </c:strCache>
            </c:strRef>
          </c:tx>
          <c:spPr>
            <a:solidFill>
              <a:srgbClr val="F0948F"/>
            </a:solidFill>
          </c:spPr>
          <c:invertIfNegative val="0"/>
          <c:val>
            <c:numRef>
              <c:f>'8.3'!$B$16:$M$16</c:f>
              <c:numCache>
                <c:formatCode>#,##0.0</c:formatCode>
                <c:ptCount val="12"/>
                <c:pt idx="0">
                  <c:v>16.155110000000001</c:v>
                </c:pt>
                <c:pt idx="1">
                  <c:v>12.016780000000001</c:v>
                </c:pt>
                <c:pt idx="2">
                  <c:v>9.2026200000000014</c:v>
                </c:pt>
                <c:pt idx="3">
                  <c:v>14.830270000000001</c:v>
                </c:pt>
                <c:pt idx="4">
                  <c:v>0.17299999999999999</c:v>
                </c:pt>
                <c:pt idx="5">
                  <c:v>0.14799999999999999</c:v>
                </c:pt>
                <c:pt idx="6">
                  <c:v>0.14299999999999999</c:v>
                </c:pt>
                <c:pt idx="7">
                  <c:v>0.13700000000000001</c:v>
                </c:pt>
                <c:pt idx="8">
                  <c:v>0.16200000000000001</c:v>
                </c:pt>
                <c:pt idx="9">
                  <c:v>0.19400000000000001</c:v>
                </c:pt>
                <c:pt idx="10">
                  <c:v>6.9006600000000002</c:v>
                </c:pt>
                <c:pt idx="11">
                  <c:v>25.704560000000001</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Nuclear fuel</c:v>
                </c:pt>
              </c:strCache>
            </c:strRef>
          </c:tx>
          <c:spPr>
            <a:solidFill>
              <a:srgbClr val="F7C9C7"/>
            </a:solidFill>
          </c:spPr>
          <c:invertIfNegative val="0"/>
          <c:val>
            <c:numRef>
              <c:f>'8.3'!$B$17:$M$17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Coke</c:v>
                </c:pt>
              </c:strCache>
            </c:strRef>
          </c:tx>
          <c:spPr>
            <a:solidFill>
              <a:srgbClr val="262626"/>
            </a:solidFill>
          </c:spPr>
          <c:invertIfNegative val="0"/>
          <c:val>
            <c:numRef>
              <c:f>'8.3'!$B$18:$M$18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Waste heat</c:v>
                </c:pt>
              </c:strCache>
            </c:strRef>
          </c:tx>
          <c:spPr>
            <a:solidFill>
              <a:srgbClr val="646363"/>
            </a:solidFill>
          </c:spPr>
          <c:invertIfNegative val="0"/>
          <c:val>
            <c:numRef>
              <c:f>'8.3'!$B$19:$M$19</c:f>
              <c:numCache>
                <c:formatCode>#,##0.0</c:formatCode>
                <c:ptCount val="12"/>
                <c:pt idx="0">
                  <c:v>9.3757999999999999</c:v>
                </c:pt>
                <c:pt idx="1">
                  <c:v>8.3536099999999998</c:v>
                </c:pt>
                <c:pt idx="2">
                  <c:v>9.0426699999999993</c:v>
                </c:pt>
                <c:pt idx="3">
                  <c:v>7.3182400000000012</c:v>
                </c:pt>
                <c:pt idx="4">
                  <c:v>3.03993</c:v>
                </c:pt>
                <c:pt idx="5">
                  <c:v>1.4447000000000001</c:v>
                </c:pt>
                <c:pt idx="6">
                  <c:v>1.70964</c:v>
                </c:pt>
                <c:pt idx="7">
                  <c:v>1.67343</c:v>
                </c:pt>
                <c:pt idx="8">
                  <c:v>3.2618299999999998</c:v>
                </c:pt>
                <c:pt idx="9">
                  <c:v>5.2701899999999995</c:v>
                </c:pt>
                <c:pt idx="10">
                  <c:v>8.2170799999999993</c:v>
                </c:pt>
                <c:pt idx="11">
                  <c:v>10.06324</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Other liquid fuels</c:v>
                </c:pt>
              </c:strCache>
            </c:strRef>
          </c:tx>
          <c:spPr>
            <a:solidFill>
              <a:srgbClr val="9D9D9C"/>
            </a:solidFill>
          </c:spPr>
          <c:invertIfNegative val="0"/>
          <c:val>
            <c:numRef>
              <c:f>'8.3'!$B$20:$M$20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Other solid fuels</c:v>
                </c:pt>
              </c:strCache>
            </c:strRef>
          </c:tx>
          <c:spPr>
            <a:solidFill>
              <a:srgbClr val="D0D0D0"/>
            </a:solidFill>
          </c:spPr>
          <c:invertIfNegative val="0"/>
          <c:val>
            <c:numRef>
              <c:f>'8.3'!$B$21:$M$21</c:f>
              <c:numCache>
                <c:formatCode>#,##0.0</c:formatCode>
                <c:ptCount val="12"/>
                <c:pt idx="0">
                  <c:v>86.805999999999997</c:v>
                </c:pt>
                <c:pt idx="1">
                  <c:v>59.142000000000003</c:v>
                </c:pt>
                <c:pt idx="2">
                  <c:v>42.790999999999997</c:v>
                </c:pt>
                <c:pt idx="3">
                  <c:v>55.924999999999997</c:v>
                </c:pt>
                <c:pt idx="4">
                  <c:v>106.208</c:v>
                </c:pt>
                <c:pt idx="5">
                  <c:v>104.235</c:v>
                </c:pt>
                <c:pt idx="6">
                  <c:v>99.311999999999998</c:v>
                </c:pt>
                <c:pt idx="7">
                  <c:v>97.757000000000005</c:v>
                </c:pt>
                <c:pt idx="8">
                  <c:v>89.620999999999995</c:v>
                </c:pt>
                <c:pt idx="9">
                  <c:v>48.588999999999999</c:v>
                </c:pt>
                <c:pt idx="10">
                  <c:v>90.124870000000001</c:v>
                </c:pt>
                <c:pt idx="11">
                  <c:v>90.616</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Other gases</c:v>
                </c:pt>
              </c:strCache>
            </c:strRef>
          </c:tx>
          <c:spPr>
            <a:pattFill prst="ltUpDiag">
              <a:fgClr>
                <a:srgbClr val="23315F"/>
              </a:fgClr>
              <a:bgClr>
                <a:sysClr val="window" lastClr="FFFFFF"/>
              </a:bgClr>
            </a:pattFill>
          </c:spPr>
          <c:invertIfNegative val="0"/>
          <c:val>
            <c:numRef>
              <c:f>'8.3'!$B$22:$M$22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Other</c:v>
                </c:pt>
              </c:strCache>
            </c:strRef>
          </c:tx>
          <c:spPr>
            <a:pattFill prst="ltUpDiag">
              <a:fgClr>
                <a:srgbClr val="E02C1F"/>
              </a:fgClr>
              <a:bgClr>
                <a:sysClr val="window" lastClr="FFFFFF"/>
              </a:bgClr>
            </a:pattFill>
          </c:spPr>
          <c:invertIfNegative val="0"/>
          <c:val>
            <c:numRef>
              <c:f>'8.3'!$B$23:$M$23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Fuel oils</c:v>
                </c:pt>
              </c:strCache>
            </c:strRef>
          </c:tx>
          <c:spPr>
            <a:pattFill prst="ltUpDiag">
              <a:fgClr>
                <a:srgbClr val="5A6588"/>
              </a:fgClr>
              <a:bgClr>
                <a:sysClr val="window" lastClr="FFFFFF"/>
              </a:bgClr>
            </a:pattFill>
          </c:spPr>
          <c:invertIfNegative val="0"/>
          <c:val>
            <c:numRef>
              <c:f>'8.3'!$B$24:$M$24</c:f>
              <c:numCache>
                <c:formatCode>#,##0.0</c:formatCode>
                <c:ptCount val="12"/>
                <c:pt idx="0">
                  <c:v>2.265E-2</c:v>
                </c:pt>
                <c:pt idx="1">
                  <c:v>1.1175000000000001E-2</c:v>
                </c:pt>
                <c:pt idx="2">
                  <c:v>1.2071999999999999E-2</c:v>
                </c:pt>
                <c:pt idx="3">
                  <c:v>1.1534000000000001E-2</c:v>
                </c:pt>
                <c:pt idx="4">
                  <c:v>2.63E-3</c:v>
                </c:pt>
                <c:pt idx="5">
                  <c:v>2.63E-3</c:v>
                </c:pt>
                <c:pt idx="6">
                  <c:v>0.25555800000000001</c:v>
                </c:pt>
                <c:pt idx="7">
                  <c:v>0.73520200000000002</c:v>
                </c:pt>
                <c:pt idx="8">
                  <c:v>0.92118</c:v>
                </c:pt>
                <c:pt idx="9">
                  <c:v>0.198185</c:v>
                </c:pt>
                <c:pt idx="10">
                  <c:v>9.980000000000001E-3</c:v>
                </c:pt>
                <c:pt idx="11">
                  <c:v>1.8645999999999999E-2</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Natural gas</c:v>
                </c:pt>
              </c:strCache>
            </c:strRef>
          </c:tx>
          <c:spPr>
            <a:pattFill prst="ltUpDiag">
              <a:fgClr>
                <a:srgbClr val="E86158"/>
              </a:fgClr>
              <a:bgClr>
                <a:sysClr val="window" lastClr="FFFFFF"/>
              </a:bgClr>
            </a:pattFill>
          </c:spPr>
          <c:invertIfNegative val="0"/>
          <c:val>
            <c:numRef>
              <c:f>'8.3'!$B$25:$M$25</c:f>
              <c:numCache>
                <c:formatCode>#,##0.0</c:formatCode>
                <c:ptCount val="12"/>
                <c:pt idx="0">
                  <c:v>644.17987099999993</c:v>
                </c:pt>
                <c:pt idx="1">
                  <c:v>497.12001300000003</c:v>
                </c:pt>
                <c:pt idx="2">
                  <c:v>510.82099799999992</c:v>
                </c:pt>
                <c:pt idx="3">
                  <c:v>339.90655200000003</c:v>
                </c:pt>
                <c:pt idx="4">
                  <c:v>92.152451000000028</c:v>
                </c:pt>
                <c:pt idx="5">
                  <c:v>58.843209999999985</c:v>
                </c:pt>
                <c:pt idx="6">
                  <c:v>54.415709999999997</c:v>
                </c:pt>
                <c:pt idx="7">
                  <c:v>56.144141000000012</c:v>
                </c:pt>
                <c:pt idx="8">
                  <c:v>118.63486600000002</c:v>
                </c:pt>
                <c:pt idx="9">
                  <c:v>232.66774200000003</c:v>
                </c:pt>
                <c:pt idx="10">
                  <c:v>380.84490099999982</c:v>
                </c:pt>
                <c:pt idx="11">
                  <c:v>575.80355600000007</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'8.3'!$U$27:$U$34</c:f>
              <c:numCache>
                <c:formatCode>#,##0.0</c:formatCode>
                <c:ptCount val="8"/>
              </c:numCache>
            </c:numRef>
          </c:cat>
          <c:val>
            <c:numRef>
              <c:f>'8.3'!$P$27:$P$34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Industry</c:v>
                </c:pt>
              </c:strCache>
            </c:strRef>
          </c:tx>
          <c:invertIfNegative val="0"/>
          <c:val>
            <c:numRef>
              <c:f>'8.4'!$B$27:$M$27</c:f>
              <c:numCache>
                <c:formatCode>#,##0.0</c:formatCode>
                <c:ptCount val="12"/>
                <c:pt idx="0">
                  <c:v>22.546657</c:v>
                </c:pt>
                <c:pt idx="1">
                  <c:v>19.450686000000001</c:v>
                </c:pt>
                <c:pt idx="2">
                  <c:v>20.371082000000001</c:v>
                </c:pt>
                <c:pt idx="3">
                  <c:v>15.873288000000001</c:v>
                </c:pt>
                <c:pt idx="4">
                  <c:v>9.2073109999999989</c:v>
                </c:pt>
                <c:pt idx="5">
                  <c:v>5.4154859999999996</c:v>
                </c:pt>
                <c:pt idx="6">
                  <c:v>3.6811580000000004</c:v>
                </c:pt>
                <c:pt idx="7">
                  <c:v>2.6967829999999999</c:v>
                </c:pt>
                <c:pt idx="8">
                  <c:v>12.263667999999999</c:v>
                </c:pt>
                <c:pt idx="9">
                  <c:v>26.210976000000002</c:v>
                </c:pt>
                <c:pt idx="10">
                  <c:v>37.413354999999996</c:v>
                </c:pt>
                <c:pt idx="11">
                  <c:v>35.575120999999996</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Energy</c:v>
                </c:pt>
              </c:strCache>
            </c:strRef>
          </c:tx>
          <c:invertIfNegative val="0"/>
          <c:val>
            <c:numRef>
              <c:f>'8.4'!$B$28:$M$28</c:f>
              <c:numCache>
                <c:formatCode>#,##0.0</c:formatCode>
                <c:ptCount val="12"/>
                <c:pt idx="0">
                  <c:v>12.421439999999999</c:v>
                </c:pt>
                <c:pt idx="1">
                  <c:v>10.547000000000001</c:v>
                </c:pt>
                <c:pt idx="2">
                  <c:v>10.988859999999999</c:v>
                </c:pt>
                <c:pt idx="3">
                  <c:v>9.1092499999999994</c:v>
                </c:pt>
                <c:pt idx="4">
                  <c:v>5.1220900000000009</c:v>
                </c:pt>
                <c:pt idx="5">
                  <c:v>3.5200200000000001</c:v>
                </c:pt>
                <c:pt idx="6">
                  <c:v>2.26735</c:v>
                </c:pt>
                <c:pt idx="7">
                  <c:v>3.24044</c:v>
                </c:pt>
                <c:pt idx="8">
                  <c:v>5.6099100000000002</c:v>
                </c:pt>
                <c:pt idx="9">
                  <c:v>7.9866899999999994</c:v>
                </c:pt>
                <c:pt idx="10">
                  <c:v>9.9480200000000014</c:v>
                </c:pt>
                <c:pt idx="11">
                  <c:v>12.451460000000001</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Transport</c:v>
                </c:pt>
              </c:strCache>
            </c:strRef>
          </c:tx>
          <c:invertIfNegative val="0"/>
          <c:val>
            <c:numRef>
              <c:f>'8.4'!$B$29:$M$29</c:f>
              <c:numCache>
                <c:formatCode>#,##0.0</c:formatCode>
                <c:ptCount val="12"/>
                <c:pt idx="0">
                  <c:v>2.250213</c:v>
                </c:pt>
                <c:pt idx="1">
                  <c:v>1.9077250000000001</c:v>
                </c:pt>
                <c:pt idx="2">
                  <c:v>1.866595</c:v>
                </c:pt>
                <c:pt idx="3">
                  <c:v>1.471733</c:v>
                </c:pt>
                <c:pt idx="4">
                  <c:v>0.57474400000000003</c:v>
                </c:pt>
                <c:pt idx="5">
                  <c:v>0.36521699999999996</c:v>
                </c:pt>
                <c:pt idx="6">
                  <c:v>0.35376400000000002</c:v>
                </c:pt>
                <c:pt idx="7">
                  <c:v>0.34967400000000004</c:v>
                </c:pt>
                <c:pt idx="8">
                  <c:v>0.79384699999999997</c:v>
                </c:pt>
                <c:pt idx="9">
                  <c:v>1.0648060000000001</c:v>
                </c:pt>
                <c:pt idx="10">
                  <c:v>1.605086</c:v>
                </c:pt>
                <c:pt idx="11">
                  <c:v>2.1586449999999999</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Construction</c:v>
                </c:pt>
              </c:strCache>
            </c:strRef>
          </c:tx>
          <c:invertIfNegative val="0"/>
          <c:val>
            <c:numRef>
              <c:f>'8.4'!$B$30:$M$30</c:f>
              <c:numCache>
                <c:formatCode>#,##0.0</c:formatCode>
                <c:ptCount val="12"/>
                <c:pt idx="0">
                  <c:v>2.2709109999999999</c:v>
                </c:pt>
                <c:pt idx="1">
                  <c:v>1.892625</c:v>
                </c:pt>
                <c:pt idx="2">
                  <c:v>1.9314090000000002</c:v>
                </c:pt>
                <c:pt idx="3">
                  <c:v>1.4905119999999998</c:v>
                </c:pt>
                <c:pt idx="4">
                  <c:v>0.56089299999999997</c:v>
                </c:pt>
                <c:pt idx="5">
                  <c:v>0.29130499999999998</c:v>
                </c:pt>
                <c:pt idx="6">
                  <c:v>0.247727</c:v>
                </c:pt>
                <c:pt idx="7">
                  <c:v>0.25694399999999995</c:v>
                </c:pt>
                <c:pt idx="8">
                  <c:v>0.65892200000000001</c:v>
                </c:pt>
                <c:pt idx="9">
                  <c:v>1.08019</c:v>
                </c:pt>
                <c:pt idx="10">
                  <c:v>2.2118570000000002</c:v>
                </c:pt>
                <c:pt idx="11">
                  <c:v>2.7962919999999998</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Farming and forestry</c:v>
                </c:pt>
              </c:strCache>
            </c:strRef>
          </c:tx>
          <c:invertIfNegative val="0"/>
          <c:val>
            <c:numRef>
              <c:f>'8.4'!$B$31:$M$31</c:f>
              <c:numCache>
                <c:formatCode>#,##0.0</c:formatCode>
                <c:ptCount val="12"/>
                <c:pt idx="0">
                  <c:v>0.87756999999999996</c:v>
                </c:pt>
                <c:pt idx="1">
                  <c:v>0.80319000000000007</c:v>
                </c:pt>
                <c:pt idx="2">
                  <c:v>0.75884000000000007</c:v>
                </c:pt>
                <c:pt idx="3">
                  <c:v>0.78947000000000001</c:v>
                </c:pt>
                <c:pt idx="4">
                  <c:v>0.19966</c:v>
                </c:pt>
                <c:pt idx="5">
                  <c:v>0.25236000000000003</c:v>
                </c:pt>
                <c:pt idx="6">
                  <c:v>9.5670000000000005E-2</c:v>
                </c:pt>
                <c:pt idx="7">
                  <c:v>0.24217</c:v>
                </c:pt>
                <c:pt idx="8">
                  <c:v>0.55135999999999996</c:v>
                </c:pt>
                <c:pt idx="9">
                  <c:v>0.45768000000000003</c:v>
                </c:pt>
                <c:pt idx="10">
                  <c:v>0.53915000000000002</c:v>
                </c:pt>
                <c:pt idx="11">
                  <c:v>0.86160999999999999</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Households</c:v>
                </c:pt>
              </c:strCache>
            </c:strRef>
          </c:tx>
          <c:spPr>
            <a:solidFill>
              <a:schemeClr val="accent6"/>
            </a:solidFill>
          </c:spPr>
          <c:invertIfNegative val="0"/>
          <c:val>
            <c:numRef>
              <c:f>'8.4'!$B$32:$M$32</c:f>
              <c:numCache>
                <c:formatCode>#,##0.0</c:formatCode>
                <c:ptCount val="12"/>
                <c:pt idx="0">
                  <c:v>234.259614</c:v>
                </c:pt>
                <c:pt idx="1">
                  <c:v>195.22886099999994</c:v>
                </c:pt>
                <c:pt idx="2">
                  <c:v>189.17568900000001</c:v>
                </c:pt>
                <c:pt idx="3">
                  <c:v>152.98997900000001</c:v>
                </c:pt>
                <c:pt idx="4">
                  <c:v>70.053843000000001</c:v>
                </c:pt>
                <c:pt idx="5">
                  <c:v>45.151145</c:v>
                </c:pt>
                <c:pt idx="6">
                  <c:v>42.567692999999991</c:v>
                </c:pt>
                <c:pt idx="7">
                  <c:v>41.784601000000002</c:v>
                </c:pt>
                <c:pt idx="8">
                  <c:v>82.119702999999987</c:v>
                </c:pt>
                <c:pt idx="9">
                  <c:v>116.81457999999999</c:v>
                </c:pt>
                <c:pt idx="10">
                  <c:v>165.36652899999999</c:v>
                </c:pt>
                <c:pt idx="11">
                  <c:v>225.81832199999999</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Retail, services, schools, health care</c:v>
                </c:pt>
              </c:strCache>
            </c:strRef>
          </c:tx>
          <c:spPr>
            <a:solidFill>
              <a:srgbClr val="F0948F"/>
            </a:solidFill>
          </c:spPr>
          <c:invertIfNegative val="0"/>
          <c:val>
            <c:numRef>
              <c:f>'8.4'!$B$33:$M$33</c:f>
              <c:numCache>
                <c:formatCode>#,##0.0</c:formatCode>
                <c:ptCount val="12"/>
                <c:pt idx="0">
                  <c:v>102.033815</c:v>
                </c:pt>
                <c:pt idx="1">
                  <c:v>88.730094999999992</c:v>
                </c:pt>
                <c:pt idx="2">
                  <c:v>90.641679000000011</c:v>
                </c:pt>
                <c:pt idx="3">
                  <c:v>68.784610000000001</c:v>
                </c:pt>
                <c:pt idx="4">
                  <c:v>30.110984999999996</c:v>
                </c:pt>
                <c:pt idx="5">
                  <c:v>17.508143</c:v>
                </c:pt>
                <c:pt idx="6">
                  <c:v>15.925006000000002</c:v>
                </c:pt>
                <c:pt idx="7">
                  <c:v>16.328914999999999</c:v>
                </c:pt>
                <c:pt idx="8">
                  <c:v>33.794311999999998</c:v>
                </c:pt>
                <c:pt idx="9">
                  <c:v>50.078182000000005</c:v>
                </c:pt>
                <c:pt idx="10">
                  <c:v>75.574878000000012</c:v>
                </c:pt>
                <c:pt idx="11">
                  <c:v>104.008094</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Other</c:v>
                </c:pt>
              </c:strCache>
            </c:strRef>
          </c:tx>
          <c:spPr>
            <a:solidFill>
              <a:srgbClr val="F7C9C7"/>
            </a:solidFill>
          </c:spPr>
          <c:invertIfNegative val="0"/>
          <c:val>
            <c:numRef>
              <c:f>'8.4'!$B$34:$M$34</c:f>
              <c:numCache>
                <c:formatCode>#,##0.0</c:formatCode>
                <c:ptCount val="12"/>
                <c:pt idx="0">
                  <c:v>21.638843999999999</c:v>
                </c:pt>
                <c:pt idx="1">
                  <c:v>18.247717000000002</c:v>
                </c:pt>
                <c:pt idx="2">
                  <c:v>18.514634000000001</c:v>
                </c:pt>
                <c:pt idx="3">
                  <c:v>13.694839</c:v>
                </c:pt>
                <c:pt idx="4">
                  <c:v>6.9537120000000003</c:v>
                </c:pt>
                <c:pt idx="5">
                  <c:v>3.902428</c:v>
                </c:pt>
                <c:pt idx="6">
                  <c:v>3.5742340000000001</c:v>
                </c:pt>
                <c:pt idx="7">
                  <c:v>3.5909759999999995</c:v>
                </c:pt>
                <c:pt idx="8">
                  <c:v>7.4099639999999987</c:v>
                </c:pt>
                <c:pt idx="9">
                  <c:v>10.63049</c:v>
                </c:pt>
                <c:pt idx="10">
                  <c:v>15.851413000000001</c:v>
                </c:pt>
                <c:pt idx="11">
                  <c:v>21.632411999999995</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2920909316302894E-4"/>
          <c:y val="7.4740335724244878E-5"/>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'8.4'!$M$39</c:f>
              <c:strCache>
                <c:ptCount val="1"/>
                <c:pt idx="0">
                  <c:v>Installed capacity</c:v>
                </c:pt>
              </c:strCache>
            </c:strRef>
          </c:tx>
          <c:invertIfNegative val="0"/>
          <c:val>
            <c:numRef>
              <c:f>'8.4'!$N$39</c:f>
              <c:numCache>
                <c:formatCode>0.0%</c:formatCode>
                <c:ptCount val="1"/>
                <c:pt idx="0">
                  <c:v>7.4126910450028269E-2</c:v>
                </c:pt>
              </c:numCache>
            </c:numRef>
          </c:val>
          <c:extLst>
            <c:ext xmlns:c16="http://schemas.microsoft.com/office/drawing/2014/chart" uri="{C3380CC4-5D6E-409C-BE32-E72D297353CC}">
              <c16:uniqueId val="{00000000-8CE4-42CD-925A-5E49B358BA46}"/>
            </c:ext>
          </c:extLst>
        </c:ser>
        <c:ser>
          <c:idx val="1"/>
          <c:order val="1"/>
          <c:tx>
            <c:strRef>
              <c:f>'8.4'!$M$40</c:f>
              <c:strCache>
                <c:ptCount val="1"/>
                <c:pt idx="0">
                  <c:v>Gross heat production</c:v>
                </c:pt>
              </c:strCache>
            </c:strRef>
          </c:tx>
          <c:invertIfNegative val="0"/>
          <c:val>
            <c:numRef>
              <c:f>'8.4'!$N$40</c:f>
              <c:numCache>
                <c:formatCode>0.0%</c:formatCode>
                <c:ptCount val="1"/>
                <c:pt idx="0">
                  <c:v>6.245110235882672E-2</c:v>
                </c:pt>
              </c:numCache>
            </c:numRef>
          </c:val>
          <c:extLst>
            <c:ext xmlns:c16="http://schemas.microsoft.com/office/drawing/2014/chart" uri="{C3380CC4-5D6E-409C-BE32-E72D297353CC}">
              <c16:uniqueId val="{00000001-8CE4-42CD-925A-5E49B358BA46}"/>
            </c:ext>
          </c:extLst>
        </c:ser>
        <c:ser>
          <c:idx val="2"/>
          <c:order val="2"/>
          <c:tx>
            <c:strRef>
              <c:f>'8.4'!$M$41</c:f>
              <c:strCache>
                <c:ptCount val="1"/>
                <c:pt idx="0">
                  <c:v>Heat supply</c:v>
                </c:pt>
              </c:strCache>
            </c:strRef>
          </c:tx>
          <c:invertIfNegative val="0"/>
          <c:val>
            <c:numRef>
              <c:f>'8.4'!$N$41</c:f>
              <c:numCache>
                <c:formatCode>0.0%</c:formatCode>
                <c:ptCount val="1"/>
                <c:pt idx="0">
                  <c:v>3.9701959711987561E-2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2396231415507E-3"/>
          <c:y val="0.6789684383147131"/>
          <c:w val="0.63261797296258471"/>
          <c:h val="0.321031561685286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mn-lt"/>
              </a:defRPr>
            </a:pPr>
            <a:r>
              <a:rPr lang="en-US" sz="1000" b="1" i="0" baseline="0">
                <a:solidFill>
                  <a:srgbClr val="233060"/>
                </a:solidFill>
                <a:effectLst/>
                <a:latin typeface="+mn-lt"/>
              </a:rPr>
              <a:t>Heat supply by fuel [</a:t>
            </a:r>
            <a:r>
              <a:rPr lang="cs-CZ" sz="1000" b="1" i="0" baseline="0">
                <a:solidFill>
                  <a:srgbClr val="233060"/>
                </a:solidFill>
                <a:effectLst/>
                <a:latin typeface="+mn-lt"/>
              </a:rPr>
              <a:t>TJ</a:t>
            </a:r>
            <a:r>
              <a:rPr lang="en-US" sz="1000" b="1" i="0" baseline="0">
                <a:solidFill>
                  <a:srgbClr val="233060"/>
                </a:solidFill>
                <a:effectLst/>
                <a:latin typeface="+mn-lt"/>
              </a:rPr>
              <a:t>]</a:t>
            </a:r>
            <a:endParaRPr lang="cs-CZ" sz="1000">
              <a:solidFill>
                <a:srgbClr val="233060"/>
              </a:solidFill>
              <a:effectLst/>
              <a:latin typeface="+mn-lt"/>
            </a:endParaRPr>
          </a:p>
        </c:rich>
      </c:tx>
      <c:layout>
        <c:manualLayout>
          <c:xMode val="edge"/>
          <c:yMode val="edge"/>
          <c:x val="4.7338510398852989E-3"/>
          <c:y val="3.6372237692668206E-3"/>
        </c:manualLayout>
      </c:layout>
      <c:overlay val="0"/>
    </c:title>
    <c:autoTitleDeleted val="0"/>
    <c:plotArea>
      <c:layout/>
      <c:barChart>
        <c:barDir val="col"/>
        <c:grouping val="stacked"/>
        <c:varyColors val="0"/>
        <c:ser>
          <c:idx val="0"/>
          <c:order val="0"/>
          <c:tx>
            <c:strRef>
              <c:f>'8.4'!$A$10</c:f>
              <c:strCache>
                <c:ptCount val="1"/>
                <c:pt idx="0">
                  <c:v>Biomass</c:v>
                </c:pt>
              </c:strCache>
            </c:strRef>
          </c:tx>
          <c:spPr>
            <a:solidFill>
              <a:srgbClr val="23315F"/>
            </a:solidFill>
          </c:spPr>
          <c:invertIfNegative val="0"/>
          <c:val>
            <c:numRef>
              <c:f>'8.4'!$B$10:$M$10</c:f>
              <c:numCache>
                <c:formatCode>#,##0.0</c:formatCode>
                <c:ptCount val="12"/>
                <c:pt idx="0">
                  <c:v>47.299807000000001</c:v>
                </c:pt>
                <c:pt idx="1">
                  <c:v>39.690615999999999</c:v>
                </c:pt>
                <c:pt idx="2">
                  <c:v>43.654748000000005</c:v>
                </c:pt>
                <c:pt idx="3">
                  <c:v>46.204988</c:v>
                </c:pt>
                <c:pt idx="4">
                  <c:v>20.884195999999999</c:v>
                </c:pt>
                <c:pt idx="5">
                  <c:v>14.049620999999998</c:v>
                </c:pt>
                <c:pt idx="6">
                  <c:v>12.641253000000003</c:v>
                </c:pt>
                <c:pt idx="7">
                  <c:v>9.6376969999999993</c:v>
                </c:pt>
                <c:pt idx="8">
                  <c:v>21.089721000000001</c:v>
                </c:pt>
                <c:pt idx="9">
                  <c:v>36.451597999999997</c:v>
                </c:pt>
                <c:pt idx="10">
                  <c:v>31.892616</c:v>
                </c:pt>
                <c:pt idx="11">
                  <c:v>38.262774999999991</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Biogas</c:v>
                </c:pt>
              </c:strCache>
            </c:strRef>
          </c:tx>
          <c:spPr>
            <a:solidFill>
              <a:srgbClr val="5A6588"/>
            </a:solidFill>
          </c:spPr>
          <c:invertIfNegative val="0"/>
          <c:val>
            <c:numRef>
              <c:f>'8.4'!$B$11:$M$11</c:f>
              <c:numCache>
                <c:formatCode>#,##0.0</c:formatCode>
                <c:ptCount val="12"/>
                <c:pt idx="0">
                  <c:v>0.77100000000000002</c:v>
                </c:pt>
                <c:pt idx="1">
                  <c:v>0.72</c:v>
                </c:pt>
                <c:pt idx="2">
                  <c:v>0.68300000000000005</c:v>
                </c:pt>
                <c:pt idx="3">
                  <c:v>0.73899999999999999</c:v>
                </c:pt>
                <c:pt idx="4">
                  <c:v>0.19</c:v>
                </c:pt>
                <c:pt idx="5">
                  <c:v>0.246</c:v>
                </c:pt>
                <c:pt idx="6">
                  <c:v>8.8999999999999996E-2</c:v>
                </c:pt>
                <c:pt idx="7">
                  <c:v>0.23499999999999999</c:v>
                </c:pt>
                <c:pt idx="8">
                  <c:v>0.53900000000000003</c:v>
                </c:pt>
                <c:pt idx="9">
                  <c:v>0.439</c:v>
                </c:pt>
                <c:pt idx="10">
                  <c:v>0.48</c:v>
                </c:pt>
                <c:pt idx="11">
                  <c:v>0.752</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Hard coal</c:v>
                </c:pt>
              </c:strCache>
            </c:strRef>
          </c:tx>
          <c:spPr>
            <a:solidFill>
              <a:srgbClr val="9198B0"/>
            </a:solidFill>
          </c:spPr>
          <c:invertIfNegative val="0"/>
          <c:val>
            <c:numRef>
              <c:f>'8.4'!$B$12:$M$12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Electrical energy</c:v>
                </c:pt>
              </c:strCache>
            </c:strRef>
          </c:tx>
          <c:spPr>
            <a:solidFill>
              <a:srgbClr val="C8CBD7"/>
            </a:solidFill>
          </c:spPr>
          <c:invertIfNegative val="0"/>
          <c:val>
            <c:numRef>
              <c:f>'8.4'!$B$13:$M$13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Ambient energy (heat pump)</c:v>
                </c:pt>
              </c:strCache>
            </c:strRef>
          </c:tx>
          <c:spPr>
            <a:solidFill>
              <a:srgbClr val="E02C1F"/>
            </a:solidFill>
          </c:spPr>
          <c:invertIfNegative val="0"/>
          <c:val>
            <c:numRef>
              <c:f>'8.4'!$B$14:$M$14</c:f>
              <c:numCache>
                <c:formatCode>#,##0.0</c:formatCode>
                <c:ptCount val="12"/>
                <c:pt idx="0">
                  <c:v>0.51383999999999996</c:v>
                </c:pt>
                <c:pt idx="1">
                  <c:v>0.47832999999999998</c:v>
                </c:pt>
                <c:pt idx="2">
                  <c:v>0.50117</c:v>
                </c:pt>
                <c:pt idx="3">
                  <c:v>0.48214999999999997</c:v>
                </c:pt>
                <c:pt idx="4">
                  <c:v>0.37154000000000004</c:v>
                </c:pt>
                <c:pt idx="5">
                  <c:v>0.33672000000000002</c:v>
                </c:pt>
                <c:pt idx="6">
                  <c:v>0.32206000000000001</c:v>
                </c:pt>
                <c:pt idx="7">
                  <c:v>0.33703</c:v>
                </c:pt>
                <c:pt idx="8">
                  <c:v>0.32883999999999997</c:v>
                </c:pt>
                <c:pt idx="9">
                  <c:v>0.38517000000000001</c:v>
                </c:pt>
                <c:pt idx="10">
                  <c:v>0.31733</c:v>
                </c:pt>
                <c:pt idx="11">
                  <c:v>0.49137000000000003</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Solar energy (solar panel)</c:v>
                </c:pt>
              </c:strCache>
            </c:strRef>
          </c:tx>
          <c:spPr>
            <a:solidFill>
              <a:srgbClr val="E86158"/>
            </a:solidFill>
          </c:spPr>
          <c:invertIfNegative val="0"/>
          <c:val>
            <c:numRef>
              <c:f>'8.4'!$B$15:$M$15</c:f>
              <c:numCache>
                <c:formatCode>#,##0.0</c:formatCode>
                <c:ptCount val="12"/>
                <c:pt idx="0">
                  <c:v>2.0499999999999997E-3</c:v>
                </c:pt>
                <c:pt idx="1">
                  <c:v>5.0099999999999997E-3</c:v>
                </c:pt>
                <c:pt idx="2">
                  <c:v>2.0539999999999999E-2</c:v>
                </c:pt>
                <c:pt idx="3">
                  <c:v>1.618E-2</c:v>
                </c:pt>
                <c:pt idx="4">
                  <c:v>2.5479999999999999E-2</c:v>
                </c:pt>
                <c:pt idx="5">
                  <c:v>2.5689999999999998E-2</c:v>
                </c:pt>
                <c:pt idx="6">
                  <c:v>2.1310000000000003E-2</c:v>
                </c:pt>
                <c:pt idx="7">
                  <c:v>2.2179999999999998E-2</c:v>
                </c:pt>
                <c:pt idx="8">
                  <c:v>1.0230000000000001E-2</c:v>
                </c:pt>
                <c:pt idx="9">
                  <c:v>8.6E-3</c:v>
                </c:pt>
                <c:pt idx="10">
                  <c:v>3.1700000000000001E-3</c:v>
                </c:pt>
                <c:pt idx="11">
                  <c:v>8.3999999999999993E-4</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Brown coal</c:v>
                </c:pt>
              </c:strCache>
            </c:strRef>
          </c:tx>
          <c:spPr>
            <a:solidFill>
              <a:srgbClr val="F0948F"/>
            </a:solidFill>
          </c:spPr>
          <c:invertIfNegative val="0"/>
          <c:val>
            <c:numRef>
              <c:f>'8.4'!$B$16:$M$16</c:f>
              <c:numCache>
                <c:formatCode>#,##0.0</c:formatCode>
                <c:ptCount val="12"/>
                <c:pt idx="0">
                  <c:v>304.50551000000002</c:v>
                </c:pt>
                <c:pt idx="1">
                  <c:v>259.94681300000002</c:v>
                </c:pt>
                <c:pt idx="2">
                  <c:v>260.56130100000001</c:v>
                </c:pt>
                <c:pt idx="3">
                  <c:v>203.501384</c:v>
                </c:pt>
                <c:pt idx="4">
                  <c:v>109.43683100000001</c:v>
                </c:pt>
                <c:pt idx="5">
                  <c:v>72.180605999999997</c:v>
                </c:pt>
                <c:pt idx="6">
                  <c:v>68.486699999999999</c:v>
                </c:pt>
                <c:pt idx="7">
                  <c:v>64.991129999999998</c:v>
                </c:pt>
                <c:pt idx="8">
                  <c:v>123.135093</c:v>
                </c:pt>
                <c:pt idx="9">
                  <c:v>179.73012100000003</c:v>
                </c:pt>
                <c:pt idx="10">
                  <c:v>259.284651</c:v>
                </c:pt>
                <c:pt idx="11">
                  <c:v>329.41234100000003</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Nuclear fuel</c:v>
                </c:pt>
              </c:strCache>
            </c:strRef>
          </c:tx>
          <c:spPr>
            <a:solidFill>
              <a:srgbClr val="F7C9C7"/>
            </a:solidFill>
          </c:spPr>
          <c:invertIfNegative val="0"/>
          <c:val>
            <c:numRef>
              <c:f>'8.4'!$B$17:$M$17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Coke</c:v>
                </c:pt>
              </c:strCache>
            </c:strRef>
          </c:tx>
          <c:spPr>
            <a:solidFill>
              <a:srgbClr val="262626"/>
            </a:solidFill>
          </c:spPr>
          <c:invertIfNegative val="0"/>
          <c:val>
            <c:numRef>
              <c:f>'8.4'!$B$18:$M$18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Waste heat</c:v>
                </c:pt>
              </c:strCache>
            </c:strRef>
          </c:tx>
          <c:spPr>
            <a:solidFill>
              <a:srgbClr val="646363"/>
            </a:solidFill>
          </c:spPr>
          <c:invertIfNegative val="0"/>
          <c:val>
            <c:numRef>
              <c:f>'8.4'!$B$19:$M$19</c:f>
              <c:numCache>
                <c:formatCode>#,##0.0</c:formatCode>
                <c:ptCount val="12"/>
                <c:pt idx="0">
                  <c:v>0</c:v>
                </c:pt>
                <c:pt idx="1">
                  <c:v>0</c:v>
                </c:pt>
                <c:pt idx="2">
                  <c:v>0</c:v>
                </c:pt>
                <c:pt idx="3">
                  <c:v>0</c:v>
                </c:pt>
                <c:pt idx="4">
                  <c:v>2.9899999999999999E-2</c:v>
                </c:pt>
                <c:pt idx="5">
                  <c:v>3.9899999999999998E-2</c:v>
                </c:pt>
                <c:pt idx="6">
                  <c:v>4.0600000000000004E-2</c:v>
                </c:pt>
                <c:pt idx="7">
                  <c:v>4.48E-2</c:v>
                </c:pt>
                <c:pt idx="8">
                  <c:v>3.0800000000000001E-2</c:v>
                </c:pt>
                <c:pt idx="9">
                  <c:v>2.3100000000000002E-2</c:v>
                </c:pt>
                <c:pt idx="10">
                  <c:v>0</c:v>
                </c:pt>
                <c:pt idx="11">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Other liquid fuels</c:v>
                </c:pt>
              </c:strCache>
            </c:strRef>
          </c:tx>
          <c:spPr>
            <a:solidFill>
              <a:srgbClr val="9D9D9C"/>
            </a:solidFill>
          </c:spPr>
          <c:invertIfNegative val="0"/>
          <c:val>
            <c:numRef>
              <c:f>'8.4'!$B$20:$M$20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Other solid fuels</c:v>
                </c:pt>
              </c:strCache>
            </c:strRef>
          </c:tx>
          <c:spPr>
            <a:solidFill>
              <a:srgbClr val="D0D0D0"/>
            </a:solidFill>
          </c:spPr>
          <c:invertIfNegative val="0"/>
          <c:val>
            <c:numRef>
              <c:f>'8.4'!$B$21:$M$21</c:f>
              <c:numCache>
                <c:formatCode>#,##0.0</c:formatCode>
                <c:ptCount val="12"/>
                <c:pt idx="0">
                  <c:v>0</c:v>
                </c:pt>
                <c:pt idx="1">
                  <c:v>0</c:v>
                </c:pt>
                <c:pt idx="2">
                  <c:v>0</c:v>
                </c:pt>
                <c:pt idx="3">
                  <c:v>0.171153</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Other gases</c:v>
                </c:pt>
              </c:strCache>
            </c:strRef>
          </c:tx>
          <c:spPr>
            <a:pattFill prst="ltUpDiag">
              <a:fgClr>
                <a:srgbClr val="23315F"/>
              </a:fgClr>
              <a:bgClr>
                <a:sysClr val="window" lastClr="FFFFFF"/>
              </a:bgClr>
            </a:pattFill>
          </c:spPr>
          <c:invertIfNegative val="0"/>
          <c:val>
            <c:numRef>
              <c:f>'8.4'!$B$22:$M$22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Other</c:v>
                </c:pt>
              </c:strCache>
            </c:strRef>
          </c:tx>
          <c:spPr>
            <a:pattFill prst="ltUpDiag">
              <a:fgClr>
                <a:srgbClr val="E02C1F"/>
              </a:fgClr>
              <a:bgClr>
                <a:sysClr val="window" lastClr="FFFFFF"/>
              </a:bgClr>
            </a:pattFill>
          </c:spPr>
          <c:invertIfNegative val="0"/>
          <c:val>
            <c:numRef>
              <c:f>'8.4'!$B$23:$M$23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Fuel oils</c:v>
                </c:pt>
              </c:strCache>
            </c:strRef>
          </c:tx>
          <c:spPr>
            <a:pattFill prst="ltUpDiag">
              <a:fgClr>
                <a:srgbClr val="5A6588"/>
              </a:fgClr>
              <a:bgClr>
                <a:sysClr val="window" lastClr="FFFFFF"/>
              </a:bgClr>
            </a:pattFill>
          </c:spPr>
          <c:invertIfNegative val="0"/>
          <c:val>
            <c:numRef>
              <c:f>'8.4'!$B$24:$M$24</c:f>
              <c:numCache>
                <c:formatCode>#,##0.0</c:formatCode>
                <c:ptCount val="12"/>
                <c:pt idx="0">
                  <c:v>8.3466299999999993</c:v>
                </c:pt>
                <c:pt idx="1">
                  <c:v>7.7377099999999999</c:v>
                </c:pt>
                <c:pt idx="2">
                  <c:v>11.756939999999998</c:v>
                </c:pt>
                <c:pt idx="3">
                  <c:v>9.1226999999999983</c:v>
                </c:pt>
                <c:pt idx="4">
                  <c:v>1.7345599999999999</c:v>
                </c:pt>
                <c:pt idx="5">
                  <c:v>0</c:v>
                </c:pt>
                <c:pt idx="6">
                  <c:v>1.759339</c:v>
                </c:pt>
                <c:pt idx="7">
                  <c:v>1.8473409999999999</c:v>
                </c:pt>
                <c:pt idx="8">
                  <c:v>4.8761840000000003</c:v>
                </c:pt>
                <c:pt idx="9">
                  <c:v>4.1612169999999997</c:v>
                </c:pt>
                <c:pt idx="10">
                  <c:v>2.7796669999999999</c:v>
                </c:pt>
                <c:pt idx="11">
                  <c:v>12.538731</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Natural gas</c:v>
                </c:pt>
              </c:strCache>
            </c:strRef>
          </c:tx>
          <c:spPr>
            <a:pattFill prst="ltUpDiag">
              <a:fgClr>
                <a:srgbClr val="E86158"/>
              </a:fgClr>
              <a:bgClr>
                <a:sysClr val="window" lastClr="FFFFFF"/>
              </a:bgClr>
            </a:pattFill>
          </c:spPr>
          <c:invertIfNegative val="0"/>
          <c:val>
            <c:numRef>
              <c:f>'8.4'!$B$25:$M$25</c:f>
              <c:numCache>
                <c:formatCode>#,##0.0</c:formatCode>
                <c:ptCount val="12"/>
                <c:pt idx="0">
                  <c:v>98.01674899999999</c:v>
                </c:pt>
                <c:pt idx="1">
                  <c:v>80.031430000000015</c:v>
                </c:pt>
                <c:pt idx="2">
                  <c:v>69.801953999999995</c:v>
                </c:pt>
                <c:pt idx="3">
                  <c:v>52.588361000000006</c:v>
                </c:pt>
                <c:pt idx="4">
                  <c:v>24.944214999999993</c:v>
                </c:pt>
                <c:pt idx="5">
                  <c:v>17.246946999999999</c:v>
                </c:pt>
                <c:pt idx="6">
                  <c:v>14.047643000000001</c:v>
                </c:pt>
                <c:pt idx="7">
                  <c:v>16.595046</c:v>
                </c:pt>
                <c:pt idx="8">
                  <c:v>21.633651</c:v>
                </c:pt>
                <c:pt idx="9">
                  <c:v>36.339677999999999</c:v>
                </c:pt>
                <c:pt idx="10">
                  <c:v>64.452254999999994</c:v>
                </c:pt>
                <c:pt idx="11">
                  <c:v>87.758234999999999</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ax val="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'8.4'!$U$27:$U$34</c:f>
              <c:numCache>
                <c:formatCode>#,##0.0</c:formatCode>
                <c:ptCount val="8"/>
              </c:numCache>
            </c:numRef>
          </c:cat>
          <c:val>
            <c:numRef>
              <c:f>'8.4'!$P$27:$P$34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en-US" sz="1000" b="1" i="0" baseline="0">
                <a:solidFill>
                  <a:srgbClr val="233060"/>
                </a:solidFill>
                <a:effectLst/>
                <a:latin typeface="Arial" panose="020B0604020202020204" pitchFamily="34" charset="0"/>
                <a:cs typeface="Arial" panose="020B0604020202020204" pitchFamily="34" charset="0"/>
              </a:rPr>
              <a:t>Shares of fuels in heat supply</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069178365891358"/>
                  <c:y val="-0.14739128015709907"/>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layout>
                <c:manualLayout>
                  <c:x val="0.17507360773894312"/>
                  <c:y val="-2.8275901476150417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7555.0688139999993</c:v>
                </c:pt>
                <c:pt idx="1">
                  <c:v>602.507068</c:v>
                </c:pt>
                <c:pt idx="2">
                  <c:v>8294.1827270000013</c:v>
                </c:pt>
                <c:pt idx="3">
                  <c:v>55.921160999999998</c:v>
                </c:pt>
                <c:pt idx="4">
                  <c:v>76.140578999999988</c:v>
                </c:pt>
                <c:pt idx="5">
                  <c:v>0.64000999999999997</c:v>
                </c:pt>
                <c:pt idx="6">
                  <c:v>36311.508709000002</c:v>
                </c:pt>
                <c:pt idx="7">
                  <c:v>233.85993999999999</c:v>
                </c:pt>
                <c:pt idx="8">
                  <c:v>0</c:v>
                </c:pt>
                <c:pt idx="9">
                  <c:v>822.513687</c:v>
                </c:pt>
                <c:pt idx="10">
                  <c:v>55.506991999999997</c:v>
                </c:pt>
                <c:pt idx="11">
                  <c:v>2572.5676131848481</c:v>
                </c:pt>
                <c:pt idx="12">
                  <c:v>3309.2136540000001</c:v>
                </c:pt>
                <c:pt idx="13">
                  <c:v>0</c:v>
                </c:pt>
                <c:pt idx="14">
                  <c:v>573.27625200000011</c:v>
                </c:pt>
                <c:pt idx="15">
                  <c:v>21607.081445185948</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4178977389834697"/>
          <c:w val="0.65337529325185317"/>
          <c:h val="0.56038351745743853"/>
        </c:manualLayout>
      </c:layout>
      <c:barChart>
        <c:barDir val="col"/>
        <c:grouping val="stacked"/>
        <c:varyColors val="0"/>
        <c:ser>
          <c:idx val="0"/>
          <c:order val="0"/>
          <c:tx>
            <c:strRef>
              <c:f>'8.5'!$A$27</c:f>
              <c:strCache>
                <c:ptCount val="1"/>
                <c:pt idx="0">
                  <c:v>Industry</c:v>
                </c:pt>
              </c:strCache>
            </c:strRef>
          </c:tx>
          <c:invertIfNegative val="0"/>
          <c:val>
            <c:numRef>
              <c:f>'8.5'!$B$27:$M$27</c:f>
              <c:numCache>
                <c:formatCode>#,##0.0</c:formatCode>
                <c:ptCount val="12"/>
                <c:pt idx="0">
                  <c:v>19.444697999999995</c:v>
                </c:pt>
                <c:pt idx="1">
                  <c:v>16.766343999999997</c:v>
                </c:pt>
                <c:pt idx="2">
                  <c:v>16.926017999999999</c:v>
                </c:pt>
                <c:pt idx="3">
                  <c:v>11.461966</c:v>
                </c:pt>
                <c:pt idx="4">
                  <c:v>5.7760779999999992</c:v>
                </c:pt>
                <c:pt idx="5">
                  <c:v>4.5559849999999997</c:v>
                </c:pt>
                <c:pt idx="6">
                  <c:v>4.5801970000000001</c:v>
                </c:pt>
                <c:pt idx="7">
                  <c:v>3.6100490000000001</c:v>
                </c:pt>
                <c:pt idx="8">
                  <c:v>6.0547279999999999</c:v>
                </c:pt>
                <c:pt idx="9">
                  <c:v>8.3336110000000012</c:v>
                </c:pt>
                <c:pt idx="10">
                  <c:v>12.15076</c:v>
                </c:pt>
                <c:pt idx="11">
                  <c:v>17.051103999999999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Energy</c:v>
                </c:pt>
              </c:strCache>
            </c:strRef>
          </c:tx>
          <c:invertIfNegative val="0"/>
          <c:val>
            <c:numRef>
              <c:f>'8.5'!$B$28:$M$28</c:f>
              <c:numCache>
                <c:formatCode>#,##0.0</c:formatCode>
                <c:ptCount val="12"/>
                <c:pt idx="0">
                  <c:v>6.1198199999999998</c:v>
                </c:pt>
                <c:pt idx="1">
                  <c:v>5.3676400000000006</c:v>
                </c:pt>
                <c:pt idx="2">
                  <c:v>4.8890600000000006</c:v>
                </c:pt>
                <c:pt idx="3">
                  <c:v>3.6351799999999996</c:v>
                </c:pt>
                <c:pt idx="4">
                  <c:v>1.8619300000000001</c:v>
                </c:pt>
                <c:pt idx="5">
                  <c:v>1.37524</c:v>
                </c:pt>
                <c:pt idx="6">
                  <c:v>1.3740999999999999</c:v>
                </c:pt>
                <c:pt idx="7">
                  <c:v>1.3740999999999999</c:v>
                </c:pt>
                <c:pt idx="8">
                  <c:v>1.63005</c:v>
                </c:pt>
                <c:pt idx="9">
                  <c:v>3.3879899999999998</c:v>
                </c:pt>
                <c:pt idx="10">
                  <c:v>4.8444200000000004</c:v>
                </c:pt>
                <c:pt idx="11">
                  <c:v>5.6447700000000003</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Transport</c:v>
                </c:pt>
              </c:strCache>
            </c:strRef>
          </c:tx>
          <c:invertIfNegative val="0"/>
          <c:val>
            <c:numRef>
              <c:f>'8.5'!$B$29:$M$29</c:f>
              <c:numCache>
                <c:formatCode>#,##0.0</c:formatCode>
                <c:ptCount val="12"/>
                <c:pt idx="0">
                  <c:v>0.59987999999999997</c:v>
                </c:pt>
                <c:pt idx="1">
                  <c:v>0.44661000000000001</c:v>
                </c:pt>
                <c:pt idx="2">
                  <c:v>0.44865999999999995</c:v>
                </c:pt>
                <c:pt idx="3">
                  <c:v>0.28345000000000004</c:v>
                </c:pt>
                <c:pt idx="4">
                  <c:v>5.561E-2</c:v>
                </c:pt>
                <c:pt idx="5">
                  <c:v>2.4559999999999998E-2</c:v>
                </c:pt>
                <c:pt idx="6">
                  <c:v>2.5650000000000003E-2</c:v>
                </c:pt>
                <c:pt idx="7">
                  <c:v>2.7739999999999997E-2</c:v>
                </c:pt>
                <c:pt idx="8">
                  <c:v>9.3530000000000002E-2</c:v>
                </c:pt>
                <c:pt idx="9">
                  <c:v>0.20193</c:v>
                </c:pt>
                <c:pt idx="10">
                  <c:v>0.41819000000000001</c:v>
                </c:pt>
                <c:pt idx="11">
                  <c:v>0.59304999999999997</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Construction</c:v>
                </c:pt>
              </c:strCache>
            </c:strRef>
          </c:tx>
          <c:invertIfNegative val="0"/>
          <c:val>
            <c:numRef>
              <c:f>'8.5'!$B$30:$M$30</c:f>
              <c:numCache>
                <c:formatCode>#,##0.0</c:formatCode>
                <c:ptCount val="12"/>
                <c:pt idx="0">
                  <c:v>0.77754999999999996</c:v>
                </c:pt>
                <c:pt idx="1">
                  <c:v>0.49569999999999997</c:v>
                </c:pt>
                <c:pt idx="2">
                  <c:v>0.68731999999999993</c:v>
                </c:pt>
                <c:pt idx="3">
                  <c:v>0.43951000000000001</c:v>
                </c:pt>
                <c:pt idx="4">
                  <c:v>7.9590000000000008E-2</c:v>
                </c:pt>
                <c:pt idx="5">
                  <c:v>2.93E-2</c:v>
                </c:pt>
                <c:pt idx="6">
                  <c:v>1.7369999999999997E-2</c:v>
                </c:pt>
                <c:pt idx="7">
                  <c:v>1.5630000000000002E-2</c:v>
                </c:pt>
                <c:pt idx="8">
                  <c:v>8.2349999999999993E-2</c:v>
                </c:pt>
                <c:pt idx="9">
                  <c:v>0.18809000000000001</c:v>
                </c:pt>
                <c:pt idx="10">
                  <c:v>0.42444999999999999</c:v>
                </c:pt>
                <c:pt idx="11">
                  <c:v>0.71980999999999995</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Farming and forestry</c:v>
                </c:pt>
              </c:strCache>
            </c:strRef>
          </c:tx>
          <c:invertIfNegative val="0"/>
          <c:val>
            <c:numRef>
              <c:f>'8.5'!$B$31:$M$31</c:f>
              <c:numCache>
                <c:formatCode>#,##0.0</c:formatCode>
                <c:ptCount val="12"/>
                <c:pt idx="0">
                  <c:v>7.2704220000000008</c:v>
                </c:pt>
                <c:pt idx="1">
                  <c:v>6.924817</c:v>
                </c:pt>
                <c:pt idx="2">
                  <c:v>7.030246</c:v>
                </c:pt>
                <c:pt idx="3">
                  <c:v>4.990005</c:v>
                </c:pt>
                <c:pt idx="4">
                  <c:v>1.8717699999999999</c:v>
                </c:pt>
                <c:pt idx="5">
                  <c:v>1.28257</c:v>
                </c:pt>
                <c:pt idx="6">
                  <c:v>1.19278</c:v>
                </c:pt>
                <c:pt idx="7">
                  <c:v>1.2096600000000002</c:v>
                </c:pt>
                <c:pt idx="8">
                  <c:v>2.8600240000000001</c:v>
                </c:pt>
                <c:pt idx="9">
                  <c:v>4.1509940000000007</c:v>
                </c:pt>
                <c:pt idx="10">
                  <c:v>5.1705139999999998</c:v>
                </c:pt>
                <c:pt idx="11">
                  <c:v>4.7773089999999998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Households</c:v>
                </c:pt>
              </c:strCache>
            </c:strRef>
          </c:tx>
          <c:spPr>
            <a:solidFill>
              <a:schemeClr val="accent6"/>
            </a:solidFill>
          </c:spPr>
          <c:invertIfNegative val="0"/>
          <c:val>
            <c:numRef>
              <c:f>'8.5'!$B$32:$M$32</c:f>
              <c:numCache>
                <c:formatCode>#,##0.0</c:formatCode>
                <c:ptCount val="12"/>
                <c:pt idx="0">
                  <c:v>133.01593499999998</c:v>
                </c:pt>
                <c:pt idx="1">
                  <c:v>106.11070699999995</c:v>
                </c:pt>
                <c:pt idx="2">
                  <c:v>106.128654</c:v>
                </c:pt>
                <c:pt idx="3">
                  <c:v>80.980644000000026</c:v>
                </c:pt>
                <c:pt idx="4">
                  <c:v>32.76098600000001</c:v>
                </c:pt>
                <c:pt idx="5">
                  <c:v>21.349008000000001</c:v>
                </c:pt>
                <c:pt idx="6">
                  <c:v>19.914294999999999</c:v>
                </c:pt>
                <c:pt idx="7">
                  <c:v>19.627977999999999</c:v>
                </c:pt>
                <c:pt idx="8">
                  <c:v>38.759637999999988</c:v>
                </c:pt>
                <c:pt idx="9">
                  <c:v>56.929188999999987</c:v>
                </c:pt>
                <c:pt idx="10">
                  <c:v>89.64273399999999</c:v>
                </c:pt>
                <c:pt idx="11">
                  <c:v>128.70228500000005</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Retail, services, schools, health care</c:v>
                </c:pt>
              </c:strCache>
            </c:strRef>
          </c:tx>
          <c:spPr>
            <a:solidFill>
              <a:srgbClr val="F0948F"/>
            </a:solidFill>
          </c:spPr>
          <c:invertIfNegative val="0"/>
          <c:val>
            <c:numRef>
              <c:f>'8.5'!$B$33:$M$33</c:f>
              <c:numCache>
                <c:formatCode>#,##0.0</c:formatCode>
                <c:ptCount val="12"/>
                <c:pt idx="0">
                  <c:v>56.825489000000012</c:v>
                </c:pt>
                <c:pt idx="1">
                  <c:v>44.277528000000004</c:v>
                </c:pt>
                <c:pt idx="2">
                  <c:v>45.728448999999998</c:v>
                </c:pt>
                <c:pt idx="3">
                  <c:v>31.441026999999998</c:v>
                </c:pt>
                <c:pt idx="4">
                  <c:v>10.812998</c:v>
                </c:pt>
                <c:pt idx="5">
                  <c:v>6.322178000000001</c:v>
                </c:pt>
                <c:pt idx="6">
                  <c:v>5.3553890000000006</c:v>
                </c:pt>
                <c:pt idx="7">
                  <c:v>5.2239760000000013</c:v>
                </c:pt>
                <c:pt idx="8">
                  <c:v>13.205067000000001</c:v>
                </c:pt>
                <c:pt idx="9">
                  <c:v>21.057003999999996</c:v>
                </c:pt>
                <c:pt idx="10">
                  <c:v>37.390388000000002</c:v>
                </c:pt>
                <c:pt idx="11">
                  <c:v>53.827908000000001</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Other</c:v>
                </c:pt>
              </c:strCache>
            </c:strRef>
          </c:tx>
          <c:spPr>
            <a:solidFill>
              <a:srgbClr val="F7C9C7"/>
            </a:solidFill>
          </c:spPr>
          <c:invertIfNegative val="0"/>
          <c:val>
            <c:numRef>
              <c:f>'8.5'!$B$34:$M$34</c:f>
              <c:numCache>
                <c:formatCode>#,##0.0</c:formatCode>
                <c:ptCount val="12"/>
                <c:pt idx="0">
                  <c:v>0.39913299999999996</c:v>
                </c:pt>
                <c:pt idx="1">
                  <c:v>0.29541500000000004</c:v>
                </c:pt>
                <c:pt idx="2">
                  <c:v>0.32781500000000008</c:v>
                </c:pt>
                <c:pt idx="3">
                  <c:v>0.13642000000000001</c:v>
                </c:pt>
                <c:pt idx="4">
                  <c:v>0.92480999999999991</c:v>
                </c:pt>
                <c:pt idx="5">
                  <c:v>1.052</c:v>
                </c:pt>
                <c:pt idx="6">
                  <c:v>1.6799200000000001</c:v>
                </c:pt>
                <c:pt idx="7">
                  <c:v>1.0604800000000001</c:v>
                </c:pt>
                <c:pt idx="8">
                  <c:v>0.13238999999999998</c:v>
                </c:pt>
                <c:pt idx="9">
                  <c:v>0.41778100000000001</c:v>
                </c:pt>
                <c:pt idx="10">
                  <c:v>0.41255899999999995</c:v>
                </c:pt>
                <c:pt idx="11">
                  <c:v>0.682643</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25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'8.5'!$M$39</c:f>
              <c:strCache>
                <c:ptCount val="1"/>
                <c:pt idx="0">
                  <c:v>Installed capacity</c:v>
                </c:pt>
              </c:strCache>
            </c:strRef>
          </c:tx>
          <c:invertIfNegative val="0"/>
          <c:val>
            <c:numRef>
              <c:f>'8.5'!$N$39</c:f>
              <c:numCache>
                <c:formatCode>0.0%</c:formatCode>
                <c:ptCount val="1"/>
                <c:pt idx="0">
                  <c:v>1.6043691667642378E-2</c:v>
                </c:pt>
              </c:numCache>
            </c:numRef>
          </c:val>
          <c:extLst>
            <c:ext xmlns:c16="http://schemas.microsoft.com/office/drawing/2014/chart" uri="{C3380CC4-5D6E-409C-BE32-E72D297353CC}">
              <c16:uniqueId val="{00000000-EF5E-4BE5-871E-3DB8301B520D}"/>
            </c:ext>
          </c:extLst>
        </c:ser>
        <c:ser>
          <c:idx val="1"/>
          <c:order val="1"/>
          <c:tx>
            <c:strRef>
              <c:f>'8.5'!$M$40</c:f>
              <c:strCache>
                <c:ptCount val="1"/>
                <c:pt idx="0">
                  <c:v>Gross heat production</c:v>
                </c:pt>
              </c:strCache>
            </c:strRef>
          </c:tx>
          <c:invertIfNegative val="0"/>
          <c:val>
            <c:numRef>
              <c:f>'8.5'!$N$40</c:f>
              <c:numCache>
                <c:formatCode>0.0%</c:formatCode>
                <c:ptCount val="1"/>
                <c:pt idx="0">
                  <c:v>2.3387619162257196E-2</c:v>
                </c:pt>
              </c:numCache>
            </c:numRef>
          </c:val>
          <c:extLst>
            <c:ext xmlns:c16="http://schemas.microsoft.com/office/drawing/2014/chart" uri="{C3380CC4-5D6E-409C-BE32-E72D297353CC}">
              <c16:uniqueId val="{00000001-EF5E-4BE5-871E-3DB8301B520D}"/>
            </c:ext>
          </c:extLst>
        </c:ser>
        <c:ser>
          <c:idx val="2"/>
          <c:order val="2"/>
          <c:tx>
            <c:strRef>
              <c:f>'8.5'!$M$41</c:f>
              <c:strCache>
                <c:ptCount val="1"/>
                <c:pt idx="0">
                  <c:v>Heat supply</c:v>
                </c:pt>
              </c:strCache>
            </c:strRef>
          </c:tx>
          <c:invertIfNegative val="0"/>
          <c:val>
            <c:numRef>
              <c:f>'8.5'!$N$41</c:f>
              <c:numCache>
                <c:formatCode>0.0%</c:formatCode>
                <c:ptCount val="1"/>
                <c:pt idx="0">
                  <c:v>1.8747620991346404E-2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69952685145015681"/>
          <c:w val="0.62484589168568627"/>
          <c:h val="0.30047314854984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rgbClr val="233060"/>
                </a:solidFill>
              </a:defRPr>
            </a:pPr>
            <a:r>
              <a:rPr lang="en-US" sz="1000" b="1" i="0" u="none" strike="noStrike" baseline="0">
                <a:solidFill>
                  <a:srgbClr val="233060"/>
                </a:solidFill>
                <a:effectLst/>
                <a:latin typeface="Arial" panose="020B0604020202020204" pitchFamily="34" charset="0"/>
                <a:cs typeface="Arial" panose="020B0604020202020204" pitchFamily="34" charset="0"/>
              </a:rPr>
              <a:t>Heat supply by fuel [</a:t>
            </a:r>
            <a:r>
              <a:rPr lang="cs-CZ" sz="1000" b="1" i="0" u="none" strike="noStrike" baseline="0">
                <a:solidFill>
                  <a:srgbClr val="233060"/>
                </a:solidFill>
                <a:effectLst/>
                <a:latin typeface="Arial" panose="020B0604020202020204" pitchFamily="34" charset="0"/>
                <a:cs typeface="Arial" panose="020B0604020202020204" pitchFamily="34" charset="0"/>
              </a:rPr>
              <a:t>TJ</a:t>
            </a:r>
            <a:r>
              <a:rPr lang="en-US" sz="1000" b="1" i="0" u="none" strike="noStrike"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2246565326171719E-3"/>
          <c:y val="1.7054675394491351E-2"/>
        </c:manualLayout>
      </c:layout>
      <c:overlay val="0"/>
    </c:title>
    <c:autoTitleDeleted val="0"/>
    <c:plotArea>
      <c:layout/>
      <c:barChart>
        <c:barDir val="col"/>
        <c:grouping val="stacked"/>
        <c:varyColors val="0"/>
        <c:ser>
          <c:idx val="0"/>
          <c:order val="0"/>
          <c:tx>
            <c:strRef>
              <c:f>'8.5'!$A$10</c:f>
              <c:strCache>
                <c:ptCount val="1"/>
                <c:pt idx="0">
                  <c:v>Biomass</c:v>
                </c:pt>
              </c:strCache>
            </c:strRef>
          </c:tx>
          <c:spPr>
            <a:solidFill>
              <a:srgbClr val="23315F"/>
            </a:solidFill>
          </c:spPr>
          <c:invertIfNegative val="0"/>
          <c:val>
            <c:numRef>
              <c:f>'8.5'!$B$10:$M$10</c:f>
              <c:numCache>
                <c:formatCode>#,##0.0</c:formatCode>
                <c:ptCount val="12"/>
                <c:pt idx="0">
                  <c:v>94.650584000000009</c:v>
                </c:pt>
                <c:pt idx="1">
                  <c:v>73.520239999999987</c:v>
                </c:pt>
                <c:pt idx="2">
                  <c:v>75.664708000000005</c:v>
                </c:pt>
                <c:pt idx="3">
                  <c:v>53.559329999999996</c:v>
                </c:pt>
                <c:pt idx="4">
                  <c:v>24.422439999999998</c:v>
                </c:pt>
                <c:pt idx="5">
                  <c:v>15.94591</c:v>
                </c:pt>
                <c:pt idx="6">
                  <c:v>14.678815999999999</c:v>
                </c:pt>
                <c:pt idx="7">
                  <c:v>13.549137999999999</c:v>
                </c:pt>
                <c:pt idx="8">
                  <c:v>25.731300000000001</c:v>
                </c:pt>
                <c:pt idx="9">
                  <c:v>36.742139999999999</c:v>
                </c:pt>
                <c:pt idx="10">
                  <c:v>60.733789999999999</c:v>
                </c:pt>
                <c:pt idx="11">
                  <c:v>88.915000000000006</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Biogas</c:v>
                </c:pt>
              </c:strCache>
            </c:strRef>
          </c:tx>
          <c:spPr>
            <a:solidFill>
              <a:srgbClr val="5A6588"/>
            </a:solidFill>
          </c:spPr>
          <c:invertIfNegative val="0"/>
          <c:val>
            <c:numRef>
              <c:f>'8.5'!$B$11:$M$11</c:f>
              <c:numCache>
                <c:formatCode>#,##0.0</c:formatCode>
                <c:ptCount val="12"/>
                <c:pt idx="0">
                  <c:v>6.6243509999999999</c:v>
                </c:pt>
                <c:pt idx="1">
                  <c:v>5.1315659999999994</c:v>
                </c:pt>
                <c:pt idx="2">
                  <c:v>5.4620509999999998</c:v>
                </c:pt>
                <c:pt idx="3">
                  <c:v>3.9052150000000001</c:v>
                </c:pt>
                <c:pt idx="4">
                  <c:v>2.1368090000000004</c:v>
                </c:pt>
                <c:pt idx="5">
                  <c:v>1.7997930000000002</c:v>
                </c:pt>
                <c:pt idx="6">
                  <c:v>1.8174859999999999</c:v>
                </c:pt>
                <c:pt idx="7">
                  <c:v>1.2995100000000002</c:v>
                </c:pt>
                <c:pt idx="8">
                  <c:v>3.0318710000000002</c:v>
                </c:pt>
                <c:pt idx="9">
                  <c:v>4.0812280000000003</c:v>
                </c:pt>
                <c:pt idx="10">
                  <c:v>5.727411</c:v>
                </c:pt>
                <c:pt idx="11">
                  <c:v>6.56759</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Hard coal</c:v>
                </c:pt>
              </c:strCache>
            </c:strRef>
          </c:tx>
          <c:spPr>
            <a:solidFill>
              <a:srgbClr val="9198B0"/>
            </a:solidFill>
          </c:spPr>
          <c:invertIfNegative val="0"/>
          <c:val>
            <c:numRef>
              <c:f>'8.5'!$B$12:$M$12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Electrical energy</c:v>
                </c:pt>
              </c:strCache>
            </c:strRef>
          </c:tx>
          <c:spPr>
            <a:solidFill>
              <a:srgbClr val="C8CBD7"/>
            </a:solidFill>
          </c:spPr>
          <c:invertIfNegative val="0"/>
          <c:val>
            <c:numRef>
              <c:f>'8.5'!$B$13:$M$13</c:f>
              <c:numCache>
                <c:formatCode>#,##0.0</c:formatCode>
                <c:ptCount val="12"/>
                <c:pt idx="0">
                  <c:v>0</c:v>
                </c:pt>
                <c:pt idx="1">
                  <c:v>0</c:v>
                </c:pt>
                <c:pt idx="2">
                  <c:v>0</c:v>
                </c:pt>
                <c:pt idx="3">
                  <c:v>1E-3</c:v>
                </c:pt>
                <c:pt idx="4">
                  <c:v>1.0999999999999999E-2</c:v>
                </c:pt>
                <c:pt idx="5">
                  <c:v>7.0000000000000001E-3</c:v>
                </c:pt>
                <c:pt idx="6">
                  <c:v>8.0000000000000002E-3</c:v>
                </c:pt>
                <c:pt idx="7">
                  <c:v>0</c:v>
                </c:pt>
                <c:pt idx="8">
                  <c:v>4.0000000000000001E-3</c:v>
                </c:pt>
                <c:pt idx="9">
                  <c:v>0</c:v>
                </c:pt>
                <c:pt idx="10">
                  <c:v>0</c:v>
                </c:pt>
                <c:pt idx="11">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Ambient energy (heat pump)</c:v>
                </c:pt>
              </c:strCache>
            </c:strRef>
          </c:tx>
          <c:spPr>
            <a:solidFill>
              <a:srgbClr val="E02C1F"/>
            </a:solidFill>
          </c:spPr>
          <c:invertIfNegative val="0"/>
          <c:val>
            <c:numRef>
              <c:f>'8.5'!$B$14:$M$14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Solar energy (solar panel)</c:v>
                </c:pt>
              </c:strCache>
            </c:strRef>
          </c:tx>
          <c:spPr>
            <a:solidFill>
              <a:srgbClr val="E86158"/>
            </a:solidFill>
          </c:spPr>
          <c:invertIfNegative val="0"/>
          <c:val>
            <c:numRef>
              <c:f>'8.5'!$B$15:$M$15</c:f>
              <c:numCache>
                <c:formatCode>#,##0.0</c:formatCode>
                <c:ptCount val="12"/>
                <c:pt idx="0">
                  <c:v>4.7999999999999996E-3</c:v>
                </c:pt>
                <c:pt idx="1">
                  <c:v>8.8000000000000005E-3</c:v>
                </c:pt>
                <c:pt idx="2">
                  <c:v>1.6199999999999999E-2</c:v>
                </c:pt>
                <c:pt idx="3">
                  <c:v>1.333E-2</c:v>
                </c:pt>
                <c:pt idx="4">
                  <c:v>2.0799999999999999E-2</c:v>
                </c:pt>
                <c:pt idx="5">
                  <c:v>2.4500000000000001E-2</c:v>
                </c:pt>
                <c:pt idx="6">
                  <c:v>2.35E-2</c:v>
                </c:pt>
                <c:pt idx="7">
                  <c:v>1.9600000000000003E-2</c:v>
                </c:pt>
                <c:pt idx="8">
                  <c:v>1.1900000000000001E-2</c:v>
                </c:pt>
                <c:pt idx="9">
                  <c:v>8.9999999999999993E-3</c:v>
                </c:pt>
                <c:pt idx="10">
                  <c:v>3.7000000000000002E-3</c:v>
                </c:pt>
                <c:pt idx="11">
                  <c:v>2.3E-3</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Brown coal</c:v>
                </c:pt>
              </c:strCache>
            </c:strRef>
          </c:tx>
          <c:spPr>
            <a:solidFill>
              <a:srgbClr val="F0948F"/>
            </a:solidFill>
          </c:spPr>
          <c:invertIfNegative val="0"/>
          <c:val>
            <c:numRef>
              <c:f>'8.5'!$B$16:$M$16</c:f>
              <c:numCache>
                <c:formatCode>#,##0.0</c:formatCode>
                <c:ptCount val="12"/>
                <c:pt idx="0">
                  <c:v>41.78595</c:v>
                </c:pt>
                <c:pt idx="1">
                  <c:v>34.029575999999999</c:v>
                </c:pt>
                <c:pt idx="2">
                  <c:v>33.814450999999998</c:v>
                </c:pt>
                <c:pt idx="3">
                  <c:v>26.130932000000001</c:v>
                </c:pt>
                <c:pt idx="4">
                  <c:v>9.5036509999999996</c:v>
                </c:pt>
                <c:pt idx="5">
                  <c:v>0.49299999999999999</c:v>
                </c:pt>
                <c:pt idx="6">
                  <c:v>0.48799999999999999</c:v>
                </c:pt>
                <c:pt idx="7">
                  <c:v>0.436</c:v>
                </c:pt>
                <c:pt idx="8">
                  <c:v>9.333067999999999</c:v>
                </c:pt>
                <c:pt idx="9">
                  <c:v>15.719022000000001</c:v>
                </c:pt>
                <c:pt idx="10">
                  <c:v>27.855806000000001</c:v>
                </c:pt>
                <c:pt idx="11">
                  <c:v>40.520928999999995</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Nuclear fuel</c:v>
                </c:pt>
              </c:strCache>
            </c:strRef>
          </c:tx>
          <c:spPr>
            <a:solidFill>
              <a:srgbClr val="F7C9C7"/>
            </a:solidFill>
          </c:spPr>
          <c:invertIfNegative val="0"/>
          <c:val>
            <c:numRef>
              <c:f>'8.5'!$B$17:$M$17</c:f>
              <c:numCache>
                <c:formatCode>#,##0.0</c:formatCode>
                <c:ptCount val="12"/>
                <c:pt idx="0">
                  <c:v>6.1198199999999998</c:v>
                </c:pt>
                <c:pt idx="1">
                  <c:v>5.3676400000000006</c:v>
                </c:pt>
                <c:pt idx="2">
                  <c:v>4.8890600000000006</c:v>
                </c:pt>
                <c:pt idx="3">
                  <c:v>3.6351799999999996</c:v>
                </c:pt>
                <c:pt idx="4">
                  <c:v>1.8619300000000001</c:v>
                </c:pt>
                <c:pt idx="5">
                  <c:v>1.37524</c:v>
                </c:pt>
                <c:pt idx="6">
                  <c:v>1.3740999999999999</c:v>
                </c:pt>
                <c:pt idx="7">
                  <c:v>1.3740999999999999</c:v>
                </c:pt>
                <c:pt idx="8">
                  <c:v>1.63005</c:v>
                </c:pt>
                <c:pt idx="9">
                  <c:v>3.3879899999999998</c:v>
                </c:pt>
                <c:pt idx="10">
                  <c:v>4.8444200000000004</c:v>
                </c:pt>
                <c:pt idx="11">
                  <c:v>5.6447700000000003</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Coke</c:v>
                </c:pt>
              </c:strCache>
            </c:strRef>
          </c:tx>
          <c:spPr>
            <a:solidFill>
              <a:srgbClr val="262626"/>
            </a:solidFill>
          </c:spPr>
          <c:invertIfNegative val="0"/>
          <c:val>
            <c:numRef>
              <c:f>'8.5'!$B$18:$M$18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Waste heat</c:v>
                </c:pt>
              </c:strCache>
            </c:strRef>
          </c:tx>
          <c:spPr>
            <a:solidFill>
              <a:srgbClr val="646363"/>
            </a:solidFill>
          </c:spPr>
          <c:invertIfNegative val="0"/>
          <c:val>
            <c:numRef>
              <c:f>'8.5'!$B$19:$M$19</c:f>
              <c:numCache>
                <c:formatCode>#,##0.0</c:formatCode>
                <c:ptCount val="12"/>
                <c:pt idx="0">
                  <c:v>1.6995260000000001</c:v>
                </c:pt>
                <c:pt idx="1">
                  <c:v>1.3540650000000001</c:v>
                </c:pt>
                <c:pt idx="2">
                  <c:v>1.32657</c:v>
                </c:pt>
                <c:pt idx="3">
                  <c:v>1.4976830000000001</c:v>
                </c:pt>
                <c:pt idx="4">
                  <c:v>1.620085</c:v>
                </c:pt>
                <c:pt idx="5">
                  <c:v>2.0231810000000001</c:v>
                </c:pt>
                <c:pt idx="6">
                  <c:v>0.54583300000000012</c:v>
                </c:pt>
                <c:pt idx="7">
                  <c:v>1.7420960000000001</c:v>
                </c:pt>
                <c:pt idx="8">
                  <c:v>1.492899</c:v>
                </c:pt>
                <c:pt idx="9">
                  <c:v>1.9137819999999999</c:v>
                </c:pt>
                <c:pt idx="10">
                  <c:v>1.8294780000000002</c:v>
                </c:pt>
                <c:pt idx="11">
                  <c:v>1.514918</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Other liquid fuels</c:v>
                </c:pt>
              </c:strCache>
            </c:strRef>
          </c:tx>
          <c:spPr>
            <a:solidFill>
              <a:srgbClr val="9D9D9C"/>
            </a:solidFill>
          </c:spPr>
          <c:invertIfNegative val="0"/>
          <c:val>
            <c:numRef>
              <c:f>'8.5'!$B$20:$M$20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Other solid fuels</c:v>
                </c:pt>
              </c:strCache>
            </c:strRef>
          </c:tx>
          <c:spPr>
            <a:solidFill>
              <a:srgbClr val="D0D0D0"/>
            </a:solidFill>
          </c:spPr>
          <c:invertIfNegative val="0"/>
          <c:val>
            <c:numRef>
              <c:f>'8.5'!$B$21:$M$21</c:f>
              <c:numCache>
                <c:formatCode>#,##0.0</c:formatCode>
                <c:ptCount val="12"/>
                <c:pt idx="0">
                  <c:v>1.091715</c:v>
                </c:pt>
                <c:pt idx="1">
                  <c:v>1.269072</c:v>
                </c:pt>
                <c:pt idx="2">
                  <c:v>1.1367660000000002</c:v>
                </c:pt>
                <c:pt idx="3">
                  <c:v>1.1581300000000001</c:v>
                </c:pt>
                <c:pt idx="4">
                  <c:v>0.32671600000000001</c:v>
                </c:pt>
                <c:pt idx="5">
                  <c:v>0.26580200000000004</c:v>
                </c:pt>
                <c:pt idx="6">
                  <c:v>0.19289599999999998</c:v>
                </c:pt>
                <c:pt idx="7">
                  <c:v>0.25742799999999999</c:v>
                </c:pt>
                <c:pt idx="8">
                  <c:v>0.37063400000000002</c:v>
                </c:pt>
                <c:pt idx="9">
                  <c:v>1.1739329999999999</c:v>
                </c:pt>
                <c:pt idx="10">
                  <c:v>1.0159130000000001</c:v>
                </c:pt>
                <c:pt idx="11">
                  <c:v>0.87902400000000003</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Other gases</c:v>
                </c:pt>
              </c:strCache>
            </c:strRef>
          </c:tx>
          <c:spPr>
            <a:pattFill prst="ltUpDiag">
              <a:fgClr>
                <a:srgbClr val="23315F"/>
              </a:fgClr>
              <a:bgClr>
                <a:sysClr val="window" lastClr="FFFFFF"/>
              </a:bgClr>
            </a:pattFill>
          </c:spPr>
          <c:invertIfNegative val="0"/>
          <c:val>
            <c:numRef>
              <c:f>'8.5'!$B$22:$M$22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Other</c:v>
                </c:pt>
              </c:strCache>
            </c:strRef>
          </c:tx>
          <c:spPr>
            <a:pattFill prst="ltUpDiag">
              <a:fgClr>
                <a:srgbClr val="E02C1F"/>
              </a:fgClr>
              <a:bgClr>
                <a:sysClr val="window" lastClr="FFFFFF"/>
              </a:bgClr>
            </a:pattFill>
          </c:spPr>
          <c:invertIfNegative val="0"/>
          <c:val>
            <c:numRef>
              <c:f>'8.5'!$B$23:$M$23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Fuel oils</c:v>
                </c:pt>
              </c:strCache>
            </c:strRef>
          </c:tx>
          <c:spPr>
            <a:pattFill prst="ltUpDiag">
              <a:fgClr>
                <a:srgbClr val="5A6588"/>
              </a:fgClr>
              <a:bgClr>
                <a:sysClr val="window" lastClr="FFFFFF"/>
              </a:bgClr>
            </a:pattFill>
          </c:spPr>
          <c:invertIfNegative val="0"/>
          <c:val>
            <c:numRef>
              <c:f>'8.5'!$B$24:$M$24</c:f>
              <c:numCache>
                <c:formatCode>#,##0.0</c:formatCode>
                <c:ptCount val="12"/>
                <c:pt idx="0">
                  <c:v>0.13100999999999999</c:v>
                </c:pt>
                <c:pt idx="1">
                  <c:v>0.102661</c:v>
                </c:pt>
                <c:pt idx="2">
                  <c:v>9.5380999999999994E-2</c:v>
                </c:pt>
                <c:pt idx="3">
                  <c:v>8.5906999999999997E-2</c:v>
                </c:pt>
                <c:pt idx="4">
                  <c:v>1.7027E-2</c:v>
                </c:pt>
                <c:pt idx="5">
                  <c:v>3.0000000000000001E-3</c:v>
                </c:pt>
                <c:pt idx="6">
                  <c:v>3.0000000000000001E-3</c:v>
                </c:pt>
                <c:pt idx="7">
                  <c:v>2E-3</c:v>
                </c:pt>
                <c:pt idx="8">
                  <c:v>2.7E-2</c:v>
                </c:pt>
                <c:pt idx="9">
                  <c:v>5.7000000000000002E-2</c:v>
                </c:pt>
                <c:pt idx="10">
                  <c:v>9.0999999999999998E-2</c:v>
                </c:pt>
                <c:pt idx="11">
                  <c:v>0.122</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Natural gas</c:v>
                </c:pt>
              </c:strCache>
            </c:strRef>
          </c:tx>
          <c:spPr>
            <a:pattFill prst="ltUpDiag">
              <a:fgClr>
                <a:srgbClr val="E86158"/>
              </a:fgClr>
              <a:bgClr>
                <a:sysClr val="window" lastClr="FFFFFF"/>
              </a:bgClr>
            </a:pattFill>
          </c:spPr>
          <c:invertIfNegative val="0"/>
          <c:val>
            <c:numRef>
              <c:f>'8.5'!$B$25:$M$25</c:f>
              <c:numCache>
                <c:formatCode>#,##0.0</c:formatCode>
                <c:ptCount val="12"/>
                <c:pt idx="0">
                  <c:v>89.148473999999993</c:v>
                </c:pt>
                <c:pt idx="1">
                  <c:v>76.380443999999983</c:v>
                </c:pt>
                <c:pt idx="2">
                  <c:v>73.379888999999991</c:v>
                </c:pt>
                <c:pt idx="3">
                  <c:v>56.70843399999999</c:v>
                </c:pt>
                <c:pt idx="4">
                  <c:v>22.846460999999994</c:v>
                </c:pt>
                <c:pt idx="5">
                  <c:v>20.782133999999999</c:v>
                </c:pt>
                <c:pt idx="6">
                  <c:v>21.288898999999997</c:v>
                </c:pt>
                <c:pt idx="7">
                  <c:v>20.236086</c:v>
                </c:pt>
                <c:pt idx="8">
                  <c:v>30.041314000000003</c:v>
                </c:pt>
                <c:pt idx="9">
                  <c:v>43.778275000000001</c:v>
                </c:pt>
                <c:pt idx="10">
                  <c:v>63.194489000000004</c:v>
                </c:pt>
                <c:pt idx="11">
                  <c:v>84.894619999999989</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max val="25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9506664792372106"/>
          <c:w val="0.61241682696674693"/>
          <c:h val="0.48613325505968485"/>
        </c:manualLayout>
      </c:layout>
      <c:barChart>
        <c:barDir val="col"/>
        <c:grouping val="stacked"/>
        <c:varyColors val="0"/>
        <c:ser>
          <c:idx val="0"/>
          <c:order val="0"/>
          <c:tx>
            <c:strRef>
              <c:f>'8.6'!$A$28</c:f>
              <c:strCache>
                <c:ptCount val="1"/>
                <c:pt idx="0">
                  <c:v>Industry</c:v>
                </c:pt>
              </c:strCache>
            </c:strRef>
          </c:tx>
          <c:invertIfNegative val="0"/>
          <c:val>
            <c:numRef>
              <c:f>'8.6'!$B$28:$M$28</c:f>
              <c:numCache>
                <c:formatCode>#,##0.0</c:formatCode>
                <c:ptCount val="12"/>
                <c:pt idx="0">
                  <c:v>90.133787000000012</c:v>
                </c:pt>
                <c:pt idx="1">
                  <c:v>76.296668999999994</c:v>
                </c:pt>
                <c:pt idx="2">
                  <c:v>76.003575999999995</c:v>
                </c:pt>
                <c:pt idx="3">
                  <c:v>67.596542999999997</c:v>
                </c:pt>
                <c:pt idx="4">
                  <c:v>51.379272999999998</c:v>
                </c:pt>
                <c:pt idx="5">
                  <c:v>46.098719000000003</c:v>
                </c:pt>
                <c:pt idx="6">
                  <c:v>32.399298999999992</c:v>
                </c:pt>
                <c:pt idx="7">
                  <c:v>38.763640000000002</c:v>
                </c:pt>
                <c:pt idx="8">
                  <c:v>51.262450000000001</c:v>
                </c:pt>
                <c:pt idx="9">
                  <c:v>56.805779999999992</c:v>
                </c:pt>
                <c:pt idx="10">
                  <c:v>70.578838000000005</c:v>
                </c:pt>
                <c:pt idx="11">
                  <c:v>69.50692699999999</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Energy</c:v>
                </c:pt>
              </c:strCache>
            </c:strRef>
          </c:tx>
          <c:invertIfNegative val="0"/>
          <c:val>
            <c:numRef>
              <c:f>'8.6'!$B$29:$M$29</c:f>
              <c:numCache>
                <c:formatCode>#,##0.0</c:formatCode>
                <c:ptCount val="12"/>
                <c:pt idx="0">
                  <c:v>0.95301000000000002</c:v>
                </c:pt>
                <c:pt idx="1">
                  <c:v>0.70904999999999996</c:v>
                </c:pt>
                <c:pt idx="2">
                  <c:v>0.77373999999999998</c:v>
                </c:pt>
                <c:pt idx="3">
                  <c:v>0.57463999999999993</c:v>
                </c:pt>
                <c:pt idx="4">
                  <c:v>0.31088000000000005</c:v>
                </c:pt>
                <c:pt idx="5">
                  <c:v>0.22394999999999998</c:v>
                </c:pt>
                <c:pt idx="6">
                  <c:v>0.19616</c:v>
                </c:pt>
                <c:pt idx="7">
                  <c:v>0.20366999999999999</c:v>
                </c:pt>
                <c:pt idx="8">
                  <c:v>0.29153000000000001</c:v>
                </c:pt>
                <c:pt idx="9">
                  <c:v>0.42242000000000002</c:v>
                </c:pt>
                <c:pt idx="10">
                  <c:v>0.73873000000000011</c:v>
                </c:pt>
                <c:pt idx="11">
                  <c:v>0.77215999999999996</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Transport</c:v>
                </c:pt>
              </c:strCache>
            </c:strRef>
          </c:tx>
          <c:invertIfNegative val="0"/>
          <c:val>
            <c:numRef>
              <c:f>'8.6'!$B$30:$M$30</c:f>
              <c:numCache>
                <c:formatCode>#,##0.0</c:formatCode>
                <c:ptCount val="12"/>
                <c:pt idx="0">
                  <c:v>2.6818</c:v>
                </c:pt>
                <c:pt idx="1">
                  <c:v>2.1749999999999998</c:v>
                </c:pt>
                <c:pt idx="2">
                  <c:v>2.0836000000000001</c:v>
                </c:pt>
                <c:pt idx="3">
                  <c:v>1.7239</c:v>
                </c:pt>
                <c:pt idx="4">
                  <c:v>0.45150000000000001</c:v>
                </c:pt>
                <c:pt idx="5">
                  <c:v>0.16440000000000002</c:v>
                </c:pt>
                <c:pt idx="6">
                  <c:v>0.1095</c:v>
                </c:pt>
                <c:pt idx="7">
                  <c:v>2.3699999999999999E-2</c:v>
                </c:pt>
                <c:pt idx="8">
                  <c:v>0.3906</c:v>
                </c:pt>
                <c:pt idx="9">
                  <c:v>0.84360000000000002</c:v>
                </c:pt>
                <c:pt idx="10">
                  <c:v>1.7124999999999999</c:v>
                </c:pt>
                <c:pt idx="11">
                  <c:v>4.2116999999999996</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Construction</c:v>
                </c:pt>
              </c:strCache>
            </c:strRef>
          </c:tx>
          <c:invertIfNegative val="0"/>
          <c:val>
            <c:numRef>
              <c:f>'8.6'!$B$31:$M$31</c:f>
              <c:numCache>
                <c:formatCode>#,##0.0</c:formatCode>
                <c:ptCount val="12"/>
                <c:pt idx="0">
                  <c:v>1.204</c:v>
                </c:pt>
                <c:pt idx="1">
                  <c:v>0.97099999999999997</c:v>
                </c:pt>
                <c:pt idx="2">
                  <c:v>0.91800000000000004</c:v>
                </c:pt>
                <c:pt idx="3">
                  <c:v>0.77200000000000002</c:v>
                </c:pt>
                <c:pt idx="4">
                  <c:v>0.159</c:v>
                </c:pt>
                <c:pt idx="5">
                  <c:v>0.192</c:v>
                </c:pt>
                <c:pt idx="6">
                  <c:v>2.3E-2</c:v>
                </c:pt>
                <c:pt idx="7">
                  <c:v>3.1E-2</c:v>
                </c:pt>
                <c:pt idx="8">
                  <c:v>0.21199999999999999</c:v>
                </c:pt>
                <c:pt idx="9">
                  <c:v>0.46100000000000002</c:v>
                </c:pt>
                <c:pt idx="10">
                  <c:v>0.85899999999999999</c:v>
                </c:pt>
                <c:pt idx="11">
                  <c:v>1.0409999999999999</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Farming and forestry</c:v>
                </c:pt>
              </c:strCache>
            </c:strRef>
          </c:tx>
          <c:invertIfNegative val="0"/>
          <c:val>
            <c:numRef>
              <c:f>'8.6'!$B$32:$M$32</c:f>
              <c:numCache>
                <c:formatCode>#,##0.0</c:formatCode>
                <c:ptCount val="12"/>
                <c:pt idx="0">
                  <c:v>0.154</c:v>
                </c:pt>
                <c:pt idx="1">
                  <c:v>0.13100000000000001</c:v>
                </c:pt>
                <c:pt idx="2">
                  <c:v>0.11899999999999999</c:v>
                </c:pt>
                <c:pt idx="3">
                  <c:v>8.6999999999999994E-2</c:v>
                </c:pt>
                <c:pt idx="4">
                  <c:v>2.9000000000000001E-2</c:v>
                </c:pt>
                <c:pt idx="5">
                  <c:v>1.2999999999999999E-2</c:v>
                </c:pt>
                <c:pt idx="6">
                  <c:v>1.0999999999999999E-2</c:v>
                </c:pt>
                <c:pt idx="7">
                  <c:v>1.2999999999999999E-2</c:v>
                </c:pt>
                <c:pt idx="8">
                  <c:v>2.1000000000000001E-2</c:v>
                </c:pt>
                <c:pt idx="9">
                  <c:v>6.6000000000000003E-2</c:v>
                </c:pt>
                <c:pt idx="10">
                  <c:v>0.104</c:v>
                </c:pt>
                <c:pt idx="11">
                  <c:v>0.33500000000000002</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Households</c:v>
                </c:pt>
              </c:strCache>
            </c:strRef>
          </c:tx>
          <c:spPr>
            <a:solidFill>
              <a:schemeClr val="accent6"/>
            </a:solidFill>
          </c:spPr>
          <c:invertIfNegative val="0"/>
          <c:val>
            <c:numRef>
              <c:f>'8.6'!$B$33:$M$33</c:f>
              <c:numCache>
                <c:formatCode>#,##0.0</c:formatCode>
                <c:ptCount val="12"/>
                <c:pt idx="0">
                  <c:v>244.65211999999997</c:v>
                </c:pt>
                <c:pt idx="1">
                  <c:v>196.54419999999999</c:v>
                </c:pt>
                <c:pt idx="2">
                  <c:v>191.07159000000001</c:v>
                </c:pt>
                <c:pt idx="3">
                  <c:v>143.09710999999996</c:v>
                </c:pt>
                <c:pt idx="4">
                  <c:v>55.139210000000006</c:v>
                </c:pt>
                <c:pt idx="5">
                  <c:v>36.689479999999996</c:v>
                </c:pt>
                <c:pt idx="6">
                  <c:v>33.470607000000001</c:v>
                </c:pt>
                <c:pt idx="7">
                  <c:v>34.434681000000012</c:v>
                </c:pt>
                <c:pt idx="8">
                  <c:v>66.306470999999988</c:v>
                </c:pt>
                <c:pt idx="9">
                  <c:v>103.27411000000001</c:v>
                </c:pt>
                <c:pt idx="10">
                  <c:v>173.21763999999996</c:v>
                </c:pt>
                <c:pt idx="11">
                  <c:v>175.41364999999999</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Retail, services, schools, health care</c:v>
                </c:pt>
              </c:strCache>
            </c:strRef>
          </c:tx>
          <c:spPr>
            <a:solidFill>
              <a:srgbClr val="F0948F"/>
            </a:solidFill>
          </c:spPr>
          <c:invertIfNegative val="0"/>
          <c:val>
            <c:numRef>
              <c:f>'8.6'!$B$34:$M$34</c:f>
              <c:numCache>
                <c:formatCode>#,##0.0</c:formatCode>
                <c:ptCount val="12"/>
                <c:pt idx="0">
                  <c:v>157.046436</c:v>
                </c:pt>
                <c:pt idx="1">
                  <c:v>124.799077</c:v>
                </c:pt>
                <c:pt idx="2">
                  <c:v>123.26058499999998</c:v>
                </c:pt>
                <c:pt idx="3">
                  <c:v>92.127231999999978</c:v>
                </c:pt>
                <c:pt idx="4">
                  <c:v>30.745593999999997</c:v>
                </c:pt>
                <c:pt idx="5">
                  <c:v>18.250083999999998</c:v>
                </c:pt>
                <c:pt idx="6">
                  <c:v>18.158246000000002</c:v>
                </c:pt>
                <c:pt idx="7">
                  <c:v>17.660039999999999</c:v>
                </c:pt>
                <c:pt idx="8">
                  <c:v>40.318595999999999</c:v>
                </c:pt>
                <c:pt idx="9">
                  <c:v>61.821915999999995</c:v>
                </c:pt>
                <c:pt idx="10">
                  <c:v>107.089483</c:v>
                </c:pt>
                <c:pt idx="11">
                  <c:v>177.12181799999999</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Other</c:v>
                </c:pt>
              </c:strCache>
            </c:strRef>
          </c:tx>
          <c:spPr>
            <a:solidFill>
              <a:srgbClr val="F7C9C7"/>
            </a:solidFill>
          </c:spPr>
          <c:invertIfNegative val="0"/>
          <c:val>
            <c:numRef>
              <c:f>'8.6'!$B$35:$M$35</c:f>
              <c:numCache>
                <c:formatCode>#,##0.0</c:formatCode>
                <c:ptCount val="12"/>
                <c:pt idx="0">
                  <c:v>7.1757029999999995</c:v>
                </c:pt>
                <c:pt idx="1">
                  <c:v>6.1361750000000015</c:v>
                </c:pt>
                <c:pt idx="2">
                  <c:v>6.3005849999999999</c:v>
                </c:pt>
                <c:pt idx="3">
                  <c:v>5.1986090000000003</c:v>
                </c:pt>
                <c:pt idx="4">
                  <c:v>2.6130749999999998</c:v>
                </c:pt>
                <c:pt idx="5">
                  <c:v>2.8635729999999997</c:v>
                </c:pt>
                <c:pt idx="6">
                  <c:v>2.3236190000000003</c:v>
                </c:pt>
                <c:pt idx="7">
                  <c:v>2.7607179999999998</c:v>
                </c:pt>
                <c:pt idx="8">
                  <c:v>3.0360479999999996</c:v>
                </c:pt>
                <c:pt idx="9">
                  <c:v>3.6731340000000001</c:v>
                </c:pt>
                <c:pt idx="10">
                  <c:v>4.8301719999999992</c:v>
                </c:pt>
                <c:pt idx="11">
                  <c:v>6.7317209999999994</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3242588608863868"/>
        </c:manualLayout>
      </c:layout>
      <c:barChart>
        <c:barDir val="bar"/>
        <c:grouping val="clustered"/>
        <c:varyColors val="0"/>
        <c:ser>
          <c:idx val="0"/>
          <c:order val="0"/>
          <c:tx>
            <c:strRef>
              <c:f>'8.6'!$M$40</c:f>
              <c:strCache>
                <c:ptCount val="1"/>
                <c:pt idx="0">
                  <c:v>Installed capacity</c:v>
                </c:pt>
              </c:strCache>
            </c:strRef>
          </c:tx>
          <c:invertIfNegative val="0"/>
          <c:val>
            <c:numRef>
              <c:f>'8.6'!$N$40</c:f>
              <c:numCache>
                <c:formatCode>0.0%</c:formatCode>
                <c:ptCount val="1"/>
                <c:pt idx="0">
                  <c:v>2.8036879265942848E-2</c:v>
                </c:pt>
              </c:numCache>
            </c:numRef>
          </c:val>
          <c:extLst>
            <c:ext xmlns:c16="http://schemas.microsoft.com/office/drawing/2014/chart" uri="{C3380CC4-5D6E-409C-BE32-E72D297353CC}">
              <c16:uniqueId val="{00000000-959C-46A4-A3E1-0DDC2617E363}"/>
            </c:ext>
          </c:extLst>
        </c:ser>
        <c:ser>
          <c:idx val="1"/>
          <c:order val="1"/>
          <c:tx>
            <c:strRef>
              <c:f>'8.6'!$M$41</c:f>
              <c:strCache>
                <c:ptCount val="1"/>
                <c:pt idx="0">
                  <c:v>Gross heat production</c:v>
                </c:pt>
              </c:strCache>
            </c:strRef>
          </c:tx>
          <c:invertIfNegative val="0"/>
          <c:val>
            <c:numRef>
              <c:f>'8.6'!$N$41</c:f>
              <c:numCache>
                <c:formatCode>0.0%</c:formatCode>
                <c:ptCount val="1"/>
                <c:pt idx="0">
                  <c:v>2.953273600652704E-2</c:v>
                </c:pt>
              </c:numCache>
            </c:numRef>
          </c:val>
          <c:extLst>
            <c:ext xmlns:c16="http://schemas.microsoft.com/office/drawing/2014/chart" uri="{C3380CC4-5D6E-409C-BE32-E72D297353CC}">
              <c16:uniqueId val="{00000001-959C-46A4-A3E1-0DDC2617E363}"/>
            </c:ext>
          </c:extLst>
        </c:ser>
        <c:ser>
          <c:idx val="2"/>
          <c:order val="2"/>
          <c:tx>
            <c:strRef>
              <c:f>'8.6'!$M$42</c:f>
              <c:strCache>
                <c:ptCount val="1"/>
                <c:pt idx="0">
                  <c:v>Heat supply</c:v>
                </c:pt>
              </c:strCache>
            </c:strRef>
          </c:tx>
          <c:invertIfNegative val="0"/>
          <c:val>
            <c:numRef>
              <c:f>'8.6'!$N$42</c:f>
              <c:numCache>
                <c:formatCode>0.0%</c:formatCode>
                <c:ptCount val="1"/>
                <c:pt idx="0">
                  <c:v>3.4565844794382301E-2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valAx>
    </c:plotArea>
    <c:legend>
      <c:legendPos val="b"/>
      <c:layout>
        <c:manualLayout>
          <c:xMode val="edge"/>
          <c:yMode val="edge"/>
          <c:x val="1.8539313020655025E-2"/>
          <c:y val="0.64902406806992274"/>
          <c:w val="0.60880337783863969"/>
          <c:h val="0.3339996225961951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US" sz="1000" b="1" i="0" u="none" strike="noStrike" baseline="0">
                <a:solidFill>
                  <a:srgbClr val="233060"/>
                </a:solidFill>
                <a:effectLst/>
                <a:latin typeface="Arial" panose="020B0604020202020204" pitchFamily="34" charset="0"/>
                <a:cs typeface="Arial" panose="020B0604020202020204" pitchFamily="34" charset="0"/>
              </a:rPr>
              <a:t>Heat supply by fuel [</a:t>
            </a:r>
            <a:r>
              <a:rPr lang="cs-CZ" sz="1000" b="1" i="0" u="none" strike="noStrike" baseline="0">
                <a:solidFill>
                  <a:srgbClr val="233060"/>
                </a:solidFill>
                <a:effectLst/>
                <a:latin typeface="Arial" panose="020B0604020202020204" pitchFamily="34" charset="0"/>
                <a:cs typeface="Arial" panose="020B0604020202020204" pitchFamily="34" charset="0"/>
              </a:rPr>
              <a:t>TJ</a:t>
            </a:r>
            <a:r>
              <a:rPr lang="en-US" sz="1000" b="1" i="0" u="none" strike="noStrike"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1.5771851879898952E-3"/>
          <c:y val="1.6209679220659044E-2"/>
        </c:manualLayout>
      </c:layout>
      <c:overlay val="0"/>
    </c:title>
    <c:autoTitleDeleted val="0"/>
    <c:plotArea>
      <c:layout/>
      <c:barChart>
        <c:barDir val="col"/>
        <c:grouping val="stacked"/>
        <c:varyColors val="0"/>
        <c:ser>
          <c:idx val="0"/>
          <c:order val="0"/>
          <c:tx>
            <c:strRef>
              <c:f>'8.6'!$A$10</c:f>
              <c:strCache>
                <c:ptCount val="1"/>
                <c:pt idx="0">
                  <c:v>Biomass</c:v>
                </c:pt>
              </c:strCache>
            </c:strRef>
          </c:tx>
          <c:spPr>
            <a:solidFill>
              <a:srgbClr val="23315F"/>
            </a:solidFill>
          </c:spPr>
          <c:invertIfNegative val="0"/>
          <c:val>
            <c:numRef>
              <c:f>'8.6'!$B$10:$M$10</c:f>
              <c:numCache>
                <c:formatCode>#,##0.0</c:formatCode>
                <c:ptCount val="12"/>
                <c:pt idx="0">
                  <c:v>51.704819999999998</c:v>
                </c:pt>
                <c:pt idx="1">
                  <c:v>53.395589999999999</c:v>
                </c:pt>
                <c:pt idx="2">
                  <c:v>42.765070000000001</c:v>
                </c:pt>
                <c:pt idx="3">
                  <c:v>43.124989999999997</c:v>
                </c:pt>
                <c:pt idx="4">
                  <c:v>37.445189999999997</c:v>
                </c:pt>
                <c:pt idx="5">
                  <c:v>30.284110000000002</c:v>
                </c:pt>
                <c:pt idx="6">
                  <c:v>11.39156</c:v>
                </c:pt>
                <c:pt idx="7">
                  <c:v>2.7286799999999998</c:v>
                </c:pt>
                <c:pt idx="8">
                  <c:v>3.3646210000000001</c:v>
                </c:pt>
                <c:pt idx="9">
                  <c:v>46.074460000000002</c:v>
                </c:pt>
                <c:pt idx="10">
                  <c:v>53.571179999999998</c:v>
                </c:pt>
                <c:pt idx="11">
                  <c:v>53.909509999999997</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Biogas</c:v>
                </c:pt>
              </c:strCache>
            </c:strRef>
          </c:tx>
          <c:spPr>
            <a:solidFill>
              <a:srgbClr val="5A6588"/>
            </a:solidFill>
          </c:spPr>
          <c:invertIfNegative val="0"/>
          <c:val>
            <c:numRef>
              <c:f>'8.6'!$B$11:$M$11</c:f>
              <c:numCache>
                <c:formatCode>#,##0.0</c:formatCode>
                <c:ptCount val="12"/>
                <c:pt idx="0">
                  <c:v>5.8371250000000003</c:v>
                </c:pt>
                <c:pt idx="1">
                  <c:v>4.9585400000000002</c:v>
                </c:pt>
                <c:pt idx="2">
                  <c:v>5.0206460000000002</c:v>
                </c:pt>
                <c:pt idx="3">
                  <c:v>4.3483850000000004</c:v>
                </c:pt>
                <c:pt idx="4">
                  <c:v>2.696669</c:v>
                </c:pt>
                <c:pt idx="5">
                  <c:v>1.8396419999999998</c:v>
                </c:pt>
                <c:pt idx="6">
                  <c:v>1.754319</c:v>
                </c:pt>
                <c:pt idx="7">
                  <c:v>1.5799300000000001</c:v>
                </c:pt>
                <c:pt idx="8">
                  <c:v>2.4466779999999999</c:v>
                </c:pt>
                <c:pt idx="9">
                  <c:v>3.2707999999999999</c:v>
                </c:pt>
                <c:pt idx="10">
                  <c:v>4.4389599999999998</c:v>
                </c:pt>
                <c:pt idx="11">
                  <c:v>5.0346149999999996</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Hard coal</c:v>
                </c:pt>
              </c:strCache>
            </c:strRef>
          </c:tx>
          <c:spPr>
            <a:solidFill>
              <a:srgbClr val="9198B0"/>
            </a:solidFill>
          </c:spPr>
          <c:invertIfNegative val="0"/>
          <c:val>
            <c:numRef>
              <c:f>'8.6'!$B$12:$M$12</c:f>
              <c:numCache>
                <c:formatCode>#,##0.0</c:formatCode>
                <c:ptCount val="12"/>
                <c:pt idx="0">
                  <c:v>9.8520699999999994</c:v>
                </c:pt>
                <c:pt idx="1">
                  <c:v>3.94198</c:v>
                </c:pt>
                <c:pt idx="2">
                  <c:v>2.12886</c:v>
                </c:pt>
                <c:pt idx="3">
                  <c:v>6.6863700000000001</c:v>
                </c:pt>
                <c:pt idx="4">
                  <c:v>2.6435300000000002</c:v>
                </c:pt>
                <c:pt idx="5">
                  <c:v>1.5714600000000001</c:v>
                </c:pt>
                <c:pt idx="6">
                  <c:v>2.14873</c:v>
                </c:pt>
                <c:pt idx="7">
                  <c:v>2.7107700000000001</c:v>
                </c:pt>
                <c:pt idx="8">
                  <c:v>3.20553</c:v>
                </c:pt>
                <c:pt idx="9">
                  <c:v>1.17235</c:v>
                </c:pt>
                <c:pt idx="10">
                  <c:v>3.7217500000000001</c:v>
                </c:pt>
                <c:pt idx="11">
                  <c:v>3.7723400000000002</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Electrical energy</c:v>
                </c:pt>
              </c:strCache>
            </c:strRef>
          </c:tx>
          <c:spPr>
            <a:solidFill>
              <a:srgbClr val="C8CBD7"/>
            </a:solidFill>
          </c:spPr>
          <c:invertIfNegative val="0"/>
          <c:val>
            <c:numRef>
              <c:f>'8.6'!$B$13:$M$13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Ambient energy (heat pump)</c:v>
                </c:pt>
              </c:strCache>
            </c:strRef>
          </c:tx>
          <c:spPr>
            <a:solidFill>
              <a:srgbClr val="E02C1F"/>
            </a:solidFill>
          </c:spPr>
          <c:invertIfNegative val="0"/>
          <c:val>
            <c:numRef>
              <c:f>'8.6'!$B$14:$M$14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Solar energy (solar panel)</c:v>
                </c:pt>
              </c:strCache>
            </c:strRef>
          </c:tx>
          <c:spPr>
            <a:solidFill>
              <a:srgbClr val="E86158"/>
            </a:solidFill>
          </c:spPr>
          <c:invertIfNegative val="0"/>
          <c:val>
            <c:numRef>
              <c:f>'8.6'!$B$15:$M$15</c:f>
              <c:numCache>
                <c:formatCode>#,##0.0</c:formatCode>
                <c:ptCount val="12"/>
                <c:pt idx="0">
                  <c:v>0</c:v>
                </c:pt>
                <c:pt idx="1">
                  <c:v>0</c:v>
                </c:pt>
                <c:pt idx="2">
                  <c:v>0</c:v>
                </c:pt>
                <c:pt idx="3">
                  <c:v>2.9999999999999997E-4</c:v>
                </c:pt>
                <c:pt idx="4">
                  <c:v>0</c:v>
                </c:pt>
                <c:pt idx="5">
                  <c:v>5.9999999999999995E-4</c:v>
                </c:pt>
                <c:pt idx="6">
                  <c:v>2.9999999999999997E-4</c:v>
                </c:pt>
                <c:pt idx="7">
                  <c:v>0</c:v>
                </c:pt>
                <c:pt idx="8">
                  <c:v>6.9999999999999999E-4</c:v>
                </c:pt>
                <c:pt idx="9">
                  <c:v>0</c:v>
                </c:pt>
                <c:pt idx="10">
                  <c:v>0</c:v>
                </c:pt>
                <c:pt idx="11">
                  <c:v>4.0000000000000002E-4</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Brown coal</c:v>
                </c:pt>
              </c:strCache>
            </c:strRef>
          </c:tx>
          <c:spPr>
            <a:solidFill>
              <a:srgbClr val="F0948F"/>
            </a:solidFill>
          </c:spPr>
          <c:invertIfNegative val="0"/>
          <c:val>
            <c:numRef>
              <c:f>'8.6'!$B$16:$M$16</c:f>
              <c:numCache>
                <c:formatCode>#,##0.0</c:formatCode>
                <c:ptCount val="12"/>
                <c:pt idx="0">
                  <c:v>188.47879999999998</c:v>
                </c:pt>
                <c:pt idx="1">
                  <c:v>152.64066</c:v>
                </c:pt>
                <c:pt idx="2">
                  <c:v>168.21583999999999</c:v>
                </c:pt>
                <c:pt idx="3">
                  <c:v>129.99704</c:v>
                </c:pt>
                <c:pt idx="4">
                  <c:v>63.945929999999997</c:v>
                </c:pt>
                <c:pt idx="5">
                  <c:v>46.234160000000003</c:v>
                </c:pt>
                <c:pt idx="6">
                  <c:v>49.970849999999999</c:v>
                </c:pt>
                <c:pt idx="7">
                  <c:v>64.335830000000001</c:v>
                </c:pt>
                <c:pt idx="8">
                  <c:v>96.020089999999996</c:v>
                </c:pt>
                <c:pt idx="9">
                  <c:v>88.709980000000002</c:v>
                </c:pt>
                <c:pt idx="10">
                  <c:v>125.79489</c:v>
                </c:pt>
                <c:pt idx="11">
                  <c:v>168.48337000000001</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Nuclear fuel</c:v>
                </c:pt>
              </c:strCache>
            </c:strRef>
          </c:tx>
          <c:spPr>
            <a:solidFill>
              <a:srgbClr val="F7C9C7"/>
            </a:solidFill>
          </c:spPr>
          <c:invertIfNegative val="0"/>
          <c:val>
            <c:numRef>
              <c:f>'8.6'!$B$17:$M$17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Coke</c:v>
                </c:pt>
              </c:strCache>
            </c:strRef>
          </c:tx>
          <c:spPr>
            <a:solidFill>
              <a:srgbClr val="262626"/>
            </a:solidFill>
          </c:spPr>
          <c:invertIfNegative val="0"/>
          <c:val>
            <c:numRef>
              <c:f>'8.6'!$B$18:$M$18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Waste heat</c:v>
                </c:pt>
              </c:strCache>
            </c:strRef>
          </c:tx>
          <c:spPr>
            <a:solidFill>
              <a:srgbClr val="646363"/>
            </a:solidFill>
          </c:spPr>
          <c:invertIfNegative val="0"/>
          <c:val>
            <c:numRef>
              <c:f>'8.6'!$B$19:$M$19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Other liquid fuels</c:v>
                </c:pt>
              </c:strCache>
            </c:strRef>
          </c:tx>
          <c:spPr>
            <a:solidFill>
              <a:srgbClr val="9D9D9C"/>
            </a:solidFill>
          </c:spPr>
          <c:invertIfNegative val="0"/>
          <c:val>
            <c:numRef>
              <c:f>'8.6'!$B$20:$M$20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Other solid fuels</c:v>
                </c:pt>
              </c:strCache>
            </c:strRef>
          </c:tx>
          <c:spPr>
            <a:solidFill>
              <a:srgbClr val="D0D0D0"/>
            </a:solidFill>
          </c:spPr>
          <c:invertIfNegative val="0"/>
          <c:val>
            <c:numRef>
              <c:f>'8.6'!$B$21:$M$21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Other gases</c:v>
                </c:pt>
              </c:strCache>
            </c:strRef>
          </c:tx>
          <c:spPr>
            <a:pattFill prst="ltUpDiag">
              <a:fgClr>
                <a:srgbClr val="23315F"/>
              </a:fgClr>
              <a:bgClr>
                <a:sysClr val="window" lastClr="FFFFFF"/>
              </a:bgClr>
            </a:pattFill>
          </c:spPr>
          <c:invertIfNegative val="0"/>
          <c:val>
            <c:numRef>
              <c:f>'8.6'!$B$22:$M$22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Other</c:v>
                </c:pt>
              </c:strCache>
            </c:strRef>
          </c:tx>
          <c:spPr>
            <a:pattFill prst="ltUpDiag">
              <a:fgClr>
                <a:srgbClr val="E02C1F"/>
              </a:fgClr>
              <a:bgClr>
                <a:sysClr val="window" lastClr="FFFFFF"/>
              </a:bgClr>
            </a:pattFill>
          </c:spPr>
          <c:invertIfNegative val="0"/>
          <c:val>
            <c:numRef>
              <c:f>'8.6'!$B$23:$M$23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Fuel oils</c:v>
                </c:pt>
              </c:strCache>
            </c:strRef>
          </c:tx>
          <c:spPr>
            <a:pattFill prst="ltUpDiag">
              <a:fgClr>
                <a:srgbClr val="5A6588"/>
              </a:fgClr>
              <a:bgClr>
                <a:sysClr val="window" lastClr="FFFFFF"/>
              </a:bgClr>
            </a:pattFill>
          </c:spPr>
          <c:invertIfNegative val="0"/>
          <c:val>
            <c:numRef>
              <c:f>'8.6'!$B$24:$M$24</c:f>
              <c:numCache>
                <c:formatCode>#,##0.0</c:formatCode>
                <c:ptCount val="12"/>
                <c:pt idx="0">
                  <c:v>2.6526000000000001</c:v>
                </c:pt>
                <c:pt idx="1">
                  <c:v>3.3696999999999999</c:v>
                </c:pt>
                <c:pt idx="2">
                  <c:v>4.5664999999999996</c:v>
                </c:pt>
                <c:pt idx="3">
                  <c:v>3.0150000000000001</c:v>
                </c:pt>
                <c:pt idx="4">
                  <c:v>0.158</c:v>
                </c:pt>
                <c:pt idx="5">
                  <c:v>7.5999999999999998E-2</c:v>
                </c:pt>
                <c:pt idx="6">
                  <c:v>0.40044000000000007</c:v>
                </c:pt>
                <c:pt idx="7">
                  <c:v>5.2999999999999999E-2</c:v>
                </c:pt>
                <c:pt idx="8">
                  <c:v>9.7000000000000003E-2</c:v>
                </c:pt>
                <c:pt idx="9">
                  <c:v>0.104</c:v>
                </c:pt>
                <c:pt idx="10">
                  <c:v>0</c:v>
                </c:pt>
                <c:pt idx="11">
                  <c:v>0</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Natural gas</c:v>
                </c:pt>
              </c:strCache>
            </c:strRef>
          </c:tx>
          <c:spPr>
            <a:pattFill prst="ltUpDiag">
              <a:fgClr>
                <a:srgbClr val="E86158"/>
              </a:fgClr>
              <a:bgClr>
                <a:sysClr val="window" lastClr="FFFFFF"/>
              </a:bgClr>
            </a:pattFill>
          </c:spPr>
          <c:invertIfNegative val="0"/>
          <c:val>
            <c:numRef>
              <c:f>'8.6'!$B$25:$M$25</c:f>
              <c:numCache>
                <c:formatCode>#,##0.0</c:formatCode>
                <c:ptCount val="12"/>
                <c:pt idx="0">
                  <c:v>144.86639799999998</c:v>
                </c:pt>
                <c:pt idx="1">
                  <c:v>115.518489</c:v>
                </c:pt>
                <c:pt idx="2">
                  <c:v>107.64142899999999</c:v>
                </c:pt>
                <c:pt idx="3">
                  <c:v>85.558390000000003</c:v>
                </c:pt>
                <c:pt idx="4">
                  <c:v>47.378729999999997</c:v>
                </c:pt>
                <c:pt idx="5">
                  <c:v>43.222894000000004</c:v>
                </c:pt>
                <c:pt idx="6">
                  <c:v>37.292661000000003</c:v>
                </c:pt>
                <c:pt idx="7">
                  <c:v>39.016656000000005</c:v>
                </c:pt>
                <c:pt idx="8">
                  <c:v>54.704450999999999</c:v>
                </c:pt>
                <c:pt idx="9">
                  <c:v>64.493859</c:v>
                </c:pt>
                <c:pt idx="10">
                  <c:v>100.47111300000002</c:v>
                </c:pt>
                <c:pt idx="11">
                  <c:v>122.78960999999998</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497100002552695"/>
          <c:w val="0.6823276432164449"/>
          <c:h val="0.5909478699092181"/>
        </c:manualLayout>
      </c:layout>
      <c:barChart>
        <c:barDir val="col"/>
        <c:grouping val="stacked"/>
        <c:varyColors val="0"/>
        <c:ser>
          <c:idx val="0"/>
          <c:order val="0"/>
          <c:tx>
            <c:strRef>
              <c:f>'8.7'!$A$27</c:f>
              <c:strCache>
                <c:ptCount val="1"/>
                <c:pt idx="0">
                  <c:v>Industry</c:v>
                </c:pt>
              </c:strCache>
            </c:strRef>
          </c:tx>
          <c:invertIfNegative val="0"/>
          <c:val>
            <c:numRef>
              <c:f>'8.7'!$B$27:$M$27</c:f>
              <c:numCache>
                <c:formatCode>#,##0.0</c:formatCode>
                <c:ptCount val="12"/>
                <c:pt idx="0">
                  <c:v>30.075917</c:v>
                </c:pt>
                <c:pt idx="1">
                  <c:v>27.604737</c:v>
                </c:pt>
                <c:pt idx="2">
                  <c:v>26.634824999999999</c:v>
                </c:pt>
                <c:pt idx="3">
                  <c:v>18.558962000000001</c:v>
                </c:pt>
                <c:pt idx="4">
                  <c:v>7.7750690000000002</c:v>
                </c:pt>
                <c:pt idx="5">
                  <c:v>4.6757580000000001</c:v>
                </c:pt>
                <c:pt idx="6">
                  <c:v>4.1097029999999997</c:v>
                </c:pt>
                <c:pt idx="7">
                  <c:v>4.0061770000000001</c:v>
                </c:pt>
                <c:pt idx="8">
                  <c:v>7.9860369999999996</c:v>
                </c:pt>
                <c:pt idx="9">
                  <c:v>9.6208960000000001</c:v>
                </c:pt>
                <c:pt idx="10">
                  <c:v>15.421958</c:v>
                </c:pt>
                <c:pt idx="11">
                  <c:v>19.458050999999998</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Energy</c:v>
                </c:pt>
              </c:strCache>
            </c:strRef>
          </c:tx>
          <c:invertIfNegative val="0"/>
          <c:val>
            <c:numRef>
              <c:f>'8.7'!$B$28:$M$28</c:f>
              <c:numCache>
                <c:formatCode>#,##0.0</c:formatCode>
                <c:ptCount val="12"/>
                <c:pt idx="0">
                  <c:v>1.522</c:v>
                </c:pt>
                <c:pt idx="1">
                  <c:v>1.27</c:v>
                </c:pt>
                <c:pt idx="2">
                  <c:v>1.048</c:v>
                </c:pt>
                <c:pt idx="3">
                  <c:v>0.80900000000000005</c:v>
                </c:pt>
                <c:pt idx="4">
                  <c:v>1.9E-2</c:v>
                </c:pt>
                <c:pt idx="5">
                  <c:v>2.1999999999999999E-2</c:v>
                </c:pt>
                <c:pt idx="6">
                  <c:v>0</c:v>
                </c:pt>
                <c:pt idx="7">
                  <c:v>6.0000000000000001E-3</c:v>
                </c:pt>
                <c:pt idx="8">
                  <c:v>0.55100000000000005</c:v>
                </c:pt>
                <c:pt idx="9">
                  <c:v>0.318</c:v>
                </c:pt>
                <c:pt idx="10">
                  <c:v>0.46700000000000003</c:v>
                </c:pt>
                <c:pt idx="11">
                  <c:v>0.67500000000000004</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Transport</c:v>
                </c:pt>
              </c:strCache>
            </c:strRef>
          </c:tx>
          <c:invertIfNegative val="0"/>
          <c:val>
            <c:numRef>
              <c:f>'8.7'!$B$29:$M$29</c:f>
              <c:numCache>
                <c:formatCode>#,##0.0</c:formatCode>
                <c:ptCount val="12"/>
                <c:pt idx="0">
                  <c:v>1.3620000000000001</c:v>
                </c:pt>
                <c:pt idx="1">
                  <c:v>1.0840000000000001</c:v>
                </c:pt>
                <c:pt idx="2">
                  <c:v>0.91</c:v>
                </c:pt>
                <c:pt idx="3">
                  <c:v>0.66100000000000003</c:v>
                </c:pt>
                <c:pt idx="4">
                  <c:v>0.13</c:v>
                </c:pt>
                <c:pt idx="5">
                  <c:v>0</c:v>
                </c:pt>
                <c:pt idx="6">
                  <c:v>0</c:v>
                </c:pt>
                <c:pt idx="7">
                  <c:v>0</c:v>
                </c:pt>
                <c:pt idx="8">
                  <c:v>0.13800000000000001</c:v>
                </c:pt>
                <c:pt idx="9">
                  <c:v>0.38300000000000001</c:v>
                </c:pt>
                <c:pt idx="10">
                  <c:v>0.73399999999999999</c:v>
                </c:pt>
                <c:pt idx="11">
                  <c:v>1.177</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Construction</c:v>
                </c:pt>
              </c:strCache>
            </c:strRef>
          </c:tx>
          <c:invertIfNegative val="0"/>
          <c:val>
            <c:numRef>
              <c:f>'8.7'!$B$30:$M$30</c:f>
              <c:numCache>
                <c:formatCode>#,##0.0</c:formatCode>
                <c:ptCount val="12"/>
                <c:pt idx="0">
                  <c:v>0.15430000000000002</c:v>
                </c:pt>
                <c:pt idx="1">
                  <c:v>0.1169</c:v>
                </c:pt>
                <c:pt idx="2">
                  <c:v>0.11</c:v>
                </c:pt>
                <c:pt idx="3">
                  <c:v>0.17699999999999999</c:v>
                </c:pt>
                <c:pt idx="4">
                  <c:v>1.4E-2</c:v>
                </c:pt>
                <c:pt idx="5">
                  <c:v>1.1800000000000001E-2</c:v>
                </c:pt>
                <c:pt idx="6">
                  <c:v>5.0000000000000001E-3</c:v>
                </c:pt>
                <c:pt idx="7">
                  <c:v>5.0000000000000001E-3</c:v>
                </c:pt>
                <c:pt idx="8">
                  <c:v>1.4E-2</c:v>
                </c:pt>
                <c:pt idx="9">
                  <c:v>2.5999999999999999E-2</c:v>
                </c:pt>
                <c:pt idx="10">
                  <c:v>0.19839999999999999</c:v>
                </c:pt>
                <c:pt idx="11">
                  <c:v>0.33639999999999998</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Farming and forestry</c:v>
                </c:pt>
              </c:strCache>
            </c:strRef>
          </c:tx>
          <c:spPr>
            <a:solidFill>
              <a:schemeClr val="accent5"/>
            </a:solidFill>
          </c:spPr>
          <c:invertIfNegative val="0"/>
          <c:val>
            <c:numRef>
              <c:f>'8.7'!$B$31:$M$31</c:f>
              <c:numCache>
                <c:formatCode>#,##0.0</c:formatCode>
                <c:ptCount val="12"/>
                <c:pt idx="0">
                  <c:v>1.04877</c:v>
                </c:pt>
                <c:pt idx="1">
                  <c:v>0.88829999999999998</c:v>
                </c:pt>
                <c:pt idx="2">
                  <c:v>1.0416500000000002</c:v>
                </c:pt>
                <c:pt idx="3">
                  <c:v>0.98758000000000001</c:v>
                </c:pt>
                <c:pt idx="4">
                  <c:v>0.84092999999999996</c:v>
                </c:pt>
                <c:pt idx="5">
                  <c:v>0.68370000000000009</c:v>
                </c:pt>
                <c:pt idx="6">
                  <c:v>0.59229999999999994</c:v>
                </c:pt>
                <c:pt idx="7">
                  <c:v>0.59499999999999997</c:v>
                </c:pt>
                <c:pt idx="8">
                  <c:v>0.59269000000000005</c:v>
                </c:pt>
                <c:pt idx="9">
                  <c:v>0.76946999999999999</c:v>
                </c:pt>
                <c:pt idx="10">
                  <c:v>0.81684000000000001</c:v>
                </c:pt>
                <c:pt idx="11">
                  <c:v>1.06386</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Households</c:v>
                </c:pt>
              </c:strCache>
            </c:strRef>
          </c:tx>
          <c:spPr>
            <a:solidFill>
              <a:schemeClr val="accent6"/>
            </a:solidFill>
          </c:spPr>
          <c:invertIfNegative val="0"/>
          <c:val>
            <c:numRef>
              <c:f>'8.7'!$B$32:$M$32</c:f>
              <c:numCache>
                <c:formatCode>#,##0.0</c:formatCode>
                <c:ptCount val="12"/>
                <c:pt idx="0">
                  <c:v>151.15054700000002</c:v>
                </c:pt>
                <c:pt idx="1">
                  <c:v>123.01838700000005</c:v>
                </c:pt>
                <c:pt idx="2">
                  <c:v>114.54854700000001</c:v>
                </c:pt>
                <c:pt idx="3">
                  <c:v>95.377441000000005</c:v>
                </c:pt>
                <c:pt idx="4">
                  <c:v>37.752372999999992</c:v>
                </c:pt>
                <c:pt idx="5">
                  <c:v>26.638308000000002</c:v>
                </c:pt>
                <c:pt idx="6">
                  <c:v>25.169837000000008</c:v>
                </c:pt>
                <c:pt idx="7">
                  <c:v>24.861977999999997</c:v>
                </c:pt>
                <c:pt idx="8">
                  <c:v>46.922990999999996</c:v>
                </c:pt>
                <c:pt idx="9">
                  <c:v>66.974672000000012</c:v>
                </c:pt>
                <c:pt idx="10">
                  <c:v>105.58355999999999</c:v>
                </c:pt>
                <c:pt idx="11">
                  <c:v>144.94399699999997</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Retail, services, schools, health care</c:v>
                </c:pt>
              </c:strCache>
            </c:strRef>
          </c:tx>
          <c:spPr>
            <a:solidFill>
              <a:srgbClr val="F0948F"/>
            </a:solidFill>
          </c:spPr>
          <c:invertIfNegative val="0"/>
          <c:val>
            <c:numRef>
              <c:f>'8.7'!$B$33:$M$33</c:f>
              <c:numCache>
                <c:formatCode>#,##0.0</c:formatCode>
                <c:ptCount val="12"/>
                <c:pt idx="0">
                  <c:v>86.87540300000002</c:v>
                </c:pt>
                <c:pt idx="1">
                  <c:v>74.05703400000003</c:v>
                </c:pt>
                <c:pt idx="2">
                  <c:v>71.516919000000001</c:v>
                </c:pt>
                <c:pt idx="3">
                  <c:v>56.093924000000001</c:v>
                </c:pt>
                <c:pt idx="4">
                  <c:v>21.713948000000002</c:v>
                </c:pt>
                <c:pt idx="5">
                  <c:v>11.041513</c:v>
                </c:pt>
                <c:pt idx="6">
                  <c:v>11.317682999999999</c:v>
                </c:pt>
                <c:pt idx="7">
                  <c:v>11.756567000000002</c:v>
                </c:pt>
                <c:pt idx="8">
                  <c:v>24.339745999999991</c:v>
                </c:pt>
                <c:pt idx="9">
                  <c:v>34.758164000000001</c:v>
                </c:pt>
                <c:pt idx="10">
                  <c:v>56.624468999999991</c:v>
                </c:pt>
                <c:pt idx="11">
                  <c:v>77.810485</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Other</c:v>
                </c:pt>
              </c:strCache>
            </c:strRef>
          </c:tx>
          <c:spPr>
            <a:solidFill>
              <a:srgbClr val="F7C9C7"/>
            </a:solidFill>
          </c:spPr>
          <c:invertIfNegative val="0"/>
          <c:val>
            <c:numRef>
              <c:f>'8.7'!$B$34:$M$34</c:f>
              <c:numCache>
                <c:formatCode>#,##0.0</c:formatCode>
                <c:ptCount val="12"/>
                <c:pt idx="0">
                  <c:v>2.2128649999999999</c:v>
                </c:pt>
                <c:pt idx="1">
                  <c:v>1.776845</c:v>
                </c:pt>
                <c:pt idx="2">
                  <c:v>1.7542690000000001</c:v>
                </c:pt>
                <c:pt idx="3">
                  <c:v>1.384368</c:v>
                </c:pt>
                <c:pt idx="4">
                  <c:v>0.51787899999999998</c:v>
                </c:pt>
                <c:pt idx="5">
                  <c:v>0.14919200000000002</c:v>
                </c:pt>
                <c:pt idx="6">
                  <c:v>0.128299</c:v>
                </c:pt>
                <c:pt idx="7">
                  <c:v>0.14447399999999999</c:v>
                </c:pt>
                <c:pt idx="8">
                  <c:v>0.36929600000000001</c:v>
                </c:pt>
                <c:pt idx="9">
                  <c:v>0.75877099999999997</c:v>
                </c:pt>
                <c:pt idx="10">
                  <c:v>1.2220949999999999</c:v>
                </c:pt>
                <c:pt idx="11">
                  <c:v>1.7350340000000002</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4.3058406479069117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'8.7'!$M$39</c:f>
              <c:strCache>
                <c:ptCount val="1"/>
                <c:pt idx="0">
                  <c:v>Installed capacity</c:v>
                </c:pt>
              </c:strCache>
            </c:strRef>
          </c:tx>
          <c:invertIfNegative val="0"/>
          <c:val>
            <c:numRef>
              <c:f>'8.7'!$N$39</c:f>
              <c:numCache>
                <c:formatCode>0.0%</c:formatCode>
                <c:ptCount val="1"/>
                <c:pt idx="0">
                  <c:v>1.1704106753210496E-2</c:v>
                </c:pt>
              </c:numCache>
            </c:numRef>
          </c:val>
          <c:extLst>
            <c:ext xmlns:c16="http://schemas.microsoft.com/office/drawing/2014/chart" uri="{C3380CC4-5D6E-409C-BE32-E72D297353CC}">
              <c16:uniqueId val="{00000000-CEA9-4A0F-82BA-035962860AF3}"/>
            </c:ext>
          </c:extLst>
        </c:ser>
        <c:ser>
          <c:idx val="1"/>
          <c:order val="1"/>
          <c:tx>
            <c:strRef>
              <c:f>'8.7'!$M$40</c:f>
              <c:strCache>
                <c:ptCount val="1"/>
                <c:pt idx="0">
                  <c:v>Gross heat production</c:v>
                </c:pt>
              </c:strCache>
            </c:strRef>
          </c:tx>
          <c:invertIfNegative val="0"/>
          <c:val>
            <c:numRef>
              <c:f>'8.7'!$N$40</c:f>
              <c:numCache>
                <c:formatCode>0.0%</c:formatCode>
                <c:ptCount val="1"/>
                <c:pt idx="0">
                  <c:v>1.5730807158118379E-2</c:v>
                </c:pt>
              </c:numCache>
            </c:numRef>
          </c:val>
          <c:extLst>
            <c:ext xmlns:c16="http://schemas.microsoft.com/office/drawing/2014/chart" uri="{C3380CC4-5D6E-409C-BE32-E72D297353CC}">
              <c16:uniqueId val="{00000001-CEA9-4A0F-82BA-035962860AF3}"/>
            </c:ext>
          </c:extLst>
        </c:ser>
        <c:ser>
          <c:idx val="2"/>
          <c:order val="2"/>
          <c:tx>
            <c:strRef>
              <c:f>'8.7'!$M$41</c:f>
              <c:strCache>
                <c:ptCount val="1"/>
                <c:pt idx="0">
                  <c:v>Heat supply</c:v>
                </c:pt>
              </c:strCache>
            </c:strRef>
          </c:tx>
          <c:invertIfNegative val="0"/>
          <c:val>
            <c:numRef>
              <c:f>'8.7'!$N$41</c:f>
              <c:numCache>
                <c:formatCode>0.0%</c:formatCode>
                <c:ptCount val="1"/>
                <c:pt idx="0">
                  <c:v>2.3789651589983817E-2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valAx>
    </c:plotArea>
    <c:legend>
      <c:legendPos val="b"/>
      <c:layout>
        <c:manualLayout>
          <c:xMode val="edge"/>
          <c:yMode val="edge"/>
          <c:x val="0"/>
          <c:y val="0.69689244224972158"/>
          <c:w val="0.6215117670960586"/>
          <c:h val="0.3031075577502784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Biomass</c:v>
                </c:pt>
              </c:strCache>
            </c:strRef>
          </c:tx>
          <c:spPr>
            <a:solidFill>
              <a:srgbClr val="23315F"/>
            </a:solidFill>
          </c:spPr>
          <c:invertIfNegative val="0"/>
          <c:val>
            <c:numRef>
              <c:f>'8.7'!$B$10:$M$10</c:f>
              <c:numCache>
                <c:formatCode>#,##0.0</c:formatCode>
                <c:ptCount val="12"/>
                <c:pt idx="0">
                  <c:v>0.11541999999999999</c:v>
                </c:pt>
                <c:pt idx="1">
                  <c:v>0.71347800000000006</c:v>
                </c:pt>
                <c:pt idx="2">
                  <c:v>0.65083799999999992</c:v>
                </c:pt>
                <c:pt idx="3">
                  <c:v>0.62537799999999999</c:v>
                </c:pt>
                <c:pt idx="4">
                  <c:v>3.3840000000000002E-2</c:v>
                </c:pt>
                <c:pt idx="5">
                  <c:v>0</c:v>
                </c:pt>
                <c:pt idx="6">
                  <c:v>0</c:v>
                </c:pt>
                <c:pt idx="7">
                  <c:v>0</c:v>
                </c:pt>
                <c:pt idx="8">
                  <c:v>0</c:v>
                </c:pt>
                <c:pt idx="9">
                  <c:v>5.985E-2</c:v>
                </c:pt>
                <c:pt idx="10">
                  <c:v>9.5890000000000003E-2</c:v>
                </c:pt>
                <c:pt idx="11">
                  <c:v>0.13499</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Biogas</c:v>
                </c:pt>
              </c:strCache>
            </c:strRef>
          </c:tx>
          <c:spPr>
            <a:solidFill>
              <a:srgbClr val="5A6588"/>
            </a:solidFill>
          </c:spPr>
          <c:invertIfNegative val="0"/>
          <c:val>
            <c:numRef>
              <c:f>'8.7'!$B$11:$M$11</c:f>
              <c:numCache>
                <c:formatCode>#,##0.0</c:formatCode>
                <c:ptCount val="12"/>
                <c:pt idx="0">
                  <c:v>1.04877</c:v>
                </c:pt>
                <c:pt idx="1">
                  <c:v>0.88829999999999998</c:v>
                </c:pt>
                <c:pt idx="2">
                  <c:v>1.0416500000000002</c:v>
                </c:pt>
                <c:pt idx="3">
                  <c:v>0.98758000000000001</c:v>
                </c:pt>
                <c:pt idx="4">
                  <c:v>0.84092999999999996</c:v>
                </c:pt>
                <c:pt idx="5">
                  <c:v>0.68370000000000009</c:v>
                </c:pt>
                <c:pt idx="6">
                  <c:v>0.59229999999999994</c:v>
                </c:pt>
                <c:pt idx="7">
                  <c:v>0.59499999999999997</c:v>
                </c:pt>
                <c:pt idx="8">
                  <c:v>0.59269000000000005</c:v>
                </c:pt>
                <c:pt idx="9">
                  <c:v>0.76946999999999999</c:v>
                </c:pt>
                <c:pt idx="10">
                  <c:v>0.81684000000000001</c:v>
                </c:pt>
                <c:pt idx="11">
                  <c:v>1.06386</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Hard coal</c:v>
                </c:pt>
              </c:strCache>
            </c:strRef>
          </c:tx>
          <c:spPr>
            <a:solidFill>
              <a:srgbClr val="9198B0"/>
            </a:solidFill>
          </c:spPr>
          <c:invertIfNegative val="0"/>
          <c:val>
            <c:numRef>
              <c:f>'8.7'!$B$12:$M$12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Electrical energy</c:v>
                </c:pt>
              </c:strCache>
            </c:strRef>
          </c:tx>
          <c:spPr>
            <a:solidFill>
              <a:srgbClr val="C8CBD7"/>
            </a:solidFill>
          </c:spPr>
          <c:invertIfNegative val="0"/>
          <c:val>
            <c:numRef>
              <c:f>'8.7'!$B$13:$M$13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Ambient energy (heat pump)</c:v>
                </c:pt>
              </c:strCache>
            </c:strRef>
          </c:tx>
          <c:spPr>
            <a:solidFill>
              <a:srgbClr val="E02C1F"/>
            </a:solidFill>
          </c:spPr>
          <c:invertIfNegative val="0"/>
          <c:val>
            <c:numRef>
              <c:f>'8.7'!$B$14:$M$14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Solar energy (solar panel)</c:v>
                </c:pt>
              </c:strCache>
            </c:strRef>
          </c:tx>
          <c:spPr>
            <a:solidFill>
              <a:srgbClr val="E86158"/>
            </a:solidFill>
          </c:spPr>
          <c:invertIfNegative val="0"/>
          <c:val>
            <c:numRef>
              <c:f>'8.7'!$B$15:$M$15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Brown coal</c:v>
                </c:pt>
              </c:strCache>
            </c:strRef>
          </c:tx>
          <c:spPr>
            <a:solidFill>
              <a:srgbClr val="F0948F"/>
            </a:solidFill>
          </c:spPr>
          <c:invertIfNegative val="0"/>
          <c:val>
            <c:numRef>
              <c:f>'8.7'!$B$16:$M$16</c:f>
              <c:numCache>
                <c:formatCode>#,##0.0</c:formatCode>
                <c:ptCount val="12"/>
                <c:pt idx="0">
                  <c:v>12.585956999999999</c:v>
                </c:pt>
                <c:pt idx="1">
                  <c:v>9.9368999999999996</c:v>
                </c:pt>
                <c:pt idx="2">
                  <c:v>9.9068729999999992</c:v>
                </c:pt>
                <c:pt idx="3">
                  <c:v>8.116541999999999</c:v>
                </c:pt>
                <c:pt idx="4">
                  <c:v>4.0111400000000001</c:v>
                </c:pt>
                <c:pt idx="5">
                  <c:v>2.8058799999999997</c:v>
                </c:pt>
                <c:pt idx="6">
                  <c:v>2.803121</c:v>
                </c:pt>
                <c:pt idx="7">
                  <c:v>3.1275599999999999</c:v>
                </c:pt>
                <c:pt idx="8">
                  <c:v>6.0394570000000005</c:v>
                </c:pt>
                <c:pt idx="9">
                  <c:v>6.7177049999999996</c:v>
                </c:pt>
                <c:pt idx="10">
                  <c:v>8.9910239999999995</c:v>
                </c:pt>
                <c:pt idx="11">
                  <c:v>11.378513</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Nuclear fuel</c:v>
                </c:pt>
              </c:strCache>
            </c:strRef>
          </c:tx>
          <c:spPr>
            <a:solidFill>
              <a:srgbClr val="F7C9C7"/>
            </a:solidFill>
          </c:spPr>
          <c:invertIfNegative val="0"/>
          <c:val>
            <c:numRef>
              <c:f>'8.7'!$B$17:$M$17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Coke</c:v>
                </c:pt>
              </c:strCache>
            </c:strRef>
          </c:tx>
          <c:spPr>
            <a:solidFill>
              <a:srgbClr val="262626"/>
            </a:solidFill>
          </c:spPr>
          <c:invertIfNegative val="0"/>
          <c:val>
            <c:numRef>
              <c:f>'8.7'!$B$18:$M$18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Waste heat</c:v>
                </c:pt>
              </c:strCache>
            </c:strRef>
          </c:tx>
          <c:spPr>
            <a:solidFill>
              <a:srgbClr val="646363"/>
            </a:solidFill>
          </c:spPr>
          <c:invertIfNegative val="0"/>
          <c:val>
            <c:numRef>
              <c:f>'8.7'!$B$19:$M$19</c:f>
              <c:numCache>
                <c:formatCode>#,##0.0</c:formatCode>
                <c:ptCount val="12"/>
                <c:pt idx="0">
                  <c:v>0.32969999999999999</c:v>
                </c:pt>
                <c:pt idx="1">
                  <c:v>0.32650000000000001</c:v>
                </c:pt>
                <c:pt idx="2">
                  <c:v>0.35</c:v>
                </c:pt>
                <c:pt idx="3">
                  <c:v>0.30049999999999999</c:v>
                </c:pt>
                <c:pt idx="4">
                  <c:v>2.5499999999999998E-2</c:v>
                </c:pt>
                <c:pt idx="5">
                  <c:v>3.0000000000000001E-3</c:v>
                </c:pt>
                <c:pt idx="6">
                  <c:v>5.4600000000000003E-2</c:v>
                </c:pt>
                <c:pt idx="7">
                  <c:v>0.1714</c:v>
                </c:pt>
                <c:pt idx="8">
                  <c:v>0.216</c:v>
                </c:pt>
                <c:pt idx="9">
                  <c:v>0.23699999999999999</c:v>
                </c:pt>
                <c:pt idx="10">
                  <c:v>0.28699999999999998</c:v>
                </c:pt>
                <c:pt idx="11">
                  <c:v>0.37589999999999996</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Other liquid fuels</c:v>
                </c:pt>
              </c:strCache>
            </c:strRef>
          </c:tx>
          <c:spPr>
            <a:solidFill>
              <a:srgbClr val="9D9D9C"/>
            </a:solidFill>
          </c:spPr>
          <c:invertIfNegative val="0"/>
          <c:val>
            <c:numRef>
              <c:f>'8.7'!$B$20:$M$20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Other solid fuels</c:v>
                </c:pt>
              </c:strCache>
            </c:strRef>
          </c:tx>
          <c:spPr>
            <a:solidFill>
              <a:srgbClr val="D0D0D0"/>
            </a:solidFill>
          </c:spPr>
          <c:invertIfNegative val="0"/>
          <c:val>
            <c:numRef>
              <c:f>'8.7'!$B$21:$M$21</c:f>
              <c:numCache>
                <c:formatCode>#,##0.0</c:formatCode>
                <c:ptCount val="12"/>
                <c:pt idx="0">
                  <c:v>63.164999999999999</c:v>
                </c:pt>
                <c:pt idx="1">
                  <c:v>55.235999999999997</c:v>
                </c:pt>
                <c:pt idx="2">
                  <c:v>61.325000000000003</c:v>
                </c:pt>
                <c:pt idx="3">
                  <c:v>53.962000000000003</c:v>
                </c:pt>
                <c:pt idx="4">
                  <c:v>39.529000000000003</c:v>
                </c:pt>
                <c:pt idx="5">
                  <c:v>4.1349999999999998</c:v>
                </c:pt>
                <c:pt idx="6">
                  <c:v>30.303999999999998</c:v>
                </c:pt>
                <c:pt idx="7">
                  <c:v>29.709</c:v>
                </c:pt>
                <c:pt idx="8">
                  <c:v>45.384999999999998</c:v>
                </c:pt>
                <c:pt idx="9">
                  <c:v>56.558</c:v>
                </c:pt>
                <c:pt idx="10">
                  <c:v>62.103999999999999</c:v>
                </c:pt>
                <c:pt idx="11">
                  <c:v>60.787999999999997</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Other gases</c:v>
                </c:pt>
              </c:strCache>
            </c:strRef>
          </c:tx>
          <c:spPr>
            <a:pattFill prst="ltUpDiag">
              <a:fgClr>
                <a:srgbClr val="23315F"/>
              </a:fgClr>
              <a:bgClr>
                <a:sysClr val="window" lastClr="FFFFFF"/>
              </a:bgClr>
            </a:pattFill>
          </c:spPr>
          <c:invertIfNegative val="0"/>
          <c:val>
            <c:numRef>
              <c:f>'8.7'!$B$22:$M$22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Other</c:v>
                </c:pt>
              </c:strCache>
            </c:strRef>
          </c:tx>
          <c:spPr>
            <a:pattFill prst="ltUpDiag">
              <a:fgClr>
                <a:srgbClr val="E02C1F"/>
              </a:fgClr>
              <a:bgClr>
                <a:sysClr val="window" lastClr="FFFFFF"/>
              </a:bgClr>
            </a:pattFill>
          </c:spPr>
          <c:invertIfNegative val="0"/>
          <c:val>
            <c:numRef>
              <c:f>'8.7'!$B$23:$M$23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Fuel oils</c:v>
                </c:pt>
              </c:strCache>
            </c:strRef>
          </c:tx>
          <c:spPr>
            <a:pattFill prst="ltUpDiag">
              <a:fgClr>
                <a:srgbClr val="5A6588"/>
              </a:fgClr>
              <a:bgClr>
                <a:sysClr val="window" lastClr="FFFFFF"/>
              </a:bgClr>
            </a:pattFill>
          </c:spPr>
          <c:invertIfNegative val="0"/>
          <c:val>
            <c:numRef>
              <c:f>'8.7'!$B$24:$M$24</c:f>
              <c:numCache>
                <c:formatCode>#,##0.0</c:formatCode>
                <c:ptCount val="12"/>
                <c:pt idx="0">
                  <c:v>44.416387999999998</c:v>
                </c:pt>
                <c:pt idx="1">
                  <c:v>37.449178000000003</c:v>
                </c:pt>
                <c:pt idx="2">
                  <c:v>22.964478</c:v>
                </c:pt>
                <c:pt idx="3">
                  <c:v>17.914035999999999</c:v>
                </c:pt>
                <c:pt idx="4">
                  <c:v>0.46104299999999998</c:v>
                </c:pt>
                <c:pt idx="5">
                  <c:v>0</c:v>
                </c:pt>
                <c:pt idx="6">
                  <c:v>0</c:v>
                </c:pt>
                <c:pt idx="7">
                  <c:v>0</c:v>
                </c:pt>
                <c:pt idx="8">
                  <c:v>0</c:v>
                </c:pt>
                <c:pt idx="9">
                  <c:v>2.29E-2</c:v>
                </c:pt>
                <c:pt idx="10">
                  <c:v>6.9190139999999998</c:v>
                </c:pt>
                <c:pt idx="11">
                  <c:v>36.932425000000002</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Natural gas</c:v>
                </c:pt>
              </c:strCache>
            </c:strRef>
          </c:tx>
          <c:spPr>
            <a:pattFill prst="ltUpDiag">
              <a:fgClr>
                <a:srgbClr val="E86158"/>
              </a:fgClr>
              <a:bgClr>
                <a:sysClr val="window" lastClr="FFFFFF"/>
              </a:bgClr>
            </a:pattFill>
          </c:spPr>
          <c:invertIfNegative val="0"/>
          <c:val>
            <c:numRef>
              <c:f>'8.7'!$B$25:$M$25</c:f>
              <c:numCache>
                <c:formatCode>#,##0.0</c:formatCode>
                <c:ptCount val="12"/>
                <c:pt idx="0">
                  <c:v>178.5205001325985</c:v>
                </c:pt>
                <c:pt idx="1">
                  <c:v>144.91751436949721</c:v>
                </c:pt>
                <c:pt idx="2">
                  <c:v>142.88026106905025</c:v>
                </c:pt>
                <c:pt idx="3">
                  <c:v>112.31850771133473</c:v>
                </c:pt>
                <c:pt idx="4">
                  <c:v>40.716687587365186</c:v>
                </c:pt>
                <c:pt idx="5">
                  <c:v>40.041958892546361</c:v>
                </c:pt>
                <c:pt idx="6">
                  <c:v>26.916538415717444</c:v>
                </c:pt>
                <c:pt idx="7">
                  <c:v>26.753401772897917</c:v>
                </c:pt>
                <c:pt idx="8">
                  <c:v>48.197723465886774</c:v>
                </c:pt>
                <c:pt idx="9">
                  <c:v>73.242643731132119</c:v>
                </c:pt>
                <c:pt idx="10">
                  <c:v>124.59036461296819</c:v>
                </c:pt>
                <c:pt idx="11">
                  <c:v>162.59232624904274</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max val="35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majorUnit val="5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baseline="0">
                <a:solidFill>
                  <a:srgbClr val="233060"/>
                </a:solidFill>
                <a:effectLst/>
              </a:rPr>
              <a:t>Heat consumption by national economy sector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7.4263696808184957E-4"/>
          <c:y val="0"/>
        </c:manualLayout>
      </c:layout>
      <c:overlay val="0"/>
    </c:title>
    <c:autoTitleDeleted val="0"/>
    <c:plotArea>
      <c:layout>
        <c:manualLayout>
          <c:layoutTarget val="inner"/>
          <c:xMode val="edge"/>
          <c:yMode val="edge"/>
          <c:x val="9.9017301208325234E-2"/>
          <c:y val="0.25737933347170605"/>
          <c:w val="0.6585583535335946"/>
          <c:h val="0.57340728836580701"/>
        </c:manualLayout>
      </c:layout>
      <c:barChart>
        <c:barDir val="col"/>
        <c:grouping val="stacked"/>
        <c:varyColors val="0"/>
        <c:ser>
          <c:idx val="0"/>
          <c:order val="0"/>
          <c:tx>
            <c:strRef>
              <c:f>'8.8'!$A$27</c:f>
              <c:strCache>
                <c:ptCount val="1"/>
                <c:pt idx="0">
                  <c:v>Industry</c:v>
                </c:pt>
              </c:strCache>
            </c:strRef>
          </c:tx>
          <c:invertIfNegative val="0"/>
          <c:val>
            <c:numRef>
              <c:f>'8.8'!$B$27:$M$27</c:f>
              <c:numCache>
                <c:formatCode>#,##0.0</c:formatCode>
                <c:ptCount val="12"/>
                <c:pt idx="0">
                  <c:v>612.8090279999999</c:v>
                </c:pt>
                <c:pt idx="1">
                  <c:v>491.06888000000004</c:v>
                </c:pt>
                <c:pt idx="2">
                  <c:v>554.99947199999997</c:v>
                </c:pt>
                <c:pt idx="3">
                  <c:v>457.28166000000004</c:v>
                </c:pt>
                <c:pt idx="4">
                  <c:v>278.20193099999995</c:v>
                </c:pt>
                <c:pt idx="5">
                  <c:v>232.996803</c:v>
                </c:pt>
                <c:pt idx="6">
                  <c:v>232.65796499999999</c:v>
                </c:pt>
                <c:pt idx="7">
                  <c:v>235.83859699999999</c:v>
                </c:pt>
                <c:pt idx="8">
                  <c:v>251.22895400000002</c:v>
                </c:pt>
                <c:pt idx="9">
                  <c:v>296.08053599999994</c:v>
                </c:pt>
                <c:pt idx="10">
                  <c:v>418.28111899999999</c:v>
                </c:pt>
                <c:pt idx="11">
                  <c:v>572.96934999999985</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Energy</c:v>
                </c:pt>
              </c:strCache>
            </c:strRef>
          </c:tx>
          <c:invertIfNegative val="0"/>
          <c:val>
            <c:numRef>
              <c:f>'8.8'!$B$28:$M$28</c:f>
              <c:numCache>
                <c:formatCode>#,##0.0</c:formatCode>
                <c:ptCount val="12"/>
                <c:pt idx="0">
                  <c:v>97.380565000000004</c:v>
                </c:pt>
                <c:pt idx="1">
                  <c:v>74.89749999999998</c:v>
                </c:pt>
                <c:pt idx="2">
                  <c:v>88.51185199999999</c:v>
                </c:pt>
                <c:pt idx="3">
                  <c:v>59.14171799999999</c:v>
                </c:pt>
                <c:pt idx="4">
                  <c:v>34.922561999999992</c:v>
                </c:pt>
                <c:pt idx="5">
                  <c:v>29.518426000000002</c:v>
                </c:pt>
                <c:pt idx="6">
                  <c:v>27.969200000000001</c:v>
                </c:pt>
                <c:pt idx="7">
                  <c:v>29.799457999999998</c:v>
                </c:pt>
                <c:pt idx="8">
                  <c:v>34.621246000000006</c:v>
                </c:pt>
                <c:pt idx="9">
                  <c:v>45.157712000000011</c:v>
                </c:pt>
                <c:pt idx="10">
                  <c:v>61.536078000000003</c:v>
                </c:pt>
                <c:pt idx="11">
                  <c:v>98.95775900000001</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Transport</c:v>
                </c:pt>
              </c:strCache>
            </c:strRef>
          </c:tx>
          <c:invertIfNegative val="0"/>
          <c:val>
            <c:numRef>
              <c:f>'8.8'!$B$29:$M$29</c:f>
              <c:numCache>
                <c:formatCode>#,##0.0</c:formatCode>
                <c:ptCount val="12"/>
                <c:pt idx="0">
                  <c:v>9.3526590000000009</c:v>
                </c:pt>
                <c:pt idx="1">
                  <c:v>7.2491499999999993</c:v>
                </c:pt>
                <c:pt idx="2">
                  <c:v>7.06996</c:v>
                </c:pt>
                <c:pt idx="3">
                  <c:v>4.6169450000000003</c:v>
                </c:pt>
                <c:pt idx="4">
                  <c:v>1.1057440000000001</c:v>
                </c:pt>
                <c:pt idx="5">
                  <c:v>0.44245500000000004</c:v>
                </c:pt>
                <c:pt idx="6">
                  <c:v>0.44248900000000002</c:v>
                </c:pt>
                <c:pt idx="7">
                  <c:v>0.37966800000000001</c:v>
                </c:pt>
                <c:pt idx="8">
                  <c:v>0.88691600000000004</c:v>
                </c:pt>
                <c:pt idx="9">
                  <c:v>2.2292589999999999</c:v>
                </c:pt>
                <c:pt idx="10">
                  <c:v>5.238435</c:v>
                </c:pt>
                <c:pt idx="11">
                  <c:v>8.6354109999999995</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Construction</c:v>
                </c:pt>
              </c:strCache>
            </c:strRef>
          </c:tx>
          <c:invertIfNegative val="0"/>
          <c:val>
            <c:numRef>
              <c:f>'8.8'!$B$30:$M$30</c:f>
              <c:numCache>
                <c:formatCode>#,##0.0</c:formatCode>
                <c:ptCount val="12"/>
                <c:pt idx="0">
                  <c:v>11.643803999999999</c:v>
                </c:pt>
                <c:pt idx="1">
                  <c:v>8.6315340000000003</c:v>
                </c:pt>
                <c:pt idx="2">
                  <c:v>8.4469169999999991</c:v>
                </c:pt>
                <c:pt idx="3">
                  <c:v>7.9628170000000003</c:v>
                </c:pt>
                <c:pt idx="4">
                  <c:v>3.698366</c:v>
                </c:pt>
                <c:pt idx="5">
                  <c:v>2.3147959999999999</c:v>
                </c:pt>
                <c:pt idx="6">
                  <c:v>0.73886300000000005</c:v>
                </c:pt>
                <c:pt idx="7">
                  <c:v>0.53913599999999995</c:v>
                </c:pt>
                <c:pt idx="8">
                  <c:v>2.2868090000000003</c:v>
                </c:pt>
                <c:pt idx="9">
                  <c:v>3.3312709999999996</c:v>
                </c:pt>
                <c:pt idx="10">
                  <c:v>7.050389</c:v>
                </c:pt>
                <c:pt idx="11">
                  <c:v>10.514911</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Farming and forestry</c:v>
                </c:pt>
              </c:strCache>
            </c:strRef>
          </c:tx>
          <c:spPr>
            <a:solidFill>
              <a:schemeClr val="accent5"/>
            </a:solidFill>
          </c:spPr>
          <c:invertIfNegative val="0"/>
          <c:val>
            <c:numRef>
              <c:f>'8.8'!$B$31:$M$31</c:f>
              <c:numCache>
                <c:formatCode>#,##0.0</c:formatCode>
                <c:ptCount val="12"/>
                <c:pt idx="0">
                  <c:v>3.4450000000000001E-2</c:v>
                </c:pt>
                <c:pt idx="1">
                  <c:v>2.2460000000000001E-2</c:v>
                </c:pt>
                <c:pt idx="2">
                  <c:v>2.6010000000000002E-2</c:v>
                </c:pt>
                <c:pt idx="3">
                  <c:v>4.4749999999999998E-2</c:v>
                </c:pt>
                <c:pt idx="4">
                  <c:v>0</c:v>
                </c:pt>
                <c:pt idx="5">
                  <c:v>0</c:v>
                </c:pt>
                <c:pt idx="6">
                  <c:v>0</c:v>
                </c:pt>
                <c:pt idx="7">
                  <c:v>0</c:v>
                </c:pt>
                <c:pt idx="8">
                  <c:v>3.9823560000000002</c:v>
                </c:pt>
                <c:pt idx="9">
                  <c:v>3.9309020000000001</c:v>
                </c:pt>
                <c:pt idx="10">
                  <c:v>3.6955280000000004</c:v>
                </c:pt>
                <c:pt idx="11">
                  <c:v>3.1678809999999999</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Households</c:v>
                </c:pt>
              </c:strCache>
            </c:strRef>
          </c:tx>
          <c:spPr>
            <a:solidFill>
              <a:schemeClr val="accent6"/>
            </a:solidFill>
          </c:spPr>
          <c:invertIfNegative val="0"/>
          <c:val>
            <c:numRef>
              <c:f>'8.8'!$B$32:$M$32</c:f>
              <c:numCache>
                <c:formatCode>#,##0.0</c:formatCode>
                <c:ptCount val="12"/>
                <c:pt idx="0">
                  <c:v>843.99369300000012</c:v>
                </c:pt>
                <c:pt idx="1">
                  <c:v>655.07370800000012</c:v>
                </c:pt>
                <c:pt idx="2">
                  <c:v>670.19019899999978</c:v>
                </c:pt>
                <c:pt idx="3">
                  <c:v>519.32386099999997</c:v>
                </c:pt>
                <c:pt idx="4">
                  <c:v>191.81581699999998</c:v>
                </c:pt>
                <c:pt idx="5">
                  <c:v>128.17479399999999</c:v>
                </c:pt>
                <c:pt idx="6">
                  <c:v>113.44023699999998</c:v>
                </c:pt>
                <c:pt idx="7">
                  <c:v>118.34744599999999</c:v>
                </c:pt>
                <c:pt idx="8">
                  <c:v>231.21233599999996</c:v>
                </c:pt>
                <c:pt idx="9">
                  <c:v>354.54125200000004</c:v>
                </c:pt>
                <c:pt idx="10">
                  <c:v>568.86683299999982</c:v>
                </c:pt>
                <c:pt idx="11">
                  <c:v>809.96910199999991</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Retail, services, schools, health care</c:v>
                </c:pt>
              </c:strCache>
            </c:strRef>
          </c:tx>
          <c:spPr>
            <a:solidFill>
              <a:srgbClr val="F0948F"/>
            </a:solidFill>
          </c:spPr>
          <c:invertIfNegative val="0"/>
          <c:val>
            <c:numRef>
              <c:f>'8.8'!$B$33:$M$33</c:f>
              <c:numCache>
                <c:formatCode>#,##0.0</c:formatCode>
                <c:ptCount val="12"/>
                <c:pt idx="0">
                  <c:v>452.08598500000005</c:v>
                </c:pt>
                <c:pt idx="1">
                  <c:v>349.97862999999984</c:v>
                </c:pt>
                <c:pt idx="2">
                  <c:v>359.75273699999997</c:v>
                </c:pt>
                <c:pt idx="3">
                  <c:v>264.643799</c:v>
                </c:pt>
                <c:pt idx="4">
                  <c:v>88.41321099999999</c:v>
                </c:pt>
                <c:pt idx="5">
                  <c:v>54.295318000000009</c:v>
                </c:pt>
                <c:pt idx="6">
                  <c:v>47.200839999999985</c:v>
                </c:pt>
                <c:pt idx="7">
                  <c:v>47.036936999999988</c:v>
                </c:pt>
                <c:pt idx="8">
                  <c:v>97.986366999999973</c:v>
                </c:pt>
                <c:pt idx="9">
                  <c:v>158.19763000000003</c:v>
                </c:pt>
                <c:pt idx="10">
                  <c:v>283.06435299999998</c:v>
                </c:pt>
                <c:pt idx="11">
                  <c:v>407.52558599999992</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Other</c:v>
                </c:pt>
              </c:strCache>
            </c:strRef>
          </c:tx>
          <c:spPr>
            <a:solidFill>
              <a:srgbClr val="F7C9C7"/>
            </a:solidFill>
          </c:spPr>
          <c:invertIfNegative val="0"/>
          <c:val>
            <c:numRef>
              <c:f>'8.8'!$B$34:$M$34</c:f>
              <c:numCache>
                <c:formatCode>#,##0.0</c:formatCode>
                <c:ptCount val="12"/>
                <c:pt idx="0">
                  <c:v>8.9937709999999988</c:v>
                </c:pt>
                <c:pt idx="1">
                  <c:v>6.9808870000000001</c:v>
                </c:pt>
                <c:pt idx="2">
                  <c:v>6.9524300000000006</c:v>
                </c:pt>
                <c:pt idx="3">
                  <c:v>5.1652239999999994</c:v>
                </c:pt>
                <c:pt idx="4">
                  <c:v>1.8959180000000015</c:v>
                </c:pt>
                <c:pt idx="5">
                  <c:v>1.3487899999999995</c:v>
                </c:pt>
                <c:pt idx="6">
                  <c:v>1.295828</c:v>
                </c:pt>
                <c:pt idx="7">
                  <c:v>1.380817</c:v>
                </c:pt>
                <c:pt idx="8">
                  <c:v>2.2126950000000001</c:v>
                </c:pt>
                <c:pt idx="9">
                  <c:v>3.2882220000000002</c:v>
                </c:pt>
                <c:pt idx="10">
                  <c:v>5.7658460000000007</c:v>
                </c:pt>
                <c:pt idx="11">
                  <c:v>8.2648170000000007</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5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baseline="0">
                <a:solidFill>
                  <a:srgbClr val="233060"/>
                </a:solidFill>
                <a:effectLst/>
              </a:rPr>
              <a:t>Share in CR</a:t>
            </a:r>
            <a:endParaRPr lang="cs-CZ" sz="1000">
              <a:solidFill>
                <a:srgbClr val="233060"/>
              </a:solidFill>
              <a:effectLst/>
            </a:endParaRP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'8.8'!$M$39</c:f>
              <c:strCache>
                <c:ptCount val="1"/>
                <c:pt idx="0">
                  <c:v>Installed capacity</c:v>
                </c:pt>
              </c:strCache>
            </c:strRef>
          </c:tx>
          <c:invertIfNegative val="0"/>
          <c:val>
            <c:numRef>
              <c:f>'8.8'!$N$39</c:f>
              <c:numCache>
                <c:formatCode>0.0%</c:formatCode>
                <c:ptCount val="1"/>
                <c:pt idx="0">
                  <c:v>0.16063686283944309</c:v>
                </c:pt>
              </c:numCache>
            </c:numRef>
          </c:val>
          <c:extLst>
            <c:ext xmlns:c16="http://schemas.microsoft.com/office/drawing/2014/chart" uri="{C3380CC4-5D6E-409C-BE32-E72D297353CC}">
              <c16:uniqueId val="{00000000-115A-4B6C-9703-FB8588C05095}"/>
            </c:ext>
          </c:extLst>
        </c:ser>
        <c:ser>
          <c:idx val="1"/>
          <c:order val="1"/>
          <c:tx>
            <c:strRef>
              <c:f>'8.8'!$M$40</c:f>
              <c:strCache>
                <c:ptCount val="1"/>
                <c:pt idx="0">
                  <c:v>Gross heat production</c:v>
                </c:pt>
              </c:strCache>
            </c:strRef>
          </c:tx>
          <c:invertIfNegative val="0"/>
          <c:val>
            <c:numRef>
              <c:f>'8.8'!$N$40</c:f>
              <c:numCache>
                <c:formatCode>0.0%</c:formatCode>
                <c:ptCount val="1"/>
                <c:pt idx="0">
                  <c:v>0.19660790556765143</c:v>
                </c:pt>
              </c:numCache>
            </c:numRef>
          </c:val>
          <c:extLst>
            <c:ext xmlns:c16="http://schemas.microsoft.com/office/drawing/2014/chart" uri="{C3380CC4-5D6E-409C-BE32-E72D297353CC}">
              <c16:uniqueId val="{00000001-115A-4B6C-9703-FB8588C05095}"/>
            </c:ext>
          </c:extLst>
        </c:ser>
        <c:ser>
          <c:idx val="2"/>
          <c:order val="2"/>
          <c:tx>
            <c:strRef>
              <c:f>'8.8'!$M$41</c:f>
              <c:strCache>
                <c:ptCount val="1"/>
                <c:pt idx="0">
                  <c:v>Heat supply</c:v>
                </c:pt>
              </c:strCache>
            </c:strRef>
          </c:tx>
          <c:invertIfNegative val="0"/>
          <c:val>
            <c:numRef>
              <c:f>'8.8'!$N$41</c:f>
              <c:numCache>
                <c:formatCode>0.0%</c:formatCode>
                <c:ptCount val="1"/>
                <c:pt idx="0">
                  <c:v>0.17058107890656041</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valAx>
    </c:plotArea>
    <c:legend>
      <c:legendPos val="b"/>
      <c:layout>
        <c:manualLayout>
          <c:xMode val="edge"/>
          <c:yMode val="edge"/>
          <c:x val="2.8660647875041679E-2"/>
          <c:y val="0.68642919059969776"/>
          <c:w val="0.56654257129992647"/>
          <c:h val="0.3135708094003020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b="1" i="0" u="none" strike="noStrike" baseline="0">
                <a:solidFill>
                  <a:srgbClr val="233060"/>
                </a:solidFill>
                <a:effectLst/>
                <a:latin typeface="Arial" panose="020B0604020202020204" pitchFamily="34" charset="0"/>
                <a:cs typeface="Arial" panose="020B0604020202020204" pitchFamily="34" charset="0"/>
              </a:rPr>
              <a:t>Heat supply by fuel </a:t>
            </a:r>
            <a:r>
              <a:rPr lang="en-US" sz="1000" b="1" i="0" u="none" strike="noStrike" baseline="0">
                <a:solidFill>
                  <a:srgbClr val="233060"/>
                </a:solidFill>
                <a:effectLst/>
                <a:latin typeface="Arial" panose="020B0604020202020204" pitchFamily="34" charset="0"/>
                <a:cs typeface="Arial" panose="020B0604020202020204" pitchFamily="34" charset="0"/>
              </a:rPr>
              <a:t>[</a:t>
            </a:r>
            <a:r>
              <a:rPr lang="cs-CZ" sz="1000" b="1" i="0" u="none" strike="noStrike" baseline="0">
                <a:solidFill>
                  <a:srgbClr val="233060"/>
                </a:solidFill>
                <a:effectLst/>
                <a:latin typeface="Arial" panose="020B0604020202020204" pitchFamily="34" charset="0"/>
                <a:cs typeface="Arial" panose="020B0604020202020204" pitchFamily="34" charset="0"/>
              </a:rPr>
              <a:t>TJ</a:t>
            </a:r>
            <a:r>
              <a:rPr lang="en-US" sz="1000" b="1" i="0" u="none" strike="noStrike"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Biomass</c:v>
                </c:pt>
              </c:strCache>
            </c:strRef>
          </c:tx>
          <c:spPr>
            <a:solidFill>
              <a:srgbClr val="23315F"/>
            </a:solidFill>
          </c:spPr>
          <c:invertIfNegative val="0"/>
          <c:val>
            <c:numRef>
              <c:f>'8.8'!$B$10:$M$10</c:f>
              <c:numCache>
                <c:formatCode>#,##0.0</c:formatCode>
                <c:ptCount val="12"/>
                <c:pt idx="0">
                  <c:v>74.141695999999996</c:v>
                </c:pt>
                <c:pt idx="1">
                  <c:v>79.101620999999994</c:v>
                </c:pt>
                <c:pt idx="2">
                  <c:v>89.49401300000001</c:v>
                </c:pt>
                <c:pt idx="3">
                  <c:v>84.148202999999995</c:v>
                </c:pt>
                <c:pt idx="4">
                  <c:v>54.209178000000009</c:v>
                </c:pt>
                <c:pt idx="5">
                  <c:v>42.405510999999997</c:v>
                </c:pt>
                <c:pt idx="6">
                  <c:v>32.680713000000004</c:v>
                </c:pt>
                <c:pt idx="7">
                  <c:v>24.696981999999995</c:v>
                </c:pt>
                <c:pt idx="8">
                  <c:v>50.691786000000008</c:v>
                </c:pt>
                <c:pt idx="9">
                  <c:v>66.561958000000004</c:v>
                </c:pt>
                <c:pt idx="10">
                  <c:v>81.492729999999995</c:v>
                </c:pt>
                <c:pt idx="11">
                  <c:v>79.360516000000004</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Biogas</c:v>
                </c:pt>
              </c:strCache>
            </c:strRef>
          </c:tx>
          <c:spPr>
            <a:solidFill>
              <a:srgbClr val="5A6588"/>
            </a:solidFill>
          </c:spPr>
          <c:invertIfNegative val="0"/>
          <c:val>
            <c:numRef>
              <c:f>'8.8'!$B$11:$M$11</c:f>
              <c:numCache>
                <c:formatCode>#,##0.0</c:formatCode>
                <c:ptCount val="12"/>
                <c:pt idx="0">
                  <c:v>0.115282</c:v>
                </c:pt>
                <c:pt idx="1">
                  <c:v>0.11099799999999999</c:v>
                </c:pt>
                <c:pt idx="2">
                  <c:v>0.126473</c:v>
                </c:pt>
                <c:pt idx="3">
                  <c:v>0.16252800000000003</c:v>
                </c:pt>
                <c:pt idx="4">
                  <c:v>6.2502000000000002E-2</c:v>
                </c:pt>
                <c:pt idx="5">
                  <c:v>4.4965000000000005E-2</c:v>
                </c:pt>
                <c:pt idx="6">
                  <c:v>5.5458E-2</c:v>
                </c:pt>
                <c:pt idx="7">
                  <c:v>3.7086000000000001E-2</c:v>
                </c:pt>
                <c:pt idx="8">
                  <c:v>5.2978999999999998E-2</c:v>
                </c:pt>
                <c:pt idx="9">
                  <c:v>9.4856999999999997E-2</c:v>
                </c:pt>
                <c:pt idx="10">
                  <c:v>0.13278700000000002</c:v>
                </c:pt>
                <c:pt idx="11">
                  <c:v>0.12649199999999999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Hard coal</c:v>
                </c:pt>
              </c:strCache>
            </c:strRef>
          </c:tx>
          <c:spPr>
            <a:solidFill>
              <a:srgbClr val="9198B0"/>
            </a:solidFill>
          </c:spPr>
          <c:invertIfNegative val="0"/>
          <c:val>
            <c:numRef>
              <c:f>'8.8'!$B$12:$M$12</c:f>
              <c:numCache>
                <c:formatCode>#,##0.0</c:formatCode>
                <c:ptCount val="12"/>
                <c:pt idx="0">
                  <c:v>1364.4119619999999</c:v>
                </c:pt>
                <c:pt idx="1">
                  <c:v>1008.9824829999998</c:v>
                </c:pt>
                <c:pt idx="2">
                  <c:v>1097.4478819999999</c:v>
                </c:pt>
                <c:pt idx="3">
                  <c:v>757.08278400000006</c:v>
                </c:pt>
                <c:pt idx="4">
                  <c:v>290.37268900000004</c:v>
                </c:pt>
                <c:pt idx="5">
                  <c:v>201.62461300000001</c:v>
                </c:pt>
                <c:pt idx="6">
                  <c:v>216.125539</c:v>
                </c:pt>
                <c:pt idx="7">
                  <c:v>213.83398399999999</c:v>
                </c:pt>
                <c:pt idx="8">
                  <c:v>342.55353500000001</c:v>
                </c:pt>
                <c:pt idx="9">
                  <c:v>496.03025199999996</c:v>
                </c:pt>
                <c:pt idx="10">
                  <c:v>843.22719099999995</c:v>
                </c:pt>
                <c:pt idx="11">
                  <c:v>1239.1609989999999</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Electrical energy</c:v>
                </c:pt>
              </c:strCache>
            </c:strRef>
          </c:tx>
          <c:spPr>
            <a:solidFill>
              <a:srgbClr val="C8CBD7"/>
            </a:solidFill>
          </c:spPr>
          <c:invertIfNegative val="0"/>
          <c:val>
            <c:numRef>
              <c:f>'8.8'!$B$13:$M$13</c:f>
              <c:numCache>
                <c:formatCode>#,##0.0</c:formatCode>
                <c:ptCount val="12"/>
                <c:pt idx="0">
                  <c:v>0.219</c:v>
                </c:pt>
                <c:pt idx="1">
                  <c:v>0.16500000000000001</c:v>
                </c:pt>
                <c:pt idx="2">
                  <c:v>0.14499999999999999</c:v>
                </c:pt>
                <c:pt idx="3">
                  <c:v>6.4000000000000001E-2</c:v>
                </c:pt>
                <c:pt idx="4">
                  <c:v>3.0325999999999999E-2</c:v>
                </c:pt>
                <c:pt idx="5">
                  <c:v>1.7752E-2</c:v>
                </c:pt>
                <c:pt idx="6">
                  <c:v>1.7899000000000002E-2</c:v>
                </c:pt>
                <c:pt idx="7">
                  <c:v>1.6553000000000002E-2</c:v>
                </c:pt>
                <c:pt idx="8">
                  <c:v>1.5695999999999998E-2</c:v>
                </c:pt>
                <c:pt idx="9">
                  <c:v>0</c:v>
                </c:pt>
                <c:pt idx="10">
                  <c:v>7.2859999999999999E-3</c:v>
                </c:pt>
                <c:pt idx="11">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Ambient energy (heat pump)</c:v>
                </c:pt>
              </c:strCache>
            </c:strRef>
          </c:tx>
          <c:spPr>
            <a:solidFill>
              <a:srgbClr val="E02C1F"/>
            </a:solidFill>
          </c:spPr>
          <c:invertIfNegative val="0"/>
          <c:val>
            <c:numRef>
              <c:f>'8.8'!$B$14:$M$14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Solar energy (solar panel)</c:v>
                </c:pt>
              </c:strCache>
            </c:strRef>
          </c:tx>
          <c:spPr>
            <a:solidFill>
              <a:srgbClr val="E86158"/>
            </a:solidFill>
          </c:spPr>
          <c:invertIfNegative val="0"/>
          <c:val>
            <c:numRef>
              <c:f>'8.8'!$B$15:$M$15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Brown coal</c:v>
                </c:pt>
              </c:strCache>
            </c:strRef>
          </c:tx>
          <c:spPr>
            <a:solidFill>
              <a:srgbClr val="F0948F"/>
            </a:solidFill>
          </c:spPr>
          <c:invertIfNegative val="0"/>
          <c:val>
            <c:numRef>
              <c:f>'8.8'!$B$16:$M$16</c:f>
              <c:numCache>
                <c:formatCode>#,##0.0</c:formatCode>
                <c:ptCount val="12"/>
                <c:pt idx="0">
                  <c:v>53.866204999999994</c:v>
                </c:pt>
                <c:pt idx="1">
                  <c:v>39.405110000000001</c:v>
                </c:pt>
                <c:pt idx="2">
                  <c:v>50.302835999999999</c:v>
                </c:pt>
                <c:pt idx="3">
                  <c:v>17.793157999999998</c:v>
                </c:pt>
                <c:pt idx="4">
                  <c:v>10.142320999999999</c:v>
                </c:pt>
                <c:pt idx="5">
                  <c:v>16.170329000000002</c:v>
                </c:pt>
                <c:pt idx="6">
                  <c:v>11.528240000000002</c:v>
                </c:pt>
                <c:pt idx="7">
                  <c:v>13.554586</c:v>
                </c:pt>
                <c:pt idx="8">
                  <c:v>18.522849999999998</c:v>
                </c:pt>
                <c:pt idx="9">
                  <c:v>14.634207</c:v>
                </c:pt>
                <c:pt idx="10">
                  <c:v>27.890414</c:v>
                </c:pt>
                <c:pt idx="11">
                  <c:v>87.950416000000018</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Nuclear fuel</c:v>
                </c:pt>
              </c:strCache>
            </c:strRef>
          </c:tx>
          <c:spPr>
            <a:solidFill>
              <a:srgbClr val="F7C9C7"/>
            </a:solidFill>
          </c:spPr>
          <c:invertIfNegative val="0"/>
          <c:val>
            <c:numRef>
              <c:f>'8.8'!$B$17:$M$17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Coke</c:v>
                </c:pt>
              </c:strCache>
            </c:strRef>
          </c:tx>
          <c:spPr>
            <a:solidFill>
              <a:srgbClr val="262626"/>
            </a:solidFill>
          </c:spPr>
          <c:invertIfNegative val="0"/>
          <c:val>
            <c:numRef>
              <c:f>'8.8'!$B$18:$M$18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Waste heat</c:v>
                </c:pt>
              </c:strCache>
            </c:strRef>
          </c:tx>
          <c:spPr>
            <a:solidFill>
              <a:srgbClr val="646363"/>
            </a:solidFill>
          </c:spPr>
          <c:invertIfNegative val="0"/>
          <c:val>
            <c:numRef>
              <c:f>'8.8'!$B$19:$M$19</c:f>
              <c:numCache>
                <c:formatCode>#,##0.0</c:formatCode>
                <c:ptCount val="12"/>
                <c:pt idx="0">
                  <c:v>62.973839999999996</c:v>
                </c:pt>
                <c:pt idx="1">
                  <c:v>49.64678</c:v>
                </c:pt>
                <c:pt idx="2">
                  <c:v>53.351469999999999</c:v>
                </c:pt>
                <c:pt idx="3">
                  <c:v>51.606010000000005</c:v>
                </c:pt>
                <c:pt idx="4">
                  <c:v>52.615319999999997</c:v>
                </c:pt>
                <c:pt idx="5">
                  <c:v>46.832190000000004</c:v>
                </c:pt>
                <c:pt idx="6">
                  <c:v>47.525750000000002</c:v>
                </c:pt>
                <c:pt idx="7">
                  <c:v>42.014769999999999</c:v>
                </c:pt>
                <c:pt idx="8">
                  <c:v>50.792089999999995</c:v>
                </c:pt>
                <c:pt idx="9">
                  <c:v>37.934179999999998</c:v>
                </c:pt>
                <c:pt idx="10">
                  <c:v>55.495449999999998</c:v>
                </c:pt>
                <c:pt idx="11">
                  <c:v>47.681989999999999</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Other liquid fuels</c:v>
                </c:pt>
              </c:strCache>
            </c:strRef>
          </c:tx>
          <c:spPr>
            <a:solidFill>
              <a:srgbClr val="9D9D9C"/>
            </a:solidFill>
          </c:spPr>
          <c:invertIfNegative val="0"/>
          <c:val>
            <c:numRef>
              <c:f>'8.8'!$B$20:$M$20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Other solid fuels</c:v>
                </c:pt>
              </c:strCache>
            </c:strRef>
          </c:tx>
          <c:spPr>
            <a:solidFill>
              <a:srgbClr val="D0D0D0"/>
            </a:solidFill>
          </c:spPr>
          <c:invertIfNegative val="0"/>
          <c:val>
            <c:numRef>
              <c:f>'8.8'!$B$21:$M$21</c:f>
              <c:numCache>
                <c:formatCode>#,##0.0</c:formatCode>
                <c:ptCount val="12"/>
                <c:pt idx="0">
                  <c:v>5.1999999999999998E-2</c:v>
                </c:pt>
                <c:pt idx="1">
                  <c:v>0.32800000000000001</c:v>
                </c:pt>
                <c:pt idx="2">
                  <c:v>5.58</c:v>
                </c:pt>
                <c:pt idx="3">
                  <c:v>4.3630000000000004</c:v>
                </c:pt>
                <c:pt idx="4">
                  <c:v>0.56000000000000005</c:v>
                </c:pt>
                <c:pt idx="5">
                  <c:v>1.1559999999999999</c:v>
                </c:pt>
                <c:pt idx="6">
                  <c:v>1.0229999999999999</c:v>
                </c:pt>
                <c:pt idx="7">
                  <c:v>1.27</c:v>
                </c:pt>
                <c:pt idx="8">
                  <c:v>5.0949999999999998</c:v>
                </c:pt>
                <c:pt idx="9">
                  <c:v>0</c:v>
                </c:pt>
                <c:pt idx="10">
                  <c:v>0.20899999999999999</c:v>
                </c:pt>
                <c:pt idx="11">
                  <c:v>4.3959999999999999</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Other gases</c:v>
                </c:pt>
              </c:strCache>
            </c:strRef>
          </c:tx>
          <c:spPr>
            <a:pattFill prst="ltUpDiag">
              <a:fgClr>
                <a:srgbClr val="23315F"/>
              </a:fgClr>
              <a:bgClr>
                <a:sysClr val="window" lastClr="FFFFFF"/>
              </a:bgClr>
            </a:pattFill>
          </c:spPr>
          <c:invertIfNegative val="0"/>
          <c:val>
            <c:numRef>
              <c:f>'8.8'!$B$22:$M$22</c:f>
              <c:numCache>
                <c:formatCode>#,##0.0</c:formatCode>
                <c:ptCount val="12"/>
                <c:pt idx="0">
                  <c:v>329.79052199999995</c:v>
                </c:pt>
                <c:pt idx="1">
                  <c:v>264.42772599999995</c:v>
                </c:pt>
                <c:pt idx="2">
                  <c:v>279.88391799999994</c:v>
                </c:pt>
                <c:pt idx="3">
                  <c:v>283.81661199999996</c:v>
                </c:pt>
                <c:pt idx="4">
                  <c:v>151.649665</c:v>
                </c:pt>
                <c:pt idx="5">
                  <c:v>111.57327199999999</c:v>
                </c:pt>
                <c:pt idx="6">
                  <c:v>89.955542000000008</c:v>
                </c:pt>
                <c:pt idx="7">
                  <c:v>111.30842999999999</c:v>
                </c:pt>
                <c:pt idx="8">
                  <c:v>134.52588500000002</c:v>
                </c:pt>
                <c:pt idx="9">
                  <c:v>180.24208899999996</c:v>
                </c:pt>
                <c:pt idx="10">
                  <c:v>245.80269900000002</c:v>
                </c:pt>
                <c:pt idx="11">
                  <c:v>232.17043699999999</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Other</c:v>
                </c:pt>
              </c:strCache>
            </c:strRef>
          </c:tx>
          <c:spPr>
            <a:pattFill prst="ltUpDiag">
              <a:fgClr>
                <a:srgbClr val="E02C1F"/>
              </a:fgClr>
              <a:bgClr>
                <a:sysClr val="window" lastClr="FFFFFF"/>
              </a:bgClr>
            </a:pattFill>
          </c:spPr>
          <c:invertIfNegative val="0"/>
          <c:val>
            <c:numRef>
              <c:f>'8.8'!$B$23:$M$23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Fuel oils</c:v>
                </c:pt>
              </c:strCache>
            </c:strRef>
          </c:tx>
          <c:spPr>
            <a:pattFill prst="ltUpDiag">
              <a:fgClr>
                <a:srgbClr val="5A6588"/>
              </a:fgClr>
              <a:bgClr>
                <a:sysClr val="window" lastClr="FFFFFF"/>
              </a:bgClr>
            </a:pattFill>
          </c:spPr>
          <c:invertIfNegative val="0"/>
          <c:val>
            <c:numRef>
              <c:f>'8.8'!$B$24:$M$24</c:f>
              <c:numCache>
                <c:formatCode>#,##0.0</c:formatCode>
                <c:ptCount val="12"/>
                <c:pt idx="0">
                  <c:v>0.60853599999999997</c:v>
                </c:pt>
                <c:pt idx="1">
                  <c:v>0.51403999999999994</c:v>
                </c:pt>
                <c:pt idx="2">
                  <c:v>0.51902700000000002</c:v>
                </c:pt>
                <c:pt idx="3">
                  <c:v>0.15793399999999999</c:v>
                </c:pt>
                <c:pt idx="4">
                  <c:v>0.12732399999999999</c:v>
                </c:pt>
                <c:pt idx="5">
                  <c:v>1.2218999999999999E-2</c:v>
                </c:pt>
                <c:pt idx="6">
                  <c:v>0.14069499999999999</c:v>
                </c:pt>
                <c:pt idx="7">
                  <c:v>8.9203999999999992E-2</c:v>
                </c:pt>
                <c:pt idx="8">
                  <c:v>0.198967</c:v>
                </c:pt>
                <c:pt idx="9">
                  <c:v>0.21192900000000001</c:v>
                </c:pt>
                <c:pt idx="10">
                  <c:v>0.34898499999999993</c:v>
                </c:pt>
                <c:pt idx="11">
                  <c:v>1.083537</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Natural gas</c:v>
                </c:pt>
              </c:strCache>
            </c:strRef>
          </c:tx>
          <c:spPr>
            <a:pattFill prst="ltUpDiag">
              <a:fgClr>
                <a:srgbClr val="E86158"/>
              </a:fgClr>
              <a:bgClr>
                <a:sysClr val="window" lastClr="FFFFFF"/>
              </a:bgClr>
            </a:pattFill>
          </c:spPr>
          <c:invertIfNegative val="0"/>
          <c:val>
            <c:numRef>
              <c:f>'8.8'!$B$25:$M$25</c:f>
              <c:numCache>
                <c:formatCode>#,##0.0</c:formatCode>
                <c:ptCount val="12"/>
                <c:pt idx="0">
                  <c:v>253.00797499999999</c:v>
                </c:pt>
                <c:pt idx="1">
                  <c:v>235.11862400000001</c:v>
                </c:pt>
                <c:pt idx="2">
                  <c:v>207.63024100000004</c:v>
                </c:pt>
                <c:pt idx="3">
                  <c:v>187.621093</c:v>
                </c:pt>
                <c:pt idx="4">
                  <c:v>76.90110700000001</c:v>
                </c:pt>
                <c:pt idx="5">
                  <c:v>53.437587000000001</c:v>
                </c:pt>
                <c:pt idx="6">
                  <c:v>46.190165000000007</c:v>
                </c:pt>
                <c:pt idx="7">
                  <c:v>49.163778999999991</c:v>
                </c:pt>
                <c:pt idx="8">
                  <c:v>61.934777999999987</c:v>
                </c:pt>
                <c:pt idx="9">
                  <c:v>116.16794099999997</c:v>
                </c:pt>
                <c:pt idx="10">
                  <c:v>167.16484299999999</c:v>
                </c:pt>
                <c:pt idx="11">
                  <c:v>310.16763199999997</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5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effectLst/>
              </a:rPr>
              <a:t>Czech Regions' share in heat supply</a:t>
            </a:r>
            <a:endParaRPr lang="cs-CZ" sz="1000">
              <a:effectLst/>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DE1A-44E4-AEB6-A3524CFE6F2B}"/>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3793.0989599999998</c:v>
                </c:pt>
                <c:pt idx="1">
                  <c:v>4658.3249020000003</c:v>
                </c:pt>
                <c:pt idx="2">
                  <c:v>5176.31891</c:v>
                </c:pt>
                <c:pt idx="3">
                  <c:v>3258.3393830000005</c:v>
                </c:pt>
                <c:pt idx="4">
                  <c:v>1538.6170420000001</c:v>
                </c:pt>
                <c:pt idx="5">
                  <c:v>2836.8184899999997</c:v>
                </c:pt>
                <c:pt idx="6">
                  <c:v>1952.4164360100374</c:v>
                </c:pt>
                <c:pt idx="7">
                  <c:v>13999.58721</c:v>
                </c:pt>
                <c:pt idx="8">
                  <c:v>3152.5012489999999</c:v>
                </c:pt>
                <c:pt idx="9">
                  <c:v>3902.6815980000015</c:v>
                </c:pt>
                <c:pt idx="10">
                  <c:v>3908.2913809999995</c:v>
                </c:pt>
                <c:pt idx="11">
                  <c:v>18709.773656000005</c:v>
                </c:pt>
                <c:pt idx="12">
                  <c:v>11515.539673999998</c:v>
                </c:pt>
                <c:pt idx="13">
                  <c:v>3667.6822573607628</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rgbClr val="233060"/>
                </a:solidFill>
              </a:defRPr>
            </a:pPr>
            <a:r>
              <a:rPr lang="cs-CZ" sz="1000" b="1" i="0" baseline="0">
                <a:solidFill>
                  <a:srgbClr val="233060"/>
                </a:solidFill>
                <a:effectLst/>
              </a:rPr>
              <a:t>Heat consumption by national economy sector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Industry</c:v>
                </c:pt>
              </c:strCache>
            </c:strRef>
          </c:tx>
          <c:invertIfNegative val="0"/>
          <c:val>
            <c:numRef>
              <c:f>'8.9'!$B$27:$M$27</c:f>
              <c:numCache>
                <c:formatCode>#,##0.0</c:formatCode>
                <c:ptCount val="12"/>
                <c:pt idx="0">
                  <c:v>89.435012999999998</c:v>
                </c:pt>
                <c:pt idx="1">
                  <c:v>70.548342000000005</c:v>
                </c:pt>
                <c:pt idx="2">
                  <c:v>71.215845999999999</c:v>
                </c:pt>
                <c:pt idx="3">
                  <c:v>48.056517000000014</c:v>
                </c:pt>
                <c:pt idx="4">
                  <c:v>25.976352000000002</c:v>
                </c:pt>
                <c:pt idx="5">
                  <c:v>21.288157000000002</c:v>
                </c:pt>
                <c:pt idx="6">
                  <c:v>20.438624000000001</c:v>
                </c:pt>
                <c:pt idx="7">
                  <c:v>19.452545999999998</c:v>
                </c:pt>
                <c:pt idx="8">
                  <c:v>40.030945000000003</c:v>
                </c:pt>
                <c:pt idx="9">
                  <c:v>31.852405000000001</c:v>
                </c:pt>
                <c:pt idx="10">
                  <c:v>49.92407200000001</c:v>
                </c:pt>
                <c:pt idx="11">
                  <c:v>64.535031000000004</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Energy</c:v>
                </c:pt>
              </c:strCache>
            </c:strRef>
          </c:tx>
          <c:invertIfNegative val="0"/>
          <c:val>
            <c:numRef>
              <c:f>'8.9'!$B$28:$M$28</c:f>
              <c:numCache>
                <c:formatCode>#,##0.0</c:formatCode>
                <c:ptCount val="12"/>
                <c:pt idx="0">
                  <c:v>12.790766000000001</c:v>
                </c:pt>
                <c:pt idx="1">
                  <c:v>9.1095779999999991</c:v>
                </c:pt>
                <c:pt idx="2">
                  <c:v>9.3985049999999983</c:v>
                </c:pt>
                <c:pt idx="3">
                  <c:v>3.5521449999999999</c:v>
                </c:pt>
                <c:pt idx="4">
                  <c:v>0.44145299999999998</c:v>
                </c:pt>
                <c:pt idx="5">
                  <c:v>0.35314200000000001</c:v>
                </c:pt>
                <c:pt idx="6">
                  <c:v>0.32101200000000002</c:v>
                </c:pt>
                <c:pt idx="7">
                  <c:v>0.35386900000000004</c:v>
                </c:pt>
                <c:pt idx="8">
                  <c:v>0.35881299999999999</c:v>
                </c:pt>
                <c:pt idx="9">
                  <c:v>0.98850099999999996</c:v>
                </c:pt>
                <c:pt idx="10">
                  <c:v>5.2486319999999997</c:v>
                </c:pt>
                <c:pt idx="11">
                  <c:v>9.8539530000000006</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Transport</c:v>
                </c:pt>
              </c:strCache>
            </c:strRef>
          </c:tx>
          <c:invertIfNegative val="0"/>
          <c:val>
            <c:numRef>
              <c:f>'8.9'!$B$29:$M$29</c:f>
              <c:numCache>
                <c:formatCode>#,##0.0</c:formatCode>
                <c:ptCount val="12"/>
                <c:pt idx="0">
                  <c:v>0.22282999999999997</c:v>
                </c:pt>
                <c:pt idx="1">
                  <c:v>0.20770999999999998</c:v>
                </c:pt>
                <c:pt idx="2">
                  <c:v>0.19711000000000001</c:v>
                </c:pt>
                <c:pt idx="3">
                  <c:v>9.5909999999999995E-2</c:v>
                </c:pt>
                <c:pt idx="4">
                  <c:v>1.0199999999999999E-2</c:v>
                </c:pt>
                <c:pt idx="5">
                  <c:v>6.1999999999999998E-3</c:v>
                </c:pt>
                <c:pt idx="6">
                  <c:v>0</c:v>
                </c:pt>
                <c:pt idx="7">
                  <c:v>3.0999999999999999E-3</c:v>
                </c:pt>
                <c:pt idx="8">
                  <c:v>1.8890000000000001E-2</c:v>
                </c:pt>
                <c:pt idx="9">
                  <c:v>2.649E-2</c:v>
                </c:pt>
                <c:pt idx="10">
                  <c:v>5.9639999999999999E-2</c:v>
                </c:pt>
                <c:pt idx="11">
                  <c:v>0.17630000000000001</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Construction</c:v>
                </c:pt>
              </c:strCache>
            </c:strRef>
          </c:tx>
          <c:invertIfNegative val="0"/>
          <c:val>
            <c:numRef>
              <c:f>'8.9'!$B$30:$M$30</c:f>
              <c:numCache>
                <c:formatCode>#,##0.0</c:formatCode>
                <c:ptCount val="12"/>
                <c:pt idx="0">
                  <c:v>5.3376760000000001</c:v>
                </c:pt>
                <c:pt idx="1">
                  <c:v>3.7894399999999999</c:v>
                </c:pt>
                <c:pt idx="2">
                  <c:v>3.602624</c:v>
                </c:pt>
                <c:pt idx="3">
                  <c:v>2.0195690000000002</c:v>
                </c:pt>
                <c:pt idx="4">
                  <c:v>0.16822200000000001</c:v>
                </c:pt>
                <c:pt idx="5">
                  <c:v>3.7045000000000002E-2</c:v>
                </c:pt>
                <c:pt idx="6">
                  <c:v>3.7615000000000003E-2</c:v>
                </c:pt>
                <c:pt idx="7">
                  <c:v>3.8172999999999999E-2</c:v>
                </c:pt>
                <c:pt idx="8">
                  <c:v>0.23878899999999997</c:v>
                </c:pt>
                <c:pt idx="9">
                  <c:v>0.47181400000000001</c:v>
                </c:pt>
                <c:pt idx="10">
                  <c:v>1.954253</c:v>
                </c:pt>
                <c:pt idx="11">
                  <c:v>4.2104939999999997</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Farming and forestry</c:v>
                </c:pt>
              </c:strCache>
            </c:strRef>
          </c:tx>
          <c:invertIfNegative val="0"/>
          <c:val>
            <c:numRef>
              <c:f>'8.9'!$B$31:$M$31</c:f>
              <c:numCache>
                <c:formatCode>#,##0.0</c:formatCode>
                <c:ptCount val="12"/>
                <c:pt idx="0">
                  <c:v>1.168183</c:v>
                </c:pt>
                <c:pt idx="1">
                  <c:v>1.0428040000000001</c:v>
                </c:pt>
                <c:pt idx="2">
                  <c:v>1.215797</c:v>
                </c:pt>
                <c:pt idx="3">
                  <c:v>1.1238229999999998</c:v>
                </c:pt>
                <c:pt idx="4">
                  <c:v>0.65943399999999996</c:v>
                </c:pt>
                <c:pt idx="5">
                  <c:v>0.46380399999999999</c:v>
                </c:pt>
                <c:pt idx="6">
                  <c:v>0.30954499999999996</c:v>
                </c:pt>
                <c:pt idx="7">
                  <c:v>0.34057100000000001</c:v>
                </c:pt>
                <c:pt idx="8">
                  <c:v>0.49263599999999996</c:v>
                </c:pt>
                <c:pt idx="9">
                  <c:v>0.565083</c:v>
                </c:pt>
                <c:pt idx="10">
                  <c:v>0.894258</c:v>
                </c:pt>
                <c:pt idx="11">
                  <c:v>0.87766000000000011</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Households</c:v>
                </c:pt>
              </c:strCache>
            </c:strRef>
          </c:tx>
          <c:spPr>
            <a:solidFill>
              <a:schemeClr val="accent6"/>
            </a:solidFill>
          </c:spPr>
          <c:invertIfNegative val="0"/>
          <c:val>
            <c:numRef>
              <c:f>'8.9'!$B$32:$M$32</c:f>
              <c:numCache>
                <c:formatCode>#,##0.0</c:formatCode>
                <c:ptCount val="12"/>
                <c:pt idx="0">
                  <c:v>241.37414399999997</c:v>
                </c:pt>
                <c:pt idx="1">
                  <c:v>186.72750799999997</c:v>
                </c:pt>
                <c:pt idx="2">
                  <c:v>184.57544499999997</c:v>
                </c:pt>
                <c:pt idx="3">
                  <c:v>135.07895900000003</c:v>
                </c:pt>
                <c:pt idx="4">
                  <c:v>57.07615899999999</c:v>
                </c:pt>
                <c:pt idx="5">
                  <c:v>42.429158999999991</c:v>
                </c:pt>
                <c:pt idx="6">
                  <c:v>39.144549999999995</c:v>
                </c:pt>
                <c:pt idx="7">
                  <c:v>40.733315000000005</c:v>
                </c:pt>
                <c:pt idx="8">
                  <c:v>66.282302000000001</c:v>
                </c:pt>
                <c:pt idx="9">
                  <c:v>102.045193</c:v>
                </c:pt>
                <c:pt idx="10">
                  <c:v>162.764364</c:v>
                </c:pt>
                <c:pt idx="11">
                  <c:v>229.79090100000002</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Retail, services, schools, health care</c:v>
                </c:pt>
              </c:strCache>
            </c:strRef>
          </c:tx>
          <c:spPr>
            <a:solidFill>
              <a:srgbClr val="F0948F"/>
            </a:solidFill>
          </c:spPr>
          <c:invertIfNegative val="0"/>
          <c:val>
            <c:numRef>
              <c:f>'8.9'!$B$33:$M$33</c:f>
              <c:numCache>
                <c:formatCode>#,##0.0</c:formatCode>
                <c:ptCount val="12"/>
                <c:pt idx="0">
                  <c:v>138.68617599999999</c:v>
                </c:pt>
                <c:pt idx="1">
                  <c:v>105.33350899999999</c:v>
                </c:pt>
                <c:pt idx="2">
                  <c:v>106.531858</c:v>
                </c:pt>
                <c:pt idx="3">
                  <c:v>78.558911999999978</c:v>
                </c:pt>
                <c:pt idx="4">
                  <c:v>40.085820000000005</c:v>
                </c:pt>
                <c:pt idx="5">
                  <c:v>29.010156000000002</c:v>
                </c:pt>
                <c:pt idx="6">
                  <c:v>31.37443</c:v>
                </c:pt>
                <c:pt idx="7">
                  <c:v>29.026948000000001</c:v>
                </c:pt>
                <c:pt idx="8">
                  <c:v>41.962257999999991</c:v>
                </c:pt>
                <c:pt idx="9">
                  <c:v>58.016201000000009</c:v>
                </c:pt>
                <c:pt idx="10">
                  <c:v>74.362014000000016</c:v>
                </c:pt>
                <c:pt idx="11">
                  <c:v>119.33296800000002</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Other</c:v>
                </c:pt>
              </c:strCache>
            </c:strRef>
          </c:tx>
          <c:spPr>
            <a:solidFill>
              <a:srgbClr val="F7C9C7"/>
            </a:solidFill>
          </c:spPr>
          <c:invertIfNegative val="0"/>
          <c:val>
            <c:numRef>
              <c:f>'8.9'!$B$34:$M$34</c:f>
              <c:numCache>
                <c:formatCode>#,##0.0</c:formatCode>
                <c:ptCount val="12"/>
                <c:pt idx="0">
                  <c:v>2.4521999999999999</c:v>
                </c:pt>
                <c:pt idx="1">
                  <c:v>1.98912</c:v>
                </c:pt>
                <c:pt idx="2">
                  <c:v>2.0880100000000001</c:v>
                </c:pt>
                <c:pt idx="3">
                  <c:v>1.62076</c:v>
                </c:pt>
                <c:pt idx="4">
                  <c:v>0.58484000000000003</c:v>
                </c:pt>
                <c:pt idx="5">
                  <c:v>0.23854</c:v>
                </c:pt>
                <c:pt idx="6">
                  <c:v>0.25370999999999999</c:v>
                </c:pt>
                <c:pt idx="7">
                  <c:v>0.22012000000000001</c:v>
                </c:pt>
                <c:pt idx="8">
                  <c:v>0.85224999999999995</c:v>
                </c:pt>
                <c:pt idx="9">
                  <c:v>0.94274999999999987</c:v>
                </c:pt>
                <c:pt idx="10">
                  <c:v>1.7575000000000001</c:v>
                </c:pt>
                <c:pt idx="11">
                  <c:v>2.3596300000000001</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defRPr>
            </a:pPr>
            <a:r>
              <a:rPr lang="cs-CZ"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'8.9'!$M$39</c:f>
              <c:strCache>
                <c:ptCount val="1"/>
                <c:pt idx="0">
                  <c:v>Installed capacity</c:v>
                </c:pt>
              </c:strCache>
            </c:strRef>
          </c:tx>
          <c:invertIfNegative val="0"/>
          <c:val>
            <c:numRef>
              <c:f>'8.9'!$N$39</c:f>
              <c:numCache>
                <c:formatCode>0.0%</c:formatCode>
                <c:ptCount val="1"/>
                <c:pt idx="0">
                  <c:v>3.5449806498826897E-2</c:v>
                </c:pt>
              </c:numCache>
            </c:numRef>
          </c:val>
          <c:extLst>
            <c:ext xmlns:c16="http://schemas.microsoft.com/office/drawing/2014/chart" uri="{C3380CC4-5D6E-409C-BE32-E72D297353CC}">
              <c16:uniqueId val="{00000000-5561-40B9-86E9-FCC4A9713A4F}"/>
            </c:ext>
          </c:extLst>
        </c:ser>
        <c:ser>
          <c:idx val="1"/>
          <c:order val="1"/>
          <c:tx>
            <c:strRef>
              <c:f>'8.9'!$M$40</c:f>
              <c:strCache>
                <c:ptCount val="1"/>
                <c:pt idx="0">
                  <c:v>Gross heat production</c:v>
                </c:pt>
              </c:strCache>
            </c:strRef>
          </c:tx>
          <c:invertIfNegative val="0"/>
          <c:val>
            <c:numRef>
              <c:f>'8.9'!$N$40</c:f>
              <c:numCache>
                <c:formatCode>0.0%</c:formatCode>
                <c:ptCount val="1"/>
                <c:pt idx="0">
                  <c:v>4.2960975882446739E-2</c:v>
                </c:pt>
              </c:numCache>
            </c:numRef>
          </c:val>
          <c:extLst>
            <c:ext xmlns:c16="http://schemas.microsoft.com/office/drawing/2014/chart" uri="{C3380CC4-5D6E-409C-BE32-E72D297353CC}">
              <c16:uniqueId val="{00000001-5561-40B9-86E9-FCC4A9713A4F}"/>
            </c:ext>
          </c:extLst>
        </c:ser>
        <c:ser>
          <c:idx val="2"/>
          <c:order val="2"/>
          <c:tx>
            <c:strRef>
              <c:f>'8.9'!$M$41</c:f>
              <c:strCache>
                <c:ptCount val="1"/>
                <c:pt idx="0">
                  <c:v>Heat supply</c:v>
                </c:pt>
              </c:strCache>
            </c:strRef>
          </c:tx>
          <c:invertIfNegative val="0"/>
          <c:val>
            <c:numRef>
              <c:f>'8.9'!$N$41</c:f>
              <c:numCache>
                <c:formatCode>0.0%</c:formatCode>
                <c:ptCount val="1"/>
                <c:pt idx="0">
                  <c:v>3.8412351467375823E-2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valAx>
    </c:plotArea>
    <c:legend>
      <c:legendPos val="b"/>
      <c:layout>
        <c:manualLayout>
          <c:xMode val="edge"/>
          <c:yMode val="edge"/>
          <c:x val="1.1157601115760111E-2"/>
          <c:y val="0.69121850786615746"/>
          <c:w val="0.61045256372242174"/>
          <c:h val="0.3007974601977148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solidFill>
                  <a:srgbClr val="233060"/>
                </a:solidFill>
              </a:defRPr>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b="1">
              <a:solidFill>
                <a:srgbClr val="233060"/>
              </a:solidFill>
              <a:effectLst/>
              <a:latin typeface="Arial" panose="020B0604020202020204" pitchFamily="34" charset="0"/>
              <a:cs typeface="Arial" panose="020B0604020202020204" pitchFamily="34" charset="0"/>
            </a:endParaRP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Biomass</c:v>
                </c:pt>
              </c:strCache>
            </c:strRef>
          </c:tx>
          <c:spPr>
            <a:solidFill>
              <a:srgbClr val="23315F"/>
            </a:solidFill>
          </c:spPr>
          <c:invertIfNegative val="0"/>
          <c:val>
            <c:numRef>
              <c:f>'8.9'!$B$10:$M$10</c:f>
              <c:numCache>
                <c:formatCode>#,##0.0</c:formatCode>
                <c:ptCount val="12"/>
                <c:pt idx="0">
                  <c:v>19.178827000000002</c:v>
                </c:pt>
                <c:pt idx="1">
                  <c:v>19.918504000000002</c:v>
                </c:pt>
                <c:pt idx="2">
                  <c:v>16.185248999999999</c:v>
                </c:pt>
                <c:pt idx="3">
                  <c:v>12.712969999999999</c:v>
                </c:pt>
                <c:pt idx="4">
                  <c:v>11.056182999999999</c:v>
                </c:pt>
                <c:pt idx="5">
                  <c:v>10.503829000000001</c:v>
                </c:pt>
                <c:pt idx="6">
                  <c:v>5.3757539999999997</c:v>
                </c:pt>
                <c:pt idx="7">
                  <c:v>5.4002199999999991</c:v>
                </c:pt>
                <c:pt idx="8">
                  <c:v>5.5558510000000005</c:v>
                </c:pt>
                <c:pt idx="9">
                  <c:v>7.1423310000000004</c:v>
                </c:pt>
                <c:pt idx="10">
                  <c:v>8.0227900000000005</c:v>
                </c:pt>
                <c:pt idx="11">
                  <c:v>10.192689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Biogas</c:v>
                </c:pt>
              </c:strCache>
            </c:strRef>
          </c:tx>
          <c:spPr>
            <a:solidFill>
              <a:srgbClr val="5A6588"/>
            </a:solidFill>
          </c:spPr>
          <c:invertIfNegative val="0"/>
          <c:val>
            <c:numRef>
              <c:f>'8.9'!$B$11:$M$11</c:f>
              <c:numCache>
                <c:formatCode>#,##0.0</c:formatCode>
                <c:ptCount val="12"/>
                <c:pt idx="0">
                  <c:v>4.1430009999999999</c:v>
                </c:pt>
                <c:pt idx="1">
                  <c:v>3.4387639999999995</c:v>
                </c:pt>
                <c:pt idx="2">
                  <c:v>3.7701199999999999</c:v>
                </c:pt>
                <c:pt idx="3">
                  <c:v>3.4177780000000002</c:v>
                </c:pt>
                <c:pt idx="4">
                  <c:v>2.6153020000000002</c:v>
                </c:pt>
                <c:pt idx="5">
                  <c:v>2.4355100000000003</c:v>
                </c:pt>
                <c:pt idx="6">
                  <c:v>2.2636599999999998</c:v>
                </c:pt>
                <c:pt idx="7">
                  <c:v>2.347289</c:v>
                </c:pt>
                <c:pt idx="8">
                  <c:v>2.0266109999999999</c:v>
                </c:pt>
                <c:pt idx="9">
                  <c:v>2.79799</c:v>
                </c:pt>
                <c:pt idx="10">
                  <c:v>3.1163440000000002</c:v>
                </c:pt>
                <c:pt idx="11">
                  <c:v>3.9108710000000002</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Hard coal</c:v>
                </c:pt>
              </c:strCache>
            </c:strRef>
          </c:tx>
          <c:spPr>
            <a:solidFill>
              <a:srgbClr val="9198B0"/>
            </a:solidFill>
          </c:spPr>
          <c:invertIfNegative val="0"/>
          <c:val>
            <c:numRef>
              <c:f>'8.9'!$B$12:$M$12</c:f>
              <c:numCache>
                <c:formatCode>#,##0.0</c:formatCode>
                <c:ptCount val="12"/>
                <c:pt idx="0">
                  <c:v>71.095623000000003</c:v>
                </c:pt>
                <c:pt idx="1">
                  <c:v>57.389991000000002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Electrical energy</c:v>
                </c:pt>
              </c:strCache>
            </c:strRef>
          </c:tx>
          <c:spPr>
            <a:solidFill>
              <a:srgbClr val="C8CBD7"/>
            </a:solidFill>
          </c:spPr>
          <c:invertIfNegative val="0"/>
          <c:val>
            <c:numRef>
              <c:f>'8.9'!$B$13:$M$13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Ambient energy (heat pump)</c:v>
                </c:pt>
              </c:strCache>
            </c:strRef>
          </c:tx>
          <c:spPr>
            <a:solidFill>
              <a:srgbClr val="E02C1F"/>
            </a:solidFill>
          </c:spPr>
          <c:invertIfNegative val="0"/>
          <c:val>
            <c:numRef>
              <c:f>'8.9'!$B$14:$M$14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Solar energy (solar panel)</c:v>
                </c:pt>
              </c:strCache>
            </c:strRef>
          </c:tx>
          <c:spPr>
            <a:solidFill>
              <a:srgbClr val="E86158"/>
            </a:solidFill>
          </c:spPr>
          <c:invertIfNegative val="0"/>
          <c:val>
            <c:numRef>
              <c:f>'8.9'!$B$15:$M$15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Brown coal</c:v>
                </c:pt>
              </c:strCache>
            </c:strRef>
          </c:tx>
          <c:spPr>
            <a:solidFill>
              <a:srgbClr val="F0948F"/>
            </a:solidFill>
          </c:spPr>
          <c:invertIfNegative val="0"/>
          <c:val>
            <c:numRef>
              <c:f>'8.9'!$B$16:$M$16</c:f>
              <c:numCache>
                <c:formatCode>#,##0.0</c:formatCode>
                <c:ptCount val="12"/>
                <c:pt idx="0">
                  <c:v>184.38093599999999</c:v>
                </c:pt>
                <c:pt idx="1">
                  <c:v>160.22312900000003</c:v>
                </c:pt>
                <c:pt idx="2">
                  <c:v>167.99426199999999</c:v>
                </c:pt>
                <c:pt idx="3">
                  <c:v>133.71916000000002</c:v>
                </c:pt>
                <c:pt idx="4">
                  <c:v>67.839217000000005</c:v>
                </c:pt>
                <c:pt idx="5">
                  <c:v>51.145141000000002</c:v>
                </c:pt>
                <c:pt idx="6">
                  <c:v>29.843512</c:v>
                </c:pt>
                <c:pt idx="7">
                  <c:v>52.152300000000004</c:v>
                </c:pt>
                <c:pt idx="8">
                  <c:v>77.216335999999998</c:v>
                </c:pt>
                <c:pt idx="9">
                  <c:v>92.531976</c:v>
                </c:pt>
                <c:pt idx="10">
                  <c:v>135.13385300000002</c:v>
                </c:pt>
                <c:pt idx="11">
                  <c:v>179.322238</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Nuclear fuel</c:v>
                </c:pt>
              </c:strCache>
            </c:strRef>
          </c:tx>
          <c:spPr>
            <a:solidFill>
              <a:srgbClr val="F7C9C7"/>
            </a:solidFill>
          </c:spPr>
          <c:invertIfNegative val="0"/>
          <c:val>
            <c:numRef>
              <c:f>'8.9'!$B$17:$M$17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Coke</c:v>
                </c:pt>
              </c:strCache>
            </c:strRef>
          </c:tx>
          <c:spPr>
            <a:solidFill>
              <a:srgbClr val="262626"/>
            </a:solidFill>
          </c:spPr>
          <c:invertIfNegative val="0"/>
          <c:val>
            <c:numRef>
              <c:f>'8.9'!$B$18:$M$18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Waste heat</c:v>
                </c:pt>
              </c:strCache>
            </c:strRef>
          </c:tx>
          <c:spPr>
            <a:solidFill>
              <a:srgbClr val="646363"/>
            </a:solidFill>
          </c:spPr>
          <c:invertIfNegative val="0"/>
          <c:val>
            <c:numRef>
              <c:f>'8.9'!$B$19:$M$19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Other liquid fuels</c:v>
                </c:pt>
              </c:strCache>
            </c:strRef>
          </c:tx>
          <c:spPr>
            <a:solidFill>
              <a:srgbClr val="9D9D9C"/>
            </a:solidFill>
          </c:spPr>
          <c:invertIfNegative val="0"/>
          <c:val>
            <c:numRef>
              <c:f>'8.9'!$B$20:$M$20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Other solid fuels</c:v>
                </c:pt>
              </c:strCache>
            </c:strRef>
          </c:tx>
          <c:spPr>
            <a:solidFill>
              <a:srgbClr val="D0D0D0"/>
            </a:solidFill>
          </c:spPr>
          <c:invertIfNegative val="0"/>
          <c:val>
            <c:numRef>
              <c:f>'8.9'!$B$21:$M$21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Other gases</c:v>
                </c:pt>
              </c:strCache>
            </c:strRef>
          </c:tx>
          <c:spPr>
            <a:pattFill prst="ltUpDiag">
              <a:fgClr>
                <a:srgbClr val="23315F"/>
              </a:fgClr>
              <a:bgClr>
                <a:sysClr val="window" lastClr="FFFFFF"/>
              </a:bgClr>
            </a:pattFill>
          </c:spPr>
          <c:invertIfNegative val="0"/>
          <c:val>
            <c:numRef>
              <c:f>'8.9'!$B$22:$M$22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Other</c:v>
                </c:pt>
              </c:strCache>
            </c:strRef>
          </c:tx>
          <c:spPr>
            <a:pattFill prst="ltUpDiag">
              <a:fgClr>
                <a:srgbClr val="E02C1F"/>
              </a:fgClr>
              <a:bgClr>
                <a:sysClr val="window" lastClr="FFFFFF"/>
              </a:bgClr>
            </a:pattFill>
          </c:spPr>
          <c:invertIfNegative val="0"/>
          <c:val>
            <c:numRef>
              <c:f>'8.9'!$B$23:$M$23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Fuel oils</c:v>
                </c:pt>
              </c:strCache>
            </c:strRef>
          </c:tx>
          <c:spPr>
            <a:pattFill prst="ltUpDiag">
              <a:fgClr>
                <a:srgbClr val="23315F"/>
              </a:fgClr>
              <a:bgClr>
                <a:sysClr val="window" lastClr="FFFFFF"/>
              </a:bgClr>
            </a:pattFill>
          </c:spPr>
          <c:invertIfNegative val="0"/>
          <c:val>
            <c:numRef>
              <c:f>'8.9'!$B$24:$M$24</c:f>
              <c:numCache>
                <c:formatCode>#,##0.0</c:formatCode>
                <c:ptCount val="12"/>
                <c:pt idx="0">
                  <c:v>48.067900000000002</c:v>
                </c:pt>
                <c:pt idx="1">
                  <c:v>16.549983000000001</c:v>
                </c:pt>
                <c:pt idx="2">
                  <c:v>13.216415000000001</c:v>
                </c:pt>
                <c:pt idx="3">
                  <c:v>3.4300509999999997</c:v>
                </c:pt>
                <c:pt idx="4">
                  <c:v>0.37148100000000001</c:v>
                </c:pt>
                <c:pt idx="5">
                  <c:v>0.10100000000000001</c:v>
                </c:pt>
                <c:pt idx="6">
                  <c:v>26.955648</c:v>
                </c:pt>
                <c:pt idx="7">
                  <c:v>0.123</c:v>
                </c:pt>
                <c:pt idx="8">
                  <c:v>0.83283600000000002</c:v>
                </c:pt>
                <c:pt idx="9">
                  <c:v>12.398132</c:v>
                </c:pt>
                <c:pt idx="10">
                  <c:v>3.3102849999999999</c:v>
                </c:pt>
                <c:pt idx="11">
                  <c:v>32.990507000000001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Natural gas</c:v>
                </c:pt>
              </c:strCache>
            </c:strRef>
          </c:tx>
          <c:spPr>
            <a:pattFill prst="ltUpDiag">
              <a:fgClr>
                <a:srgbClr val="E86158"/>
              </a:fgClr>
              <a:bgClr>
                <a:sysClr val="window" lastClr="FFFFFF"/>
              </a:bgClr>
            </a:pattFill>
          </c:spPr>
          <c:invertIfNegative val="0"/>
          <c:val>
            <c:numRef>
              <c:f>'8.9'!$B$25:$M$25</c:f>
              <c:numCache>
                <c:formatCode>#,##0.0</c:formatCode>
                <c:ptCount val="12"/>
                <c:pt idx="0">
                  <c:v>178.706726</c:v>
                </c:pt>
                <c:pt idx="1">
                  <c:v>134.863516</c:v>
                </c:pt>
                <c:pt idx="2">
                  <c:v>191.86317199999999</c:v>
                </c:pt>
                <c:pt idx="3">
                  <c:v>134.31752999999998</c:v>
                </c:pt>
                <c:pt idx="4">
                  <c:v>54.332053000000002</c:v>
                </c:pt>
                <c:pt idx="5">
                  <c:v>38.257715999999995</c:v>
                </c:pt>
                <c:pt idx="6">
                  <c:v>36.517487000000003</c:v>
                </c:pt>
                <c:pt idx="7">
                  <c:v>35.975487000000001</c:v>
                </c:pt>
                <c:pt idx="8">
                  <c:v>73.436380000000014</c:v>
                </c:pt>
                <c:pt idx="9">
                  <c:v>94.754066000000009</c:v>
                </c:pt>
                <c:pt idx="10">
                  <c:v>166.23069800000002</c:v>
                </c:pt>
                <c:pt idx="11">
                  <c:v>227.38306900000001</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latin typeface="+mn-lt"/>
              </a:rPr>
              <a:t>Heat consumption by national sector </a:t>
            </a:r>
            <a:r>
              <a:rPr lang="en-US" sz="1000" b="1" i="0" baseline="0">
                <a:solidFill>
                  <a:srgbClr val="233060"/>
                </a:solidFill>
                <a:effectLst/>
                <a:latin typeface="+mn-lt"/>
              </a:rPr>
              <a:t>[</a:t>
            </a:r>
            <a:r>
              <a:rPr lang="cs-CZ" sz="1000" b="1" i="0" baseline="0">
                <a:solidFill>
                  <a:srgbClr val="233060"/>
                </a:solidFill>
                <a:effectLst/>
                <a:latin typeface="+mn-lt"/>
              </a:rPr>
              <a:t>TJ</a:t>
            </a:r>
            <a:r>
              <a:rPr lang="en-US" sz="1000" b="1" i="0" baseline="0">
                <a:solidFill>
                  <a:srgbClr val="233060"/>
                </a:solidFill>
                <a:effectLst/>
                <a:latin typeface="+mn-lt"/>
              </a:rPr>
              <a:t>]</a:t>
            </a:r>
            <a:endParaRPr lang="cs-CZ" sz="1000">
              <a:solidFill>
                <a:srgbClr val="233060"/>
              </a:solidFill>
              <a:effectLst/>
              <a:latin typeface="+mn-lt"/>
            </a:endParaRP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Industry</c:v>
                </c:pt>
              </c:strCache>
            </c:strRef>
          </c:tx>
          <c:invertIfNegative val="0"/>
          <c:val>
            <c:numRef>
              <c:f>'8.10'!$B$28:$M$28</c:f>
              <c:numCache>
                <c:formatCode>#,##0.0</c:formatCode>
                <c:ptCount val="12"/>
                <c:pt idx="0">
                  <c:v>71.263782999999989</c:v>
                </c:pt>
                <c:pt idx="1">
                  <c:v>55.753160000000008</c:v>
                </c:pt>
                <c:pt idx="2">
                  <c:v>57.149322000000005</c:v>
                </c:pt>
                <c:pt idx="3">
                  <c:v>39.519458</c:v>
                </c:pt>
                <c:pt idx="4">
                  <c:v>15.327566999999998</c:v>
                </c:pt>
                <c:pt idx="5">
                  <c:v>9.4444560000000024</c:v>
                </c:pt>
                <c:pt idx="6">
                  <c:v>6.0828960000000007</c:v>
                </c:pt>
                <c:pt idx="7">
                  <c:v>6.696726</c:v>
                </c:pt>
                <c:pt idx="8">
                  <c:v>16.320292999999999</c:v>
                </c:pt>
                <c:pt idx="9">
                  <c:v>24.799593000000002</c:v>
                </c:pt>
                <c:pt idx="10">
                  <c:v>45.690106999999998</c:v>
                </c:pt>
                <c:pt idx="11">
                  <c:v>62.559626000000002</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Energy</c:v>
                </c:pt>
              </c:strCache>
            </c:strRef>
          </c:tx>
          <c:invertIfNegative val="0"/>
          <c:val>
            <c:numRef>
              <c:f>'8.10'!$B$29:$M$29</c:f>
              <c:numCache>
                <c:formatCode>#,##0.0</c:formatCode>
                <c:ptCount val="12"/>
                <c:pt idx="0">
                  <c:v>2.2968999999999999</c:v>
                </c:pt>
                <c:pt idx="1">
                  <c:v>2.5459999999999998</c:v>
                </c:pt>
                <c:pt idx="2">
                  <c:v>3.5781999999999998</c:v>
                </c:pt>
                <c:pt idx="3">
                  <c:v>2.7435999999999998</c:v>
                </c:pt>
                <c:pt idx="4">
                  <c:v>1.2814000000000001</c:v>
                </c:pt>
                <c:pt idx="5">
                  <c:v>1.0817000000000001</c:v>
                </c:pt>
                <c:pt idx="6">
                  <c:v>0.87529999999999997</c:v>
                </c:pt>
                <c:pt idx="7">
                  <c:v>0.68870000000000009</c:v>
                </c:pt>
                <c:pt idx="8">
                  <c:v>1.3329</c:v>
                </c:pt>
                <c:pt idx="9">
                  <c:v>1.2934999999999999</c:v>
                </c:pt>
                <c:pt idx="10">
                  <c:v>2.3708</c:v>
                </c:pt>
                <c:pt idx="11">
                  <c:v>3.0073050000000001</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Transport</c:v>
                </c:pt>
              </c:strCache>
            </c:strRef>
          </c:tx>
          <c:invertIfNegative val="0"/>
          <c:val>
            <c:numRef>
              <c:f>'8.10'!$B$30:$M$30</c:f>
              <c:numCache>
                <c:formatCode>#,##0.0</c:formatCode>
                <c:ptCount val="12"/>
                <c:pt idx="0">
                  <c:v>10.631080000000001</c:v>
                </c:pt>
                <c:pt idx="1">
                  <c:v>8.3515699999999988</c:v>
                </c:pt>
                <c:pt idx="2">
                  <c:v>7.7925500000000003</c:v>
                </c:pt>
                <c:pt idx="3">
                  <c:v>5.5141999999999998</c:v>
                </c:pt>
                <c:pt idx="4">
                  <c:v>1.0692000000000002</c:v>
                </c:pt>
                <c:pt idx="5">
                  <c:v>0.44669999999999999</c:v>
                </c:pt>
                <c:pt idx="6">
                  <c:v>0.4178</c:v>
                </c:pt>
                <c:pt idx="7">
                  <c:v>0.41455999999999998</c:v>
                </c:pt>
                <c:pt idx="8">
                  <c:v>1.7915999999999999</c:v>
                </c:pt>
                <c:pt idx="9">
                  <c:v>3.2922599999999997</c:v>
                </c:pt>
                <c:pt idx="10">
                  <c:v>6.8506800000000005</c:v>
                </c:pt>
                <c:pt idx="11">
                  <c:v>10.307346000000001</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Construction</c:v>
                </c:pt>
              </c:strCache>
            </c:strRef>
          </c:tx>
          <c:invertIfNegative val="0"/>
          <c:val>
            <c:numRef>
              <c:f>'8.10'!$B$31:$M$31</c:f>
              <c:numCache>
                <c:formatCode>#,##0.0</c:formatCode>
                <c:ptCount val="12"/>
                <c:pt idx="0">
                  <c:v>4.9586710000000007</c:v>
                </c:pt>
                <c:pt idx="1">
                  <c:v>3.6366460000000003</c:v>
                </c:pt>
                <c:pt idx="2">
                  <c:v>3.1331979999999997</c:v>
                </c:pt>
                <c:pt idx="3">
                  <c:v>2.0905460000000002</c:v>
                </c:pt>
                <c:pt idx="4">
                  <c:v>0.464341</c:v>
                </c:pt>
                <c:pt idx="5">
                  <c:v>0.26523699999999995</c:v>
                </c:pt>
                <c:pt idx="6">
                  <c:v>0.172239</c:v>
                </c:pt>
                <c:pt idx="7">
                  <c:v>0.15843700000000002</c:v>
                </c:pt>
                <c:pt idx="8">
                  <c:v>0.65966800000000003</c:v>
                </c:pt>
                <c:pt idx="9">
                  <c:v>1.0146459999999999</c:v>
                </c:pt>
                <c:pt idx="10">
                  <c:v>2.0742229999999999</c:v>
                </c:pt>
                <c:pt idx="11">
                  <c:v>3.6114639999999998</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Farming and forestry</c:v>
                </c:pt>
              </c:strCache>
            </c:strRef>
          </c:tx>
          <c:invertIfNegative val="0"/>
          <c:val>
            <c:numRef>
              <c:f>'8.10'!$B$32:$M$32</c:f>
              <c:numCache>
                <c:formatCode>#,##0.0</c:formatCode>
                <c:ptCount val="12"/>
                <c:pt idx="0">
                  <c:v>5.5176699999999999</c:v>
                </c:pt>
                <c:pt idx="1">
                  <c:v>5.2070699999999999</c:v>
                </c:pt>
                <c:pt idx="2">
                  <c:v>5.4716000000000005</c:v>
                </c:pt>
                <c:pt idx="3">
                  <c:v>4.9567600000000001</c:v>
                </c:pt>
                <c:pt idx="4">
                  <c:v>2.46313</c:v>
                </c:pt>
                <c:pt idx="5">
                  <c:v>2.6173399999999996</c:v>
                </c:pt>
                <c:pt idx="6">
                  <c:v>2.04636</c:v>
                </c:pt>
                <c:pt idx="7">
                  <c:v>1.71269</c:v>
                </c:pt>
                <c:pt idx="8">
                  <c:v>1.9572000000000001</c:v>
                </c:pt>
                <c:pt idx="9">
                  <c:v>2.5871399999999998</c:v>
                </c:pt>
                <c:pt idx="10">
                  <c:v>3.4364599999999998</c:v>
                </c:pt>
                <c:pt idx="11">
                  <c:v>4.5448399999999998</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Households</c:v>
                </c:pt>
              </c:strCache>
            </c:strRef>
          </c:tx>
          <c:spPr>
            <a:solidFill>
              <a:schemeClr val="accent6"/>
            </a:solidFill>
          </c:spPr>
          <c:invertIfNegative val="0"/>
          <c:val>
            <c:numRef>
              <c:f>'8.10'!$B$33:$M$33</c:f>
              <c:numCache>
                <c:formatCode>#,##0.0</c:formatCode>
                <c:ptCount val="12"/>
                <c:pt idx="0">
                  <c:v>202.46608199999997</c:v>
                </c:pt>
                <c:pt idx="1">
                  <c:v>157.39199499999998</c:v>
                </c:pt>
                <c:pt idx="2">
                  <c:v>152.02538799999999</c:v>
                </c:pt>
                <c:pt idx="3">
                  <c:v>115.09544</c:v>
                </c:pt>
                <c:pt idx="4">
                  <c:v>44.221248000000017</c:v>
                </c:pt>
                <c:pt idx="5">
                  <c:v>30.463429000000001</c:v>
                </c:pt>
                <c:pt idx="6">
                  <c:v>28.871860000000002</c:v>
                </c:pt>
                <c:pt idx="7">
                  <c:v>28.549023000000002</c:v>
                </c:pt>
                <c:pt idx="8">
                  <c:v>56.988298</c:v>
                </c:pt>
                <c:pt idx="9">
                  <c:v>82.645503999999988</c:v>
                </c:pt>
                <c:pt idx="10">
                  <c:v>143.12191899999996</c:v>
                </c:pt>
                <c:pt idx="11">
                  <c:v>193.39029499999995</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Retail, services, schools, health care</c:v>
                </c:pt>
              </c:strCache>
            </c:strRef>
          </c:tx>
          <c:spPr>
            <a:solidFill>
              <a:srgbClr val="F0948F"/>
            </a:solidFill>
          </c:spPr>
          <c:invertIfNegative val="0"/>
          <c:val>
            <c:numRef>
              <c:f>'8.10'!$B$34:$M$34</c:f>
              <c:numCache>
                <c:formatCode>#,##0.0</c:formatCode>
                <c:ptCount val="12"/>
                <c:pt idx="0">
                  <c:v>137.19890800000002</c:v>
                </c:pt>
                <c:pt idx="1">
                  <c:v>106.68192699999999</c:v>
                </c:pt>
                <c:pt idx="2">
                  <c:v>103.284077</c:v>
                </c:pt>
                <c:pt idx="3">
                  <c:v>74.797049000000015</c:v>
                </c:pt>
                <c:pt idx="4">
                  <c:v>21.709466000000003</c:v>
                </c:pt>
                <c:pt idx="5">
                  <c:v>13.077724999999999</c:v>
                </c:pt>
                <c:pt idx="6">
                  <c:v>10.806273999999998</c:v>
                </c:pt>
                <c:pt idx="7">
                  <c:v>10.387255</c:v>
                </c:pt>
                <c:pt idx="8">
                  <c:v>27.930288999999998</c:v>
                </c:pt>
                <c:pt idx="9">
                  <c:v>45.771327999999997</c:v>
                </c:pt>
                <c:pt idx="10">
                  <c:v>88.500342000000018</c:v>
                </c:pt>
                <c:pt idx="11">
                  <c:v>121.980796</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Other</c:v>
                </c:pt>
              </c:strCache>
            </c:strRef>
          </c:tx>
          <c:spPr>
            <a:solidFill>
              <a:srgbClr val="F7C9C7"/>
            </a:solidFill>
          </c:spPr>
          <c:invertIfNegative val="0"/>
          <c:val>
            <c:numRef>
              <c:f>'8.10'!$B$35:$M$35</c:f>
              <c:numCache>
                <c:formatCode>#,##0.0</c:formatCode>
                <c:ptCount val="12"/>
                <c:pt idx="0">
                  <c:v>34.621935999999998</c:v>
                </c:pt>
                <c:pt idx="1">
                  <c:v>27.501007999999999</c:v>
                </c:pt>
                <c:pt idx="2">
                  <c:v>27.557510000000001</c:v>
                </c:pt>
                <c:pt idx="3">
                  <c:v>19.062064000000003</c:v>
                </c:pt>
                <c:pt idx="4">
                  <c:v>4.3987430000000005</c:v>
                </c:pt>
                <c:pt idx="5">
                  <c:v>2.6468470000000002</c:v>
                </c:pt>
                <c:pt idx="6">
                  <c:v>2.0619019999999999</c:v>
                </c:pt>
                <c:pt idx="7">
                  <c:v>2.2080519999999995</c:v>
                </c:pt>
                <c:pt idx="8">
                  <c:v>6.4715200000000008</c:v>
                </c:pt>
                <c:pt idx="9">
                  <c:v>11.601016</c:v>
                </c:pt>
                <c:pt idx="10">
                  <c:v>22.997502000000001</c:v>
                </c:pt>
                <c:pt idx="11">
                  <c:v>34.263975000000002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8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'8.10'!$M$40</c:f>
              <c:strCache>
                <c:ptCount val="1"/>
                <c:pt idx="0">
                  <c:v>Installed capacity</c:v>
                </c:pt>
              </c:strCache>
            </c:strRef>
          </c:tx>
          <c:invertIfNegative val="0"/>
          <c:val>
            <c:numRef>
              <c:f>'8.10'!$N$40</c:f>
              <c:numCache>
                <c:formatCode>0.0%</c:formatCode>
                <c:ptCount val="1"/>
                <c:pt idx="0">
                  <c:v>9.2293143877089395E-2</c:v>
                </c:pt>
              </c:numCache>
            </c:numRef>
          </c:val>
          <c:extLst>
            <c:ext xmlns:c16="http://schemas.microsoft.com/office/drawing/2014/chart" uri="{C3380CC4-5D6E-409C-BE32-E72D297353CC}">
              <c16:uniqueId val="{00000000-95AD-442C-B4FC-8CD6B342584C}"/>
            </c:ext>
          </c:extLst>
        </c:ser>
        <c:ser>
          <c:idx val="1"/>
          <c:order val="1"/>
          <c:tx>
            <c:strRef>
              <c:f>'8.10'!$M$41</c:f>
              <c:strCache>
                <c:ptCount val="1"/>
                <c:pt idx="0">
                  <c:v>Gross heat production</c:v>
                </c:pt>
              </c:strCache>
            </c:strRef>
          </c:tx>
          <c:invertIfNegative val="0"/>
          <c:val>
            <c:numRef>
              <c:f>'8.10'!$N$41</c:f>
              <c:numCache>
                <c:formatCode>0.0%</c:formatCode>
                <c:ptCount val="1"/>
                <c:pt idx="0">
                  <c:v>4.2462992898331012E-2</c:v>
                </c:pt>
              </c:numCache>
            </c:numRef>
          </c:val>
          <c:extLst>
            <c:ext xmlns:c16="http://schemas.microsoft.com/office/drawing/2014/chart" uri="{C3380CC4-5D6E-409C-BE32-E72D297353CC}">
              <c16:uniqueId val="{00000001-95AD-442C-B4FC-8CD6B342584C}"/>
            </c:ext>
          </c:extLst>
        </c:ser>
        <c:ser>
          <c:idx val="2"/>
          <c:order val="2"/>
          <c:tx>
            <c:strRef>
              <c:f>'8.10'!$M$42</c:f>
              <c:strCache>
                <c:ptCount val="1"/>
                <c:pt idx="0">
                  <c:v>Heat supply</c:v>
                </c:pt>
              </c:strCache>
            </c:strRef>
          </c:tx>
          <c:invertIfNegative val="0"/>
          <c:val>
            <c:numRef>
              <c:f>'8.10'!$N$42</c:f>
              <c:numCache>
                <c:formatCode>0.0%</c:formatCode>
                <c:ptCount val="1"/>
                <c:pt idx="0">
                  <c:v>4.7553090503989169E-2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valAx>
    </c:plotArea>
    <c:legend>
      <c:legendPos val="b"/>
      <c:layout>
        <c:manualLayout>
          <c:xMode val="edge"/>
          <c:yMode val="edge"/>
          <c:x val="1.5162396231415507E-3"/>
          <c:y val="0.68696628318256703"/>
          <c:w val="0.63276776595394191"/>
          <c:h val="0.31303371681743292"/>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rgbClr val="233060"/>
                </a:solidFill>
                <a:latin typeface="+mn-lt"/>
              </a:defRPr>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Biomass</c:v>
                </c:pt>
              </c:strCache>
            </c:strRef>
          </c:tx>
          <c:spPr>
            <a:solidFill>
              <a:srgbClr val="23315F"/>
            </a:solidFill>
          </c:spPr>
          <c:invertIfNegative val="0"/>
          <c:val>
            <c:numRef>
              <c:f>'8.10'!$B$10:$M$10</c:f>
              <c:numCache>
                <c:formatCode>#,##0.0</c:formatCode>
                <c:ptCount val="12"/>
                <c:pt idx="0">
                  <c:v>6.443918</c:v>
                </c:pt>
                <c:pt idx="1">
                  <c:v>5.1695310000000001</c:v>
                </c:pt>
                <c:pt idx="2">
                  <c:v>4.7339319999999994</c:v>
                </c:pt>
                <c:pt idx="3">
                  <c:v>3.8283390000000002</c:v>
                </c:pt>
                <c:pt idx="4">
                  <c:v>1.4323240000000002</c:v>
                </c:pt>
                <c:pt idx="5">
                  <c:v>0.68209400000000009</c:v>
                </c:pt>
                <c:pt idx="6">
                  <c:v>0.30829099999999998</c:v>
                </c:pt>
                <c:pt idx="7">
                  <c:v>0.23627799999999999</c:v>
                </c:pt>
                <c:pt idx="8">
                  <c:v>1.445319</c:v>
                </c:pt>
                <c:pt idx="9">
                  <c:v>2.641626</c:v>
                </c:pt>
                <c:pt idx="10">
                  <c:v>4.9520859999999995</c:v>
                </c:pt>
                <c:pt idx="11">
                  <c:v>6.7998880000000002</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Biogas</c:v>
                </c:pt>
              </c:strCache>
            </c:strRef>
          </c:tx>
          <c:spPr>
            <a:solidFill>
              <a:srgbClr val="5A6588"/>
            </a:solidFill>
          </c:spPr>
          <c:invertIfNegative val="0"/>
          <c:val>
            <c:numRef>
              <c:f>'8.10'!$B$11:$M$11</c:f>
              <c:numCache>
                <c:formatCode>#,##0.0</c:formatCode>
                <c:ptCount val="12"/>
                <c:pt idx="0">
                  <c:v>5.8810920000000007</c:v>
                </c:pt>
                <c:pt idx="1">
                  <c:v>5.4985160000000004</c:v>
                </c:pt>
                <c:pt idx="2">
                  <c:v>5.7744020000000003</c:v>
                </c:pt>
                <c:pt idx="3">
                  <c:v>5.2323570000000013</c:v>
                </c:pt>
                <c:pt idx="4">
                  <c:v>2.8515350000000002</c:v>
                </c:pt>
                <c:pt idx="5">
                  <c:v>2.918094</c:v>
                </c:pt>
                <c:pt idx="6">
                  <c:v>2.3713679999999999</c:v>
                </c:pt>
                <c:pt idx="7">
                  <c:v>1.9598519999999999</c:v>
                </c:pt>
                <c:pt idx="8">
                  <c:v>2.4409029999999996</c:v>
                </c:pt>
                <c:pt idx="9">
                  <c:v>3.0687019999999996</c:v>
                </c:pt>
                <c:pt idx="10">
                  <c:v>4.0257689999999995</c:v>
                </c:pt>
                <c:pt idx="11">
                  <c:v>5.2883680000000002</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Hard coal</c:v>
                </c:pt>
              </c:strCache>
            </c:strRef>
          </c:tx>
          <c:spPr>
            <a:solidFill>
              <a:srgbClr val="9198B0"/>
            </a:solidFill>
          </c:spPr>
          <c:invertIfNegative val="0"/>
          <c:val>
            <c:numRef>
              <c:f>'8.10'!$B$12:$M$12</c:f>
              <c:numCache>
                <c:formatCode>#,##0.0</c:formatCode>
                <c:ptCount val="12"/>
                <c:pt idx="0">
                  <c:v>0.72499999999999998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Electrical energy</c:v>
                </c:pt>
              </c:strCache>
            </c:strRef>
          </c:tx>
          <c:spPr>
            <a:solidFill>
              <a:srgbClr val="C8CBD7"/>
            </a:solidFill>
          </c:spPr>
          <c:invertIfNegative val="0"/>
          <c:val>
            <c:numRef>
              <c:f>'8.10'!$B$13:$M$13</c:f>
              <c:numCache>
                <c:formatCode>#,##0.0</c:formatCode>
                <c:ptCount val="12"/>
                <c:pt idx="0">
                  <c:v>2.95</c:v>
                </c:pt>
                <c:pt idx="1">
                  <c:v>3.6320000000000001</c:v>
                </c:pt>
                <c:pt idx="2">
                  <c:v>4.0810000000000004</c:v>
                </c:pt>
                <c:pt idx="3">
                  <c:v>3.9049999999999998</c:v>
                </c:pt>
                <c:pt idx="4">
                  <c:v>2.2080000000000002</c:v>
                </c:pt>
                <c:pt idx="5">
                  <c:v>1.76</c:v>
                </c:pt>
                <c:pt idx="6">
                  <c:v>1.7809999999999999</c:v>
                </c:pt>
                <c:pt idx="7">
                  <c:v>1.448</c:v>
                </c:pt>
                <c:pt idx="8">
                  <c:v>1.829</c:v>
                </c:pt>
                <c:pt idx="9">
                  <c:v>1.843</c:v>
                </c:pt>
                <c:pt idx="10">
                  <c:v>3.6720000000000002</c:v>
                </c:pt>
                <c:pt idx="11">
                  <c:v>4.01</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Ambient energy (heat pump)</c:v>
                </c:pt>
              </c:strCache>
            </c:strRef>
          </c:tx>
          <c:spPr>
            <a:solidFill>
              <a:srgbClr val="E02C1F"/>
            </a:solidFill>
          </c:spPr>
          <c:invertIfNegative val="0"/>
          <c:val>
            <c:numRef>
              <c:f>'8.10'!$B$14:$M$14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Solar energy (solar panel)</c:v>
                </c:pt>
              </c:strCache>
            </c:strRef>
          </c:tx>
          <c:spPr>
            <a:solidFill>
              <a:srgbClr val="E86158"/>
            </a:solidFill>
          </c:spPr>
          <c:invertIfNegative val="0"/>
          <c:val>
            <c:numRef>
              <c:f>'8.10'!$B$15:$M$15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Brown coal</c:v>
                </c:pt>
              </c:strCache>
            </c:strRef>
          </c:tx>
          <c:spPr>
            <a:solidFill>
              <a:srgbClr val="F0948F"/>
            </a:solidFill>
          </c:spPr>
          <c:invertIfNegative val="0"/>
          <c:val>
            <c:numRef>
              <c:f>'8.10'!$B$16:$M$16</c:f>
              <c:numCache>
                <c:formatCode>#,##0.0</c:formatCode>
                <c:ptCount val="12"/>
                <c:pt idx="0">
                  <c:v>570.76815099999999</c:v>
                </c:pt>
                <c:pt idx="1">
                  <c:v>440.19753900000001</c:v>
                </c:pt>
                <c:pt idx="2">
                  <c:v>437.73326999999995</c:v>
                </c:pt>
                <c:pt idx="3">
                  <c:v>322.078217</c:v>
                </c:pt>
                <c:pt idx="4">
                  <c:v>103.57471700000001</c:v>
                </c:pt>
                <c:pt idx="5">
                  <c:v>66.037845999999988</c:v>
                </c:pt>
                <c:pt idx="6">
                  <c:v>59.647604000000001</c:v>
                </c:pt>
                <c:pt idx="7">
                  <c:v>59.700832000000005</c:v>
                </c:pt>
                <c:pt idx="8">
                  <c:v>140.37249499999999</c:v>
                </c:pt>
                <c:pt idx="9">
                  <c:v>215.35423299999997</c:v>
                </c:pt>
                <c:pt idx="10">
                  <c:v>385.98328900000001</c:v>
                </c:pt>
                <c:pt idx="11">
                  <c:v>528.07909000000006</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Nuclear fuel</c:v>
                </c:pt>
              </c:strCache>
            </c:strRef>
          </c:tx>
          <c:spPr>
            <a:solidFill>
              <a:srgbClr val="F7C9C7"/>
            </a:solidFill>
          </c:spPr>
          <c:invertIfNegative val="0"/>
          <c:val>
            <c:numRef>
              <c:f>'8.10'!$B$17:$M$17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Coke</c:v>
                </c:pt>
              </c:strCache>
            </c:strRef>
          </c:tx>
          <c:spPr>
            <a:solidFill>
              <a:srgbClr val="262626"/>
            </a:solidFill>
          </c:spPr>
          <c:invertIfNegative val="0"/>
          <c:val>
            <c:numRef>
              <c:f>'8.10'!$B$18:$M$18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Waste heat</c:v>
                </c:pt>
              </c:strCache>
            </c:strRef>
          </c:tx>
          <c:spPr>
            <a:solidFill>
              <a:srgbClr val="646363"/>
            </a:solidFill>
          </c:spPr>
          <c:invertIfNegative val="0"/>
          <c:val>
            <c:numRef>
              <c:f>'8.10'!$B$19:$M$19</c:f>
              <c:numCache>
                <c:formatCode>#,##0.0</c:formatCode>
                <c:ptCount val="12"/>
                <c:pt idx="0">
                  <c:v>4.1289999999999996</c:v>
                </c:pt>
                <c:pt idx="1">
                  <c:v>4.3860000000000001</c:v>
                </c:pt>
                <c:pt idx="2">
                  <c:v>4.7469999999999999</c:v>
                </c:pt>
                <c:pt idx="3">
                  <c:v>3.2679999999999998</c:v>
                </c:pt>
                <c:pt idx="4">
                  <c:v>1.274</c:v>
                </c:pt>
                <c:pt idx="5">
                  <c:v>1.198</c:v>
                </c:pt>
                <c:pt idx="6">
                  <c:v>0.76400000000000001</c:v>
                </c:pt>
                <c:pt idx="7">
                  <c:v>0.48</c:v>
                </c:pt>
                <c:pt idx="8">
                  <c:v>0.76100000000000001</c:v>
                </c:pt>
                <c:pt idx="9">
                  <c:v>1.0620000000000001</c:v>
                </c:pt>
                <c:pt idx="10">
                  <c:v>1.976</c:v>
                </c:pt>
                <c:pt idx="11">
                  <c:v>2.5409999999999999</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Other liquid fuels</c:v>
                </c:pt>
              </c:strCache>
            </c:strRef>
          </c:tx>
          <c:spPr>
            <a:solidFill>
              <a:srgbClr val="9D9D9C"/>
            </a:solidFill>
          </c:spPr>
          <c:invertIfNegative val="0"/>
          <c:val>
            <c:numRef>
              <c:f>'8.10'!$B$20:$M$20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Other solid fuels</c:v>
                </c:pt>
              </c:strCache>
            </c:strRef>
          </c:tx>
          <c:spPr>
            <a:solidFill>
              <a:srgbClr val="D0D0D0"/>
            </a:solidFill>
          </c:spPr>
          <c:invertIfNegative val="0"/>
          <c:val>
            <c:numRef>
              <c:f>'8.10'!$B$21:$M$21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Other gases</c:v>
                </c:pt>
              </c:strCache>
            </c:strRef>
          </c:tx>
          <c:spPr>
            <a:pattFill prst="ltUpDiag">
              <a:fgClr>
                <a:srgbClr val="23315F"/>
              </a:fgClr>
              <a:bgClr>
                <a:sysClr val="window" lastClr="FFFFFF"/>
              </a:bgClr>
            </a:pattFill>
          </c:spPr>
          <c:invertIfNegative val="0"/>
          <c:val>
            <c:numRef>
              <c:f>'8.10'!$B$22:$M$22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Other</c:v>
                </c:pt>
              </c:strCache>
            </c:strRef>
          </c:tx>
          <c:spPr>
            <a:pattFill prst="ltUpDiag">
              <a:fgClr>
                <a:srgbClr val="E02C1F"/>
              </a:fgClr>
              <a:bgClr>
                <a:sysClr val="window" lastClr="FFFFFF"/>
              </a:bgClr>
            </a:pattFill>
          </c:spPr>
          <c:invertIfNegative val="0"/>
          <c:val>
            <c:numRef>
              <c:f>'8.10'!$B$23:$M$23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Fuel oils</c:v>
                </c:pt>
              </c:strCache>
            </c:strRef>
          </c:tx>
          <c:spPr>
            <a:pattFill prst="ltUpDiag">
              <a:fgClr>
                <a:srgbClr val="5A6588"/>
              </a:fgClr>
              <a:bgClr>
                <a:sysClr val="window" lastClr="FFFFFF"/>
              </a:bgClr>
            </a:pattFill>
          </c:spPr>
          <c:invertIfNegative val="0"/>
          <c:val>
            <c:numRef>
              <c:f>'8.10'!$B$24:$M$24</c:f>
              <c:numCache>
                <c:formatCode>#,##0.0</c:formatCode>
                <c:ptCount val="12"/>
                <c:pt idx="0">
                  <c:v>1.8687000000000002E-2</c:v>
                </c:pt>
                <c:pt idx="1">
                  <c:v>3.1216000000000001E-2</c:v>
                </c:pt>
                <c:pt idx="2">
                  <c:v>2.9161000000000003E-2</c:v>
                </c:pt>
                <c:pt idx="3">
                  <c:v>2.9807E-2</c:v>
                </c:pt>
                <c:pt idx="4">
                  <c:v>2.0715000000000001E-2</c:v>
                </c:pt>
                <c:pt idx="5">
                  <c:v>2.1144E-2</c:v>
                </c:pt>
                <c:pt idx="6">
                  <c:v>2.3161999999999999E-2</c:v>
                </c:pt>
                <c:pt idx="7">
                  <c:v>2.2520999999999999E-2</c:v>
                </c:pt>
                <c:pt idx="8">
                  <c:v>2.6813E-2</c:v>
                </c:pt>
                <c:pt idx="9">
                  <c:v>3.5497999999999995E-2</c:v>
                </c:pt>
                <c:pt idx="10">
                  <c:v>3.2378999999999998E-2</c:v>
                </c:pt>
                <c:pt idx="11">
                  <c:v>3.5820999999999999E-2</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Natural gas</c:v>
                </c:pt>
              </c:strCache>
            </c:strRef>
          </c:tx>
          <c:spPr>
            <a:pattFill prst="ltUpDiag">
              <a:fgClr>
                <a:srgbClr val="E86158"/>
              </a:fgClr>
              <a:bgClr>
                <a:sysClr val="window" lastClr="FFFFFF"/>
              </a:bgClr>
            </a:pattFill>
          </c:spPr>
          <c:invertIfNegative val="0"/>
          <c:val>
            <c:numRef>
              <c:f>'8.10'!$B$25:$M$25</c:f>
              <c:numCache>
                <c:formatCode>#,##0.0</c:formatCode>
                <c:ptCount val="12"/>
                <c:pt idx="0">
                  <c:v>67.374911999999995</c:v>
                </c:pt>
                <c:pt idx="1">
                  <c:v>54.756197</c:v>
                </c:pt>
                <c:pt idx="2">
                  <c:v>46.748107000000012</c:v>
                </c:pt>
                <c:pt idx="3">
                  <c:v>38.677745999999999</c:v>
                </c:pt>
                <c:pt idx="4">
                  <c:v>18.093120000000003</c:v>
                </c:pt>
                <c:pt idx="5">
                  <c:v>12.937472999999999</c:v>
                </c:pt>
                <c:pt idx="6">
                  <c:v>11.746450999999999</c:v>
                </c:pt>
                <c:pt idx="7">
                  <c:v>11.564178</c:v>
                </c:pt>
                <c:pt idx="8">
                  <c:v>20.899329000000002</c:v>
                </c:pt>
                <c:pt idx="9">
                  <c:v>30.398459000000003</c:v>
                </c:pt>
                <c:pt idx="10">
                  <c:v>47.713037999999997</c:v>
                </c:pt>
                <c:pt idx="11">
                  <c:v>65.503797000000006</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Heat supply in Czech Regions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6943443343303537E-3"/>
          <c:y val="1.2617593588173106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Prague</c:v>
                </c:pt>
              </c:strCache>
            </c:strRef>
          </c:tx>
          <c:spPr>
            <a:solidFill>
              <a:schemeClr val="accent1"/>
            </a:solidFill>
          </c:spPr>
          <c:invertIfNegative val="0"/>
          <c:val>
            <c:numRef>
              <c:f>'5.2'!$B$7:$M$7</c:f>
              <c:numCache>
                <c:formatCode>#,##0.0</c:formatCode>
                <c:ptCount val="12"/>
                <c:pt idx="0">
                  <c:v>542.41729899999984</c:v>
                </c:pt>
                <c:pt idx="1">
                  <c:v>447.17188800000002</c:v>
                </c:pt>
                <c:pt idx="2">
                  <c:v>436.44893200000001</c:v>
                </c:pt>
                <c:pt idx="3">
                  <c:v>361.88098900000006</c:v>
                </c:pt>
                <c:pt idx="4">
                  <c:v>173.46257200000005</c:v>
                </c:pt>
                <c:pt idx="5">
                  <c:v>136.29749800000002</c:v>
                </c:pt>
                <c:pt idx="6">
                  <c:v>173.08038600000003</c:v>
                </c:pt>
                <c:pt idx="7">
                  <c:v>172.57665800000001</c:v>
                </c:pt>
                <c:pt idx="8">
                  <c:v>171.908782</c:v>
                </c:pt>
                <c:pt idx="9">
                  <c:v>267.44772099999994</c:v>
                </c:pt>
                <c:pt idx="10">
                  <c:v>397.56605400000001</c:v>
                </c:pt>
                <c:pt idx="11">
                  <c:v>512.84018100000003</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Region</c:v>
                </c:pt>
              </c:strCache>
            </c:strRef>
          </c:tx>
          <c:spPr>
            <a:solidFill>
              <a:schemeClr val="accent2"/>
            </a:solidFill>
          </c:spPr>
          <c:invertIfNegative val="0"/>
          <c:val>
            <c:numRef>
              <c:f>'5.2'!$B$8:$M$8</c:f>
              <c:numCache>
                <c:formatCode>#,##0.0</c:formatCode>
                <c:ptCount val="12"/>
                <c:pt idx="0">
                  <c:v>678.25765200000001</c:v>
                </c:pt>
                <c:pt idx="1">
                  <c:v>551.25482399999999</c:v>
                </c:pt>
                <c:pt idx="2">
                  <c:v>571.08284300000003</c:v>
                </c:pt>
                <c:pt idx="3">
                  <c:v>443.89922899999993</c:v>
                </c:pt>
                <c:pt idx="4">
                  <c:v>222.65275500000007</c:v>
                </c:pt>
                <c:pt idx="5">
                  <c:v>155.87168299999996</c:v>
                </c:pt>
                <c:pt idx="6">
                  <c:v>169.769552</c:v>
                </c:pt>
                <c:pt idx="7">
                  <c:v>168.16820800000002</c:v>
                </c:pt>
                <c:pt idx="8">
                  <c:v>250.75099100000003</c:v>
                </c:pt>
                <c:pt idx="9">
                  <c:v>321.64245299999999</c:v>
                </c:pt>
                <c:pt idx="10">
                  <c:v>492.35973199999989</c:v>
                </c:pt>
                <c:pt idx="11">
                  <c:v>632.61498000000017</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Region</c:v>
                </c:pt>
              </c:strCache>
            </c:strRef>
          </c:tx>
          <c:spPr>
            <a:solidFill>
              <a:schemeClr val="accent3"/>
            </a:solidFill>
          </c:spPr>
          <c:invertIfNegative val="0"/>
          <c:val>
            <c:numRef>
              <c:f>'5.2'!$B$9:$M$9</c:f>
              <c:numCache>
                <c:formatCode>#,##0.0</c:formatCode>
                <c:ptCount val="12"/>
                <c:pt idx="0">
                  <c:v>822.68456700000002</c:v>
                </c:pt>
                <c:pt idx="1">
                  <c:v>630.52386300000023</c:v>
                </c:pt>
                <c:pt idx="2">
                  <c:v>628.74155800000028</c:v>
                </c:pt>
                <c:pt idx="3">
                  <c:v>454.470842</c:v>
                </c:pt>
                <c:pt idx="4">
                  <c:v>230.62734699999999</c:v>
                </c:pt>
                <c:pt idx="5">
                  <c:v>189.715474</c:v>
                </c:pt>
                <c:pt idx="6">
                  <c:v>176.34300400000004</c:v>
                </c:pt>
                <c:pt idx="7">
                  <c:v>176.99729499999998</c:v>
                </c:pt>
                <c:pt idx="8">
                  <c:v>243.69732399999998</c:v>
                </c:pt>
                <c:pt idx="9">
                  <c:v>329.02718699999991</c:v>
                </c:pt>
                <c:pt idx="10">
                  <c:v>536.68506899999988</c:v>
                </c:pt>
                <c:pt idx="11">
                  <c:v>756.80538000000001</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Region</c:v>
                </c:pt>
              </c:strCache>
            </c:strRef>
          </c:tx>
          <c:spPr>
            <a:solidFill>
              <a:schemeClr val="accent4"/>
            </a:solidFill>
          </c:spPr>
          <c:invertIfNegative val="0"/>
          <c:val>
            <c:numRef>
              <c:f>'5.2'!$B$10:$M$10</c:f>
              <c:numCache>
                <c:formatCode>#,##0.0</c:formatCode>
                <c:ptCount val="12"/>
                <c:pt idx="0">
                  <c:v>459.45558599999993</c:v>
                </c:pt>
                <c:pt idx="1">
                  <c:v>388.6099089999999</c:v>
                </c:pt>
                <c:pt idx="2">
                  <c:v>386.97965300000004</c:v>
                </c:pt>
                <c:pt idx="3">
                  <c:v>312.82591599999995</c:v>
                </c:pt>
                <c:pt idx="4">
                  <c:v>157.61672200000001</c:v>
                </c:pt>
                <c:pt idx="5">
                  <c:v>104.125484</c:v>
                </c:pt>
                <c:pt idx="6">
                  <c:v>97.407905000000014</c:v>
                </c:pt>
                <c:pt idx="7">
                  <c:v>93.710223999999968</c:v>
                </c:pt>
                <c:pt idx="8">
                  <c:v>171.643519</c:v>
                </c:pt>
                <c:pt idx="9">
                  <c:v>257.53848400000004</c:v>
                </c:pt>
                <c:pt idx="10">
                  <c:v>359.20968900000003</c:v>
                </c:pt>
                <c:pt idx="11">
                  <c:v>469.21629199999995</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Vysočina Region</c:v>
                </c:pt>
              </c:strCache>
            </c:strRef>
          </c:tx>
          <c:spPr>
            <a:solidFill>
              <a:schemeClr val="accent5"/>
            </a:solidFill>
          </c:spPr>
          <c:invertIfNegative val="0"/>
          <c:val>
            <c:numRef>
              <c:f>'5.2'!$B$11:$M$11</c:f>
              <c:numCache>
                <c:formatCode>#,##0.0</c:formatCode>
                <c:ptCount val="12"/>
                <c:pt idx="0">
                  <c:v>241.25622999999996</c:v>
                </c:pt>
                <c:pt idx="1">
                  <c:v>197.16406399999988</c:v>
                </c:pt>
                <c:pt idx="2">
                  <c:v>195.785076</c:v>
                </c:pt>
                <c:pt idx="3">
                  <c:v>146.69514100000004</c:v>
                </c:pt>
                <c:pt idx="4">
                  <c:v>62.766919000000016</c:v>
                </c:pt>
                <c:pt idx="5">
                  <c:v>42.719560000000008</c:v>
                </c:pt>
                <c:pt idx="6">
                  <c:v>40.420530000000007</c:v>
                </c:pt>
                <c:pt idx="7">
                  <c:v>38.91595800000001</c:v>
                </c:pt>
                <c:pt idx="8">
                  <c:v>71.674035999999987</c:v>
                </c:pt>
                <c:pt idx="9">
                  <c:v>106.86237</c:v>
                </c:pt>
                <c:pt idx="10">
                  <c:v>165.296007</c:v>
                </c:pt>
                <c:pt idx="11">
                  <c:v>229.06115100000002</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Region</c:v>
                </c:pt>
              </c:strCache>
            </c:strRef>
          </c:tx>
          <c:spPr>
            <a:solidFill>
              <a:schemeClr val="accent6"/>
            </a:solidFill>
          </c:spPr>
          <c:invertIfNegative val="0"/>
          <c:val>
            <c:numRef>
              <c:f>'5.2'!$B$12:$M$12</c:f>
              <c:numCache>
                <c:formatCode>#,##0.0</c:formatCode>
                <c:ptCount val="12"/>
                <c:pt idx="0">
                  <c:v>403.39181300000007</c:v>
                </c:pt>
                <c:pt idx="1">
                  <c:v>333.82495899999992</c:v>
                </c:pt>
                <c:pt idx="2">
                  <c:v>330.33834499999995</c:v>
                </c:pt>
                <c:pt idx="3">
                  <c:v>272.73047499999996</c:v>
                </c:pt>
                <c:pt idx="4">
                  <c:v>154.26804899999999</c:v>
                </c:pt>
                <c:pt idx="5">
                  <c:v>123.22886600000002</c:v>
                </c:pt>
                <c:pt idx="6">
                  <c:v>102.95885999999999</c:v>
                </c:pt>
                <c:pt idx="7">
                  <c:v>110.42486599999999</c:v>
                </c:pt>
                <c:pt idx="8">
                  <c:v>159.83907000000002</c:v>
                </c:pt>
                <c:pt idx="9">
                  <c:v>203.82544900000002</c:v>
                </c:pt>
                <c:pt idx="10">
                  <c:v>287.99789299999998</c:v>
                </c:pt>
                <c:pt idx="11">
                  <c:v>353.98984499999989</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Region</c:v>
                </c:pt>
              </c:strCache>
            </c:strRef>
          </c:tx>
          <c:spPr>
            <a:solidFill>
              <a:srgbClr val="F0948F"/>
            </a:solidFill>
          </c:spPr>
          <c:invertIfNegative val="0"/>
          <c:val>
            <c:numRef>
              <c:f>'5.2'!$B$13:$M$13</c:f>
              <c:numCache>
                <c:formatCode>#,##0.0</c:formatCode>
                <c:ptCount val="12"/>
                <c:pt idx="0">
                  <c:v>300.18173513259842</c:v>
                </c:pt>
                <c:pt idx="1">
                  <c:v>249.46787036949726</c:v>
                </c:pt>
                <c:pt idx="2">
                  <c:v>239.11910006905029</c:v>
                </c:pt>
                <c:pt idx="3">
                  <c:v>194.22454371133475</c:v>
                </c:pt>
                <c:pt idx="4">
                  <c:v>85.618140587365161</c:v>
                </c:pt>
                <c:pt idx="5">
                  <c:v>47.669538892546363</c:v>
                </c:pt>
                <c:pt idx="6">
                  <c:v>60.670559415717442</c:v>
                </c:pt>
                <c:pt idx="7">
                  <c:v>60.35636177289792</c:v>
                </c:pt>
                <c:pt idx="8">
                  <c:v>100.4308704658868</c:v>
                </c:pt>
                <c:pt idx="9">
                  <c:v>137.60756873113209</c:v>
                </c:pt>
                <c:pt idx="10">
                  <c:v>203.80413261296823</c:v>
                </c:pt>
                <c:pt idx="11">
                  <c:v>273.26601424904266</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Region</c:v>
                </c:pt>
              </c:strCache>
            </c:strRef>
          </c:tx>
          <c:spPr>
            <a:solidFill>
              <a:srgbClr val="F7C9C7"/>
            </a:solidFill>
          </c:spPr>
          <c:invertIfNegative val="0"/>
          <c:val>
            <c:numRef>
              <c:f>'5.2'!$B$14:$M$14</c:f>
              <c:numCache>
                <c:formatCode>#,##0.0</c:formatCode>
                <c:ptCount val="12"/>
                <c:pt idx="0">
                  <c:v>2139.1870179999996</c:v>
                </c:pt>
                <c:pt idx="1">
                  <c:v>1677.8003819999999</c:v>
                </c:pt>
                <c:pt idx="2">
                  <c:v>1784.4808600000003</c:v>
                </c:pt>
                <c:pt idx="3">
                  <c:v>1386.8153220000002</c:v>
                </c:pt>
                <c:pt idx="4">
                  <c:v>636.67043200000012</c:v>
                </c:pt>
                <c:pt idx="5">
                  <c:v>473.27443799999998</c:v>
                </c:pt>
                <c:pt idx="6">
                  <c:v>445.24300099999999</c:v>
                </c:pt>
                <c:pt idx="7">
                  <c:v>455.98537400000004</c:v>
                </c:pt>
                <c:pt idx="8">
                  <c:v>664.3835660000002</c:v>
                </c:pt>
                <c:pt idx="9">
                  <c:v>911.87741300000005</c:v>
                </c:pt>
                <c:pt idx="10">
                  <c:v>1421.771385</c:v>
                </c:pt>
                <c:pt idx="11">
                  <c:v>2002.0980189999993</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Region</c:v>
                </c:pt>
              </c:strCache>
            </c:strRef>
          </c:tx>
          <c:spPr>
            <a:solidFill>
              <a:schemeClr val="tx1"/>
            </a:solidFill>
          </c:spPr>
          <c:invertIfNegative val="0"/>
          <c:val>
            <c:numRef>
              <c:f>'5.2'!$B$15:$M$15</c:f>
              <c:numCache>
                <c:formatCode>#,##0.0</c:formatCode>
                <c:ptCount val="12"/>
                <c:pt idx="0">
                  <c:v>505.57301299999995</c:v>
                </c:pt>
                <c:pt idx="1">
                  <c:v>392.3838869999999</c:v>
                </c:pt>
                <c:pt idx="2">
                  <c:v>393.02921800000007</c:v>
                </c:pt>
                <c:pt idx="3">
                  <c:v>287.59748899999994</c:v>
                </c:pt>
                <c:pt idx="4">
                  <c:v>136.21423600000003</c:v>
                </c:pt>
                <c:pt idx="5">
                  <c:v>102.44319600000001</c:v>
                </c:pt>
                <c:pt idx="6">
                  <c:v>100.95606100000001</c:v>
                </c:pt>
                <c:pt idx="7">
                  <c:v>95.998296000000011</c:v>
                </c:pt>
                <c:pt idx="8">
                  <c:v>159.06801399999998</c:v>
                </c:pt>
                <c:pt idx="9">
                  <c:v>209.62449499999997</c:v>
                </c:pt>
                <c:pt idx="10">
                  <c:v>315.81396999999993</c:v>
                </c:pt>
                <c:pt idx="11">
                  <c:v>453.79937400000006</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Region</c:v>
                </c:pt>
              </c:strCache>
            </c:strRef>
          </c:tx>
          <c:spPr>
            <a:solidFill>
              <a:srgbClr val="646363"/>
            </a:solidFill>
          </c:spPr>
          <c:invertIfNegative val="0"/>
          <c:val>
            <c:numRef>
              <c:f>'5.2'!$B$16:$M$16</c:f>
              <c:numCache>
                <c:formatCode>#,##0.0</c:formatCode>
                <c:ptCount val="12"/>
                <c:pt idx="0">
                  <c:v>658.29076000000009</c:v>
                </c:pt>
                <c:pt idx="1">
                  <c:v>513.67099900000017</c:v>
                </c:pt>
                <c:pt idx="2">
                  <c:v>503.84687199999996</c:v>
                </c:pt>
                <c:pt idx="3">
                  <c:v>377.01946599999997</c:v>
                </c:pt>
                <c:pt idx="4">
                  <c:v>129.45441099999999</c:v>
                </c:pt>
                <c:pt idx="5">
                  <c:v>85.554650999999978</c:v>
                </c:pt>
                <c:pt idx="6">
                  <c:v>76.641875999999996</c:v>
                </c:pt>
                <c:pt idx="7">
                  <c:v>75.411660999999981</c:v>
                </c:pt>
                <c:pt idx="8">
                  <c:v>167.77485899999999</c:v>
                </c:pt>
                <c:pt idx="9">
                  <c:v>254.40351799999996</c:v>
                </c:pt>
                <c:pt idx="10">
                  <c:v>448.35456100000005</c:v>
                </c:pt>
                <c:pt idx="11">
                  <c:v>612.25796400000024</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Region</c:v>
                </c:pt>
              </c:strCache>
            </c:strRef>
          </c:tx>
          <c:spPr>
            <a:solidFill>
              <a:srgbClr val="9D9D9C"/>
            </a:solidFill>
          </c:spPr>
          <c:invertIfNegative val="0"/>
          <c:val>
            <c:numRef>
              <c:f>'5.2'!$B$17:$M$17</c:f>
              <c:numCache>
                <c:formatCode>#,##0.0</c:formatCode>
                <c:ptCount val="12"/>
                <c:pt idx="0">
                  <c:v>592.98670900000002</c:v>
                </c:pt>
                <c:pt idx="1">
                  <c:v>495.88954799999988</c:v>
                </c:pt>
                <c:pt idx="2">
                  <c:v>507.79633200000006</c:v>
                </c:pt>
                <c:pt idx="3">
                  <c:v>376.41646499999996</c:v>
                </c:pt>
                <c:pt idx="4">
                  <c:v>168.74191799999997</c:v>
                </c:pt>
                <c:pt idx="5">
                  <c:v>113.42795000000001</c:v>
                </c:pt>
                <c:pt idx="6">
                  <c:v>105.12974700000002</c:v>
                </c:pt>
                <c:pt idx="7">
                  <c:v>98.492424</c:v>
                </c:pt>
                <c:pt idx="8">
                  <c:v>171.93359000000004</c:v>
                </c:pt>
                <c:pt idx="9">
                  <c:v>251.67289799999995</c:v>
                </c:pt>
                <c:pt idx="10">
                  <c:v>421.56807000000015</c:v>
                </c:pt>
                <c:pt idx="11">
                  <c:v>604.23572999999953</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Region</c:v>
                </c:pt>
              </c:strCache>
            </c:strRef>
          </c:tx>
          <c:spPr>
            <a:solidFill>
              <a:srgbClr val="D0D0D0"/>
            </a:solidFill>
          </c:spPr>
          <c:invertIfNegative val="0"/>
          <c:val>
            <c:numRef>
              <c:f>'5.2'!$B$18:$M$18</c:f>
              <c:numCache>
                <c:formatCode>#,##0.0</c:formatCode>
                <c:ptCount val="12"/>
                <c:pt idx="0">
                  <c:v>2693.4820930000014</c:v>
                </c:pt>
                <c:pt idx="1">
                  <c:v>2225.0974590000001</c:v>
                </c:pt>
                <c:pt idx="2">
                  <c:v>2186.2072620000017</c:v>
                </c:pt>
                <c:pt idx="3">
                  <c:v>1768.9441020000004</c:v>
                </c:pt>
                <c:pt idx="4">
                  <c:v>989.57111500000008</c:v>
                </c:pt>
                <c:pt idx="5">
                  <c:v>770.81636100000014</c:v>
                </c:pt>
                <c:pt idx="6">
                  <c:v>675.54299199999991</c:v>
                </c:pt>
                <c:pt idx="7">
                  <c:v>689.64985199999978</c:v>
                </c:pt>
                <c:pt idx="8">
                  <c:v>1012.565412</c:v>
                </c:pt>
                <c:pt idx="9">
                  <c:v>1296.4418280000002</c:v>
                </c:pt>
                <c:pt idx="10">
                  <c:v>1898.2604340000005</c:v>
                </c:pt>
                <c:pt idx="11">
                  <c:v>2503.1947459999997</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Region</c:v>
                </c:pt>
              </c:strCache>
            </c:strRef>
          </c:tx>
          <c:spPr>
            <a:pattFill prst="ltUpDiag">
              <a:fgClr>
                <a:schemeClr val="accent1"/>
              </a:fgClr>
              <a:bgClr>
                <a:schemeClr val="bg1"/>
              </a:bgClr>
            </a:pattFill>
          </c:spPr>
          <c:invertIfNegative val="0"/>
          <c:val>
            <c:numRef>
              <c:f>'5.2'!$B$19:$M$19</c:f>
              <c:numCache>
                <c:formatCode>#,##0.0</c:formatCode>
                <c:ptCount val="12"/>
                <c:pt idx="0">
                  <c:v>1534.0190460000003</c:v>
                </c:pt>
                <c:pt idx="1">
                  <c:v>1288.8654109999993</c:v>
                </c:pt>
                <c:pt idx="2">
                  <c:v>1321.4003690000004</c:v>
                </c:pt>
                <c:pt idx="3">
                  <c:v>1059.8679410000002</c:v>
                </c:pt>
                <c:pt idx="4">
                  <c:v>634.69468399999994</c:v>
                </c:pt>
                <c:pt idx="5">
                  <c:v>497.60777099999996</c:v>
                </c:pt>
                <c:pt idx="6">
                  <c:v>488.11931600000003</c:v>
                </c:pt>
                <c:pt idx="7">
                  <c:v>464.15240699999987</c:v>
                </c:pt>
                <c:pt idx="8">
                  <c:v>666.50374899999986</c:v>
                </c:pt>
                <c:pt idx="9">
                  <c:v>879.37770200000011</c:v>
                </c:pt>
                <c:pt idx="10">
                  <c:v>1216.5172929999992</c:v>
                </c:pt>
                <c:pt idx="11">
                  <c:v>1464.4139849999995</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Region</c:v>
                </c:pt>
              </c:strCache>
            </c:strRef>
          </c:tx>
          <c:spPr>
            <a:pattFill prst="ltUpDiag">
              <a:fgClr>
                <a:schemeClr val="accent5"/>
              </a:fgClr>
              <a:bgClr>
                <a:schemeClr val="bg1"/>
              </a:bgClr>
            </a:pattFill>
          </c:spPr>
          <c:invertIfNegative val="0"/>
          <c:val>
            <c:numRef>
              <c:f>'5.2'!$B$20:$M$20</c:f>
              <c:numCache>
                <c:formatCode>#,##0.0</c:formatCode>
                <c:ptCount val="12"/>
                <c:pt idx="0">
                  <c:v>537.41476753379641</c:v>
                </c:pt>
                <c:pt idx="1">
                  <c:v>437.80748749469763</c:v>
                </c:pt>
                <c:pt idx="2">
                  <c:v>458.52098342253186</c:v>
                </c:pt>
                <c:pt idx="3">
                  <c:v>338.97063172668089</c:v>
                </c:pt>
                <c:pt idx="4">
                  <c:v>188.97556770585203</c:v>
                </c:pt>
                <c:pt idx="5">
                  <c:v>159.29379994903229</c:v>
                </c:pt>
                <c:pt idx="6">
                  <c:v>123.73716800000001</c:v>
                </c:pt>
                <c:pt idx="7">
                  <c:v>152.38000599999998</c:v>
                </c:pt>
                <c:pt idx="8">
                  <c:v>195.90467099999998</c:v>
                </c:pt>
                <c:pt idx="9">
                  <c:v>244.28915210351332</c:v>
                </c:pt>
                <c:pt idx="10">
                  <c:v>363.9988524103768</c:v>
                </c:pt>
                <c:pt idx="11">
                  <c:v>466.38917001428189</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rPr>
              <a:t>Heat consumption by national economy sector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Industry</c:v>
                </c:pt>
              </c:strCache>
            </c:strRef>
          </c:tx>
          <c:invertIfNegative val="0"/>
          <c:val>
            <c:numRef>
              <c:f>'8.11'!$B$27:$M$27</c:f>
              <c:numCache>
                <c:formatCode>#,##0.0</c:formatCode>
                <c:ptCount val="12"/>
                <c:pt idx="0">
                  <c:v>115.56065899999999</c:v>
                </c:pt>
                <c:pt idx="1">
                  <c:v>98.223497999999992</c:v>
                </c:pt>
                <c:pt idx="2">
                  <c:v>103.813074</c:v>
                </c:pt>
                <c:pt idx="3">
                  <c:v>82.150704000000005</c:v>
                </c:pt>
                <c:pt idx="4">
                  <c:v>55.754097000000002</c:v>
                </c:pt>
                <c:pt idx="5">
                  <c:v>46.661929999999998</c:v>
                </c:pt>
                <c:pt idx="6">
                  <c:v>44.239330000000002</c:v>
                </c:pt>
                <c:pt idx="7">
                  <c:v>36.932520000000004</c:v>
                </c:pt>
                <c:pt idx="8">
                  <c:v>50.241636</c:v>
                </c:pt>
                <c:pt idx="9">
                  <c:v>57.980225000000004</c:v>
                </c:pt>
                <c:pt idx="10">
                  <c:v>84.313408999999993</c:v>
                </c:pt>
                <c:pt idx="11">
                  <c:v>106.02413899999999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Energy</c:v>
                </c:pt>
              </c:strCache>
            </c:strRef>
          </c:tx>
          <c:invertIfNegative val="0"/>
          <c:val>
            <c:numRef>
              <c:f>'8.11'!$B$28:$M$28</c:f>
              <c:numCache>
                <c:formatCode>#,##0.0</c:formatCode>
                <c:ptCount val="12"/>
                <c:pt idx="0">
                  <c:v>0.23235</c:v>
                </c:pt>
                <c:pt idx="1">
                  <c:v>0.22472999999999999</c:v>
                </c:pt>
                <c:pt idx="2">
                  <c:v>0.23863000000000001</c:v>
                </c:pt>
                <c:pt idx="3">
                  <c:v>0</c:v>
                </c:pt>
                <c:pt idx="4">
                  <c:v>0.28532999999999997</c:v>
                </c:pt>
                <c:pt idx="5">
                  <c:v>0.29568</c:v>
                </c:pt>
                <c:pt idx="6">
                  <c:v>0.30013000000000001</c:v>
                </c:pt>
                <c:pt idx="7">
                  <c:v>0.29747000000000001</c:v>
                </c:pt>
                <c:pt idx="8">
                  <c:v>0.20383000000000001</c:v>
                </c:pt>
                <c:pt idx="9">
                  <c:v>0.25783999999999996</c:v>
                </c:pt>
                <c:pt idx="10">
                  <c:v>0.23469999999999999</c:v>
                </c:pt>
                <c:pt idx="11">
                  <c:v>0.24073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Transport</c:v>
                </c:pt>
              </c:strCache>
            </c:strRef>
          </c:tx>
          <c:invertIfNegative val="0"/>
          <c:val>
            <c:numRef>
              <c:f>'8.11'!$B$29:$M$29</c:f>
              <c:numCache>
                <c:formatCode>#,##0.0</c:formatCode>
                <c:ptCount val="12"/>
                <c:pt idx="0">
                  <c:v>5.5929599999999997</c:v>
                </c:pt>
                <c:pt idx="1">
                  <c:v>4.9894400000000001</c:v>
                </c:pt>
                <c:pt idx="2">
                  <c:v>4.9178300000000004</c:v>
                </c:pt>
                <c:pt idx="3">
                  <c:v>3.7598199999999999</c:v>
                </c:pt>
                <c:pt idx="4">
                  <c:v>0.33994999999999997</c:v>
                </c:pt>
                <c:pt idx="5">
                  <c:v>9.5809999999999992E-2</c:v>
                </c:pt>
                <c:pt idx="6">
                  <c:v>8.2189999999999999E-2</c:v>
                </c:pt>
                <c:pt idx="7">
                  <c:v>9.1889999999999999E-2</c:v>
                </c:pt>
                <c:pt idx="8">
                  <c:v>0.14348</c:v>
                </c:pt>
                <c:pt idx="9">
                  <c:v>1.73505</c:v>
                </c:pt>
                <c:pt idx="10">
                  <c:v>3.5821800000000001</c:v>
                </c:pt>
                <c:pt idx="11">
                  <c:v>5.2936499999999995</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Construction</c:v>
                </c:pt>
              </c:strCache>
            </c:strRef>
          </c:tx>
          <c:invertIfNegative val="0"/>
          <c:val>
            <c:numRef>
              <c:f>'8.11'!$B$30:$M$30</c:f>
              <c:numCache>
                <c:formatCode>#,##0.0</c:formatCode>
                <c:ptCount val="12"/>
                <c:pt idx="0">
                  <c:v>0.66982000000000008</c:v>
                </c:pt>
                <c:pt idx="1">
                  <c:v>0.47878199999999999</c:v>
                </c:pt>
                <c:pt idx="2">
                  <c:v>0.42097099999999998</c:v>
                </c:pt>
                <c:pt idx="3">
                  <c:v>0.31064999999999998</c:v>
                </c:pt>
                <c:pt idx="4">
                  <c:v>5.7517000000000006E-2</c:v>
                </c:pt>
                <c:pt idx="5">
                  <c:v>1.729E-2</c:v>
                </c:pt>
                <c:pt idx="6">
                  <c:v>1.8359999999999998E-2</c:v>
                </c:pt>
                <c:pt idx="7">
                  <c:v>1.9E-2</c:v>
                </c:pt>
                <c:pt idx="8">
                  <c:v>6.6918000000000005E-2</c:v>
                </c:pt>
                <c:pt idx="9">
                  <c:v>0.13453999999999999</c:v>
                </c:pt>
                <c:pt idx="10">
                  <c:v>0.34981200000000001</c:v>
                </c:pt>
                <c:pt idx="11">
                  <c:v>0.61303999999999992</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Farming and forestry</c:v>
                </c:pt>
              </c:strCache>
            </c:strRef>
          </c:tx>
          <c:invertIfNegative val="0"/>
          <c:val>
            <c:numRef>
              <c:f>'8.11'!$B$31:$M$31</c:f>
              <c:numCache>
                <c:formatCode>#,##0.0</c:formatCode>
                <c:ptCount val="12"/>
                <c:pt idx="0">
                  <c:v>5.8116260000000004</c:v>
                </c:pt>
                <c:pt idx="1">
                  <c:v>6.0396999999999998</c:v>
                </c:pt>
                <c:pt idx="2">
                  <c:v>6.8508459999999998</c:v>
                </c:pt>
                <c:pt idx="3">
                  <c:v>4.4759979999999997</c:v>
                </c:pt>
                <c:pt idx="4">
                  <c:v>2.8935680000000006</c:v>
                </c:pt>
                <c:pt idx="5">
                  <c:v>1.098848</c:v>
                </c:pt>
                <c:pt idx="6">
                  <c:v>1.065604</c:v>
                </c:pt>
                <c:pt idx="7">
                  <c:v>0.86671000000000009</c:v>
                </c:pt>
                <c:pt idx="8">
                  <c:v>1.6770320000000001</c:v>
                </c:pt>
                <c:pt idx="9">
                  <c:v>2.1859539999999997</c:v>
                </c:pt>
                <c:pt idx="10">
                  <c:v>3.847334</c:v>
                </c:pt>
                <c:pt idx="11">
                  <c:v>5.1820320000000004</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Households</c:v>
                </c:pt>
              </c:strCache>
            </c:strRef>
          </c:tx>
          <c:spPr>
            <a:solidFill>
              <a:schemeClr val="accent6"/>
            </a:solidFill>
          </c:spPr>
          <c:invertIfNegative val="0"/>
          <c:val>
            <c:numRef>
              <c:f>'8.11'!$B$32:$M$32</c:f>
              <c:numCache>
                <c:formatCode>#,##0.0</c:formatCode>
                <c:ptCount val="12"/>
                <c:pt idx="0">
                  <c:v>273.6523709999999</c:v>
                </c:pt>
                <c:pt idx="1">
                  <c:v>225.74989199999993</c:v>
                </c:pt>
                <c:pt idx="2">
                  <c:v>226.33357899999999</c:v>
                </c:pt>
                <c:pt idx="3">
                  <c:v>152.65114799999998</c:v>
                </c:pt>
                <c:pt idx="4">
                  <c:v>69.931946000000011</c:v>
                </c:pt>
                <c:pt idx="5">
                  <c:v>42.297205000000019</c:v>
                </c:pt>
                <c:pt idx="6">
                  <c:v>38.737919000000012</c:v>
                </c:pt>
                <c:pt idx="7">
                  <c:v>40.15645</c:v>
                </c:pt>
                <c:pt idx="8">
                  <c:v>80.234542999999988</c:v>
                </c:pt>
                <c:pt idx="9">
                  <c:v>117.90830500000003</c:v>
                </c:pt>
                <c:pt idx="10">
                  <c:v>197.29055000000002</c:v>
                </c:pt>
                <c:pt idx="11">
                  <c:v>290.33250800000002</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Retail, services, schools, health care</c:v>
                </c:pt>
              </c:strCache>
            </c:strRef>
          </c:tx>
          <c:spPr>
            <a:solidFill>
              <a:srgbClr val="F0948F"/>
            </a:solidFill>
          </c:spPr>
          <c:invertIfNegative val="0"/>
          <c:val>
            <c:numRef>
              <c:f>'8.11'!$B$33:$M$33</c:f>
              <c:numCache>
                <c:formatCode>#,##0.0</c:formatCode>
                <c:ptCount val="12"/>
                <c:pt idx="0">
                  <c:v>186.06142199999999</c:v>
                </c:pt>
                <c:pt idx="1">
                  <c:v>153.80030299999999</c:v>
                </c:pt>
                <c:pt idx="2">
                  <c:v>158.78206600000001</c:v>
                </c:pt>
                <c:pt idx="3">
                  <c:v>127.65718399999999</c:v>
                </c:pt>
                <c:pt idx="4">
                  <c:v>36.572048999999993</c:v>
                </c:pt>
                <c:pt idx="5">
                  <c:v>21.443307000000001</c:v>
                </c:pt>
                <c:pt idx="6">
                  <c:v>19.673427</c:v>
                </c:pt>
                <c:pt idx="7">
                  <c:v>18.366040000000002</c:v>
                </c:pt>
                <c:pt idx="8">
                  <c:v>36.438873000000001</c:v>
                </c:pt>
                <c:pt idx="9">
                  <c:v>67.183508000000003</c:v>
                </c:pt>
                <c:pt idx="10">
                  <c:v>126.267087</c:v>
                </c:pt>
                <c:pt idx="11">
                  <c:v>187.31847500000003</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Other</c:v>
                </c:pt>
              </c:strCache>
            </c:strRef>
          </c:tx>
          <c:spPr>
            <a:solidFill>
              <a:srgbClr val="F7C9C7"/>
            </a:solidFill>
          </c:spPr>
          <c:invertIfNegative val="0"/>
          <c:val>
            <c:numRef>
              <c:f>'8.11'!$B$34:$M$34</c:f>
              <c:numCache>
                <c:formatCode>#,##0.0</c:formatCode>
                <c:ptCount val="12"/>
                <c:pt idx="0">
                  <c:v>8.1666000000000007</c:v>
                </c:pt>
                <c:pt idx="1">
                  <c:v>6.6683799999999991</c:v>
                </c:pt>
                <c:pt idx="2">
                  <c:v>6.5437099999999999</c:v>
                </c:pt>
                <c:pt idx="3">
                  <c:v>5.3163599999999995</c:v>
                </c:pt>
                <c:pt idx="4">
                  <c:v>2.3968000000000003</c:v>
                </c:pt>
                <c:pt idx="5">
                  <c:v>1.1919000000000002</c:v>
                </c:pt>
                <c:pt idx="6">
                  <c:v>1.1023000000000001</c:v>
                </c:pt>
                <c:pt idx="7">
                  <c:v>1.0403</c:v>
                </c:pt>
                <c:pt idx="8">
                  <c:v>2.641</c:v>
                </c:pt>
                <c:pt idx="9">
                  <c:v>3.9397500000000001</c:v>
                </c:pt>
                <c:pt idx="10">
                  <c:v>5.827</c:v>
                </c:pt>
                <c:pt idx="11">
                  <c:v>7.7706999999999997</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'8.11'!$M$39</c:f>
              <c:strCache>
                <c:ptCount val="1"/>
                <c:pt idx="0">
                  <c:v>Installed capacity</c:v>
                </c:pt>
              </c:strCache>
            </c:strRef>
          </c:tx>
          <c:invertIfNegative val="0"/>
          <c:val>
            <c:numRef>
              <c:f>'8.11'!$N$39</c:f>
              <c:numCache>
                <c:formatCode>0.0%</c:formatCode>
                <c:ptCount val="1"/>
                <c:pt idx="0">
                  <c:v>2.7931552592458341E-2</c:v>
                </c:pt>
              </c:numCache>
            </c:numRef>
          </c:val>
          <c:extLst>
            <c:ext xmlns:c16="http://schemas.microsoft.com/office/drawing/2014/chart" uri="{C3380CC4-5D6E-409C-BE32-E72D297353CC}">
              <c16:uniqueId val="{00000000-0AAD-45A2-930A-B491FF02B4EE}"/>
            </c:ext>
          </c:extLst>
        </c:ser>
        <c:ser>
          <c:idx val="1"/>
          <c:order val="1"/>
          <c:tx>
            <c:strRef>
              <c:f>'8.11'!$M$40</c:f>
              <c:strCache>
                <c:ptCount val="1"/>
                <c:pt idx="0">
                  <c:v>Gross heat production</c:v>
                </c:pt>
              </c:strCache>
            </c:strRef>
          </c:tx>
          <c:invertIfNegative val="0"/>
          <c:val>
            <c:numRef>
              <c:f>'8.11'!$N$40</c:f>
              <c:numCache>
                <c:formatCode>0.0%</c:formatCode>
                <c:ptCount val="1"/>
                <c:pt idx="0">
                  <c:v>3.7145970791999619E-2</c:v>
                </c:pt>
              </c:numCache>
            </c:numRef>
          </c:val>
          <c:extLst>
            <c:ext xmlns:c16="http://schemas.microsoft.com/office/drawing/2014/chart" uri="{C3380CC4-5D6E-409C-BE32-E72D297353CC}">
              <c16:uniqueId val="{00000001-0AAD-45A2-930A-B491FF02B4EE}"/>
            </c:ext>
          </c:extLst>
        </c:ser>
        <c:ser>
          <c:idx val="2"/>
          <c:order val="2"/>
          <c:tx>
            <c:strRef>
              <c:f>'8.11'!$M$41</c:f>
              <c:strCache>
                <c:ptCount val="1"/>
                <c:pt idx="0">
                  <c:v>Heat supply</c:v>
                </c:pt>
              </c:strCache>
            </c:strRef>
          </c:tx>
          <c:invertIfNegative val="0"/>
          <c:val>
            <c:numRef>
              <c:f>'8.11'!$N$41</c:f>
              <c:numCache>
                <c:formatCode>0.0%</c:formatCode>
                <c:ptCount val="1"/>
                <c:pt idx="0">
                  <c:v>4.7621444150580131E-2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6610976441929104"/>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Biomass</c:v>
                </c:pt>
              </c:strCache>
            </c:strRef>
          </c:tx>
          <c:spPr>
            <a:solidFill>
              <a:srgbClr val="23315F"/>
            </a:solidFill>
          </c:spPr>
          <c:invertIfNegative val="0"/>
          <c:val>
            <c:numRef>
              <c:f>'8.11'!$B$10:$M$10</c:f>
              <c:numCache>
                <c:formatCode>#,##0.0</c:formatCode>
                <c:ptCount val="12"/>
                <c:pt idx="0">
                  <c:v>92.909798000000009</c:v>
                </c:pt>
                <c:pt idx="1">
                  <c:v>97.64809600000001</c:v>
                </c:pt>
                <c:pt idx="2">
                  <c:v>102.34196300000001</c:v>
                </c:pt>
                <c:pt idx="3">
                  <c:v>94.854283999999979</c:v>
                </c:pt>
                <c:pt idx="4">
                  <c:v>65.454331999999994</c:v>
                </c:pt>
                <c:pt idx="5">
                  <c:v>28.789421000000001</c:v>
                </c:pt>
                <c:pt idx="6">
                  <c:v>34.404240999999999</c:v>
                </c:pt>
                <c:pt idx="7">
                  <c:v>20.245011999999999</c:v>
                </c:pt>
                <c:pt idx="8">
                  <c:v>40.229921000000004</c:v>
                </c:pt>
                <c:pt idx="9">
                  <c:v>10.054887000000001</c:v>
                </c:pt>
                <c:pt idx="10">
                  <c:v>12.377881</c:v>
                </c:pt>
                <c:pt idx="11">
                  <c:v>54.35581100000001</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Biogas</c:v>
                </c:pt>
              </c:strCache>
            </c:strRef>
          </c:tx>
          <c:spPr>
            <a:solidFill>
              <a:srgbClr val="5A6588"/>
            </a:solidFill>
          </c:spPr>
          <c:invertIfNegative val="0"/>
          <c:val>
            <c:numRef>
              <c:f>'8.11'!$B$11:$M$11</c:f>
              <c:numCache>
                <c:formatCode>#,##0.0</c:formatCode>
                <c:ptCount val="12"/>
                <c:pt idx="0">
                  <c:v>8.624270000000001</c:v>
                </c:pt>
                <c:pt idx="1">
                  <c:v>7.0773299999999999</c:v>
                </c:pt>
                <c:pt idx="2">
                  <c:v>8.1486699999999992</c:v>
                </c:pt>
                <c:pt idx="3">
                  <c:v>6.6993599999999995</c:v>
                </c:pt>
                <c:pt idx="4">
                  <c:v>4.5546499999999996</c:v>
                </c:pt>
                <c:pt idx="5">
                  <c:v>3.03369</c:v>
                </c:pt>
                <c:pt idx="6">
                  <c:v>3.05558</c:v>
                </c:pt>
                <c:pt idx="7">
                  <c:v>2.3043</c:v>
                </c:pt>
                <c:pt idx="8">
                  <c:v>3.94672</c:v>
                </c:pt>
                <c:pt idx="9">
                  <c:v>4.99932</c:v>
                </c:pt>
                <c:pt idx="10">
                  <c:v>6.8546499999999995</c:v>
                </c:pt>
                <c:pt idx="11">
                  <c:v>8.4303899999999992</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Hard coal</c:v>
                </c:pt>
              </c:strCache>
            </c:strRef>
          </c:tx>
          <c:spPr>
            <a:solidFill>
              <a:srgbClr val="9198B0"/>
            </a:solidFill>
          </c:spPr>
          <c:invertIfNegative val="0"/>
          <c:val>
            <c:numRef>
              <c:f>'8.11'!$B$12:$M$12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Electrical energy</c:v>
                </c:pt>
              </c:strCache>
            </c:strRef>
          </c:tx>
          <c:spPr>
            <a:solidFill>
              <a:srgbClr val="C8CBD7"/>
            </a:solidFill>
          </c:spPr>
          <c:invertIfNegative val="0"/>
          <c:val>
            <c:numRef>
              <c:f>'8.11'!$B$13:$M$13</c:f>
              <c:numCache>
                <c:formatCode>#,##0.0</c:formatCode>
                <c:ptCount val="12"/>
                <c:pt idx="0">
                  <c:v>0.19772999999999999</c:v>
                </c:pt>
                <c:pt idx="1">
                  <c:v>0.18024999999999999</c:v>
                </c:pt>
                <c:pt idx="2">
                  <c:v>0.22597999999999999</c:v>
                </c:pt>
                <c:pt idx="3">
                  <c:v>0.23447999999999999</c:v>
                </c:pt>
                <c:pt idx="4">
                  <c:v>0.24184</c:v>
                </c:pt>
                <c:pt idx="5">
                  <c:v>0.26016</c:v>
                </c:pt>
                <c:pt idx="6">
                  <c:v>0.26021</c:v>
                </c:pt>
                <c:pt idx="7">
                  <c:v>0.23455999999999999</c:v>
                </c:pt>
                <c:pt idx="8">
                  <c:v>0.22656000000000001</c:v>
                </c:pt>
                <c:pt idx="9">
                  <c:v>0.20096600000000001</c:v>
                </c:pt>
                <c:pt idx="10">
                  <c:v>0.20880299999999999</c:v>
                </c:pt>
                <c:pt idx="11">
                  <c:v>0.187668</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Ambient energy (heat pump)</c:v>
                </c:pt>
              </c:strCache>
            </c:strRef>
          </c:tx>
          <c:spPr>
            <a:solidFill>
              <a:srgbClr val="E02C1F"/>
            </a:solidFill>
          </c:spPr>
          <c:invertIfNegative val="0"/>
          <c:val>
            <c:numRef>
              <c:f>'8.11'!$B$14:$M$14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Solar energy (solar panel)</c:v>
                </c:pt>
              </c:strCache>
            </c:strRef>
          </c:tx>
          <c:spPr>
            <a:solidFill>
              <a:srgbClr val="E86158"/>
            </a:solidFill>
          </c:spPr>
          <c:invertIfNegative val="0"/>
          <c:val>
            <c:numRef>
              <c:f>'8.11'!$B$15:$M$15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Brown coal</c:v>
                </c:pt>
              </c:strCache>
            </c:strRef>
          </c:tx>
          <c:spPr>
            <a:solidFill>
              <a:srgbClr val="F0948F"/>
            </a:solidFill>
          </c:spPr>
          <c:invertIfNegative val="0"/>
          <c:val>
            <c:numRef>
              <c:f>'8.11'!$B$16:$M$16</c:f>
              <c:numCache>
                <c:formatCode>#,##0.0</c:formatCode>
                <c:ptCount val="12"/>
                <c:pt idx="0">
                  <c:v>365.538545</c:v>
                </c:pt>
                <c:pt idx="1">
                  <c:v>287.23443800000001</c:v>
                </c:pt>
                <c:pt idx="2">
                  <c:v>312.55498699999998</c:v>
                </c:pt>
                <c:pt idx="3">
                  <c:v>213.07353900000001</c:v>
                </c:pt>
                <c:pt idx="4">
                  <c:v>69.836021000000002</c:v>
                </c:pt>
                <c:pt idx="5">
                  <c:v>61.043512999999997</c:v>
                </c:pt>
                <c:pt idx="6">
                  <c:v>48.198461000000002</c:v>
                </c:pt>
                <c:pt idx="7">
                  <c:v>56.889883999999995</c:v>
                </c:pt>
                <c:pt idx="8">
                  <c:v>95.011763000000002</c:v>
                </c:pt>
                <c:pt idx="9">
                  <c:v>180.88163399999999</c:v>
                </c:pt>
                <c:pt idx="10">
                  <c:v>311.51769900000005</c:v>
                </c:pt>
                <c:pt idx="11">
                  <c:v>419.616356</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Nuclear fuel</c:v>
                </c:pt>
              </c:strCache>
            </c:strRef>
          </c:tx>
          <c:spPr>
            <a:solidFill>
              <a:srgbClr val="F7C9C7"/>
            </a:solidFill>
          </c:spPr>
          <c:invertIfNegative val="0"/>
          <c:val>
            <c:numRef>
              <c:f>'8.11'!$B$17:$M$17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Coke</c:v>
                </c:pt>
              </c:strCache>
            </c:strRef>
          </c:tx>
          <c:spPr>
            <a:solidFill>
              <a:srgbClr val="262626"/>
            </a:solidFill>
          </c:spPr>
          <c:invertIfNegative val="0"/>
          <c:val>
            <c:numRef>
              <c:f>'8.11'!$B$18:$M$18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Waste heat</c:v>
                </c:pt>
              </c:strCache>
            </c:strRef>
          </c:tx>
          <c:spPr>
            <a:solidFill>
              <a:srgbClr val="646363"/>
            </a:solidFill>
          </c:spPr>
          <c:invertIfNegative val="0"/>
          <c:val>
            <c:numRef>
              <c:f>'8.11'!$B$19:$M$19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Other liquid fuels</c:v>
                </c:pt>
              </c:strCache>
            </c:strRef>
          </c:tx>
          <c:spPr>
            <a:solidFill>
              <a:srgbClr val="9D9D9C"/>
            </a:solidFill>
          </c:spPr>
          <c:invertIfNegative val="0"/>
          <c:val>
            <c:numRef>
              <c:f>'8.11'!$B$20:$M$20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Other solid fuels</c:v>
                </c:pt>
              </c:strCache>
            </c:strRef>
          </c:tx>
          <c:spPr>
            <a:solidFill>
              <a:srgbClr val="D0D0D0"/>
            </a:solidFill>
          </c:spPr>
          <c:invertIfNegative val="0"/>
          <c:val>
            <c:numRef>
              <c:f>'8.11'!$B$21:$M$21</c:f>
              <c:numCache>
                <c:formatCode>#,##0.0</c:formatCode>
                <c:ptCount val="12"/>
                <c:pt idx="0">
                  <c:v>27.035061000000002</c:v>
                </c:pt>
                <c:pt idx="1">
                  <c:v>24.212125</c:v>
                </c:pt>
                <c:pt idx="2">
                  <c:v>7.3885399999999999</c:v>
                </c:pt>
                <c:pt idx="3">
                  <c:v>0.69299999999999995</c:v>
                </c:pt>
                <c:pt idx="4">
                  <c:v>1.8367309999999999</c:v>
                </c:pt>
                <c:pt idx="5">
                  <c:v>2.081</c:v>
                </c:pt>
                <c:pt idx="6">
                  <c:v>2.101</c:v>
                </c:pt>
                <c:pt idx="7">
                  <c:v>2.157</c:v>
                </c:pt>
                <c:pt idx="8">
                  <c:v>0.94099999999999995</c:v>
                </c:pt>
                <c:pt idx="9">
                  <c:v>13.13134</c:v>
                </c:pt>
                <c:pt idx="10">
                  <c:v>25.024812999999998</c:v>
                </c:pt>
                <c:pt idx="11">
                  <c:v>25.794837999999999</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Other gases</c:v>
                </c:pt>
              </c:strCache>
            </c:strRef>
          </c:tx>
          <c:spPr>
            <a:pattFill prst="ltUpDiag">
              <a:fgClr>
                <a:srgbClr val="23315F"/>
              </a:fgClr>
              <a:bgClr>
                <a:sysClr val="window" lastClr="FFFFFF"/>
              </a:bgClr>
            </a:pattFill>
          </c:spPr>
          <c:invertIfNegative val="0"/>
          <c:val>
            <c:numRef>
              <c:f>'8.11'!$B$22:$M$22</c:f>
              <c:numCache>
                <c:formatCode>#,##0.0</c:formatCode>
                <c:ptCount val="12"/>
                <c:pt idx="0">
                  <c:v>0</c:v>
                </c:pt>
                <c:pt idx="1">
                  <c:v>6.2E-2</c:v>
                </c:pt>
                <c:pt idx="2">
                  <c:v>0.02</c:v>
                </c:pt>
                <c:pt idx="3">
                  <c:v>0</c:v>
                </c:pt>
                <c:pt idx="4">
                  <c:v>5.6000000000000001E-2</c:v>
                </c:pt>
                <c:pt idx="5">
                  <c:v>3.5000000000000003E-2</c:v>
                </c:pt>
                <c:pt idx="6">
                  <c:v>2.1999999999999999E-2</c:v>
                </c:pt>
                <c:pt idx="7">
                  <c:v>8.9999999999999993E-3</c:v>
                </c:pt>
                <c:pt idx="8">
                  <c:v>0.114</c:v>
                </c:pt>
                <c:pt idx="9">
                  <c:v>0.05</c:v>
                </c:pt>
                <c:pt idx="10">
                  <c:v>0.02</c:v>
                </c:pt>
                <c:pt idx="11">
                  <c:v>3.0000000000000001E-3</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Other</c:v>
                </c:pt>
              </c:strCache>
            </c:strRef>
          </c:tx>
          <c:spPr>
            <a:pattFill prst="ltUpDiag">
              <a:fgClr>
                <a:srgbClr val="E02C1F"/>
              </a:fgClr>
              <a:bgClr>
                <a:sysClr val="window" lastClr="FFFFFF"/>
              </a:bgClr>
            </a:pattFill>
          </c:spPr>
          <c:invertIfNegative val="0"/>
          <c:val>
            <c:numRef>
              <c:f>'8.11'!$B$23:$M$23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Fuel oils</c:v>
                </c:pt>
              </c:strCache>
            </c:strRef>
          </c:tx>
          <c:spPr>
            <a:pattFill prst="ltUpDiag">
              <a:fgClr>
                <a:srgbClr val="5A6588"/>
              </a:fgClr>
              <a:bgClr>
                <a:sysClr val="window" lastClr="FFFFFF"/>
              </a:bgClr>
            </a:pattFill>
          </c:spPr>
          <c:invertIfNegative val="0"/>
          <c:val>
            <c:numRef>
              <c:f>'8.11'!$B$24:$M$24</c:f>
              <c:numCache>
                <c:formatCode>#,##0.0</c:formatCode>
                <c:ptCount val="12"/>
                <c:pt idx="0">
                  <c:v>3.3938999999999997E-2</c:v>
                </c:pt>
                <c:pt idx="1">
                  <c:v>0.487875</c:v>
                </c:pt>
                <c:pt idx="2">
                  <c:v>0.16246000000000002</c:v>
                </c:pt>
                <c:pt idx="3">
                  <c:v>0</c:v>
                </c:pt>
                <c:pt idx="4">
                  <c:v>2.6900000000000003E-4</c:v>
                </c:pt>
                <c:pt idx="5">
                  <c:v>0</c:v>
                </c:pt>
                <c:pt idx="6">
                  <c:v>0</c:v>
                </c:pt>
                <c:pt idx="7">
                  <c:v>0</c:v>
                </c:pt>
                <c:pt idx="8">
                  <c:v>0</c:v>
                </c:pt>
                <c:pt idx="9">
                  <c:v>2.366E-2</c:v>
                </c:pt>
                <c:pt idx="10">
                  <c:v>2.4187E-2</c:v>
                </c:pt>
                <c:pt idx="11">
                  <c:v>1.615162</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Natural gas</c:v>
                </c:pt>
              </c:strCache>
            </c:strRef>
          </c:tx>
          <c:spPr>
            <a:pattFill prst="ltUpDiag">
              <a:fgClr>
                <a:srgbClr val="E86158"/>
              </a:fgClr>
              <a:bgClr>
                <a:sysClr val="window" lastClr="FFFFFF"/>
              </a:bgClr>
            </a:pattFill>
          </c:spPr>
          <c:invertIfNegative val="0"/>
          <c:val>
            <c:numRef>
              <c:f>'8.11'!$B$25:$M$25</c:f>
              <c:numCache>
                <c:formatCode>#,##0.0</c:formatCode>
                <c:ptCount val="12"/>
                <c:pt idx="0">
                  <c:v>98.647365999999991</c:v>
                </c:pt>
                <c:pt idx="1">
                  <c:v>78.987434000000007</c:v>
                </c:pt>
                <c:pt idx="2">
                  <c:v>76.953732000000002</c:v>
                </c:pt>
                <c:pt idx="3">
                  <c:v>60.861802000000019</c:v>
                </c:pt>
                <c:pt idx="4">
                  <c:v>26.762074999999999</c:v>
                </c:pt>
                <c:pt idx="5">
                  <c:v>18.185166000000006</c:v>
                </c:pt>
                <c:pt idx="6">
                  <c:v>17.088255</c:v>
                </c:pt>
                <c:pt idx="7">
                  <c:v>16.652668000000002</c:v>
                </c:pt>
                <c:pt idx="8">
                  <c:v>31.463626000000001</c:v>
                </c:pt>
                <c:pt idx="9">
                  <c:v>42.331091000000008</c:v>
                </c:pt>
                <c:pt idx="10">
                  <c:v>65.540036999999998</c:v>
                </c:pt>
                <c:pt idx="11">
                  <c:v>94.232505000000003</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7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mn-lt"/>
              </a:defRPr>
            </a:pPr>
            <a:r>
              <a:rPr lang="cs-CZ" sz="1000" b="1" i="0" u="none" strike="noStrike" baseline="0">
                <a:effectLst/>
                <a:latin typeface="+mn-lt"/>
              </a:rPr>
              <a:t>Heat consumption by national economy sector </a:t>
            </a:r>
            <a:r>
              <a:rPr lang="en-US" sz="1000" b="1" i="0" u="none" strike="noStrike" baseline="0">
                <a:effectLst/>
                <a:latin typeface="+mn-lt"/>
              </a:rPr>
              <a:t>[</a:t>
            </a:r>
            <a:r>
              <a:rPr lang="cs-CZ" sz="1000" b="1" i="0" u="none" strike="noStrike" baseline="0">
                <a:effectLst/>
                <a:latin typeface="+mn-lt"/>
              </a:rPr>
              <a:t>TJ</a:t>
            </a:r>
            <a:r>
              <a:rPr lang="en-US" sz="1000" b="1" i="0" u="none" strike="noStrike" baseline="0">
                <a:effectLst/>
                <a:latin typeface="+mn-lt"/>
              </a:rPr>
              <a:t>]</a:t>
            </a:r>
            <a:endParaRPr lang="cs-CZ" sz="1000">
              <a:solidFill>
                <a:schemeClr val="tx2"/>
              </a:solidFill>
              <a:latin typeface="+mn-lt"/>
            </a:endParaRP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'8.12'!$A$27</c:f>
              <c:strCache>
                <c:ptCount val="1"/>
                <c:pt idx="0">
                  <c:v>Industry</c:v>
                </c:pt>
              </c:strCache>
            </c:strRef>
          </c:tx>
          <c:invertIfNegative val="0"/>
          <c:val>
            <c:numRef>
              <c:f>'8.12'!$B$27:$M$27</c:f>
              <c:numCache>
                <c:formatCode>#,##0.0</c:formatCode>
                <c:ptCount val="12"/>
                <c:pt idx="0">
                  <c:v>644.64079700000013</c:v>
                </c:pt>
                <c:pt idx="1">
                  <c:v>562.24685999999997</c:v>
                </c:pt>
                <c:pt idx="2">
                  <c:v>561.31979699999999</c:v>
                </c:pt>
                <c:pt idx="3">
                  <c:v>513.29315399999996</c:v>
                </c:pt>
                <c:pt idx="4">
                  <c:v>463.05514500000004</c:v>
                </c:pt>
                <c:pt idx="5">
                  <c:v>385.95885200000004</c:v>
                </c:pt>
                <c:pt idx="6">
                  <c:v>390.94084800000007</c:v>
                </c:pt>
                <c:pt idx="7">
                  <c:v>367.93514600000003</c:v>
                </c:pt>
                <c:pt idx="8">
                  <c:v>394.95285099999995</c:v>
                </c:pt>
                <c:pt idx="9">
                  <c:v>409.34306400000003</c:v>
                </c:pt>
                <c:pt idx="10">
                  <c:v>443.342062</c:v>
                </c:pt>
                <c:pt idx="11">
                  <c:v>548.38691800000004</c:v>
                </c:pt>
              </c:numCache>
            </c:numRef>
          </c:val>
          <c:extLst>
            <c:ext xmlns:c16="http://schemas.microsoft.com/office/drawing/2014/chart" uri="{C3380CC4-5D6E-409C-BE32-E72D297353CC}">
              <c16:uniqueId val="{00000000-72DF-4AAF-B273-0CD73148B88E}"/>
            </c:ext>
          </c:extLst>
        </c:ser>
        <c:ser>
          <c:idx val="1"/>
          <c:order val="1"/>
          <c:tx>
            <c:strRef>
              <c:f>'8.12'!$A$28</c:f>
              <c:strCache>
                <c:ptCount val="1"/>
                <c:pt idx="0">
                  <c:v>Energy</c:v>
                </c:pt>
              </c:strCache>
            </c:strRef>
          </c:tx>
          <c:invertIfNegative val="0"/>
          <c:val>
            <c:numRef>
              <c:f>'8.12'!$B$28:$M$28</c:f>
              <c:numCache>
                <c:formatCode>#,##0.0</c:formatCode>
                <c:ptCount val="12"/>
                <c:pt idx="0">
                  <c:v>52.050251000000003</c:v>
                </c:pt>
                <c:pt idx="1">
                  <c:v>63.718809999999998</c:v>
                </c:pt>
                <c:pt idx="2">
                  <c:v>52.278500000000001</c:v>
                </c:pt>
                <c:pt idx="3">
                  <c:v>36.59395</c:v>
                </c:pt>
                <c:pt idx="4">
                  <c:v>0.20355300000000001</c:v>
                </c:pt>
                <c:pt idx="5">
                  <c:v>5.4114999999999996E-2</c:v>
                </c:pt>
                <c:pt idx="6">
                  <c:v>5.1033999999999996E-2</c:v>
                </c:pt>
                <c:pt idx="7">
                  <c:v>5.0030000000000005E-2</c:v>
                </c:pt>
                <c:pt idx="8">
                  <c:v>0.26038899999999998</c:v>
                </c:pt>
                <c:pt idx="9">
                  <c:v>0.82116899999999993</c:v>
                </c:pt>
                <c:pt idx="10">
                  <c:v>37.448940999999998</c:v>
                </c:pt>
                <c:pt idx="11">
                  <c:v>59.832677000000004</c:v>
                </c:pt>
              </c:numCache>
            </c:numRef>
          </c:val>
          <c:extLst>
            <c:ext xmlns:c16="http://schemas.microsoft.com/office/drawing/2014/chart" uri="{C3380CC4-5D6E-409C-BE32-E72D297353CC}">
              <c16:uniqueId val="{00000001-72DF-4AAF-B273-0CD73148B88E}"/>
            </c:ext>
          </c:extLst>
        </c:ser>
        <c:ser>
          <c:idx val="2"/>
          <c:order val="2"/>
          <c:tx>
            <c:strRef>
              <c:f>'8.12'!$A$29</c:f>
              <c:strCache>
                <c:ptCount val="1"/>
                <c:pt idx="0">
                  <c:v>Transport</c:v>
                </c:pt>
              </c:strCache>
            </c:strRef>
          </c:tx>
          <c:invertIfNegative val="0"/>
          <c:val>
            <c:numRef>
              <c:f>'8.12'!$B$29:$M$29</c:f>
              <c:numCache>
                <c:formatCode>#,##0.0</c:formatCode>
                <c:ptCount val="12"/>
                <c:pt idx="0">
                  <c:v>4.0738819999999993</c:v>
                </c:pt>
                <c:pt idx="1">
                  <c:v>3.5209629999999996</c:v>
                </c:pt>
                <c:pt idx="2">
                  <c:v>3.2863289999999998</c:v>
                </c:pt>
                <c:pt idx="3">
                  <c:v>2.2754289999999999</c:v>
                </c:pt>
                <c:pt idx="4">
                  <c:v>0.59493799999999997</c:v>
                </c:pt>
                <c:pt idx="5">
                  <c:v>0.35116900000000001</c:v>
                </c:pt>
                <c:pt idx="6">
                  <c:v>0.25735199999999997</c:v>
                </c:pt>
                <c:pt idx="7">
                  <c:v>0.30861800000000006</c:v>
                </c:pt>
                <c:pt idx="8">
                  <c:v>0.77604600000000001</c:v>
                </c:pt>
                <c:pt idx="9">
                  <c:v>1.3741280000000002</c:v>
                </c:pt>
                <c:pt idx="10">
                  <c:v>2.4140999999999999</c:v>
                </c:pt>
                <c:pt idx="11">
                  <c:v>3.4078690000000003</c:v>
                </c:pt>
              </c:numCache>
            </c:numRef>
          </c:val>
          <c:extLst>
            <c:ext xmlns:c16="http://schemas.microsoft.com/office/drawing/2014/chart" uri="{C3380CC4-5D6E-409C-BE32-E72D297353CC}">
              <c16:uniqueId val="{00000002-72DF-4AAF-B273-0CD73148B88E}"/>
            </c:ext>
          </c:extLst>
        </c:ser>
        <c:ser>
          <c:idx val="3"/>
          <c:order val="3"/>
          <c:tx>
            <c:strRef>
              <c:f>'8.12'!$A$30</c:f>
              <c:strCache>
                <c:ptCount val="1"/>
                <c:pt idx="0">
                  <c:v>Construction</c:v>
                </c:pt>
              </c:strCache>
            </c:strRef>
          </c:tx>
          <c:invertIfNegative val="0"/>
          <c:val>
            <c:numRef>
              <c:f>'8.12'!$B$30:$M$30</c:f>
              <c:numCache>
                <c:formatCode>#,##0.0</c:formatCode>
                <c:ptCount val="12"/>
                <c:pt idx="0">
                  <c:v>0.21768499999999999</c:v>
                </c:pt>
                <c:pt idx="1">
                  <c:v>0.15736</c:v>
                </c:pt>
                <c:pt idx="2">
                  <c:v>0.19046000000000002</c:v>
                </c:pt>
                <c:pt idx="3">
                  <c:v>0.13838</c:v>
                </c:pt>
                <c:pt idx="4">
                  <c:v>1.89E-2</c:v>
                </c:pt>
                <c:pt idx="5">
                  <c:v>7.0000000000000001E-3</c:v>
                </c:pt>
                <c:pt idx="6">
                  <c:v>7.0000000000000001E-3</c:v>
                </c:pt>
                <c:pt idx="7">
                  <c:v>6.0000000000000001E-3</c:v>
                </c:pt>
                <c:pt idx="8">
                  <c:v>3.6499999999999998E-2</c:v>
                </c:pt>
                <c:pt idx="9">
                  <c:v>8.2000000000000003E-2</c:v>
                </c:pt>
                <c:pt idx="10">
                  <c:v>8.8999999999999996E-2</c:v>
                </c:pt>
                <c:pt idx="11">
                  <c:v>0.26390999999999998</c:v>
                </c:pt>
              </c:numCache>
            </c:numRef>
          </c:val>
          <c:extLst>
            <c:ext xmlns:c16="http://schemas.microsoft.com/office/drawing/2014/chart" uri="{C3380CC4-5D6E-409C-BE32-E72D297353CC}">
              <c16:uniqueId val="{00000003-72DF-4AAF-B273-0CD73148B88E}"/>
            </c:ext>
          </c:extLst>
        </c:ser>
        <c:ser>
          <c:idx val="4"/>
          <c:order val="4"/>
          <c:tx>
            <c:strRef>
              <c:f>'8.12'!$A$31</c:f>
              <c:strCache>
                <c:ptCount val="1"/>
                <c:pt idx="0">
                  <c:v>Farming and forestry</c:v>
                </c:pt>
              </c:strCache>
            </c:strRef>
          </c:tx>
          <c:invertIfNegative val="0"/>
          <c:val>
            <c:numRef>
              <c:f>'8.12'!$B$31:$M$31</c:f>
              <c:numCache>
                <c:formatCode>#,##0.0</c:formatCode>
                <c:ptCount val="12"/>
                <c:pt idx="0">
                  <c:v>1.7507680000000001</c:v>
                </c:pt>
                <c:pt idx="1">
                  <c:v>1.5435560000000002</c:v>
                </c:pt>
                <c:pt idx="2">
                  <c:v>1.6128670000000001</c:v>
                </c:pt>
                <c:pt idx="3">
                  <c:v>1.528797</c:v>
                </c:pt>
                <c:pt idx="4">
                  <c:v>1.528203</c:v>
                </c:pt>
                <c:pt idx="5">
                  <c:v>1.3833600000000001</c:v>
                </c:pt>
                <c:pt idx="6">
                  <c:v>1.2361799999999998</c:v>
                </c:pt>
                <c:pt idx="7">
                  <c:v>1.4498900000000001</c:v>
                </c:pt>
                <c:pt idx="8">
                  <c:v>1.2699529999999999</c:v>
                </c:pt>
                <c:pt idx="9">
                  <c:v>1.7242519999999999</c:v>
                </c:pt>
                <c:pt idx="10">
                  <c:v>3.6651359999999999</c:v>
                </c:pt>
                <c:pt idx="11">
                  <c:v>2.416299</c:v>
                </c:pt>
              </c:numCache>
            </c:numRef>
          </c:val>
          <c:extLst>
            <c:ext xmlns:c16="http://schemas.microsoft.com/office/drawing/2014/chart" uri="{C3380CC4-5D6E-409C-BE32-E72D297353CC}">
              <c16:uniqueId val="{00000004-72DF-4AAF-B273-0CD73148B88E}"/>
            </c:ext>
          </c:extLst>
        </c:ser>
        <c:ser>
          <c:idx val="5"/>
          <c:order val="5"/>
          <c:tx>
            <c:strRef>
              <c:f>'8.12'!$A$32</c:f>
              <c:strCache>
                <c:ptCount val="1"/>
                <c:pt idx="0">
                  <c:v>Households</c:v>
                </c:pt>
              </c:strCache>
            </c:strRef>
          </c:tx>
          <c:spPr>
            <a:solidFill>
              <a:schemeClr val="accent6"/>
            </a:solidFill>
          </c:spPr>
          <c:invertIfNegative val="0"/>
          <c:val>
            <c:numRef>
              <c:f>'8.12'!$B$32:$M$32</c:f>
              <c:numCache>
                <c:formatCode>#,##0.0</c:formatCode>
                <c:ptCount val="12"/>
                <c:pt idx="0">
                  <c:v>380.49131100000005</c:v>
                </c:pt>
                <c:pt idx="1">
                  <c:v>305.56419</c:v>
                </c:pt>
                <c:pt idx="2">
                  <c:v>300.17133100000001</c:v>
                </c:pt>
                <c:pt idx="3">
                  <c:v>236.53563199999999</c:v>
                </c:pt>
                <c:pt idx="4">
                  <c:v>92.983736999999991</c:v>
                </c:pt>
                <c:pt idx="5">
                  <c:v>67.642126000000005</c:v>
                </c:pt>
                <c:pt idx="6">
                  <c:v>62.232060000000004</c:v>
                </c:pt>
                <c:pt idx="7">
                  <c:v>63.238723000000007</c:v>
                </c:pt>
                <c:pt idx="8">
                  <c:v>113.815899</c:v>
                </c:pt>
                <c:pt idx="9">
                  <c:v>170.368483</c:v>
                </c:pt>
                <c:pt idx="10">
                  <c:v>274.83666100000005</c:v>
                </c:pt>
                <c:pt idx="11">
                  <c:v>370.43920400000002</c:v>
                </c:pt>
              </c:numCache>
            </c:numRef>
          </c:val>
          <c:extLst>
            <c:ext xmlns:c16="http://schemas.microsoft.com/office/drawing/2014/chart" uri="{C3380CC4-5D6E-409C-BE32-E72D297353CC}">
              <c16:uniqueId val="{00000005-72DF-4AAF-B273-0CD73148B88E}"/>
            </c:ext>
          </c:extLst>
        </c:ser>
        <c:ser>
          <c:idx val="6"/>
          <c:order val="6"/>
          <c:tx>
            <c:strRef>
              <c:f>'8.12'!$A$33</c:f>
              <c:strCache>
                <c:ptCount val="1"/>
                <c:pt idx="0">
                  <c:v>Retail, services, schools, health care</c:v>
                </c:pt>
              </c:strCache>
            </c:strRef>
          </c:tx>
          <c:spPr>
            <a:solidFill>
              <a:srgbClr val="F0948F"/>
            </a:solidFill>
          </c:spPr>
          <c:invertIfNegative val="0"/>
          <c:val>
            <c:numRef>
              <c:f>'8.12'!$B$33:$M$33</c:f>
              <c:numCache>
                <c:formatCode>#,##0.0</c:formatCode>
                <c:ptCount val="12"/>
                <c:pt idx="0">
                  <c:v>176.02640399999996</c:v>
                </c:pt>
                <c:pt idx="1">
                  <c:v>144.10718100000003</c:v>
                </c:pt>
                <c:pt idx="2">
                  <c:v>144.87379100000001</c:v>
                </c:pt>
                <c:pt idx="3">
                  <c:v>109.29168799999999</c:v>
                </c:pt>
                <c:pt idx="4">
                  <c:v>35.926978000000005</c:v>
                </c:pt>
                <c:pt idx="5">
                  <c:v>23.362425999999999</c:v>
                </c:pt>
                <c:pt idx="6">
                  <c:v>20.835840000000001</c:v>
                </c:pt>
                <c:pt idx="7">
                  <c:v>21.072167999999998</c:v>
                </c:pt>
                <c:pt idx="8">
                  <c:v>43.703269000000006</c:v>
                </c:pt>
                <c:pt idx="9">
                  <c:v>72.075111000000007</c:v>
                </c:pt>
                <c:pt idx="10">
                  <c:v>122.29296799999996</c:v>
                </c:pt>
                <c:pt idx="11">
                  <c:v>170.01838700000002</c:v>
                </c:pt>
              </c:numCache>
            </c:numRef>
          </c:val>
          <c:extLst>
            <c:ext xmlns:c16="http://schemas.microsoft.com/office/drawing/2014/chart" uri="{C3380CC4-5D6E-409C-BE32-E72D297353CC}">
              <c16:uniqueId val="{00000006-72DF-4AAF-B273-0CD73148B88E}"/>
            </c:ext>
          </c:extLst>
        </c:ser>
        <c:ser>
          <c:idx val="7"/>
          <c:order val="7"/>
          <c:tx>
            <c:strRef>
              <c:f>'8.12'!$A$34</c:f>
              <c:strCache>
                <c:ptCount val="1"/>
                <c:pt idx="0">
                  <c:v>Other</c:v>
                </c:pt>
              </c:strCache>
            </c:strRef>
          </c:tx>
          <c:spPr>
            <a:solidFill>
              <a:srgbClr val="F7C9C7"/>
            </a:solidFill>
          </c:spPr>
          <c:invertIfNegative val="0"/>
          <c:val>
            <c:numRef>
              <c:f>'8.12'!$B$34:$M$34</c:f>
              <c:numCache>
                <c:formatCode>#,##0.0</c:formatCode>
                <c:ptCount val="12"/>
                <c:pt idx="0">
                  <c:v>2.2793800000000002</c:v>
                </c:pt>
                <c:pt idx="1">
                  <c:v>1.9105369999999999</c:v>
                </c:pt>
                <c:pt idx="2">
                  <c:v>1.5736060000000003</c:v>
                </c:pt>
                <c:pt idx="3">
                  <c:v>2.0586419999999999</c:v>
                </c:pt>
                <c:pt idx="4">
                  <c:v>0.71737700000000004</c:v>
                </c:pt>
                <c:pt idx="5">
                  <c:v>0.24285300000000001</c:v>
                </c:pt>
                <c:pt idx="6">
                  <c:v>0.218111</c:v>
                </c:pt>
                <c:pt idx="7">
                  <c:v>0.27168799999999999</c:v>
                </c:pt>
                <c:pt idx="8">
                  <c:v>0.66040599999999994</c:v>
                </c:pt>
                <c:pt idx="9">
                  <c:v>0.98599900000000007</c:v>
                </c:pt>
                <c:pt idx="10">
                  <c:v>1.6823620000000001</c:v>
                </c:pt>
                <c:pt idx="11">
                  <c:v>2.8684270000000001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latin typeface="+mn-lt"/>
              </a:defRPr>
            </a:pPr>
            <a:r>
              <a:rPr lang="cs-CZ" sz="1000" b="1" i="0" baseline="0">
                <a:solidFill>
                  <a:srgbClr val="233060"/>
                </a:solidFill>
                <a:effectLst/>
                <a:latin typeface="+mn-lt"/>
              </a:rPr>
              <a:t>Share in CR</a:t>
            </a:r>
            <a:endParaRPr lang="cs-CZ" sz="1000">
              <a:solidFill>
                <a:srgbClr val="233060"/>
              </a:solidFill>
              <a:effectLst/>
              <a:latin typeface="+mn-lt"/>
            </a:endParaRP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'8.12'!$M$39</c:f>
              <c:strCache>
                <c:ptCount val="1"/>
                <c:pt idx="0">
                  <c:v>Installed capacity</c:v>
                </c:pt>
              </c:strCache>
            </c:strRef>
          </c:tx>
          <c:invertIfNegative val="0"/>
          <c:val>
            <c:numRef>
              <c:f>'8.12'!$N$39</c:f>
              <c:numCache>
                <c:formatCode>0.0%</c:formatCode>
                <c:ptCount val="1"/>
                <c:pt idx="0">
                  <c:v>0.11544703552160976</c:v>
                </c:pt>
              </c:numCache>
            </c:numRef>
          </c:val>
          <c:extLst>
            <c:ext xmlns:c16="http://schemas.microsoft.com/office/drawing/2014/chart" uri="{C3380CC4-5D6E-409C-BE32-E72D297353CC}">
              <c16:uniqueId val="{00000000-4E36-46C0-A91E-7D3667508618}"/>
            </c:ext>
          </c:extLst>
        </c:ser>
        <c:ser>
          <c:idx val="1"/>
          <c:order val="1"/>
          <c:tx>
            <c:strRef>
              <c:f>'8.12'!$M$40</c:f>
              <c:strCache>
                <c:ptCount val="1"/>
                <c:pt idx="0">
                  <c:v>Gross heat production</c:v>
                </c:pt>
              </c:strCache>
            </c:strRef>
          </c:tx>
          <c:invertIfNegative val="0"/>
          <c:val>
            <c:numRef>
              <c:f>'8.12'!$N$40</c:f>
              <c:numCache>
                <c:formatCode>0.0%</c:formatCode>
                <c:ptCount val="1"/>
                <c:pt idx="0">
                  <c:v>0.17036374539070698</c:v>
                </c:pt>
              </c:numCache>
            </c:numRef>
          </c:val>
          <c:extLst>
            <c:ext xmlns:c16="http://schemas.microsoft.com/office/drawing/2014/chart" uri="{C3380CC4-5D6E-409C-BE32-E72D297353CC}">
              <c16:uniqueId val="{00000001-4E36-46C0-A91E-7D3667508618}"/>
            </c:ext>
          </c:extLst>
        </c:ser>
        <c:ser>
          <c:idx val="2"/>
          <c:order val="2"/>
          <c:tx>
            <c:strRef>
              <c:f>'8.12'!$M$41</c:f>
              <c:strCache>
                <c:ptCount val="1"/>
                <c:pt idx="0">
                  <c:v>Heat supply</c:v>
                </c:pt>
              </c:strCache>
            </c:strRef>
          </c:tx>
          <c:invertIfNegative val="0"/>
          <c:val>
            <c:numRef>
              <c:f>'8.12'!$N$41</c:f>
              <c:numCache>
                <c:formatCode>0.0%</c:formatCode>
                <c:ptCount val="1"/>
                <c:pt idx="0">
                  <c:v>0.22797336110862851</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valAx>
    </c:plotArea>
    <c:legend>
      <c:legendPos val="b"/>
      <c:layout>
        <c:manualLayout>
          <c:xMode val="edge"/>
          <c:yMode val="edge"/>
          <c:x val="1.5162396231415507E-3"/>
          <c:y val="0.71152138606858228"/>
          <c:w val="0.62176039710517361"/>
          <c:h val="0.28847861393141766"/>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rgbClr val="233060"/>
                </a:solidFill>
                <a:latin typeface="+mn-lt"/>
              </a:defRPr>
            </a:pPr>
            <a:r>
              <a:rPr lang="cs-CZ" sz="1000" b="1" i="0" u="none" strike="noStrike" baseline="0">
                <a:solidFill>
                  <a:srgbClr val="233060"/>
                </a:solidFill>
                <a:effectLst/>
                <a:latin typeface="+mn-lt"/>
              </a:rPr>
              <a:t>Heat supply by fuel </a:t>
            </a:r>
            <a:r>
              <a:rPr lang="en-US" sz="1000" b="1" i="0" u="none" strike="noStrike" baseline="0">
                <a:solidFill>
                  <a:srgbClr val="233060"/>
                </a:solidFill>
                <a:effectLst/>
                <a:latin typeface="+mn-lt"/>
              </a:rPr>
              <a:t>[</a:t>
            </a:r>
            <a:r>
              <a:rPr lang="cs-CZ" sz="1000" b="1" i="0" u="none" strike="noStrike" baseline="0">
                <a:solidFill>
                  <a:srgbClr val="233060"/>
                </a:solidFill>
                <a:effectLst/>
                <a:latin typeface="+mn-lt"/>
              </a:rPr>
              <a:t>TJ</a:t>
            </a:r>
            <a:r>
              <a:rPr lang="en-US" sz="1000" b="1" i="0" u="none" strike="noStrike" baseline="0">
                <a:solidFill>
                  <a:srgbClr val="233060"/>
                </a:solidFill>
                <a:effectLst/>
                <a:latin typeface="+mn-lt"/>
              </a:rPr>
              <a:t>]</a:t>
            </a:r>
            <a:endParaRPr lang="cs-CZ" sz="1000">
              <a:solidFill>
                <a:srgbClr val="233060"/>
              </a:solidFill>
              <a:latin typeface="+mn-lt"/>
              <a:cs typeface="Arial" panose="020B0604020202020204" pitchFamily="34" charset="0"/>
            </a:endParaRPr>
          </a:p>
        </c:rich>
      </c:tx>
      <c:layout>
        <c:manualLayout>
          <c:xMode val="edge"/>
          <c:yMode val="edge"/>
          <c:x val="3.294643608071004E-3"/>
          <c:y val="8.8360734437726556E-3"/>
        </c:manualLayout>
      </c:layout>
      <c:overlay val="0"/>
    </c:title>
    <c:autoTitleDeleted val="0"/>
    <c:plotArea>
      <c:layout/>
      <c:barChart>
        <c:barDir val="col"/>
        <c:grouping val="stacked"/>
        <c:varyColors val="0"/>
        <c:ser>
          <c:idx val="0"/>
          <c:order val="0"/>
          <c:tx>
            <c:strRef>
              <c:f>'8.12'!$A$9</c:f>
              <c:strCache>
                <c:ptCount val="1"/>
                <c:pt idx="0">
                  <c:v>Biomass</c:v>
                </c:pt>
              </c:strCache>
            </c:strRef>
          </c:tx>
          <c:spPr>
            <a:solidFill>
              <a:srgbClr val="23315F"/>
            </a:solidFill>
          </c:spPr>
          <c:invertIfNegative val="0"/>
          <c:val>
            <c:numRef>
              <c:f>'8.12'!$B$9:$M$9</c:f>
              <c:numCache>
                <c:formatCode>#,##0.0</c:formatCode>
                <c:ptCount val="12"/>
                <c:pt idx="0">
                  <c:v>146.044996</c:v>
                </c:pt>
                <c:pt idx="1">
                  <c:v>128.31579000000002</c:v>
                </c:pt>
                <c:pt idx="2">
                  <c:v>131.996026</c:v>
                </c:pt>
                <c:pt idx="3">
                  <c:v>97.832155999999983</c:v>
                </c:pt>
                <c:pt idx="4">
                  <c:v>41.226487999999996</c:v>
                </c:pt>
                <c:pt idx="5">
                  <c:v>29.687552000000004</c:v>
                </c:pt>
                <c:pt idx="6">
                  <c:v>20.912309</c:v>
                </c:pt>
                <c:pt idx="7">
                  <c:v>28.075174000000001</c:v>
                </c:pt>
                <c:pt idx="8">
                  <c:v>52.757691999999999</c:v>
                </c:pt>
                <c:pt idx="9">
                  <c:v>63.265219999999999</c:v>
                </c:pt>
                <c:pt idx="10">
                  <c:v>95.662339000000003</c:v>
                </c:pt>
                <c:pt idx="11">
                  <c:v>121.167468</c:v>
                </c:pt>
              </c:numCache>
            </c:numRef>
          </c:val>
          <c:extLst>
            <c:ext xmlns:c16="http://schemas.microsoft.com/office/drawing/2014/chart" uri="{C3380CC4-5D6E-409C-BE32-E72D297353CC}">
              <c16:uniqueId val="{00000000-2D92-4281-A4C1-DC17004EBD29}"/>
            </c:ext>
          </c:extLst>
        </c:ser>
        <c:ser>
          <c:idx val="1"/>
          <c:order val="1"/>
          <c:tx>
            <c:strRef>
              <c:f>'8.12'!$A$10</c:f>
              <c:strCache>
                <c:ptCount val="1"/>
                <c:pt idx="0">
                  <c:v>Biogas</c:v>
                </c:pt>
              </c:strCache>
            </c:strRef>
          </c:tx>
          <c:spPr>
            <a:solidFill>
              <a:srgbClr val="5A6588"/>
            </a:solidFill>
          </c:spPr>
          <c:invertIfNegative val="0"/>
          <c:val>
            <c:numRef>
              <c:f>'8.12'!$B$10:$M$10</c:f>
              <c:numCache>
                <c:formatCode>#,##0.0</c:formatCode>
                <c:ptCount val="12"/>
                <c:pt idx="0">
                  <c:v>4.7455749999999997</c:v>
                </c:pt>
                <c:pt idx="1">
                  <c:v>4.1362839999999998</c:v>
                </c:pt>
                <c:pt idx="2">
                  <c:v>4.284224</c:v>
                </c:pt>
                <c:pt idx="3">
                  <c:v>4.0559520000000004</c:v>
                </c:pt>
                <c:pt idx="4">
                  <c:v>3.5103610000000001</c:v>
                </c:pt>
                <c:pt idx="5">
                  <c:v>2.3455400000000002</c:v>
                </c:pt>
                <c:pt idx="6">
                  <c:v>2.5267239999999997</c:v>
                </c:pt>
                <c:pt idx="7">
                  <c:v>2.9565380000000001</c:v>
                </c:pt>
                <c:pt idx="8">
                  <c:v>2.9158219999999995</c:v>
                </c:pt>
                <c:pt idx="9">
                  <c:v>4.1569079999999996</c:v>
                </c:pt>
                <c:pt idx="10">
                  <c:v>6.1639600000000003</c:v>
                </c:pt>
                <c:pt idx="11">
                  <c:v>5.1975550000000004</c:v>
                </c:pt>
              </c:numCache>
            </c:numRef>
          </c:val>
          <c:extLst>
            <c:ext xmlns:c16="http://schemas.microsoft.com/office/drawing/2014/chart" uri="{C3380CC4-5D6E-409C-BE32-E72D297353CC}">
              <c16:uniqueId val="{00000001-2D92-4281-A4C1-DC17004EBD29}"/>
            </c:ext>
          </c:extLst>
        </c:ser>
        <c:ser>
          <c:idx val="2"/>
          <c:order val="2"/>
          <c:tx>
            <c:strRef>
              <c:f>'8.12'!$A$11</c:f>
              <c:strCache>
                <c:ptCount val="1"/>
                <c:pt idx="0">
                  <c:v>Hard coal</c:v>
                </c:pt>
              </c:strCache>
            </c:strRef>
          </c:tx>
          <c:spPr>
            <a:solidFill>
              <a:srgbClr val="9198B0"/>
            </a:solidFill>
          </c:spPr>
          <c:invertIfNegative val="0"/>
          <c:val>
            <c:numRef>
              <c:f>'8.12'!$B$11:$M$11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D92-4281-A4C1-DC17004EBD29}"/>
            </c:ext>
          </c:extLst>
        </c:ser>
        <c:ser>
          <c:idx val="3"/>
          <c:order val="3"/>
          <c:tx>
            <c:strRef>
              <c:f>'8.12'!$A$12</c:f>
              <c:strCache>
                <c:ptCount val="1"/>
                <c:pt idx="0">
                  <c:v>Electrical energy</c:v>
                </c:pt>
              </c:strCache>
            </c:strRef>
          </c:tx>
          <c:spPr>
            <a:solidFill>
              <a:srgbClr val="C8CBD7"/>
            </a:solidFill>
          </c:spPr>
          <c:invertIfNegative val="0"/>
          <c:val>
            <c:numRef>
              <c:f>'8.12'!$B$12:$M$12</c:f>
              <c:numCache>
                <c:formatCode>#,##0.0</c:formatCode>
                <c:ptCount val="12"/>
                <c:pt idx="0">
                  <c:v>0</c:v>
                </c:pt>
                <c:pt idx="1">
                  <c:v>0</c:v>
                </c:pt>
                <c:pt idx="2">
                  <c:v>0</c:v>
                </c:pt>
                <c:pt idx="3">
                  <c:v>0</c:v>
                </c:pt>
                <c:pt idx="4">
                  <c:v>0</c:v>
                </c:pt>
                <c:pt idx="5">
                  <c:v>0</c:v>
                </c:pt>
                <c:pt idx="6">
                  <c:v>0</c:v>
                </c:pt>
                <c:pt idx="7">
                  <c:v>0</c:v>
                </c:pt>
                <c:pt idx="8">
                  <c:v>0</c:v>
                </c:pt>
                <c:pt idx="9">
                  <c:v>5.518751</c:v>
                </c:pt>
                <c:pt idx="10">
                  <c:v>4.8974709999999995</c:v>
                </c:pt>
                <c:pt idx="11">
                  <c:v>1.3372200000000001</c:v>
                </c:pt>
              </c:numCache>
            </c:numRef>
          </c:val>
          <c:extLst>
            <c:ext xmlns:c16="http://schemas.microsoft.com/office/drawing/2014/chart" uri="{C3380CC4-5D6E-409C-BE32-E72D297353CC}">
              <c16:uniqueId val="{00000003-2D92-4281-A4C1-DC17004EBD29}"/>
            </c:ext>
          </c:extLst>
        </c:ser>
        <c:ser>
          <c:idx val="4"/>
          <c:order val="4"/>
          <c:tx>
            <c:strRef>
              <c:f>'8.12'!$A$13</c:f>
              <c:strCache>
                <c:ptCount val="1"/>
                <c:pt idx="0">
                  <c:v>Ambient energy (heat pump)</c:v>
                </c:pt>
              </c:strCache>
            </c:strRef>
          </c:tx>
          <c:spPr>
            <a:solidFill>
              <a:srgbClr val="E02C1F"/>
            </a:solidFill>
          </c:spPr>
          <c:invertIfNegative val="0"/>
          <c:val>
            <c:numRef>
              <c:f>'8.12'!$B$13:$M$13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2-4281-A4C1-DC17004EBD29}"/>
            </c:ext>
          </c:extLst>
        </c:ser>
        <c:ser>
          <c:idx val="5"/>
          <c:order val="5"/>
          <c:tx>
            <c:strRef>
              <c:f>'8.12'!$A$14</c:f>
              <c:strCache>
                <c:ptCount val="1"/>
                <c:pt idx="0">
                  <c:v>Solar energy (solar panel)</c:v>
                </c:pt>
              </c:strCache>
            </c:strRef>
          </c:tx>
          <c:spPr>
            <a:solidFill>
              <a:srgbClr val="E86158"/>
            </a:solidFill>
          </c:spPr>
          <c:invertIfNegative val="0"/>
          <c:val>
            <c:numRef>
              <c:f>'8.12'!$B$14:$M$14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D92-4281-A4C1-DC17004EBD29}"/>
            </c:ext>
          </c:extLst>
        </c:ser>
        <c:ser>
          <c:idx val="6"/>
          <c:order val="6"/>
          <c:tx>
            <c:strRef>
              <c:f>'8.12'!$A$15</c:f>
              <c:strCache>
                <c:ptCount val="1"/>
                <c:pt idx="0">
                  <c:v>Brown coal</c:v>
                </c:pt>
              </c:strCache>
            </c:strRef>
          </c:tx>
          <c:spPr>
            <a:solidFill>
              <a:srgbClr val="F0948F"/>
            </a:solidFill>
          </c:spPr>
          <c:invertIfNegative val="0"/>
          <c:val>
            <c:numRef>
              <c:f>'8.12'!$B$15:$M$15</c:f>
              <c:numCache>
                <c:formatCode>#,##0.0</c:formatCode>
                <c:ptCount val="12"/>
                <c:pt idx="0">
                  <c:v>1837.6901290000001</c:v>
                </c:pt>
                <c:pt idx="1">
                  <c:v>1473.2364970000001</c:v>
                </c:pt>
                <c:pt idx="2">
                  <c:v>1465.8510999999999</c:v>
                </c:pt>
                <c:pt idx="3">
                  <c:v>1142.0824610000002</c:v>
                </c:pt>
                <c:pt idx="4">
                  <c:v>462.65064800000005</c:v>
                </c:pt>
                <c:pt idx="5">
                  <c:v>324.19090500000004</c:v>
                </c:pt>
                <c:pt idx="6">
                  <c:v>194.58796800000002</c:v>
                </c:pt>
                <c:pt idx="7">
                  <c:v>219.048359</c:v>
                </c:pt>
                <c:pt idx="8">
                  <c:v>532.96588199999997</c:v>
                </c:pt>
                <c:pt idx="9">
                  <c:v>771.18960600000003</c:v>
                </c:pt>
                <c:pt idx="10">
                  <c:v>1291.6812220000002</c:v>
                </c:pt>
                <c:pt idx="11">
                  <c:v>1748.6372029999998</c:v>
                </c:pt>
              </c:numCache>
            </c:numRef>
          </c:val>
          <c:extLst>
            <c:ext xmlns:c16="http://schemas.microsoft.com/office/drawing/2014/chart" uri="{C3380CC4-5D6E-409C-BE32-E72D297353CC}">
              <c16:uniqueId val="{00000006-2D92-4281-A4C1-DC17004EBD29}"/>
            </c:ext>
          </c:extLst>
        </c:ser>
        <c:ser>
          <c:idx val="7"/>
          <c:order val="7"/>
          <c:tx>
            <c:strRef>
              <c:f>'8.12'!$A$16</c:f>
              <c:strCache>
                <c:ptCount val="1"/>
                <c:pt idx="0">
                  <c:v>Nuclear fuel</c:v>
                </c:pt>
              </c:strCache>
            </c:strRef>
          </c:tx>
          <c:spPr>
            <a:solidFill>
              <a:srgbClr val="F7C9C7"/>
            </a:solidFill>
          </c:spPr>
          <c:invertIfNegative val="0"/>
          <c:val>
            <c:numRef>
              <c:f>'8.12'!$B$16:$M$16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D92-4281-A4C1-DC17004EBD29}"/>
            </c:ext>
          </c:extLst>
        </c:ser>
        <c:ser>
          <c:idx val="8"/>
          <c:order val="8"/>
          <c:tx>
            <c:strRef>
              <c:f>'8.12'!$A$17</c:f>
              <c:strCache>
                <c:ptCount val="1"/>
                <c:pt idx="0">
                  <c:v>Coke</c:v>
                </c:pt>
              </c:strCache>
            </c:strRef>
          </c:tx>
          <c:spPr>
            <a:solidFill>
              <a:srgbClr val="262626"/>
            </a:solidFill>
          </c:spPr>
          <c:invertIfNegative val="0"/>
          <c:val>
            <c:numRef>
              <c:f>'8.12'!$B$17:$M$17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D92-4281-A4C1-DC17004EBD29}"/>
            </c:ext>
          </c:extLst>
        </c:ser>
        <c:ser>
          <c:idx val="9"/>
          <c:order val="9"/>
          <c:tx>
            <c:strRef>
              <c:f>'8.12'!$A$18</c:f>
              <c:strCache>
                <c:ptCount val="1"/>
                <c:pt idx="0">
                  <c:v>Waste heat</c:v>
                </c:pt>
              </c:strCache>
            </c:strRef>
          </c:tx>
          <c:spPr>
            <a:solidFill>
              <a:srgbClr val="646363"/>
            </a:solidFill>
          </c:spPr>
          <c:invertIfNegative val="0"/>
          <c:val>
            <c:numRef>
              <c:f>'8.12'!$B$18:$M$18</c:f>
              <c:numCache>
                <c:formatCode>#,##0.0</c:formatCode>
                <c:ptCount val="12"/>
                <c:pt idx="0">
                  <c:v>6.6430400000000001</c:v>
                </c:pt>
                <c:pt idx="1">
                  <c:v>7.3444200000000004</c:v>
                </c:pt>
                <c:pt idx="2">
                  <c:v>4.8690360000000004</c:v>
                </c:pt>
                <c:pt idx="3">
                  <c:v>3.9828260000000002</c:v>
                </c:pt>
                <c:pt idx="4">
                  <c:v>14.207079999999999</c:v>
                </c:pt>
                <c:pt idx="5">
                  <c:v>25.870474000000002</c:v>
                </c:pt>
                <c:pt idx="6">
                  <c:v>8.0876049999999999</c:v>
                </c:pt>
                <c:pt idx="7">
                  <c:v>7.2297219999999998</c:v>
                </c:pt>
                <c:pt idx="8">
                  <c:v>5.3923379999999996</c:v>
                </c:pt>
                <c:pt idx="9">
                  <c:v>4.0858879999999997</c:v>
                </c:pt>
                <c:pt idx="10">
                  <c:v>2.5786959999999999</c:v>
                </c:pt>
                <c:pt idx="11">
                  <c:v>0.29204599999999997</c:v>
                </c:pt>
              </c:numCache>
            </c:numRef>
          </c:val>
          <c:extLst>
            <c:ext xmlns:c16="http://schemas.microsoft.com/office/drawing/2014/chart" uri="{C3380CC4-5D6E-409C-BE32-E72D297353CC}">
              <c16:uniqueId val="{00000009-2D92-4281-A4C1-DC17004EBD29}"/>
            </c:ext>
          </c:extLst>
        </c:ser>
        <c:ser>
          <c:idx val="10"/>
          <c:order val="10"/>
          <c:tx>
            <c:strRef>
              <c:f>'8.12'!$A$19</c:f>
              <c:strCache>
                <c:ptCount val="1"/>
                <c:pt idx="0">
                  <c:v>Other liquid fuels</c:v>
                </c:pt>
              </c:strCache>
            </c:strRef>
          </c:tx>
          <c:spPr>
            <a:solidFill>
              <a:srgbClr val="9D9D9C"/>
            </a:solidFill>
          </c:spPr>
          <c:invertIfNegative val="0"/>
          <c:val>
            <c:numRef>
              <c:f>'8.12'!$B$19:$M$19</c:f>
              <c:numCache>
                <c:formatCode>#,##0.0</c:formatCode>
                <c:ptCount val="12"/>
                <c:pt idx="0">
                  <c:v>2.1144430000000001</c:v>
                </c:pt>
                <c:pt idx="1">
                  <c:v>3.4663139999999997</c:v>
                </c:pt>
                <c:pt idx="2">
                  <c:v>0.84599999999999997</c:v>
                </c:pt>
                <c:pt idx="3">
                  <c:v>2.2263660000000001</c:v>
                </c:pt>
                <c:pt idx="4">
                  <c:v>1.492367</c:v>
                </c:pt>
                <c:pt idx="5">
                  <c:v>1.2029989999999999</c:v>
                </c:pt>
                <c:pt idx="6">
                  <c:v>0.98899999999999999</c:v>
                </c:pt>
                <c:pt idx="7">
                  <c:v>0.93585499999999999</c:v>
                </c:pt>
                <c:pt idx="8">
                  <c:v>1.1208229999999999</c:v>
                </c:pt>
                <c:pt idx="9">
                  <c:v>2.1145510000000001</c:v>
                </c:pt>
                <c:pt idx="10">
                  <c:v>1.1430990000000001</c:v>
                </c:pt>
                <c:pt idx="11">
                  <c:v>2.2695190000000003</c:v>
                </c:pt>
              </c:numCache>
            </c:numRef>
          </c:val>
          <c:extLst>
            <c:ext xmlns:c16="http://schemas.microsoft.com/office/drawing/2014/chart" uri="{C3380CC4-5D6E-409C-BE32-E72D297353CC}">
              <c16:uniqueId val="{0000000A-2D92-4281-A4C1-DC17004EBD29}"/>
            </c:ext>
          </c:extLst>
        </c:ser>
        <c:ser>
          <c:idx val="11"/>
          <c:order val="11"/>
          <c:tx>
            <c:strRef>
              <c:f>'8.12'!$A$20</c:f>
              <c:strCache>
                <c:ptCount val="1"/>
                <c:pt idx="0">
                  <c:v>Other solid fuels</c:v>
                </c:pt>
              </c:strCache>
            </c:strRef>
          </c:tx>
          <c:spPr>
            <a:solidFill>
              <a:srgbClr val="D0D0D0"/>
            </a:solidFill>
          </c:spPr>
          <c:invertIfNegative val="0"/>
          <c:val>
            <c:numRef>
              <c:f>'8.12'!$B$20:$M$20</c:f>
              <c:numCache>
                <c:formatCode>#,##0.0</c:formatCode>
                <c:ptCount val="12"/>
                <c:pt idx="0">
                  <c:v>6.3023029737928535</c:v>
                </c:pt>
                <c:pt idx="1">
                  <c:v>6.185795080534751</c:v>
                </c:pt>
                <c:pt idx="2">
                  <c:v>7.5170902446673873</c:v>
                </c:pt>
                <c:pt idx="3">
                  <c:v>5.9805330172407851</c:v>
                </c:pt>
                <c:pt idx="4">
                  <c:v>6.1975729338872956</c:v>
                </c:pt>
                <c:pt idx="5">
                  <c:v>7.0055196108417368</c:v>
                </c:pt>
                <c:pt idx="6">
                  <c:v>7.8260462768163341</c:v>
                </c:pt>
                <c:pt idx="7">
                  <c:v>6.4142063707713879</c:v>
                </c:pt>
                <c:pt idx="8">
                  <c:v>3.7848473457079788</c:v>
                </c:pt>
                <c:pt idx="9">
                  <c:v>5.0580823479091679</c:v>
                </c:pt>
                <c:pt idx="10">
                  <c:v>7.2671567214393882</c:v>
                </c:pt>
                <c:pt idx="11">
                  <c:v>5.6822582612390375</c:v>
                </c:pt>
              </c:numCache>
            </c:numRef>
          </c:val>
          <c:extLst>
            <c:ext xmlns:c16="http://schemas.microsoft.com/office/drawing/2014/chart" uri="{C3380CC4-5D6E-409C-BE32-E72D297353CC}">
              <c16:uniqueId val="{0000000B-2D92-4281-A4C1-DC17004EBD29}"/>
            </c:ext>
          </c:extLst>
        </c:ser>
        <c:ser>
          <c:idx val="12"/>
          <c:order val="12"/>
          <c:tx>
            <c:strRef>
              <c:f>'8.12'!$A$21</c:f>
              <c:strCache>
                <c:ptCount val="1"/>
                <c:pt idx="0">
                  <c:v>Other gases</c:v>
                </c:pt>
              </c:strCache>
            </c:strRef>
          </c:tx>
          <c:spPr>
            <a:pattFill prst="ltUpDiag">
              <a:fgClr>
                <a:srgbClr val="23315F"/>
              </a:fgClr>
              <a:bgClr>
                <a:sysClr val="window" lastClr="FFFFFF"/>
              </a:bgClr>
            </a:pattFill>
          </c:spPr>
          <c:invertIfNegative val="0"/>
          <c:val>
            <c:numRef>
              <c:f>'8.12'!$B$21:$M$21</c:f>
              <c:numCache>
                <c:formatCode>#,##0.0</c:formatCode>
                <c:ptCount val="12"/>
                <c:pt idx="0">
                  <c:v>87.497661999999991</c:v>
                </c:pt>
                <c:pt idx="1">
                  <c:v>74.640292000000002</c:v>
                </c:pt>
                <c:pt idx="2">
                  <c:v>41.495548999999997</c:v>
                </c:pt>
                <c:pt idx="3">
                  <c:v>19.855938000000002</c:v>
                </c:pt>
                <c:pt idx="4">
                  <c:v>58.930746999999997</c:v>
                </c:pt>
                <c:pt idx="5">
                  <c:v>64.17154699999999</c:v>
                </c:pt>
                <c:pt idx="6">
                  <c:v>49.609850000000002</c:v>
                </c:pt>
                <c:pt idx="7">
                  <c:v>65.465000000000003</c:v>
                </c:pt>
                <c:pt idx="8">
                  <c:v>66.775511000000009</c:v>
                </c:pt>
                <c:pt idx="9">
                  <c:v>59.139532999999993</c:v>
                </c:pt>
                <c:pt idx="10">
                  <c:v>45.023671</c:v>
                </c:pt>
                <c:pt idx="11">
                  <c:v>59.541491000000001</c:v>
                </c:pt>
              </c:numCache>
            </c:numRef>
          </c:val>
          <c:extLst>
            <c:ext xmlns:c16="http://schemas.microsoft.com/office/drawing/2014/chart" uri="{C3380CC4-5D6E-409C-BE32-E72D297353CC}">
              <c16:uniqueId val="{0000000C-2D92-4281-A4C1-DC17004EBD29}"/>
            </c:ext>
          </c:extLst>
        </c:ser>
        <c:ser>
          <c:idx val="13"/>
          <c:order val="13"/>
          <c:tx>
            <c:strRef>
              <c:f>'8.12'!$A$22</c:f>
              <c:strCache>
                <c:ptCount val="1"/>
                <c:pt idx="0">
                  <c:v>Other</c:v>
                </c:pt>
              </c:strCache>
            </c:strRef>
          </c:tx>
          <c:spPr>
            <a:pattFill prst="ltUpDiag">
              <a:fgClr>
                <a:srgbClr val="E02C1F"/>
              </a:fgClr>
              <a:bgClr>
                <a:sysClr val="window" lastClr="FFFFFF"/>
              </a:bgClr>
            </a:pattFill>
          </c:spPr>
          <c:invertIfNegative val="0"/>
          <c:val>
            <c:numRef>
              <c:f>'8.12'!$B$22:$M$22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2D92-4281-A4C1-DC17004EBD29}"/>
            </c:ext>
          </c:extLst>
        </c:ser>
        <c:ser>
          <c:idx val="14"/>
          <c:order val="14"/>
          <c:tx>
            <c:strRef>
              <c:f>'8.12'!$A$23</c:f>
              <c:strCache>
                <c:ptCount val="1"/>
                <c:pt idx="0">
                  <c:v>Fuel oils</c:v>
                </c:pt>
              </c:strCache>
            </c:strRef>
          </c:tx>
          <c:spPr>
            <a:pattFill prst="ltUpDiag">
              <a:fgClr>
                <a:srgbClr val="5A6588"/>
              </a:fgClr>
              <a:bgClr>
                <a:sysClr val="window" lastClr="FFFFFF"/>
              </a:bgClr>
            </a:pattFill>
          </c:spPr>
          <c:invertIfNegative val="0"/>
          <c:val>
            <c:numRef>
              <c:f>'8.12'!$B$23:$M$23</c:f>
              <c:numCache>
                <c:formatCode>#,##0.0</c:formatCode>
                <c:ptCount val="12"/>
                <c:pt idx="0">
                  <c:v>5.7893170000000005</c:v>
                </c:pt>
                <c:pt idx="1">
                  <c:v>4.1686909999999999</c:v>
                </c:pt>
                <c:pt idx="2">
                  <c:v>2.0554839999999999</c:v>
                </c:pt>
                <c:pt idx="3">
                  <c:v>2.5005119999999996</c:v>
                </c:pt>
                <c:pt idx="4">
                  <c:v>0.80564399999999992</c:v>
                </c:pt>
                <c:pt idx="5">
                  <c:v>1.1431549999999999</c:v>
                </c:pt>
                <c:pt idx="6">
                  <c:v>2.8482340000000006</c:v>
                </c:pt>
                <c:pt idx="7">
                  <c:v>0.43818299999999999</c:v>
                </c:pt>
                <c:pt idx="8">
                  <c:v>1.183867</c:v>
                </c:pt>
                <c:pt idx="9">
                  <c:v>2.1811190000000003</c:v>
                </c:pt>
                <c:pt idx="10">
                  <c:v>3.5357130000000003</c:v>
                </c:pt>
                <c:pt idx="11">
                  <c:v>4.374772000000001</c:v>
                </c:pt>
              </c:numCache>
            </c:numRef>
          </c:val>
          <c:extLst>
            <c:ext xmlns:c16="http://schemas.microsoft.com/office/drawing/2014/chart" uri="{C3380CC4-5D6E-409C-BE32-E72D297353CC}">
              <c16:uniqueId val="{0000000E-2D92-4281-A4C1-DC17004EBD29}"/>
            </c:ext>
          </c:extLst>
        </c:ser>
        <c:ser>
          <c:idx val="15"/>
          <c:order val="15"/>
          <c:tx>
            <c:strRef>
              <c:f>'8.12'!$A$24</c:f>
              <c:strCache>
                <c:ptCount val="1"/>
                <c:pt idx="0">
                  <c:v>Natural gas</c:v>
                </c:pt>
              </c:strCache>
            </c:strRef>
          </c:tx>
          <c:spPr>
            <a:pattFill prst="ltUpDiag">
              <a:fgClr>
                <a:srgbClr val="E86158"/>
              </a:fgClr>
              <a:bgClr>
                <a:sysClr val="window" lastClr="FFFFFF"/>
              </a:bgClr>
            </a:pattFill>
          </c:spPr>
          <c:invertIfNegative val="0"/>
          <c:val>
            <c:numRef>
              <c:f>'8.12'!$B$24:$M$24</c:f>
              <c:numCache>
                <c:formatCode>#,##0.0</c:formatCode>
                <c:ptCount val="12"/>
                <c:pt idx="0">
                  <c:v>596.65462802620721</c:v>
                </c:pt>
                <c:pt idx="1">
                  <c:v>523.60337591946518</c:v>
                </c:pt>
                <c:pt idx="2">
                  <c:v>527.29275275533234</c:v>
                </c:pt>
                <c:pt idx="3">
                  <c:v>490.42735798275908</c:v>
                </c:pt>
                <c:pt idx="4">
                  <c:v>400.55020706611265</c:v>
                </c:pt>
                <c:pt idx="5">
                  <c:v>315.19866938915823</c:v>
                </c:pt>
                <c:pt idx="6">
                  <c:v>388.15525572318364</c:v>
                </c:pt>
                <c:pt idx="7">
                  <c:v>359.08681462922868</c:v>
                </c:pt>
                <c:pt idx="8">
                  <c:v>345.66862965429198</c:v>
                </c:pt>
                <c:pt idx="9">
                  <c:v>379.73216965209087</c:v>
                </c:pt>
                <c:pt idx="10">
                  <c:v>440.30710627856052</c:v>
                </c:pt>
                <c:pt idx="11">
                  <c:v>554.69271673876085</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3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rgbClr val="233060"/>
                </a:solidFill>
                <a:latin typeface="Arial" panose="020B0604020202020204" pitchFamily="34" charset="0"/>
                <a:cs typeface="Arial" panose="020B0604020202020204" pitchFamily="34" charset="0"/>
              </a:defRPr>
            </a:pPr>
            <a:r>
              <a:rPr lang="cs-CZ" sz="1000" b="1" i="0" baseline="0">
                <a:solidFill>
                  <a:srgbClr val="233060"/>
                </a:solidFill>
                <a:effectLst/>
                <a:latin typeface="Arial" panose="020B0604020202020204" pitchFamily="34" charset="0"/>
                <a:cs typeface="Arial" panose="020B0604020202020204" pitchFamily="34" charset="0"/>
              </a:rPr>
              <a:t>Heat consumption by national economy sector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Industry</c:v>
                </c:pt>
              </c:strCache>
            </c:strRef>
          </c:tx>
          <c:invertIfNegative val="0"/>
          <c:val>
            <c:numRef>
              <c:f>'8.13'!$B$27:$M$27</c:f>
              <c:numCache>
                <c:formatCode>#,##0.0</c:formatCode>
                <c:ptCount val="12"/>
                <c:pt idx="0">
                  <c:v>380.13325799999996</c:v>
                </c:pt>
                <c:pt idx="1">
                  <c:v>342.44291000000004</c:v>
                </c:pt>
                <c:pt idx="2">
                  <c:v>373.99373699999995</c:v>
                </c:pt>
                <c:pt idx="3">
                  <c:v>304.11492900000002</c:v>
                </c:pt>
                <c:pt idx="4">
                  <c:v>282.55605099999997</c:v>
                </c:pt>
                <c:pt idx="5">
                  <c:v>239.69147899999999</c:v>
                </c:pt>
                <c:pt idx="6">
                  <c:v>239.20009599999997</c:v>
                </c:pt>
                <c:pt idx="7">
                  <c:v>231.02996900000002</c:v>
                </c:pt>
                <c:pt idx="8">
                  <c:v>279.52835699999997</c:v>
                </c:pt>
                <c:pt idx="9">
                  <c:v>269.81237400000003</c:v>
                </c:pt>
                <c:pt idx="10">
                  <c:v>335.06699299999997</c:v>
                </c:pt>
                <c:pt idx="11">
                  <c:v>342.42431099999999</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Energy</c:v>
                </c:pt>
              </c:strCache>
            </c:strRef>
          </c:tx>
          <c:invertIfNegative val="0"/>
          <c:val>
            <c:numRef>
              <c:f>'8.13'!$B$28:$M$28</c:f>
              <c:numCache>
                <c:formatCode>#,##0.0</c:formatCode>
                <c:ptCount val="12"/>
                <c:pt idx="0">
                  <c:v>67.870488999999992</c:v>
                </c:pt>
                <c:pt idx="1">
                  <c:v>56.536909000000001</c:v>
                </c:pt>
                <c:pt idx="2">
                  <c:v>58.506115999999992</c:v>
                </c:pt>
                <c:pt idx="3">
                  <c:v>42.062162000000001</c:v>
                </c:pt>
                <c:pt idx="4">
                  <c:v>18.086414000000001</c:v>
                </c:pt>
                <c:pt idx="5">
                  <c:v>10.073053000000002</c:v>
                </c:pt>
                <c:pt idx="6">
                  <c:v>9.5413599999999992</c:v>
                </c:pt>
                <c:pt idx="7">
                  <c:v>9.0767600000000019</c:v>
                </c:pt>
                <c:pt idx="8">
                  <c:v>17.420003000000001</c:v>
                </c:pt>
                <c:pt idx="9">
                  <c:v>37.558261000000002</c:v>
                </c:pt>
                <c:pt idx="10">
                  <c:v>52.486166999999995</c:v>
                </c:pt>
                <c:pt idx="11">
                  <c:v>66.097941000000006</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Transport</c:v>
                </c:pt>
              </c:strCache>
            </c:strRef>
          </c:tx>
          <c:invertIfNegative val="0"/>
          <c:val>
            <c:numRef>
              <c:f>'8.13'!$B$29:$M$29</c:f>
              <c:numCache>
                <c:formatCode>#,##0.0</c:formatCode>
                <c:ptCount val="12"/>
                <c:pt idx="0">
                  <c:v>24.143540000000002</c:v>
                </c:pt>
                <c:pt idx="1">
                  <c:v>18.840350000000001</c:v>
                </c:pt>
                <c:pt idx="2">
                  <c:v>19.153290000000002</c:v>
                </c:pt>
                <c:pt idx="3">
                  <c:v>13.87266</c:v>
                </c:pt>
                <c:pt idx="4">
                  <c:v>4.0097399999999999</c:v>
                </c:pt>
                <c:pt idx="5">
                  <c:v>1.51715</c:v>
                </c:pt>
                <c:pt idx="6">
                  <c:v>1.2870200000000001</c:v>
                </c:pt>
                <c:pt idx="7">
                  <c:v>1.27511</c:v>
                </c:pt>
                <c:pt idx="8">
                  <c:v>3.2379799999999994</c:v>
                </c:pt>
                <c:pt idx="9">
                  <c:v>11.089259999999999</c:v>
                </c:pt>
                <c:pt idx="10">
                  <c:v>15.974029999999999</c:v>
                </c:pt>
                <c:pt idx="11">
                  <c:v>21.090630000000001</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Construction</c:v>
                </c:pt>
              </c:strCache>
            </c:strRef>
          </c:tx>
          <c:invertIfNegative val="0"/>
          <c:val>
            <c:numRef>
              <c:f>'8.13'!$B$30:$M$30</c:f>
              <c:numCache>
                <c:formatCode>#,##0.0</c:formatCode>
                <c:ptCount val="12"/>
                <c:pt idx="0">
                  <c:v>1.458645</c:v>
                </c:pt>
                <c:pt idx="1">
                  <c:v>1.605154</c:v>
                </c:pt>
                <c:pt idx="2">
                  <c:v>1.7334199999999997</c:v>
                </c:pt>
                <c:pt idx="3">
                  <c:v>1.447864</c:v>
                </c:pt>
                <c:pt idx="4">
                  <c:v>0.43354500000000001</c:v>
                </c:pt>
                <c:pt idx="5">
                  <c:v>1.9894999999999999E-2</c:v>
                </c:pt>
                <c:pt idx="6">
                  <c:v>3.8835000000000001E-2</c:v>
                </c:pt>
                <c:pt idx="7">
                  <c:v>1.3655E-2</c:v>
                </c:pt>
                <c:pt idx="8">
                  <c:v>0.41652600000000001</c:v>
                </c:pt>
                <c:pt idx="9">
                  <c:v>0.99719800000000003</c:v>
                </c:pt>
                <c:pt idx="10">
                  <c:v>0.72624500000000003</c:v>
                </c:pt>
                <c:pt idx="11">
                  <c:v>1.585242</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Farming and forestry</c:v>
                </c:pt>
              </c:strCache>
            </c:strRef>
          </c:tx>
          <c:invertIfNegative val="0"/>
          <c:val>
            <c:numRef>
              <c:f>'8.13'!$B$31:$M$31</c:f>
              <c:numCache>
                <c:formatCode>#,##0.0</c:formatCode>
                <c:ptCount val="12"/>
                <c:pt idx="0">
                  <c:v>11.134799999999998</c:v>
                </c:pt>
                <c:pt idx="1">
                  <c:v>11.440059999999999</c:v>
                </c:pt>
                <c:pt idx="2">
                  <c:v>14.39371</c:v>
                </c:pt>
                <c:pt idx="3">
                  <c:v>9.864609999999999</c:v>
                </c:pt>
                <c:pt idx="4">
                  <c:v>2.91391</c:v>
                </c:pt>
                <c:pt idx="5">
                  <c:v>1.7054499999999999</c:v>
                </c:pt>
                <c:pt idx="6">
                  <c:v>1.72851</c:v>
                </c:pt>
                <c:pt idx="7">
                  <c:v>1.34477</c:v>
                </c:pt>
                <c:pt idx="8">
                  <c:v>4.1369799999999994</c:v>
                </c:pt>
                <c:pt idx="9">
                  <c:v>6.4394299999999998</c:v>
                </c:pt>
                <c:pt idx="10">
                  <c:v>11.321689999999998</c:v>
                </c:pt>
                <c:pt idx="11">
                  <c:v>9.4679099999999998</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Households</c:v>
                </c:pt>
              </c:strCache>
            </c:strRef>
          </c:tx>
          <c:spPr>
            <a:solidFill>
              <a:schemeClr val="accent6"/>
            </a:solidFill>
          </c:spPr>
          <c:invertIfNegative val="0"/>
          <c:val>
            <c:numRef>
              <c:f>'8.13'!$B$32:$M$32</c:f>
              <c:numCache>
                <c:formatCode>#,##0.0</c:formatCode>
                <c:ptCount val="12"/>
                <c:pt idx="0">
                  <c:v>577.48190599999998</c:v>
                </c:pt>
                <c:pt idx="1">
                  <c:v>472.52830900000004</c:v>
                </c:pt>
                <c:pt idx="2">
                  <c:v>465.26014600000002</c:v>
                </c:pt>
                <c:pt idx="3">
                  <c:v>366.08337800000004</c:v>
                </c:pt>
                <c:pt idx="4">
                  <c:v>149.098524</c:v>
                </c:pt>
                <c:pt idx="5">
                  <c:v>102.31468599999999</c:v>
                </c:pt>
                <c:pt idx="6">
                  <c:v>99.219223999999997</c:v>
                </c:pt>
                <c:pt idx="7">
                  <c:v>95.942772000000005</c:v>
                </c:pt>
                <c:pt idx="8">
                  <c:v>173.730298</c:v>
                </c:pt>
                <c:pt idx="9">
                  <c:v>284.85684499999996</c:v>
                </c:pt>
                <c:pt idx="10">
                  <c:v>443.780394</c:v>
                </c:pt>
                <c:pt idx="11">
                  <c:v>580.06427199999996</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Retail, services, schools, health care</c:v>
                </c:pt>
              </c:strCache>
            </c:strRef>
          </c:tx>
          <c:spPr>
            <a:solidFill>
              <a:srgbClr val="F0948F"/>
            </a:solidFill>
          </c:spPr>
          <c:invertIfNegative val="0"/>
          <c:val>
            <c:numRef>
              <c:f>'8.13'!$B$33:$M$33</c:f>
              <c:numCache>
                <c:formatCode>#,##0.0</c:formatCode>
                <c:ptCount val="12"/>
                <c:pt idx="0">
                  <c:v>255.04031999999998</c:v>
                </c:pt>
                <c:pt idx="1">
                  <c:v>211.631934</c:v>
                </c:pt>
                <c:pt idx="2">
                  <c:v>213.15749699999998</c:v>
                </c:pt>
                <c:pt idx="3">
                  <c:v>161.34690500000002</c:v>
                </c:pt>
                <c:pt idx="4">
                  <c:v>57.996848000000014</c:v>
                </c:pt>
                <c:pt idx="5">
                  <c:v>34.185326000000011</c:v>
                </c:pt>
                <c:pt idx="6">
                  <c:v>33.453273000000003</c:v>
                </c:pt>
                <c:pt idx="7">
                  <c:v>33.391716000000002</c:v>
                </c:pt>
                <c:pt idx="8">
                  <c:v>64.850636000000009</c:v>
                </c:pt>
                <c:pt idx="9">
                  <c:v>113.97375299999999</c:v>
                </c:pt>
                <c:pt idx="10">
                  <c:v>192.04657400000002</c:v>
                </c:pt>
                <c:pt idx="11">
                  <c:v>254.71529600000002</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Other</c:v>
                </c:pt>
              </c:strCache>
            </c:strRef>
          </c:tx>
          <c:spPr>
            <a:solidFill>
              <a:srgbClr val="F7C9C7"/>
            </a:solidFill>
          </c:spPr>
          <c:invertIfNegative val="0"/>
          <c:val>
            <c:numRef>
              <c:f>'8.13'!$B$34:$M$34</c:f>
              <c:numCache>
                <c:formatCode>#,##0.0</c:formatCode>
                <c:ptCount val="12"/>
                <c:pt idx="0">
                  <c:v>26.894438999999998</c:v>
                </c:pt>
                <c:pt idx="1">
                  <c:v>22.657906000000001</c:v>
                </c:pt>
                <c:pt idx="2">
                  <c:v>21.689207</c:v>
                </c:pt>
                <c:pt idx="3">
                  <c:v>16.823074999999999</c:v>
                </c:pt>
                <c:pt idx="4">
                  <c:v>6.2106820000000003</c:v>
                </c:pt>
                <c:pt idx="5">
                  <c:v>6.2631240000000004</c:v>
                </c:pt>
                <c:pt idx="6">
                  <c:v>3.296675</c:v>
                </c:pt>
                <c:pt idx="7">
                  <c:v>3.3805689999999995</c:v>
                </c:pt>
                <c:pt idx="8">
                  <c:v>7.0033850000000006</c:v>
                </c:pt>
                <c:pt idx="9">
                  <c:v>11.912894999999999</c:v>
                </c:pt>
                <c:pt idx="10">
                  <c:v>19.101541000000001</c:v>
                </c:pt>
                <c:pt idx="11">
                  <c:v>25.257097999999999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latin typeface="Arial" panose="020B0604020202020204" pitchFamily="34" charset="0"/>
                <a:cs typeface="Arial" panose="020B0604020202020204" pitchFamily="34" charset="0"/>
              </a:defRPr>
            </a:pPr>
            <a:r>
              <a:rPr lang="cs-CZ" sz="1000" b="1" i="0" baseline="0">
                <a:solidFill>
                  <a:srgbClr val="233060"/>
                </a:solidFill>
                <a:effectLst/>
                <a:latin typeface="Arial" panose="020B0604020202020204" pitchFamily="34" charset="0"/>
                <a:cs typeface="Arial" panose="020B0604020202020204" pitchFamily="34" charset="0"/>
              </a:rPr>
              <a:t>Share in CR</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'8.13'!$M$39</c:f>
              <c:strCache>
                <c:ptCount val="1"/>
                <c:pt idx="0">
                  <c:v>Installed capacity</c:v>
                </c:pt>
              </c:strCache>
            </c:strRef>
          </c:tx>
          <c:invertIfNegative val="0"/>
          <c:val>
            <c:numRef>
              <c:f>'8.13'!$N$39</c:f>
              <c:numCache>
                <c:formatCode>0.0%</c:formatCode>
                <c:ptCount val="1"/>
                <c:pt idx="0">
                  <c:v>0.26068588820049371</c:v>
                </c:pt>
              </c:numCache>
            </c:numRef>
          </c:val>
          <c:extLst>
            <c:ext xmlns:c16="http://schemas.microsoft.com/office/drawing/2014/chart" uri="{C3380CC4-5D6E-409C-BE32-E72D297353CC}">
              <c16:uniqueId val="{00000000-46E4-4F37-874A-FF5326A516FF}"/>
            </c:ext>
          </c:extLst>
        </c:ser>
        <c:ser>
          <c:idx val="1"/>
          <c:order val="1"/>
          <c:tx>
            <c:strRef>
              <c:f>'8.13'!$M$40</c:f>
              <c:strCache>
                <c:ptCount val="1"/>
                <c:pt idx="0">
                  <c:v>Gross heat production</c:v>
                </c:pt>
              </c:strCache>
            </c:strRef>
          </c:tx>
          <c:invertIfNegative val="0"/>
          <c:val>
            <c:numRef>
              <c:f>'8.13'!$N$40</c:f>
              <c:numCache>
                <c:formatCode>0.0%</c:formatCode>
                <c:ptCount val="1"/>
                <c:pt idx="0">
                  <c:v>0.20171866837066688</c:v>
                </c:pt>
              </c:numCache>
            </c:numRef>
          </c:val>
          <c:extLst>
            <c:ext xmlns:c16="http://schemas.microsoft.com/office/drawing/2014/chart" uri="{C3380CC4-5D6E-409C-BE32-E72D297353CC}">
              <c16:uniqueId val="{00000001-46E4-4F37-874A-FF5326A516FF}"/>
            </c:ext>
          </c:extLst>
        </c:ser>
        <c:ser>
          <c:idx val="2"/>
          <c:order val="2"/>
          <c:tx>
            <c:strRef>
              <c:f>'8.13'!$M$41</c:f>
              <c:strCache>
                <c:ptCount val="1"/>
                <c:pt idx="0">
                  <c:v>Heat supply</c:v>
                </c:pt>
              </c:strCache>
            </c:strRef>
          </c:tx>
          <c:invertIfNegative val="0"/>
          <c:val>
            <c:numRef>
              <c:f>'8.13'!$N$41</c:f>
              <c:numCache>
                <c:formatCode>0.0%</c:formatCode>
                <c:ptCount val="1"/>
                <c:pt idx="0">
                  <c:v>0.1403136501324185</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3855001453689952"/>
          <c:h val="0.2979428600091445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33060"/>
                </a:solidFill>
                <a:latin typeface="Arial" panose="020B0604020202020204" pitchFamily="34" charset="0"/>
                <a:ea typeface="+mn-ea"/>
                <a:cs typeface="Arial" panose="020B0604020202020204" pitchFamily="34" charset="0"/>
              </a:defRPr>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33060"/>
                </a:solidFill>
                <a:latin typeface="Arial" panose="020B0604020202020204" pitchFamily="34" charset="0"/>
                <a:ea typeface="+mn-ea"/>
                <a:cs typeface="Arial" panose="020B0604020202020204" pitchFamily="34" charset="0"/>
              </a:defRPr>
            </a:pPr>
            <a:endParaRPr lang="cs-CZ" sz="1000">
              <a:solidFill>
                <a:srgbClr val="233060"/>
              </a:solidFill>
              <a:latin typeface="Arial" panose="020B0604020202020204" pitchFamily="34" charset="0"/>
              <a:cs typeface="Arial" panose="020B0604020202020204" pitchFamily="34" charset="0"/>
            </a:endParaRPr>
          </a:p>
        </c:rich>
      </c:tx>
      <c:layout>
        <c:manualLayout>
          <c:xMode val="edge"/>
          <c:yMode val="edge"/>
          <c:x val="3.8962443294197343E-4"/>
          <c:y val="2.7113986074206831E-2"/>
        </c:manualLayout>
      </c:layout>
      <c:overlay val="0"/>
    </c:title>
    <c:autoTitleDeleted val="0"/>
    <c:plotArea>
      <c:layout>
        <c:manualLayout>
          <c:layoutTarget val="inner"/>
          <c:xMode val="edge"/>
          <c:yMode val="edge"/>
          <c:x val="0.13355192732503088"/>
          <c:y val="0.22190410697325544"/>
          <c:w val="0.82648439185118516"/>
          <c:h val="0.60390116905273905"/>
        </c:manualLayout>
      </c:layout>
      <c:barChart>
        <c:barDir val="col"/>
        <c:grouping val="stacked"/>
        <c:varyColors val="0"/>
        <c:ser>
          <c:idx val="0"/>
          <c:order val="0"/>
          <c:tx>
            <c:strRef>
              <c:f>'8.13'!$A$10</c:f>
              <c:strCache>
                <c:ptCount val="1"/>
                <c:pt idx="0">
                  <c:v>Biomass</c:v>
                </c:pt>
              </c:strCache>
            </c:strRef>
          </c:tx>
          <c:spPr>
            <a:solidFill>
              <a:srgbClr val="23315F"/>
            </a:solidFill>
          </c:spPr>
          <c:invertIfNegative val="0"/>
          <c:val>
            <c:numRef>
              <c:f>'8.13'!$B$10:$M$10</c:f>
              <c:numCache>
                <c:formatCode>#,##0.0</c:formatCode>
                <c:ptCount val="12"/>
                <c:pt idx="0">
                  <c:v>149.504559</c:v>
                </c:pt>
                <c:pt idx="1">
                  <c:v>141.512867</c:v>
                </c:pt>
                <c:pt idx="2">
                  <c:v>146.94532599999999</c:v>
                </c:pt>
                <c:pt idx="3">
                  <c:v>131.04496899999998</c:v>
                </c:pt>
                <c:pt idx="4">
                  <c:v>103.97919</c:v>
                </c:pt>
                <c:pt idx="5">
                  <c:v>83.14582399999999</c:v>
                </c:pt>
                <c:pt idx="6">
                  <c:v>89.603979999999993</c:v>
                </c:pt>
                <c:pt idx="7">
                  <c:v>92.871051000000008</c:v>
                </c:pt>
                <c:pt idx="8">
                  <c:v>103.93653</c:v>
                </c:pt>
                <c:pt idx="9">
                  <c:v>93.144160000000014</c:v>
                </c:pt>
                <c:pt idx="10">
                  <c:v>128.49500700000002</c:v>
                </c:pt>
                <c:pt idx="11">
                  <c:v>173.31963999999999</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Biogas</c:v>
                </c:pt>
              </c:strCache>
            </c:strRef>
          </c:tx>
          <c:spPr>
            <a:solidFill>
              <a:srgbClr val="5A6588"/>
            </a:solidFill>
          </c:spPr>
          <c:invertIfNegative val="0"/>
          <c:val>
            <c:numRef>
              <c:f>'8.13'!$B$11:$M$11</c:f>
              <c:numCache>
                <c:formatCode>#,##0.0</c:formatCode>
                <c:ptCount val="12"/>
                <c:pt idx="0">
                  <c:v>1.9528909999999999</c:v>
                </c:pt>
                <c:pt idx="1">
                  <c:v>1.7973020000000002</c:v>
                </c:pt>
                <c:pt idx="2">
                  <c:v>1.8910469999999999</c:v>
                </c:pt>
                <c:pt idx="3">
                  <c:v>1.6347980000000002</c:v>
                </c:pt>
                <c:pt idx="4">
                  <c:v>1.7964329999999999</c:v>
                </c:pt>
                <c:pt idx="5">
                  <c:v>1.7042910000000002</c:v>
                </c:pt>
                <c:pt idx="6">
                  <c:v>1.5517829999999999</c:v>
                </c:pt>
                <c:pt idx="7">
                  <c:v>0.91563899999999998</c:v>
                </c:pt>
                <c:pt idx="8">
                  <c:v>1.2468920000000001</c:v>
                </c:pt>
                <c:pt idx="9">
                  <c:v>1.8843080000000001</c:v>
                </c:pt>
                <c:pt idx="10">
                  <c:v>2.0037540000000003</c:v>
                </c:pt>
                <c:pt idx="11">
                  <c:v>2.519301</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Hard coal</c:v>
                </c:pt>
              </c:strCache>
            </c:strRef>
          </c:tx>
          <c:spPr>
            <a:solidFill>
              <a:srgbClr val="9198B0"/>
            </a:solidFill>
          </c:spPr>
          <c:invertIfNegative val="0"/>
          <c:val>
            <c:numRef>
              <c:f>'8.13'!$B$12:$M$12</c:f>
              <c:numCache>
                <c:formatCode>#,##0.0</c:formatCode>
                <c:ptCount val="12"/>
                <c:pt idx="0">
                  <c:v>0.76130999999999993</c:v>
                </c:pt>
                <c:pt idx="1">
                  <c:v>0.73138999999999998</c:v>
                </c:pt>
                <c:pt idx="2">
                  <c:v>0.69513000000000003</c:v>
                </c:pt>
                <c:pt idx="3">
                  <c:v>0.81847999999999999</c:v>
                </c:pt>
                <c:pt idx="4">
                  <c:v>0.26227</c:v>
                </c:pt>
                <c:pt idx="5">
                  <c:v>0.11932999999999999</c:v>
                </c:pt>
                <c:pt idx="6">
                  <c:v>0.17633000000000001</c:v>
                </c:pt>
                <c:pt idx="7">
                  <c:v>0.20104</c:v>
                </c:pt>
                <c:pt idx="8">
                  <c:v>0.26727999999999996</c:v>
                </c:pt>
                <c:pt idx="9">
                  <c:v>0.46612999999999999</c:v>
                </c:pt>
                <c:pt idx="10">
                  <c:v>0.54097000000000006</c:v>
                </c:pt>
                <c:pt idx="11">
                  <c:v>0.40777999999999998</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Electrical energy</c:v>
                </c:pt>
              </c:strCache>
            </c:strRef>
          </c:tx>
          <c:spPr>
            <a:solidFill>
              <a:srgbClr val="C8CBD7"/>
            </a:solidFill>
          </c:spPr>
          <c:invertIfNegative val="0"/>
          <c:val>
            <c:numRef>
              <c:f>'8.13'!$B$13:$M$13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Ambient energy (heat pump)</c:v>
                </c:pt>
              </c:strCache>
            </c:strRef>
          </c:tx>
          <c:spPr>
            <a:solidFill>
              <a:srgbClr val="E02C1F"/>
            </a:solidFill>
          </c:spPr>
          <c:invertIfNegative val="0"/>
          <c:val>
            <c:numRef>
              <c:f>'8.13'!$B$14:$M$14</c:f>
              <c:numCache>
                <c:formatCode>#,##0.0</c:formatCode>
                <c:ptCount val="12"/>
                <c:pt idx="0">
                  <c:v>9.8719105852711682</c:v>
                </c:pt>
                <c:pt idx="1">
                  <c:v>7.8436690118497197</c:v>
                </c:pt>
                <c:pt idx="2">
                  <c:v>7.8650830971073704</c:v>
                </c:pt>
                <c:pt idx="3">
                  <c:v>6.2409703650260342</c:v>
                </c:pt>
                <c:pt idx="4">
                  <c:v>2.512174116678549</c:v>
                </c:pt>
                <c:pt idx="5">
                  <c:v>1.707157041881725</c:v>
                </c:pt>
                <c:pt idx="6">
                  <c:v>1.5886807797449043</c:v>
                </c:pt>
                <c:pt idx="7">
                  <c:v>1.5077356293500794</c:v>
                </c:pt>
                <c:pt idx="8">
                  <c:v>2.7475488824092777</c:v>
                </c:pt>
                <c:pt idx="9">
                  <c:v>4.6871970739999176</c:v>
                </c:pt>
                <c:pt idx="10">
                  <c:v>7.2761583471724753</c:v>
                </c:pt>
                <c:pt idx="11">
                  <c:v>9.679715069508779</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Solar energy (solar panel)</c:v>
                </c:pt>
              </c:strCache>
            </c:strRef>
          </c:tx>
          <c:spPr>
            <a:solidFill>
              <a:srgbClr val="E86158"/>
            </a:solidFill>
          </c:spPr>
          <c:invertIfNegative val="0"/>
          <c:val>
            <c:numRef>
              <c:f>'8.13'!$B$15:$M$15</c:f>
              <c:numCache>
                <c:formatCode>#,##0.0</c:formatCode>
                <c:ptCount val="12"/>
                <c:pt idx="0">
                  <c:v>2E-3</c:v>
                </c:pt>
                <c:pt idx="1">
                  <c:v>5.0000000000000001E-3</c:v>
                </c:pt>
                <c:pt idx="2">
                  <c:v>1.0999999999999999E-2</c:v>
                </c:pt>
                <c:pt idx="3">
                  <c:v>8.9999999999999993E-3</c:v>
                </c:pt>
                <c:pt idx="4">
                  <c:v>1.4E-2</c:v>
                </c:pt>
                <c:pt idx="5">
                  <c:v>1.0999999999999999E-2</c:v>
                </c:pt>
                <c:pt idx="6">
                  <c:v>0.01</c:v>
                </c:pt>
                <c:pt idx="7">
                  <c:v>0</c:v>
                </c:pt>
                <c:pt idx="8">
                  <c:v>2E-3</c:v>
                </c:pt>
                <c:pt idx="9">
                  <c:v>4.0000000000000001E-3</c:v>
                </c:pt>
                <c:pt idx="10">
                  <c:v>1E-3</c:v>
                </c:pt>
                <c:pt idx="11">
                  <c:v>1E-3</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Brown coal</c:v>
                </c:pt>
              </c:strCache>
            </c:strRef>
          </c:tx>
          <c:spPr>
            <a:solidFill>
              <a:srgbClr val="F0948F"/>
            </a:solidFill>
          </c:spPr>
          <c:invertIfNegative val="0"/>
          <c:val>
            <c:numRef>
              <c:f>'8.13'!$B$16:$M$16</c:f>
              <c:numCache>
                <c:formatCode>#,##0.0</c:formatCode>
                <c:ptCount val="12"/>
                <c:pt idx="0">
                  <c:v>1206.9193600000001</c:v>
                </c:pt>
                <c:pt idx="1">
                  <c:v>1025.0543339999999</c:v>
                </c:pt>
                <c:pt idx="2">
                  <c:v>1051.9798870000002</c:v>
                </c:pt>
                <c:pt idx="3">
                  <c:v>822.85604499999988</c:v>
                </c:pt>
                <c:pt idx="4">
                  <c:v>461.45245</c:v>
                </c:pt>
                <c:pt idx="5">
                  <c:v>380.12463100000002</c:v>
                </c:pt>
                <c:pt idx="6">
                  <c:v>339.69847999999996</c:v>
                </c:pt>
                <c:pt idx="7">
                  <c:v>312.33927799999998</c:v>
                </c:pt>
                <c:pt idx="8">
                  <c:v>518.13110900000004</c:v>
                </c:pt>
                <c:pt idx="9">
                  <c:v>711.23583700000006</c:v>
                </c:pt>
                <c:pt idx="10">
                  <c:v>972.68505799999991</c:v>
                </c:pt>
                <c:pt idx="11">
                  <c:v>1148.9381949999997</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Nuclear fuel</c:v>
                </c:pt>
              </c:strCache>
            </c:strRef>
          </c:tx>
          <c:spPr>
            <a:solidFill>
              <a:srgbClr val="F7C9C7"/>
            </a:solidFill>
          </c:spPr>
          <c:invertIfNegative val="0"/>
          <c:val>
            <c:numRef>
              <c:f>'8.13'!$B$17:$M$17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Coke</c:v>
                </c:pt>
              </c:strCache>
            </c:strRef>
          </c:tx>
          <c:spPr>
            <a:solidFill>
              <a:srgbClr val="262626"/>
            </a:solidFill>
          </c:spPr>
          <c:invertIfNegative val="0"/>
          <c:val>
            <c:numRef>
              <c:f>'8.13'!$B$18:$M$18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Waste heat</c:v>
                </c:pt>
              </c:strCache>
            </c:strRef>
          </c:tx>
          <c:spPr>
            <a:solidFill>
              <a:srgbClr val="646363"/>
            </a:solidFill>
          </c:spPr>
          <c:invertIfNegative val="0"/>
          <c:val>
            <c:numRef>
              <c:f>'8.13'!$B$19:$M$19</c:f>
              <c:numCache>
                <c:formatCode>#,##0.0</c:formatCode>
                <c:ptCount val="12"/>
                <c:pt idx="0">
                  <c:v>0.89100000000000001</c:v>
                </c:pt>
                <c:pt idx="1">
                  <c:v>0.68400000000000005</c:v>
                </c:pt>
                <c:pt idx="2">
                  <c:v>0.69899999999999995</c:v>
                </c:pt>
                <c:pt idx="3">
                  <c:v>0.26500000000000001</c:v>
                </c:pt>
                <c:pt idx="4">
                  <c:v>1.7999999999999999E-2</c:v>
                </c:pt>
                <c:pt idx="5">
                  <c:v>8.0000000000000002E-3</c:v>
                </c:pt>
                <c:pt idx="6">
                  <c:v>1.6E-2</c:v>
                </c:pt>
                <c:pt idx="7">
                  <c:v>6.0000000000000001E-3</c:v>
                </c:pt>
                <c:pt idx="8">
                  <c:v>0.09</c:v>
                </c:pt>
                <c:pt idx="9">
                  <c:v>0.13400000000000001</c:v>
                </c:pt>
                <c:pt idx="10">
                  <c:v>0.29699999999999999</c:v>
                </c:pt>
                <c:pt idx="11">
                  <c:v>0.80500000000000005</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Other liquid fuels</c:v>
                </c:pt>
              </c:strCache>
            </c:strRef>
          </c:tx>
          <c:spPr>
            <a:solidFill>
              <a:srgbClr val="9D9D9C"/>
            </a:solidFill>
          </c:spPr>
          <c:invertIfNegative val="0"/>
          <c:val>
            <c:numRef>
              <c:f>'8.13'!$B$20:$M$20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Other solid fuels</c:v>
                </c:pt>
              </c:strCache>
            </c:strRef>
          </c:tx>
          <c:spPr>
            <a:solidFill>
              <a:srgbClr val="D0D0D0"/>
            </a:solidFill>
          </c:spPr>
          <c:invertIfNegative val="0"/>
          <c:val>
            <c:numRef>
              <c:f>'8.13'!$B$21:$M$21</c:f>
              <c:numCache>
                <c:formatCode>#,##0.0</c:formatCode>
                <c:ptCount val="12"/>
                <c:pt idx="0">
                  <c:v>1.6748599999999998</c:v>
                </c:pt>
                <c:pt idx="1">
                  <c:v>0.48993000000000003</c:v>
                </c:pt>
                <c:pt idx="2">
                  <c:v>1.8006099999999998</c:v>
                </c:pt>
                <c:pt idx="3">
                  <c:v>2.2127699999999999</c:v>
                </c:pt>
                <c:pt idx="4">
                  <c:v>2.3492199999999999</c:v>
                </c:pt>
                <c:pt idx="5">
                  <c:v>1.6436300000000001</c:v>
                </c:pt>
                <c:pt idx="6">
                  <c:v>2.3148400000000002</c:v>
                </c:pt>
                <c:pt idx="7">
                  <c:v>1.4128399999999999</c:v>
                </c:pt>
                <c:pt idx="8">
                  <c:v>0.93670000000000009</c:v>
                </c:pt>
                <c:pt idx="9">
                  <c:v>1.84165</c:v>
                </c:pt>
                <c:pt idx="10">
                  <c:v>2.1388799999999999</c:v>
                </c:pt>
                <c:pt idx="11">
                  <c:v>0.88079999999999992</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Other gases</c:v>
                </c:pt>
              </c:strCache>
            </c:strRef>
          </c:tx>
          <c:spPr>
            <a:pattFill prst="ltUpDiag">
              <a:fgClr>
                <a:srgbClr val="23315F"/>
              </a:fgClr>
              <a:bgClr>
                <a:sysClr val="window" lastClr="FFFFFF"/>
              </a:bgClr>
            </a:pattFill>
          </c:spPr>
          <c:invertIfNegative val="0"/>
          <c:val>
            <c:numRef>
              <c:f>'8.13'!$B$22:$M$22</c:f>
              <c:numCache>
                <c:formatCode>#,##0.0</c:formatCode>
                <c:ptCount val="12"/>
                <c:pt idx="0">
                  <c:v>27.896000000000001</c:v>
                </c:pt>
                <c:pt idx="1">
                  <c:v>6</c:v>
                </c:pt>
                <c:pt idx="2">
                  <c:v>0</c:v>
                </c:pt>
                <c:pt idx="3">
                  <c:v>6</c:v>
                </c:pt>
                <c:pt idx="4">
                  <c:v>13.25</c:v>
                </c:pt>
                <c:pt idx="5">
                  <c:v>7.3440000000000003</c:v>
                </c:pt>
                <c:pt idx="6">
                  <c:v>27.344000000000001</c:v>
                </c:pt>
                <c:pt idx="7">
                  <c:v>3.569</c:v>
                </c:pt>
                <c:pt idx="8">
                  <c:v>0</c:v>
                </c:pt>
                <c:pt idx="9">
                  <c:v>0</c:v>
                </c:pt>
                <c:pt idx="10">
                  <c:v>0</c:v>
                </c:pt>
                <c:pt idx="11">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Other</c:v>
                </c:pt>
              </c:strCache>
            </c:strRef>
          </c:tx>
          <c:spPr>
            <a:pattFill prst="ltUpDiag">
              <a:fgClr>
                <a:srgbClr val="E02C1F"/>
              </a:fgClr>
              <a:bgClr>
                <a:sysClr val="window" lastClr="FFFFFF"/>
              </a:bgClr>
            </a:pattFill>
          </c:spPr>
          <c:invertIfNegative val="0"/>
          <c:val>
            <c:numRef>
              <c:f>'8.13'!$B$23:$M$23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Fuel oils</c:v>
                </c:pt>
              </c:strCache>
            </c:strRef>
          </c:tx>
          <c:spPr>
            <a:pattFill prst="ltUpDiag">
              <a:fgClr>
                <a:srgbClr val="5A6588"/>
              </a:fgClr>
              <a:bgClr>
                <a:sysClr val="window" lastClr="FFFFFF"/>
              </a:bgClr>
            </a:pattFill>
          </c:spPr>
          <c:invertIfNegative val="0"/>
          <c:val>
            <c:numRef>
              <c:f>'8.13'!$B$24:$M$24</c:f>
              <c:numCache>
                <c:formatCode>#,##0.0</c:formatCode>
                <c:ptCount val="12"/>
                <c:pt idx="0">
                  <c:v>3.3064450000000005</c:v>
                </c:pt>
                <c:pt idx="1">
                  <c:v>4.8158020000000006</c:v>
                </c:pt>
                <c:pt idx="2">
                  <c:v>2.244116</c:v>
                </c:pt>
                <c:pt idx="3">
                  <c:v>2.5177400000000003</c:v>
                </c:pt>
                <c:pt idx="4">
                  <c:v>0.38364300000000001</c:v>
                </c:pt>
                <c:pt idx="5">
                  <c:v>1.1306989999999997</c:v>
                </c:pt>
                <c:pt idx="6">
                  <c:v>0.69303800000000015</c:v>
                </c:pt>
                <c:pt idx="7">
                  <c:v>1.6909290000000001</c:v>
                </c:pt>
                <c:pt idx="8">
                  <c:v>0.65852500000000003</c:v>
                </c:pt>
                <c:pt idx="9">
                  <c:v>4.6186790000000011</c:v>
                </c:pt>
                <c:pt idx="10">
                  <c:v>1.6617629999999999</c:v>
                </c:pt>
                <c:pt idx="11">
                  <c:v>2.6802699999999997</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Natural gas</c:v>
                </c:pt>
              </c:strCache>
            </c:strRef>
          </c:tx>
          <c:spPr>
            <a:pattFill prst="ltUpDiag">
              <a:fgClr>
                <a:srgbClr val="E86158"/>
              </a:fgClr>
              <a:bgClr>
                <a:sysClr val="window" lastClr="FFFFFF"/>
              </a:bgClr>
            </a:pattFill>
          </c:spPr>
          <c:invertIfNegative val="0"/>
          <c:val>
            <c:numRef>
              <c:f>'8.13'!$B$25:$M$25</c:f>
              <c:numCache>
                <c:formatCode>#,##0.0</c:formatCode>
                <c:ptCount val="12"/>
                <c:pt idx="0">
                  <c:v>131.23871041472887</c:v>
                </c:pt>
                <c:pt idx="1">
                  <c:v>99.931116988150251</c:v>
                </c:pt>
                <c:pt idx="2">
                  <c:v>107.26916990289263</c:v>
                </c:pt>
                <c:pt idx="3">
                  <c:v>86.268168634973975</c:v>
                </c:pt>
                <c:pt idx="4">
                  <c:v>48.67730388332145</c:v>
                </c:pt>
                <c:pt idx="5">
                  <c:v>20.669208958118272</c:v>
                </c:pt>
                <c:pt idx="6">
                  <c:v>25.122184220255097</c:v>
                </c:pt>
                <c:pt idx="7">
                  <c:v>49.638894370649922</c:v>
                </c:pt>
                <c:pt idx="8">
                  <c:v>38.48716411759073</c:v>
                </c:pt>
                <c:pt idx="9">
                  <c:v>61.361740926000095</c:v>
                </c:pt>
                <c:pt idx="10">
                  <c:v>101.41770265282753</c:v>
                </c:pt>
                <c:pt idx="11">
                  <c:v>125.18228393049122</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6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4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rPr>
              <a:t>Heat consumption by national economy sector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3.8293318071701689E-3"/>
          <c:y val="0"/>
        </c:manualLayout>
      </c:layout>
      <c:overlay val="0"/>
    </c:title>
    <c:autoTitleDeleted val="0"/>
    <c:plotArea>
      <c:layout>
        <c:manualLayout>
          <c:layoutTarget val="inner"/>
          <c:xMode val="edge"/>
          <c:yMode val="edge"/>
          <c:x val="7.2909980291895035E-2"/>
          <c:y val="0.22439385985842678"/>
          <c:w val="0.62054784332341095"/>
          <c:h val="0.58519685039370084"/>
        </c:manualLayout>
      </c:layout>
      <c:barChart>
        <c:barDir val="col"/>
        <c:grouping val="stacked"/>
        <c:varyColors val="0"/>
        <c:ser>
          <c:idx val="0"/>
          <c:order val="0"/>
          <c:tx>
            <c:strRef>
              <c:f>'8.14'!$A$27</c:f>
              <c:strCache>
                <c:ptCount val="1"/>
                <c:pt idx="0">
                  <c:v>Industry</c:v>
                </c:pt>
              </c:strCache>
            </c:strRef>
          </c:tx>
          <c:invertIfNegative val="0"/>
          <c:val>
            <c:numRef>
              <c:f>'8.14'!$B$27:$M$27</c:f>
              <c:numCache>
                <c:formatCode>#,##0.0</c:formatCode>
                <c:ptCount val="12"/>
                <c:pt idx="0">
                  <c:v>223.11102100000002</c:v>
                </c:pt>
                <c:pt idx="1">
                  <c:v>192.73413300000001</c:v>
                </c:pt>
                <c:pt idx="2">
                  <c:v>206.19367399999999</c:v>
                </c:pt>
                <c:pt idx="3">
                  <c:v>161.52070600000002</c:v>
                </c:pt>
                <c:pt idx="4">
                  <c:v>118.814425</c:v>
                </c:pt>
                <c:pt idx="5">
                  <c:v>110.17857100000001</c:v>
                </c:pt>
                <c:pt idx="6">
                  <c:v>81.955670999999995</c:v>
                </c:pt>
                <c:pt idx="7">
                  <c:v>107.99044800000001</c:v>
                </c:pt>
                <c:pt idx="8">
                  <c:v>120.46087199999999</c:v>
                </c:pt>
                <c:pt idx="9">
                  <c:v>130.82350700000001</c:v>
                </c:pt>
                <c:pt idx="10">
                  <c:v>172.589369</c:v>
                </c:pt>
                <c:pt idx="11">
                  <c:v>181.19613900000002</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Energy</c:v>
                </c:pt>
              </c:strCache>
            </c:strRef>
          </c:tx>
          <c:invertIfNegative val="0"/>
          <c:val>
            <c:numRef>
              <c:f>'8.14'!$B$28:$M$28</c:f>
              <c:numCache>
                <c:formatCode>#,##0.0</c:formatCode>
                <c:ptCount val="12"/>
                <c:pt idx="0">
                  <c:v>0.59639399999999998</c:v>
                </c:pt>
                <c:pt idx="1">
                  <c:v>0.45533100000000004</c:v>
                </c:pt>
                <c:pt idx="2">
                  <c:v>0.40330600000000005</c:v>
                </c:pt>
                <c:pt idx="3">
                  <c:v>0.18329200000000001</c:v>
                </c:pt>
                <c:pt idx="4">
                  <c:v>0.195435</c:v>
                </c:pt>
                <c:pt idx="5">
                  <c:v>0.32658399999999999</c:v>
                </c:pt>
                <c:pt idx="6">
                  <c:v>0.37662599999999996</c:v>
                </c:pt>
                <c:pt idx="7">
                  <c:v>0.66322700000000001</c:v>
                </c:pt>
                <c:pt idx="8">
                  <c:v>0.42939900000000003</c:v>
                </c:pt>
                <c:pt idx="9">
                  <c:v>0.26808100000000001</c:v>
                </c:pt>
                <c:pt idx="10">
                  <c:v>0.33278899999999995</c:v>
                </c:pt>
                <c:pt idx="11">
                  <c:v>0.28506500000000001</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Transport</c:v>
                </c:pt>
              </c:strCache>
            </c:strRef>
          </c:tx>
          <c:invertIfNegative val="0"/>
          <c:val>
            <c:numRef>
              <c:f>'8.14'!$B$29:$M$29</c:f>
              <c:numCache>
                <c:formatCode>#,##0.0</c:formatCode>
                <c:ptCount val="12"/>
                <c:pt idx="0">
                  <c:v>3.32667</c:v>
                </c:pt>
                <c:pt idx="1">
                  <c:v>2.6790799999999999</c:v>
                </c:pt>
                <c:pt idx="2">
                  <c:v>2.8281199999999997</c:v>
                </c:pt>
                <c:pt idx="3">
                  <c:v>1.5933899999999999</c:v>
                </c:pt>
                <c:pt idx="4">
                  <c:v>0.38969999999999999</c:v>
                </c:pt>
                <c:pt idx="5">
                  <c:v>0.24681999999999998</c:v>
                </c:pt>
                <c:pt idx="6">
                  <c:v>0.10674000000000002</c:v>
                </c:pt>
                <c:pt idx="7">
                  <c:v>0.14874999999999999</c:v>
                </c:pt>
                <c:pt idx="8">
                  <c:v>0.27903</c:v>
                </c:pt>
                <c:pt idx="9">
                  <c:v>0.68186000000000002</c:v>
                </c:pt>
                <c:pt idx="10">
                  <c:v>1.2395999999999998</c:v>
                </c:pt>
                <c:pt idx="11">
                  <c:v>2.7086799999999998</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Construction</c:v>
                </c:pt>
              </c:strCache>
            </c:strRef>
          </c:tx>
          <c:invertIfNegative val="0"/>
          <c:val>
            <c:numRef>
              <c:f>'8.14'!$B$30:$M$30</c:f>
              <c:numCache>
                <c:formatCode>#,##0.0</c:formatCode>
                <c:ptCount val="12"/>
                <c:pt idx="0">
                  <c:v>2.272837</c:v>
                </c:pt>
                <c:pt idx="1">
                  <c:v>1.7134670000000001</c:v>
                </c:pt>
                <c:pt idx="2">
                  <c:v>1.8424339999999999</c:v>
                </c:pt>
                <c:pt idx="3">
                  <c:v>1.258847</c:v>
                </c:pt>
                <c:pt idx="4">
                  <c:v>0.29539100000000001</c:v>
                </c:pt>
                <c:pt idx="5">
                  <c:v>0.19422999999999999</c:v>
                </c:pt>
                <c:pt idx="6">
                  <c:v>9.1579999999999995E-2</c:v>
                </c:pt>
                <c:pt idx="7">
                  <c:v>8.9200000000000002E-2</c:v>
                </c:pt>
                <c:pt idx="8">
                  <c:v>0.16756000000000001</c:v>
                </c:pt>
                <c:pt idx="9">
                  <c:v>0.703542</c:v>
                </c:pt>
                <c:pt idx="10">
                  <c:v>1.4621140000000001</c:v>
                </c:pt>
                <c:pt idx="11">
                  <c:v>2.3604189999999998</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Farming and forestry</c:v>
                </c:pt>
              </c:strCache>
            </c:strRef>
          </c:tx>
          <c:invertIfNegative val="0"/>
          <c:val>
            <c:numRef>
              <c:f>'8.14'!$B$31:$M$31</c:f>
              <c:numCache>
                <c:formatCode>#,##0.0</c:formatCode>
                <c:ptCount val="12"/>
                <c:pt idx="0">
                  <c:v>1.183692</c:v>
                </c:pt>
                <c:pt idx="1">
                  <c:v>1.0301300000000002</c:v>
                </c:pt>
                <c:pt idx="2">
                  <c:v>1.16245</c:v>
                </c:pt>
                <c:pt idx="3">
                  <c:v>1.00305</c:v>
                </c:pt>
                <c:pt idx="4">
                  <c:v>0.70156999999999992</c:v>
                </c:pt>
                <c:pt idx="5">
                  <c:v>0.57856999999999992</c:v>
                </c:pt>
                <c:pt idx="6">
                  <c:v>0.61369000000000007</c:v>
                </c:pt>
                <c:pt idx="7">
                  <c:v>0.56037999999999999</c:v>
                </c:pt>
                <c:pt idx="8">
                  <c:v>0.72866000000000009</c:v>
                </c:pt>
                <c:pt idx="9">
                  <c:v>0.83352999999999999</c:v>
                </c:pt>
                <c:pt idx="10">
                  <c:v>1.03593</c:v>
                </c:pt>
                <c:pt idx="11">
                  <c:v>1.3854200000000001</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Households</c:v>
                </c:pt>
              </c:strCache>
            </c:strRef>
          </c:tx>
          <c:spPr>
            <a:solidFill>
              <a:schemeClr val="accent6"/>
            </a:solidFill>
          </c:spPr>
          <c:invertIfNegative val="0"/>
          <c:val>
            <c:numRef>
              <c:f>'8.14'!$B$32:$M$32</c:f>
              <c:numCache>
                <c:formatCode>#,##0.0</c:formatCode>
                <c:ptCount val="12"/>
                <c:pt idx="0">
                  <c:v>198.82855500000002</c:v>
                </c:pt>
                <c:pt idx="1">
                  <c:v>154.83021199999999</c:v>
                </c:pt>
                <c:pt idx="2">
                  <c:v>156.621004</c:v>
                </c:pt>
                <c:pt idx="3">
                  <c:v>114.311106</c:v>
                </c:pt>
                <c:pt idx="4">
                  <c:v>44.294350000000001</c:v>
                </c:pt>
                <c:pt idx="5">
                  <c:v>29.919782999999999</c:v>
                </c:pt>
                <c:pt idx="6">
                  <c:v>27.306613999999996</c:v>
                </c:pt>
                <c:pt idx="7">
                  <c:v>27.507193999999995</c:v>
                </c:pt>
                <c:pt idx="8">
                  <c:v>51.313618000000012</c:v>
                </c:pt>
                <c:pt idx="9">
                  <c:v>75.996583000000001</c:v>
                </c:pt>
                <c:pt idx="10">
                  <c:v>128.12892299999999</c:v>
                </c:pt>
                <c:pt idx="11">
                  <c:v>183.41018800000003</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Retail, services, schools, health care</c:v>
                </c:pt>
              </c:strCache>
            </c:strRef>
          </c:tx>
          <c:spPr>
            <a:solidFill>
              <a:srgbClr val="F0948F"/>
            </a:solidFill>
          </c:spPr>
          <c:invertIfNegative val="0"/>
          <c:val>
            <c:numRef>
              <c:f>'8.14'!$B$33:$M$33</c:f>
              <c:numCache>
                <c:formatCode>#,##0.0</c:formatCode>
                <c:ptCount val="12"/>
                <c:pt idx="0">
                  <c:v>99.739955999999992</c:v>
                </c:pt>
                <c:pt idx="1">
                  <c:v>78.15194000000001</c:v>
                </c:pt>
                <c:pt idx="2">
                  <c:v>82.144532999999996</c:v>
                </c:pt>
                <c:pt idx="3">
                  <c:v>52.406536000000003</c:v>
                </c:pt>
                <c:pt idx="4">
                  <c:v>16.817286000000003</c:v>
                </c:pt>
                <c:pt idx="5">
                  <c:v>11.381769</c:v>
                </c:pt>
                <c:pt idx="6">
                  <c:v>7.990691</c:v>
                </c:pt>
                <c:pt idx="7">
                  <c:v>9.1752479999999998</c:v>
                </c:pt>
                <c:pt idx="8">
                  <c:v>15.735481999999999</c:v>
                </c:pt>
                <c:pt idx="9">
                  <c:v>28.597037</c:v>
                </c:pt>
                <c:pt idx="10">
                  <c:v>53.157485000000008</c:v>
                </c:pt>
                <c:pt idx="11">
                  <c:v>86.284227000000001</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Other</c:v>
                </c:pt>
              </c:strCache>
            </c:strRef>
          </c:tx>
          <c:spPr>
            <a:solidFill>
              <a:srgbClr val="F7C9C7"/>
            </a:solidFill>
          </c:spPr>
          <c:invertIfNegative val="0"/>
          <c:val>
            <c:numRef>
              <c:f>'8.14'!$B$34:$M$34</c:f>
              <c:numCache>
                <c:formatCode>#,##0.0</c:formatCode>
                <c:ptCount val="12"/>
                <c:pt idx="0">
                  <c:v>0.77846000000000004</c:v>
                </c:pt>
                <c:pt idx="1">
                  <c:v>0.56868500000000011</c:v>
                </c:pt>
                <c:pt idx="2">
                  <c:v>0.51090599999999997</c:v>
                </c:pt>
                <c:pt idx="3">
                  <c:v>0.436247</c:v>
                </c:pt>
                <c:pt idx="4">
                  <c:v>2.0799999999999999E-2</c:v>
                </c:pt>
                <c:pt idx="5">
                  <c:v>0</c:v>
                </c:pt>
                <c:pt idx="6">
                  <c:v>0</c:v>
                </c:pt>
                <c:pt idx="7">
                  <c:v>0</c:v>
                </c:pt>
                <c:pt idx="8">
                  <c:v>5.4167E-2</c:v>
                </c:pt>
                <c:pt idx="9">
                  <c:v>0.15693399999999999</c:v>
                </c:pt>
                <c:pt idx="10">
                  <c:v>0.31337200000000004</c:v>
                </c:pt>
                <c:pt idx="11">
                  <c:v>0.49696300000000004</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b="1" i="0" baseline="0">
                <a:solidFill>
                  <a:srgbClr val="233060"/>
                </a:solidFill>
                <a:effectLst/>
              </a:rPr>
              <a:t>Share in CR</a:t>
            </a:r>
            <a:endParaRPr lang="cs-CZ" sz="1000">
              <a:solidFill>
                <a:srgbClr val="233060"/>
              </a:solidFill>
              <a:effectLst/>
            </a:endParaRP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'8.14'!$M$39</c:f>
              <c:strCache>
                <c:ptCount val="1"/>
                <c:pt idx="0">
                  <c:v>Installed capacity</c:v>
                </c:pt>
              </c:strCache>
            </c:strRef>
          </c:tx>
          <c:invertIfNegative val="0"/>
          <c:val>
            <c:numRef>
              <c:f>'8.14'!$N$39</c:f>
              <c:numCache>
                <c:formatCode>0.0%</c:formatCode>
                <c:ptCount val="1"/>
                <c:pt idx="0">
                  <c:v>3.298114452099845E-2</c:v>
                </c:pt>
              </c:numCache>
            </c:numRef>
          </c:val>
          <c:extLst>
            <c:ext xmlns:c16="http://schemas.microsoft.com/office/drawing/2014/chart" uri="{C3380CC4-5D6E-409C-BE32-E72D297353CC}">
              <c16:uniqueId val="{00000000-0A0C-4FB2-83B0-E06802AF94F6}"/>
            </c:ext>
          </c:extLst>
        </c:ser>
        <c:ser>
          <c:idx val="1"/>
          <c:order val="1"/>
          <c:tx>
            <c:strRef>
              <c:f>'8.14'!$M$40</c:f>
              <c:strCache>
                <c:ptCount val="1"/>
                <c:pt idx="0">
                  <c:v>Gross heat production</c:v>
                </c:pt>
              </c:strCache>
            </c:strRef>
          </c:tx>
          <c:invertIfNegative val="0"/>
          <c:val>
            <c:numRef>
              <c:f>'8.14'!$N$40</c:f>
              <c:numCache>
                <c:formatCode>0.0%</c:formatCode>
                <c:ptCount val="1"/>
                <c:pt idx="0">
                  <c:v>4.7889445805709592E-2</c:v>
                </c:pt>
              </c:numCache>
            </c:numRef>
          </c:val>
          <c:extLst>
            <c:ext xmlns:c16="http://schemas.microsoft.com/office/drawing/2014/chart" uri="{C3380CC4-5D6E-409C-BE32-E72D297353CC}">
              <c16:uniqueId val="{00000001-0A0C-4FB2-83B0-E06802AF94F6}"/>
            </c:ext>
          </c:extLst>
        </c:ser>
        <c:ser>
          <c:idx val="2"/>
          <c:order val="2"/>
          <c:tx>
            <c:strRef>
              <c:f>'8.14'!$M$41</c:f>
              <c:strCache>
                <c:ptCount val="1"/>
                <c:pt idx="0">
                  <c:v>Heat supply</c:v>
                </c:pt>
              </c:strCache>
            </c:strRef>
          </c:tx>
          <c:invertIfNegative val="0"/>
          <c:val>
            <c:numRef>
              <c:f>'8.14'!$N$41</c:f>
              <c:numCache>
                <c:formatCode>0.0%</c:formatCode>
                <c:ptCount val="1"/>
                <c:pt idx="0">
                  <c:v>4.4689688857407955E-2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valAx>
    </c:plotArea>
    <c:legend>
      <c:legendPos val="b"/>
      <c:layout>
        <c:manualLayout>
          <c:xMode val="edge"/>
          <c:yMode val="edge"/>
          <c:x val="1.5162396231415507E-3"/>
          <c:y val="0.69446309230554226"/>
          <c:w val="0.57742957862484767"/>
          <c:h val="0.305536907694457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Heat supply by fuel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Biomass</c:v>
                </c:pt>
              </c:strCache>
            </c:strRef>
          </c:tx>
          <c:spPr>
            <a:solidFill>
              <a:srgbClr val="23315F"/>
            </a:solidFill>
          </c:spPr>
          <c:invertIfNegative val="0"/>
          <c:val>
            <c:numRef>
              <c:f>'8.14'!$B$10:$M$10</c:f>
              <c:numCache>
                <c:formatCode>#,##0.0</c:formatCode>
                <c:ptCount val="12"/>
                <c:pt idx="0">
                  <c:v>53.796375999999995</c:v>
                </c:pt>
                <c:pt idx="1">
                  <c:v>45.239530000000002</c:v>
                </c:pt>
                <c:pt idx="2">
                  <c:v>39.463059000000001</c:v>
                </c:pt>
                <c:pt idx="3">
                  <c:v>38.128175999999996</c:v>
                </c:pt>
                <c:pt idx="4">
                  <c:v>19.801299</c:v>
                </c:pt>
                <c:pt idx="5">
                  <c:v>10.582047000000001</c:v>
                </c:pt>
                <c:pt idx="6">
                  <c:v>7.259703</c:v>
                </c:pt>
                <c:pt idx="7">
                  <c:v>7.9047669999999997</c:v>
                </c:pt>
                <c:pt idx="8">
                  <c:v>13.020163</c:v>
                </c:pt>
                <c:pt idx="9">
                  <c:v>17.804385</c:v>
                </c:pt>
                <c:pt idx="10">
                  <c:v>20.227612999999998</c:v>
                </c:pt>
                <c:pt idx="11">
                  <c:v>38.007672999999997</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Biogas</c:v>
                </c:pt>
              </c:strCache>
            </c:strRef>
          </c:tx>
          <c:spPr>
            <a:solidFill>
              <a:srgbClr val="5A6588"/>
            </a:solidFill>
          </c:spPr>
          <c:invertIfNegative val="0"/>
          <c:val>
            <c:numRef>
              <c:f>'8.14'!$B$11:$M$11</c:f>
              <c:numCache>
                <c:formatCode>#,##0.0</c:formatCode>
                <c:ptCount val="12"/>
                <c:pt idx="0">
                  <c:v>1.164922</c:v>
                </c:pt>
                <c:pt idx="1">
                  <c:v>0.9740899999999999</c:v>
                </c:pt>
                <c:pt idx="2">
                  <c:v>1.0278800000000001</c:v>
                </c:pt>
                <c:pt idx="3">
                  <c:v>1.3458699999999999</c:v>
                </c:pt>
                <c:pt idx="4">
                  <c:v>0.79830999999999996</c:v>
                </c:pt>
                <c:pt idx="5">
                  <c:v>0.40044999999999997</c:v>
                </c:pt>
                <c:pt idx="6">
                  <c:v>0.32600000000000001</c:v>
                </c:pt>
                <c:pt idx="7">
                  <c:v>0.52654000000000001</c:v>
                </c:pt>
                <c:pt idx="8">
                  <c:v>0.58729999999999993</c:v>
                </c:pt>
                <c:pt idx="9">
                  <c:v>0.96431999999999995</c:v>
                </c:pt>
                <c:pt idx="10">
                  <c:v>1.0253899999999998</c:v>
                </c:pt>
                <c:pt idx="11">
                  <c:v>1.05185</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Hard coal</c:v>
                </c:pt>
              </c:strCache>
            </c:strRef>
          </c:tx>
          <c:spPr>
            <a:solidFill>
              <a:srgbClr val="9198B0"/>
            </a:solidFill>
          </c:spPr>
          <c:invertIfNegative val="0"/>
          <c:val>
            <c:numRef>
              <c:f>'8.14'!$B$12:$M$12</c:f>
              <c:numCache>
                <c:formatCode>#,##0.0</c:formatCode>
                <c:ptCount val="12"/>
                <c:pt idx="0">
                  <c:v>10.98334</c:v>
                </c:pt>
                <c:pt idx="1">
                  <c:v>4.3322299999999991</c:v>
                </c:pt>
                <c:pt idx="2">
                  <c:v>13.008479999999999</c:v>
                </c:pt>
                <c:pt idx="3">
                  <c:v>10.01604</c:v>
                </c:pt>
                <c:pt idx="4">
                  <c:v>3.1270799999999999</c:v>
                </c:pt>
                <c:pt idx="5">
                  <c:v>2.1046399999999998</c:v>
                </c:pt>
                <c:pt idx="6">
                  <c:v>0</c:v>
                </c:pt>
                <c:pt idx="7">
                  <c:v>0</c:v>
                </c:pt>
                <c:pt idx="8">
                  <c:v>0</c:v>
                </c:pt>
                <c:pt idx="9">
                  <c:v>0</c:v>
                </c:pt>
                <c:pt idx="10">
                  <c:v>0.42010000000000003</c:v>
                </c:pt>
                <c:pt idx="11">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Electrical energy</c:v>
                </c:pt>
              </c:strCache>
            </c:strRef>
          </c:tx>
          <c:spPr>
            <a:solidFill>
              <a:srgbClr val="C8CBD7"/>
            </a:solidFill>
          </c:spPr>
          <c:invertIfNegative val="0"/>
          <c:val>
            <c:numRef>
              <c:f>'8.14'!$B$13:$M$13</c:f>
              <c:numCache>
                <c:formatCode>#,##0.0</c:formatCode>
                <c:ptCount val="12"/>
                <c:pt idx="0">
                  <c:v>0</c:v>
                </c:pt>
                <c:pt idx="1">
                  <c:v>0</c:v>
                </c:pt>
                <c:pt idx="2">
                  <c:v>0</c:v>
                </c:pt>
                <c:pt idx="3">
                  <c:v>0</c:v>
                </c:pt>
                <c:pt idx="4">
                  <c:v>5.21E-2</c:v>
                </c:pt>
                <c:pt idx="5">
                  <c:v>8.1599999999999992E-2</c:v>
                </c:pt>
                <c:pt idx="6">
                  <c:v>4.6100000000000002E-2</c:v>
                </c:pt>
                <c:pt idx="7">
                  <c:v>3.2000000000000001E-2</c:v>
                </c:pt>
                <c:pt idx="8">
                  <c:v>8.4000000000000012E-3</c:v>
                </c:pt>
                <c:pt idx="9">
                  <c:v>0</c:v>
                </c:pt>
                <c:pt idx="10">
                  <c:v>0</c:v>
                </c:pt>
                <c:pt idx="11">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Ambient energy (heat pump)</c:v>
                </c:pt>
              </c:strCache>
            </c:strRef>
          </c:tx>
          <c:spPr>
            <a:solidFill>
              <a:srgbClr val="E02C1F"/>
            </a:solidFill>
          </c:spPr>
          <c:invertIfNegative val="0"/>
          <c:val>
            <c:numRef>
              <c:f>'8.14'!$B$14:$M$14</c:f>
              <c:numCache>
                <c:formatCode>#,##0.0</c:formatCode>
                <c:ptCount val="12"/>
                <c:pt idx="0">
                  <c:v>0</c:v>
                </c:pt>
                <c:pt idx="1">
                  <c:v>0</c:v>
                </c:pt>
                <c:pt idx="2">
                  <c:v>4.0679999999999996E-3</c:v>
                </c:pt>
                <c:pt idx="3">
                  <c:v>2.2240000000000003E-3</c:v>
                </c:pt>
                <c:pt idx="4">
                  <c:v>2.163E-2</c:v>
                </c:pt>
                <c:pt idx="5">
                  <c:v>0</c:v>
                </c:pt>
                <c:pt idx="6">
                  <c:v>0</c:v>
                </c:pt>
                <c:pt idx="7">
                  <c:v>0</c:v>
                </c:pt>
                <c:pt idx="8">
                  <c:v>0</c:v>
                </c:pt>
                <c:pt idx="9">
                  <c:v>5.7335000000000004E-2</c:v>
                </c:pt>
                <c:pt idx="10">
                  <c:v>0.13997100000000001</c:v>
                </c:pt>
                <c:pt idx="11">
                  <c:v>0.13880099999999998</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Solar energy (solar panel)</c:v>
                </c:pt>
              </c:strCache>
            </c:strRef>
          </c:tx>
          <c:spPr>
            <a:solidFill>
              <a:srgbClr val="E86158"/>
            </a:solidFill>
          </c:spPr>
          <c:invertIfNegative val="0"/>
          <c:val>
            <c:numRef>
              <c:f>'8.14'!$B$15:$M$15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Brown coal</c:v>
                </c:pt>
              </c:strCache>
            </c:strRef>
          </c:tx>
          <c:spPr>
            <a:solidFill>
              <a:srgbClr val="F0948F"/>
            </a:solidFill>
          </c:spPr>
          <c:invertIfNegative val="0"/>
          <c:val>
            <c:numRef>
              <c:f>'8.14'!$B$16:$M$16</c:f>
              <c:numCache>
                <c:formatCode>#,##0.0</c:formatCode>
                <c:ptCount val="12"/>
                <c:pt idx="0">
                  <c:v>317.293498</c:v>
                </c:pt>
                <c:pt idx="1">
                  <c:v>258.82261900000003</c:v>
                </c:pt>
                <c:pt idx="2">
                  <c:v>275.541696</c:v>
                </c:pt>
                <c:pt idx="3">
                  <c:v>193.55514400000001</c:v>
                </c:pt>
                <c:pt idx="4">
                  <c:v>115.918421</c:v>
                </c:pt>
                <c:pt idx="5">
                  <c:v>112.360899</c:v>
                </c:pt>
                <c:pt idx="6">
                  <c:v>74.159870999999995</c:v>
                </c:pt>
                <c:pt idx="7">
                  <c:v>110.601523</c:v>
                </c:pt>
                <c:pt idx="8">
                  <c:v>133.85305099999997</c:v>
                </c:pt>
                <c:pt idx="9">
                  <c:v>161.574307</c:v>
                </c:pt>
                <c:pt idx="10">
                  <c:v>240.59070399999999</c:v>
                </c:pt>
                <c:pt idx="11">
                  <c:v>288.20526799999999</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Nuclear fuel</c:v>
                </c:pt>
              </c:strCache>
            </c:strRef>
          </c:tx>
          <c:spPr>
            <a:solidFill>
              <a:srgbClr val="F7C9C7"/>
            </a:solidFill>
          </c:spPr>
          <c:invertIfNegative val="0"/>
          <c:val>
            <c:numRef>
              <c:f>'8.14'!$B$17:$M$17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Coke</c:v>
                </c:pt>
              </c:strCache>
            </c:strRef>
          </c:tx>
          <c:spPr>
            <a:solidFill>
              <a:srgbClr val="262626"/>
            </a:solidFill>
          </c:spPr>
          <c:invertIfNegative val="0"/>
          <c:val>
            <c:numRef>
              <c:f>'8.14'!$B$18:$M$18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Waste heat</c:v>
                </c:pt>
              </c:strCache>
            </c:strRef>
          </c:tx>
          <c:spPr>
            <a:solidFill>
              <a:srgbClr val="646363"/>
            </a:solidFill>
          </c:spPr>
          <c:invertIfNegative val="0"/>
          <c:val>
            <c:numRef>
              <c:f>'8.14'!$B$19:$M$19</c:f>
              <c:numCache>
                <c:formatCode>#,##0.0</c:formatCode>
                <c:ptCount val="12"/>
                <c:pt idx="0">
                  <c:v>1.8919999999999999</c:v>
                </c:pt>
                <c:pt idx="1">
                  <c:v>1.528</c:v>
                </c:pt>
                <c:pt idx="2">
                  <c:v>0.505</c:v>
                </c:pt>
                <c:pt idx="3">
                  <c:v>2.2010000000000001</c:v>
                </c:pt>
                <c:pt idx="4">
                  <c:v>0.43099999999999999</c:v>
                </c:pt>
                <c:pt idx="5">
                  <c:v>0.92</c:v>
                </c:pt>
                <c:pt idx="6">
                  <c:v>0</c:v>
                </c:pt>
                <c:pt idx="7">
                  <c:v>0</c:v>
                </c:pt>
                <c:pt idx="8">
                  <c:v>0.24</c:v>
                </c:pt>
                <c:pt idx="9">
                  <c:v>1.577</c:v>
                </c:pt>
                <c:pt idx="10">
                  <c:v>2.2719999999999998</c:v>
                </c:pt>
                <c:pt idx="11">
                  <c:v>1.179</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Other liquid fuels</c:v>
                </c:pt>
              </c:strCache>
            </c:strRef>
          </c:tx>
          <c:spPr>
            <a:solidFill>
              <a:srgbClr val="9D9D9C"/>
            </a:solidFill>
          </c:spPr>
          <c:invertIfNegative val="0"/>
          <c:val>
            <c:numRef>
              <c:f>'8.14'!$B$20:$M$20</c:f>
              <c:numCache>
                <c:formatCode>#,##0.0</c:formatCode>
                <c:ptCount val="12"/>
                <c:pt idx="0">
                  <c:v>7.0750000000000002</c:v>
                </c:pt>
                <c:pt idx="1">
                  <c:v>4.2469999999999999</c:v>
                </c:pt>
                <c:pt idx="2">
                  <c:v>4.7930000000000001</c:v>
                </c:pt>
                <c:pt idx="3">
                  <c:v>0</c:v>
                </c:pt>
                <c:pt idx="4">
                  <c:v>0</c:v>
                </c:pt>
                <c:pt idx="5">
                  <c:v>0</c:v>
                </c:pt>
                <c:pt idx="6">
                  <c:v>0</c:v>
                </c:pt>
                <c:pt idx="7">
                  <c:v>0</c:v>
                </c:pt>
                <c:pt idx="8">
                  <c:v>2.7759999999999998</c:v>
                </c:pt>
                <c:pt idx="9">
                  <c:v>0</c:v>
                </c:pt>
                <c:pt idx="10">
                  <c:v>3.6749999999999998</c:v>
                </c:pt>
                <c:pt idx="11">
                  <c:v>7.9640000000000004</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Other solid fuels</c:v>
                </c:pt>
              </c:strCache>
            </c:strRef>
          </c:tx>
          <c:spPr>
            <a:solidFill>
              <a:srgbClr val="D0D0D0"/>
            </a:solidFill>
          </c:spPr>
          <c:invertIfNegative val="0"/>
          <c:val>
            <c:numRef>
              <c:f>'8.14'!$B$21:$M$21</c:f>
              <c:numCache>
                <c:formatCode>#,##0.0</c:formatCode>
                <c:ptCount val="12"/>
                <c:pt idx="0">
                  <c:v>2.6099000000000001</c:v>
                </c:pt>
                <c:pt idx="1">
                  <c:v>1.9125000000000001</c:v>
                </c:pt>
                <c:pt idx="2">
                  <c:v>2.5468000000000002</c:v>
                </c:pt>
                <c:pt idx="3">
                  <c:v>2.3384</c:v>
                </c:pt>
                <c:pt idx="4">
                  <c:v>2.625</c:v>
                </c:pt>
                <c:pt idx="5">
                  <c:v>2.4586000000000001</c:v>
                </c:pt>
                <c:pt idx="6">
                  <c:v>2.5223</c:v>
                </c:pt>
                <c:pt idx="7">
                  <c:v>2.1096999999999997</c:v>
                </c:pt>
                <c:pt idx="8">
                  <c:v>2.2931999999999997</c:v>
                </c:pt>
                <c:pt idx="9">
                  <c:v>0.88049999999999995</c:v>
                </c:pt>
                <c:pt idx="10">
                  <c:v>1.2541</c:v>
                </c:pt>
                <c:pt idx="11">
                  <c:v>2.9220000000000002</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Other gases</c:v>
                </c:pt>
              </c:strCache>
            </c:strRef>
          </c:tx>
          <c:spPr>
            <a:pattFill prst="ltUpDiag">
              <a:fgClr>
                <a:srgbClr val="23315F"/>
              </a:fgClr>
              <a:bgClr>
                <a:sysClr val="window" lastClr="FFFFFF"/>
              </a:bgClr>
            </a:pattFill>
          </c:spPr>
          <c:invertIfNegative val="0"/>
          <c:val>
            <c:numRef>
              <c:f>'8.14'!$B$22:$M$22</c:f>
              <c:numCache>
                <c:formatCode>#,##0.0</c:formatCode>
                <c:ptCount val="12"/>
                <c:pt idx="0">
                  <c:v>11.326000000000001</c:v>
                </c:pt>
                <c:pt idx="1">
                  <c:v>11.273</c:v>
                </c:pt>
                <c:pt idx="2">
                  <c:v>11.968999999999999</c:v>
                </c:pt>
                <c:pt idx="3">
                  <c:v>10.787000000000001</c:v>
                </c:pt>
                <c:pt idx="4">
                  <c:v>6.1280000000000001</c:v>
                </c:pt>
                <c:pt idx="5">
                  <c:v>5.226</c:v>
                </c:pt>
                <c:pt idx="6">
                  <c:v>8.1129999999999995</c:v>
                </c:pt>
                <c:pt idx="7">
                  <c:v>3.7370000000000001</c:v>
                </c:pt>
                <c:pt idx="8">
                  <c:v>6.7450000000000001</c:v>
                </c:pt>
                <c:pt idx="9">
                  <c:v>12.753</c:v>
                </c:pt>
                <c:pt idx="10">
                  <c:v>10.35</c:v>
                </c:pt>
                <c:pt idx="11">
                  <c:v>11.096</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Other</c:v>
                </c:pt>
              </c:strCache>
            </c:strRef>
          </c:tx>
          <c:spPr>
            <a:pattFill prst="ltUpDiag">
              <a:fgClr>
                <a:srgbClr val="E02C1F"/>
              </a:fgClr>
              <a:bgClr>
                <a:sysClr val="window" lastClr="FFFFFF"/>
              </a:bgClr>
            </a:pattFill>
          </c:spPr>
          <c:invertIfNegative val="0"/>
          <c:val>
            <c:numRef>
              <c:f>'8.14'!$B$23:$M$23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Fuel oils</c:v>
                </c:pt>
              </c:strCache>
            </c:strRef>
          </c:tx>
          <c:spPr>
            <a:pattFill prst="ltUpDiag">
              <a:fgClr>
                <a:srgbClr val="5A6588"/>
              </a:fgClr>
              <a:bgClr>
                <a:sysClr val="window" lastClr="FFFFFF"/>
              </a:bgClr>
            </a:pattFill>
          </c:spPr>
          <c:invertIfNegative val="0"/>
          <c:val>
            <c:numRef>
              <c:f>'8.14'!$B$24:$M$24</c:f>
              <c:numCache>
                <c:formatCode>#,##0.0</c:formatCode>
                <c:ptCount val="12"/>
                <c:pt idx="0">
                  <c:v>7.5100000000000002E-3</c:v>
                </c:pt>
                <c:pt idx="1">
                  <c:v>9.085E-2</c:v>
                </c:pt>
                <c:pt idx="2">
                  <c:v>0.11406999999999999</c:v>
                </c:pt>
                <c:pt idx="3">
                  <c:v>5.6129999999999999E-2</c:v>
                </c:pt>
                <c:pt idx="4">
                  <c:v>0.24875</c:v>
                </c:pt>
                <c:pt idx="5">
                  <c:v>1.1699999999999999E-2</c:v>
                </c:pt>
                <c:pt idx="6">
                  <c:v>7.2510000000000005E-2</c:v>
                </c:pt>
                <c:pt idx="7">
                  <c:v>1.745E-2</c:v>
                </c:pt>
                <c:pt idx="8">
                  <c:v>0.16836999999999999</c:v>
                </c:pt>
                <c:pt idx="9">
                  <c:v>6.2969999999999998E-2</c:v>
                </c:pt>
                <c:pt idx="10">
                  <c:v>3.2499999999999999E-3</c:v>
                </c:pt>
                <c:pt idx="11">
                  <c:v>1.295E-2</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Natural gas</c:v>
                </c:pt>
              </c:strCache>
            </c:strRef>
          </c:tx>
          <c:spPr>
            <a:pattFill prst="ltUpDiag">
              <a:fgClr>
                <a:srgbClr val="E86158"/>
              </a:fgClr>
              <a:bgClr>
                <a:sysClr val="window" lastClr="FFFFFF"/>
              </a:bgClr>
            </a:pattFill>
          </c:spPr>
          <c:invertIfNegative val="0"/>
          <c:val>
            <c:numRef>
              <c:f>'8.14'!$B$25:$M$25</c:f>
              <c:numCache>
                <c:formatCode>#,##0.0</c:formatCode>
                <c:ptCount val="12"/>
                <c:pt idx="0">
                  <c:v>131.26622153379651</c:v>
                </c:pt>
                <c:pt idx="1">
                  <c:v>109.38766849469771</c:v>
                </c:pt>
                <c:pt idx="2">
                  <c:v>109.54793042253182</c:v>
                </c:pt>
                <c:pt idx="3">
                  <c:v>80.540647726680888</c:v>
                </c:pt>
                <c:pt idx="4">
                  <c:v>39.823977705852016</c:v>
                </c:pt>
                <c:pt idx="5">
                  <c:v>25.147863949032285</c:v>
                </c:pt>
                <c:pt idx="6">
                  <c:v>31.237683999999998</c:v>
                </c:pt>
                <c:pt idx="7">
                  <c:v>27.451026000000002</c:v>
                </c:pt>
                <c:pt idx="8">
                  <c:v>36.213186999999998</c:v>
                </c:pt>
                <c:pt idx="9">
                  <c:v>48.615335103513345</c:v>
                </c:pt>
                <c:pt idx="10">
                  <c:v>84.040724410376754</c:v>
                </c:pt>
                <c:pt idx="11">
                  <c:v>115.81162801428178</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max val="6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u="none" strike="noStrike" baseline="0">
                <a:solidFill>
                  <a:srgbClr val="233060"/>
                </a:solidFill>
                <a:effectLst/>
              </a:rPr>
              <a:t>Heat supply in Czech Regions [</a:t>
            </a:r>
            <a:r>
              <a:rPr lang="cs-CZ" sz="1000" b="1" i="0" u="none" strike="noStrike" baseline="0">
                <a:solidFill>
                  <a:srgbClr val="233060"/>
                </a:solidFill>
                <a:effectLst/>
              </a:rPr>
              <a:t>TJ</a:t>
            </a:r>
            <a:r>
              <a:rPr lang="en-US" sz="1000" b="1" i="0" u="none" strike="noStrike" baseline="0">
                <a:solidFill>
                  <a:srgbClr val="233060"/>
                </a:solidFill>
                <a:effectLst/>
              </a:rPr>
              <a:t>]</a:t>
            </a:r>
            <a:endParaRPr lang="en-US" sz="1000">
              <a:solidFill>
                <a:srgbClr val="233060"/>
              </a:solidFill>
            </a:endParaRP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Biomass</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1502.9712159999999</c:v>
                </c:pt>
                <c:pt idx="2">
                  <c:v>391.78462000000002</c:v>
                </c:pt>
                <c:pt idx="3">
                  <c:v>361.75963599999983</c:v>
                </c:pt>
                <c:pt idx="4">
                  <c:v>578.11339600000008</c:v>
                </c:pt>
                <c:pt idx="5">
                  <c:v>429.75978100000003</c:v>
                </c:pt>
                <c:pt idx="6">
                  <c:v>2.4296840000000004</c:v>
                </c:pt>
                <c:pt idx="7">
                  <c:v>758.98490700000025</c:v>
                </c:pt>
                <c:pt idx="8">
                  <c:v>131.24519700000002</c:v>
                </c:pt>
                <c:pt idx="9">
                  <c:v>38.673626000000006</c:v>
                </c:pt>
                <c:pt idx="10">
                  <c:v>653.66564700000015</c:v>
                </c:pt>
                <c:pt idx="11">
                  <c:v>956.94321000000025</c:v>
                </c:pt>
                <c:pt idx="12">
                  <c:v>1437.5031029999993</c:v>
                </c:pt>
                <c:pt idx="13">
                  <c:v>311.23479099999997</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Biogas</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70.323999999999998</c:v>
                </c:pt>
                <c:pt idx="1">
                  <c:v>106.470752</c:v>
                </c:pt>
                <c:pt idx="2">
                  <c:v>88.56469700000001</c:v>
                </c:pt>
                <c:pt idx="3">
                  <c:v>5.883</c:v>
                </c:pt>
                <c:pt idx="4">
                  <c:v>47.584881000000003</c:v>
                </c:pt>
                <c:pt idx="5">
                  <c:v>43.226309000000001</c:v>
                </c:pt>
                <c:pt idx="6">
                  <c:v>9.9210899999999995</c:v>
                </c:pt>
                <c:pt idx="7">
                  <c:v>1.1224069999999999</c:v>
                </c:pt>
                <c:pt idx="8">
                  <c:v>36.283239999999999</c:v>
                </c:pt>
                <c:pt idx="9">
                  <c:v>47.310958000000049</c:v>
                </c:pt>
                <c:pt idx="10">
                  <c:v>67.728929999999991</c:v>
                </c:pt>
                <c:pt idx="11">
                  <c:v>46.995442999999995</c:v>
                </c:pt>
                <c:pt idx="12">
                  <c:v>20.898438999999996</c:v>
                </c:pt>
                <c:pt idx="13">
                  <c:v>10.192921999999999</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Hard coal</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1.1231099999999998</c:v>
                </c:pt>
                <c:pt idx="3">
                  <c:v>0</c:v>
                </c:pt>
                <c:pt idx="4">
                  <c:v>0</c:v>
                </c:pt>
                <c:pt idx="5">
                  <c:v>43.555739999999993</c:v>
                </c:pt>
                <c:pt idx="6">
                  <c:v>0</c:v>
                </c:pt>
                <c:pt idx="7">
                  <c:v>8070.8539130000008</c:v>
                </c:pt>
                <c:pt idx="8">
                  <c:v>128.485614</c:v>
                </c:pt>
                <c:pt idx="9">
                  <c:v>0.72499999999999998</c:v>
                </c:pt>
                <c:pt idx="10">
                  <c:v>0</c:v>
                </c:pt>
                <c:pt idx="11">
                  <c:v>0</c:v>
                </c:pt>
                <c:pt idx="12">
                  <c:v>5.4474399999999994</c:v>
                </c:pt>
                <c:pt idx="13">
                  <c:v>43.991909999999997</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Electrical energy</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2.84</c:v>
                </c:pt>
                <c:pt idx="1">
                  <c:v>0</c:v>
                </c:pt>
                <c:pt idx="2">
                  <c:v>4.5998000000000001</c:v>
                </c:pt>
                <c:pt idx="3">
                  <c:v>0</c:v>
                </c:pt>
                <c:pt idx="4">
                  <c:v>3.1E-2</c:v>
                </c:pt>
                <c:pt idx="5">
                  <c:v>0</c:v>
                </c:pt>
                <c:pt idx="6">
                  <c:v>0</c:v>
                </c:pt>
                <c:pt idx="7">
                  <c:v>0.69851199999999991</c:v>
                </c:pt>
                <c:pt idx="8">
                  <c:v>0</c:v>
                </c:pt>
                <c:pt idx="9">
                  <c:v>33.119</c:v>
                </c:pt>
                <c:pt idx="10">
                  <c:v>2.6592069999999999</c:v>
                </c:pt>
                <c:pt idx="11">
                  <c:v>11.753442</c:v>
                </c:pt>
                <c:pt idx="12">
                  <c:v>0</c:v>
                </c:pt>
                <c:pt idx="13">
                  <c:v>0.22019999999999998</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Ambient energy (heat pump)</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6.7839999999999998</c:v>
                </c:pt>
                <c:pt idx="1">
                  <c:v>0</c:v>
                </c:pt>
                <c:pt idx="2">
                  <c:v>0.59899999999999998</c:v>
                </c:pt>
                <c:pt idx="3">
                  <c:v>4.8655499999999998</c:v>
                </c:pt>
                <c:pt idx="4">
                  <c:v>0</c:v>
                </c:pt>
                <c:pt idx="5">
                  <c:v>0</c:v>
                </c:pt>
                <c:pt idx="6">
                  <c:v>0</c:v>
                </c:pt>
                <c:pt idx="7">
                  <c:v>0</c:v>
                </c:pt>
                <c:pt idx="8">
                  <c:v>0</c:v>
                </c:pt>
                <c:pt idx="9">
                  <c:v>0</c:v>
                </c:pt>
                <c:pt idx="10">
                  <c:v>0</c:v>
                </c:pt>
                <c:pt idx="11">
                  <c:v>0</c:v>
                </c:pt>
                <c:pt idx="12">
                  <c:v>63.527999999999992</c:v>
                </c:pt>
                <c:pt idx="13">
                  <c:v>0.36402899999999999</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Solar energy (solar panel)</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0.248</c:v>
                </c:pt>
                <c:pt idx="3">
                  <c:v>0.16127999999999998</c:v>
                </c:pt>
                <c:pt idx="4">
                  <c:v>0.15843000000000002</c:v>
                </c:pt>
                <c:pt idx="5">
                  <c:v>2.3E-3</c:v>
                </c:pt>
                <c:pt idx="6">
                  <c:v>0</c:v>
                </c:pt>
                <c:pt idx="7">
                  <c:v>0</c:v>
                </c:pt>
                <c:pt idx="8">
                  <c:v>0</c:v>
                </c:pt>
                <c:pt idx="9">
                  <c:v>0</c:v>
                </c:pt>
                <c:pt idx="10">
                  <c:v>0</c:v>
                </c:pt>
                <c:pt idx="11">
                  <c:v>0</c:v>
                </c:pt>
                <c:pt idx="12">
                  <c:v>7.0000000000000007E-2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Brown coal</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2179.3202310000001</c:v>
                </c:pt>
                <c:pt idx="2">
                  <c:v>85.766999999999996</c:v>
                </c:pt>
                <c:pt idx="3">
                  <c:v>2235.1724810000001</c:v>
                </c:pt>
                <c:pt idx="4">
                  <c:v>240.11038500000001</c:v>
                </c:pt>
                <c:pt idx="5">
                  <c:v>1342.82744</c:v>
                </c:pt>
                <c:pt idx="6">
                  <c:v>86.420671999999982</c:v>
                </c:pt>
                <c:pt idx="7">
                  <c:v>361.76067199999994</c:v>
                </c:pt>
                <c:pt idx="8">
                  <c:v>1331.5020600000003</c:v>
                </c:pt>
                <c:pt idx="9">
                  <c:v>3329.5272829999999</c:v>
                </c:pt>
                <c:pt idx="10">
                  <c:v>2421.3968399999994</c:v>
                </c:pt>
                <c:pt idx="11">
                  <c:v>11463.81198</c:v>
                </c:pt>
                <c:pt idx="12">
                  <c:v>8951.4146639999999</c:v>
                </c:pt>
                <c:pt idx="13">
                  <c:v>2282.4770009999997</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Nuclear fuel</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192.35563999999999</c:v>
                </c:pt>
                <c:pt idx="2">
                  <c:v>0</c:v>
                </c:pt>
                <c:pt idx="3">
                  <c:v>0</c:v>
                </c:pt>
                <c:pt idx="4">
                  <c:v>41.504300000000001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Coke</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Waste heat</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68.770360000000011</c:v>
                </c:pt>
                <c:pt idx="3">
                  <c:v>0.20910000000000001</c:v>
                </c:pt>
                <c:pt idx="4">
                  <c:v>18.560116000000001</c:v>
                </c:pt>
                <c:pt idx="5">
                  <c:v>0</c:v>
                </c:pt>
                <c:pt idx="6">
                  <c:v>2.6770999999999998</c:v>
                </c:pt>
                <c:pt idx="7">
                  <c:v>598.46984000000009</c:v>
                </c:pt>
                <c:pt idx="8">
                  <c:v>0</c:v>
                </c:pt>
                <c:pt idx="9">
                  <c:v>26.585999999999999</c:v>
                </c:pt>
                <c:pt idx="10">
                  <c:v>0</c:v>
                </c:pt>
                <c:pt idx="11">
                  <c:v>90.583171000000007</c:v>
                </c:pt>
                <c:pt idx="12">
                  <c:v>3.9129999999999998</c:v>
                </c:pt>
                <c:pt idx="13">
                  <c:v>12.744999999999999</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Other liquid fuels</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5.0556559999999999</c:v>
                </c:pt>
                <c:pt idx="2">
                  <c:v>0</c:v>
                </c:pt>
                <c:pt idx="3">
                  <c:v>0</c:v>
                </c:pt>
                <c:pt idx="4">
                  <c:v>0</c:v>
                </c:pt>
                <c:pt idx="5">
                  <c:v>0</c:v>
                </c:pt>
                <c:pt idx="6">
                  <c:v>0</c:v>
                </c:pt>
                <c:pt idx="7">
                  <c:v>0</c:v>
                </c:pt>
                <c:pt idx="8">
                  <c:v>0</c:v>
                </c:pt>
                <c:pt idx="9">
                  <c:v>0</c:v>
                </c:pt>
                <c:pt idx="10">
                  <c:v>0</c:v>
                </c:pt>
                <c:pt idx="11">
                  <c:v>19.921336</c:v>
                </c:pt>
                <c:pt idx="12">
                  <c:v>0</c:v>
                </c:pt>
                <c:pt idx="13">
                  <c:v>30.53</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Other solid fuels</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744.06299999999999</c:v>
                </c:pt>
                <c:pt idx="1">
                  <c:v>8.0489720000000009</c:v>
                </c:pt>
                <c:pt idx="2">
                  <c:v>971.12686999999994</c:v>
                </c:pt>
                <c:pt idx="3">
                  <c:v>0.171153</c:v>
                </c:pt>
                <c:pt idx="4">
                  <c:v>9.1380289999999995</c:v>
                </c:pt>
                <c:pt idx="5">
                  <c:v>0</c:v>
                </c:pt>
                <c:pt idx="6">
                  <c:v>562.20000000000005</c:v>
                </c:pt>
                <c:pt idx="7">
                  <c:v>24.032</c:v>
                </c:pt>
                <c:pt idx="8">
                  <c:v>0</c:v>
                </c:pt>
                <c:pt idx="9">
                  <c:v>0</c:v>
                </c:pt>
                <c:pt idx="10">
                  <c:v>132.39644799999999</c:v>
                </c:pt>
                <c:pt idx="11">
                  <c:v>75.221411184848108</c:v>
                </c:pt>
                <c:pt idx="12">
                  <c:v>19.696730000000002</c:v>
                </c:pt>
                <c:pt idx="13">
                  <c:v>26.472999999999999</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Other gases</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0.62306600000000001</c:v>
                </c:pt>
                <c:pt idx="2">
                  <c:v>0</c:v>
                </c:pt>
                <c:pt idx="3">
                  <c:v>0</c:v>
                </c:pt>
                <c:pt idx="4">
                  <c:v>0</c:v>
                </c:pt>
                <c:pt idx="5">
                  <c:v>0</c:v>
                </c:pt>
                <c:pt idx="6">
                  <c:v>0</c:v>
                </c:pt>
                <c:pt idx="7">
                  <c:v>2415.1467969999994</c:v>
                </c:pt>
                <c:pt idx="8">
                  <c:v>0</c:v>
                </c:pt>
                <c:pt idx="9">
                  <c:v>0</c:v>
                </c:pt>
                <c:pt idx="10">
                  <c:v>0.39100000000000001</c:v>
                </c:pt>
                <c:pt idx="11">
                  <c:v>692.14679100000001</c:v>
                </c:pt>
                <c:pt idx="12">
                  <c:v>91.403000000000006</c:v>
                </c:pt>
                <c:pt idx="13">
                  <c:v>109.503</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Other</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Fuel oils</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1.069</c:v>
                </c:pt>
                <c:pt idx="1">
                  <c:v>97.709142000000028</c:v>
                </c:pt>
                <c:pt idx="2">
                  <c:v>2.2014420000000006</c:v>
                </c:pt>
                <c:pt idx="3">
                  <c:v>66.661018999999996</c:v>
                </c:pt>
                <c:pt idx="4">
                  <c:v>0.73698600000000003</c:v>
                </c:pt>
                <c:pt idx="5">
                  <c:v>14.492239999999999</c:v>
                </c:pt>
                <c:pt idx="6">
                  <c:v>167.07946200000004</c:v>
                </c:pt>
                <c:pt idx="7">
                  <c:v>4.012397</c:v>
                </c:pt>
                <c:pt idx="8">
                  <c:v>158.347238</c:v>
                </c:pt>
                <c:pt idx="9">
                  <c:v>0.32692399999999999</c:v>
                </c:pt>
                <c:pt idx="10">
                  <c:v>2.3475519999999994</c:v>
                </c:pt>
                <c:pt idx="11">
                  <c:v>31.024690999999983</c:v>
                </c:pt>
                <c:pt idx="12">
                  <c:v>26.401649000000006</c:v>
                </c:pt>
                <c:pt idx="13">
                  <c:v>0.86651000000000011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Natural gas</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2968.0189600000003</c:v>
                </c:pt>
                <c:pt idx="1">
                  <c:v>565.77022700000043</c:v>
                </c:pt>
                <c:pt idx="2">
                  <c:v>3561.5340110000025</c:v>
                </c:pt>
                <c:pt idx="3">
                  <c:v>583.45616400000006</c:v>
                </c:pt>
                <c:pt idx="4">
                  <c:v>602.67951900000037</c:v>
                </c:pt>
                <c:pt idx="5">
                  <c:v>962.95468000000005</c:v>
                </c:pt>
                <c:pt idx="6">
                  <c:v>1121.6884280100373</c:v>
                </c:pt>
                <c:pt idx="7">
                  <c:v>1764.505765000001</c:v>
                </c:pt>
                <c:pt idx="8">
                  <c:v>1366.6378999999995</c:v>
                </c:pt>
                <c:pt idx="9">
                  <c:v>426.41280699999993</c:v>
                </c:pt>
                <c:pt idx="10">
                  <c:v>627.70575699999995</c:v>
                </c:pt>
                <c:pt idx="11">
                  <c:v>5321.3696838151491</c:v>
                </c:pt>
                <c:pt idx="12">
                  <c:v>895.2636489999993</c:v>
                </c:pt>
                <c:pt idx="13">
                  <c:v>839.08389436076277</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20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latin typeface="Arial" panose="020B0604020202020204" pitchFamily="34" charset="0"/>
                <a:cs typeface="Arial" panose="020B0604020202020204" pitchFamily="34" charset="0"/>
              </a:rPr>
              <a:t>Net heat production and heat production from CHP by fuel</a:t>
            </a:r>
            <a:r>
              <a:rPr lang="en-US" sz="1000" b="1" i="0" baseline="0">
                <a:solidFill>
                  <a:srgbClr val="233060"/>
                </a:solidFill>
                <a:effectLst/>
                <a:latin typeface="Arial" panose="020B0604020202020204" pitchFamily="34" charset="0"/>
                <a:cs typeface="Arial" panose="020B0604020202020204" pitchFamily="34" charset="0"/>
              </a:rPr>
              <a:t> [</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u="none" strike="noStrike" baseline="0">
                <a:effectLst/>
              </a:rPr>
              <a:t>]</a:t>
            </a:r>
            <a:endParaRPr lang="cs-CZ" sz="1000">
              <a:effectLst/>
            </a:endParaRP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Biomass</c:v>
                </c:pt>
              </c:strCache>
            </c:strRef>
          </c:tx>
          <c:spPr>
            <a:solidFill>
              <a:schemeClr val="accent1"/>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('9'!$B$6,'9'!$C$6,'9'!$E$6,'9'!$F$6,'9'!$H$6,'9'!$I$6,'9'!$K$6,'9'!$L$6)</c:f>
              <c:numCache>
                <c:formatCode>#,##0.0</c:formatCode>
                <c:ptCount val="8"/>
                <c:pt idx="0">
                  <c:v>6529.0922189999974</c:v>
                </c:pt>
                <c:pt idx="1">
                  <c:v>4651.1052400000008</c:v>
                </c:pt>
                <c:pt idx="2">
                  <c:v>5211.7522849999996</c:v>
                </c:pt>
                <c:pt idx="3">
                  <c:v>3920.3988850000001</c:v>
                </c:pt>
                <c:pt idx="4">
                  <c:v>4543.7106450000019</c:v>
                </c:pt>
                <c:pt idx="5">
                  <c:v>3487.5789380000006</c:v>
                </c:pt>
                <c:pt idx="6">
                  <c:v>5360.7555290000046</c:v>
                </c:pt>
                <c:pt idx="7">
                  <c:v>3873.2633719999994</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Biogas</c:v>
                </c:pt>
              </c:strCache>
            </c:strRef>
          </c:tx>
          <c:spPr>
            <a:solidFill>
              <a:schemeClr val="accent2"/>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('9'!$B$7,'9'!$C$7,'9'!$E$7,'9'!$F$7,'9'!$H$7,'9'!$I$7,'9'!$K$7,'9'!$L$7)</c:f>
              <c:numCache>
                <c:formatCode>#,##0.0</c:formatCode>
                <c:ptCount val="8"/>
                <c:pt idx="0">
                  <c:v>642.59582500000022</c:v>
                </c:pt>
                <c:pt idx="1">
                  <c:v>609.85921999999982</c:v>
                </c:pt>
                <c:pt idx="2">
                  <c:v>485.85301699999991</c:v>
                </c:pt>
                <c:pt idx="3">
                  <c:v>449.20024899999987</c:v>
                </c:pt>
                <c:pt idx="4">
                  <c:v>402.08110100000005</c:v>
                </c:pt>
                <c:pt idx="5">
                  <c:v>368.71304199999992</c:v>
                </c:pt>
                <c:pt idx="6">
                  <c:v>626.59634399999982</c:v>
                </c:pt>
                <c:pt idx="7">
                  <c:v>585.61286399999995</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Hard coal</c:v>
                </c:pt>
              </c:strCache>
            </c:strRef>
          </c:tx>
          <c:spPr>
            <a:solidFill>
              <a:schemeClr val="accent3"/>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('9'!$B$8,'9'!$C$8,'9'!$E$8,'9'!$F$8,'9'!$H$8,'9'!$I$8,'9'!$K$8,'9'!$L$8)</c:f>
              <c:numCache>
                <c:formatCode>#,##0.0</c:formatCode>
                <c:ptCount val="8"/>
                <c:pt idx="0">
                  <c:v>4765.3286649999982</c:v>
                </c:pt>
                <c:pt idx="1">
                  <c:v>3691.2847259999999</c:v>
                </c:pt>
                <c:pt idx="2">
                  <c:v>2017.1162709999996</c:v>
                </c:pt>
                <c:pt idx="3">
                  <c:v>1499.461211</c:v>
                </c:pt>
                <c:pt idx="4">
                  <c:v>1390.4450509999997</c:v>
                </c:pt>
                <c:pt idx="5">
                  <c:v>985.06645400000002</c:v>
                </c:pt>
                <c:pt idx="6">
                  <c:v>3647.9772470000012</c:v>
                </c:pt>
                <c:pt idx="7">
                  <c:v>3071.2553230000003</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Electrical energy</c:v>
                </c:pt>
              </c:strCache>
            </c:strRef>
          </c:tx>
          <c:spPr>
            <a:solidFill>
              <a:schemeClr val="accent4"/>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('9'!$B$9,'9'!$C$9,'9'!$E$9,'9'!$F$9,'9'!$H$9,'9'!$I$9,'9'!$K$9,'9'!$L$9)</c:f>
              <c:numCache>
                <c:formatCode>#,##0.0</c:formatCode>
                <c:ptCount val="8"/>
                <c:pt idx="0">
                  <c:v>14.29278</c:v>
                </c:pt>
                <c:pt idx="1">
                  <c:v>0</c:v>
                </c:pt>
                <c:pt idx="2">
                  <c:v>12.015117999999999</c:v>
                </c:pt>
                <c:pt idx="3">
                  <c:v>0</c:v>
                </c:pt>
                <c:pt idx="4">
                  <c:v>10.539158</c:v>
                </c:pt>
                <c:pt idx="5">
                  <c:v>0</c:v>
                </c:pt>
                <c:pt idx="6">
                  <c:v>35.623443999999999</c:v>
                </c:pt>
                <c:pt idx="7">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Ambient energy (heat pump)</c:v>
                </c:pt>
              </c:strCache>
            </c:strRef>
          </c:tx>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('9'!$B$10,'9'!$C$10,'9'!$E$10,'9'!$F$10,'9'!$H$10,'9'!$I$10,'9'!$K$10,'9'!$L$10)</c:f>
              <c:numCache>
                <c:formatCode>#,##0.0</c:formatCode>
                <c:ptCount val="8"/>
                <c:pt idx="0">
                  <c:v>29.63460269422826</c:v>
                </c:pt>
                <c:pt idx="1">
                  <c:v>0</c:v>
                </c:pt>
                <c:pt idx="2">
                  <c:v>14.941411523586309</c:v>
                </c:pt>
                <c:pt idx="3">
                  <c:v>0</c:v>
                </c:pt>
                <c:pt idx="4">
                  <c:v>9.927895291504262</c:v>
                </c:pt>
                <c:pt idx="5">
                  <c:v>0</c:v>
                </c:pt>
                <c:pt idx="6">
                  <c:v>26.383800490681168</c:v>
                </c:pt>
                <c:pt idx="7">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Solar energy (solar panel)</c:v>
                </c:pt>
              </c:strCache>
            </c:strRef>
          </c:tx>
          <c:spPr>
            <a:solidFill>
              <a:schemeClr val="accent6"/>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('9'!$B$11,'9'!$C$11,'9'!$E$11,'9'!$F$11,'9'!$H$11,'9'!$I$11,'9'!$K$11,'9'!$L$11)</c:f>
              <c:numCache>
                <c:formatCode>#,##0.0</c:formatCode>
                <c:ptCount val="8"/>
                <c:pt idx="0">
                  <c:v>0.11840000000000001</c:v>
                </c:pt>
                <c:pt idx="1">
                  <c:v>0</c:v>
                </c:pt>
                <c:pt idx="2">
                  <c:v>0.25488000000000005</c:v>
                </c:pt>
                <c:pt idx="3">
                  <c:v>0</c:v>
                </c:pt>
                <c:pt idx="4">
                  <c:v>0.20671999999999999</c:v>
                </c:pt>
                <c:pt idx="5">
                  <c:v>0</c:v>
                </c:pt>
                <c:pt idx="6">
                  <c:v>6.6210000000000005E-2</c:v>
                </c:pt>
                <c:pt idx="7">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Brown coal</c:v>
                </c:pt>
              </c:strCache>
            </c:strRef>
          </c:tx>
          <c:spPr>
            <a:solidFill>
              <a:srgbClr val="F0948F"/>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('9'!$B$12,'9'!$C$12,'9'!$E$12,'9'!$F$12,'9'!$H$12,'9'!$I$12,'9'!$K$12,'9'!$L$12)</c:f>
              <c:numCache>
                <c:formatCode>#,##0.0</c:formatCode>
                <c:ptCount val="8"/>
                <c:pt idx="0">
                  <c:v>20565.447817000004</c:v>
                </c:pt>
                <c:pt idx="1">
                  <c:v>16370.537772999996</c:v>
                </c:pt>
                <c:pt idx="2">
                  <c:v>11089.169918999994</c:v>
                </c:pt>
                <c:pt idx="3">
                  <c:v>7954.0179010000002</c:v>
                </c:pt>
                <c:pt idx="4">
                  <c:v>7459.0075680000009</c:v>
                </c:pt>
                <c:pt idx="5">
                  <c:v>5606.9547210000001</c:v>
                </c:pt>
                <c:pt idx="6">
                  <c:v>17669.176735000001</c:v>
                </c:pt>
                <c:pt idx="7">
                  <c:v>13760.680963999999</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Nuclear fuel</c:v>
                </c:pt>
              </c:strCache>
            </c:strRef>
          </c:tx>
          <c:spPr>
            <a:solidFill>
              <a:srgbClr val="F7C9C7"/>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('9'!$B$13,'9'!$C$13,'9'!$E$13,'9'!$F$13,'9'!$H$13,'9'!$I$13,'9'!$K$13,'9'!$L$13)</c:f>
              <c:numCache>
                <c:formatCode>#,##0.0</c:formatCode>
                <c:ptCount val="8"/>
                <c:pt idx="0">
                  <c:v>352.12</c:v>
                </c:pt>
                <c:pt idx="1">
                  <c:v>0</c:v>
                </c:pt>
                <c:pt idx="2">
                  <c:v>143.13399999999999</c:v>
                </c:pt>
                <c:pt idx="3">
                  <c:v>0</c:v>
                </c:pt>
                <c:pt idx="4">
                  <c:v>75.218999999999994</c:v>
                </c:pt>
                <c:pt idx="5">
                  <c:v>0</c:v>
                </c:pt>
                <c:pt idx="6">
                  <c:v>295.39800000000002</c:v>
                </c:pt>
                <c:pt idx="7">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Coke</c:v>
                </c:pt>
              </c:strCache>
            </c:strRef>
          </c:tx>
          <c:spPr>
            <a:solidFill>
              <a:schemeClr val="tx1"/>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('9'!$B$14,'9'!$C$14,'9'!$E$14,'9'!$F$14,'9'!$H$14,'9'!$I$14,'9'!$K$14,'9'!$L$14)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Waste heat</c:v>
                </c:pt>
              </c:strCache>
            </c:strRef>
          </c:tx>
          <c:spPr>
            <a:solidFill>
              <a:srgbClr val="646363"/>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('9'!$B$15,'9'!$C$15,'9'!$E$15,'9'!$F$15,'9'!$H$15,'9'!$I$15,'9'!$K$15,'9'!$L$15)</c:f>
              <c:numCache>
                <c:formatCode>#,##0.0</c:formatCode>
                <c:ptCount val="8"/>
                <c:pt idx="0">
                  <c:v>1892.2844909999999</c:v>
                </c:pt>
                <c:pt idx="1">
                  <c:v>229.56481000000002</c:v>
                </c:pt>
                <c:pt idx="2">
                  <c:v>1789.7120189999998</c:v>
                </c:pt>
                <c:pt idx="3">
                  <c:v>210.79212999999999</c:v>
                </c:pt>
                <c:pt idx="4">
                  <c:v>1836.3235929999998</c:v>
                </c:pt>
                <c:pt idx="5">
                  <c:v>147.38861</c:v>
                </c:pt>
                <c:pt idx="6">
                  <c:v>1964.7905610000003</c:v>
                </c:pt>
                <c:pt idx="7">
                  <c:v>197.81234999999998</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Other liquid fuels</c:v>
                </c:pt>
              </c:strCache>
            </c:strRef>
          </c:tx>
          <c:spPr>
            <a:solidFill>
              <a:srgbClr val="9D9D9C"/>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('9'!$B$16,'9'!$C$16,'9'!$E$16,'9'!$F$16,'9'!$H$16,'9'!$I$16,'9'!$K$16,'9'!$L$16)</c:f>
              <c:numCache>
                <c:formatCode>#,##0.0</c:formatCode>
                <c:ptCount val="8"/>
                <c:pt idx="0">
                  <c:v>93.795732000000001</c:v>
                </c:pt>
                <c:pt idx="1">
                  <c:v>82.893886999999992</c:v>
                </c:pt>
                <c:pt idx="2">
                  <c:v>16.652955000000002</c:v>
                </c:pt>
                <c:pt idx="3">
                  <c:v>2.3171920000000004</c:v>
                </c:pt>
                <c:pt idx="4">
                  <c:v>27.784955999999998</c:v>
                </c:pt>
                <c:pt idx="5">
                  <c:v>13.773779000000001</c:v>
                </c:pt>
                <c:pt idx="6">
                  <c:v>67.147028999999989</c:v>
                </c:pt>
                <c:pt idx="7">
                  <c:v>34.941063999999997</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Other solid fuels</c:v>
                </c:pt>
              </c:strCache>
            </c:strRef>
          </c:tx>
          <c:spPr>
            <a:solidFill>
              <a:srgbClr val="D0D0D0"/>
            </a:solid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('9'!$B$17,'9'!$C$17,'9'!$E$17,'9'!$F$17,'9'!$H$17,'9'!$I$17,'9'!$K$17,'9'!$L$17)</c:f>
              <c:numCache>
                <c:formatCode>#,##0.0</c:formatCode>
                <c:ptCount val="8"/>
                <c:pt idx="0">
                  <c:v>764.12120000000004</c:v>
                </c:pt>
                <c:pt idx="1">
                  <c:v>557.25522599999999</c:v>
                </c:pt>
                <c:pt idx="2">
                  <c:v>670.36090068026067</c:v>
                </c:pt>
                <c:pt idx="3">
                  <c:v>502.06499900000006</c:v>
                </c:pt>
                <c:pt idx="4">
                  <c:v>652.63310971567023</c:v>
                </c:pt>
                <c:pt idx="5">
                  <c:v>502.01046000000002</c:v>
                </c:pt>
                <c:pt idx="6">
                  <c:v>844.71755095605977</c:v>
                </c:pt>
                <c:pt idx="7">
                  <c:v>641.2660820000001</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Other gases</c:v>
                </c:pt>
              </c:strCache>
            </c:strRef>
          </c:tx>
          <c:spPr>
            <a:pattFill prst="ltUpDiag">
              <a:fgClr>
                <a:schemeClr val="accent1"/>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('9'!$B$18,'9'!$C$18,'9'!$E$18,'9'!$F$18,'9'!$H$18,'9'!$I$18,'9'!$K$18,'9'!$L$18)</c:f>
              <c:numCache>
                <c:formatCode>#,##0.0</c:formatCode>
                <c:ptCount val="8"/>
                <c:pt idx="0">
                  <c:v>2416.9407550000001</c:v>
                </c:pt>
                <c:pt idx="1">
                  <c:v>1578.5848230000001</c:v>
                </c:pt>
                <c:pt idx="2">
                  <c:v>1989.5886409999996</c:v>
                </c:pt>
                <c:pt idx="3">
                  <c:v>1144.1143460000001</c:v>
                </c:pt>
                <c:pt idx="4">
                  <c:v>1651.927036999999</c:v>
                </c:pt>
                <c:pt idx="5">
                  <c:v>855.41121100000009</c:v>
                </c:pt>
                <c:pt idx="6">
                  <c:v>1958.3744140000001</c:v>
                </c:pt>
                <c:pt idx="7">
                  <c:v>1062.848383</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Other</c:v>
                </c:pt>
              </c:strCache>
            </c:strRef>
          </c:tx>
          <c:spPr>
            <a:pattFill prst="ltUpDiag">
              <a:fgClr>
                <a:schemeClr val="accent5"/>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('9'!$B$19,'9'!$C$19,'9'!$E$19,'9'!$F$19,'9'!$H$19,'9'!$I$19,'9'!$K$19,'9'!$L$19)</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Fuel oils</c:v>
                </c:pt>
              </c:strCache>
            </c:strRef>
          </c:tx>
          <c:spPr>
            <a:pattFill prst="ltUpDiag">
              <a:fgClr>
                <a:schemeClr val="accent2"/>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('9'!$B$20,'9'!$C$20,'9'!$E$20,'9'!$F$20,'9'!$H$20,'9'!$I$20,'9'!$K$20,'9'!$L$20)</c:f>
              <c:numCache>
                <c:formatCode>#,##0.0</c:formatCode>
                <c:ptCount val="8"/>
                <c:pt idx="0">
                  <c:v>340.11257099999989</c:v>
                </c:pt>
                <c:pt idx="1">
                  <c:v>9.040775</c:v>
                </c:pt>
                <c:pt idx="2">
                  <c:v>70.594826999999981</c:v>
                </c:pt>
                <c:pt idx="3">
                  <c:v>5.0305879999999998</c:v>
                </c:pt>
                <c:pt idx="4">
                  <c:v>106.98398099999993</c:v>
                </c:pt>
                <c:pt idx="5">
                  <c:v>20.507004999999992</c:v>
                </c:pt>
                <c:pt idx="6">
                  <c:v>372.48891299999997</c:v>
                </c:pt>
                <c:pt idx="7">
                  <c:v>100.682911</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Natural gas</c:v>
                </c:pt>
              </c:strCache>
            </c:strRef>
          </c:tx>
          <c:spPr>
            <a:pattFill prst="ltUpDiag">
              <a:fgClr>
                <a:schemeClr val="accent6"/>
              </a:fgClr>
              <a:bgClr>
                <a:schemeClr val="bg1"/>
              </a:bgClr>
            </a:pattFill>
          </c:spPr>
          <c:invertIfNegative val="0"/>
          <c:cat>
            <c:multiLvlStrRef>
              <c:f>('9'!$B$3:$C$4,'9'!$E$3:$F$4,'9'!$H$3:$I$4,'9'!$K$3:$L$4)</c:f>
              <c:multiLvlStrCache>
                <c:ptCount val="8"/>
                <c:lvl>
                  <c:pt idx="0">
                    <c:v>Qnet</c:v>
                  </c:pt>
                  <c:pt idx="1">
                    <c:v>QCHP</c:v>
                  </c:pt>
                  <c:pt idx="2">
                    <c:v>Qnet</c:v>
                  </c:pt>
                  <c:pt idx="3">
                    <c:v>QCHP</c:v>
                  </c:pt>
                  <c:pt idx="4">
                    <c:v>Qnet</c:v>
                  </c:pt>
                  <c:pt idx="5">
                    <c:v>QCHP</c:v>
                  </c:pt>
                  <c:pt idx="6">
                    <c:v>Qnet</c:v>
                  </c:pt>
                  <c:pt idx="7">
                    <c:v>QCHP</c:v>
                  </c:pt>
                </c:lvl>
                <c:lvl>
                  <c:pt idx="0">
                    <c:v>First quarter</c:v>
                  </c:pt>
                  <c:pt idx="2">
                    <c:v>Second quarter</c:v>
                  </c:pt>
                  <c:pt idx="4">
                    <c:v>Third quarter</c:v>
                  </c:pt>
                  <c:pt idx="6">
                    <c:v>Fourth quarter</c:v>
                  </c:pt>
                </c:lvl>
              </c:multiLvlStrCache>
            </c:multiLvlStrRef>
          </c:cat>
          <c:val>
            <c:numRef>
              <c:f>('9'!$B$21,'9'!$C$21,'9'!$E$21,'9'!$F$21,'9'!$H$21,'9'!$I$21,'9'!$K$21,'9'!$L$21)</c:f>
              <c:numCache>
                <c:formatCode>#,##0.0</c:formatCode>
                <c:ptCount val="8"/>
                <c:pt idx="0">
                  <c:v>10600.921030079086</c:v>
                </c:pt>
                <c:pt idx="1">
                  <c:v>4237.3018649999995</c:v>
                </c:pt>
                <c:pt idx="2">
                  <c:v>5148.9023008681506</c:v>
                </c:pt>
                <c:pt idx="3">
                  <c:v>2147.4721150000005</c:v>
                </c:pt>
                <c:pt idx="4">
                  <c:v>3924.5717489928311</c:v>
                </c:pt>
                <c:pt idx="5">
                  <c:v>1708.7705219999989</c:v>
                </c:pt>
                <c:pt idx="6">
                  <c:v>9053.7466269292599</c:v>
                </c:pt>
                <c:pt idx="7">
                  <c:v>3871.7676579999988</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baseline="0">
                <a:solidFill>
                  <a:srgbClr val="233060"/>
                </a:solidFill>
                <a:effectLst/>
                <a:latin typeface="Arial" panose="020B0604020202020204" pitchFamily="34" charset="0"/>
                <a:cs typeface="Arial" panose="020B0604020202020204" pitchFamily="34" charset="0"/>
              </a:rPr>
              <a:t>Shares of fuels in heat production from CHP</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748420734585562"/>
                  <c:y val="7.0539600156276586E-3"/>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3784140358120944"/>
                  <c:y val="-7.2383291411630662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1"/>
              <c:numFmt formatCode="0%" sourceLinked="0"/>
              <c:spPr>
                <a:noFill/>
                <a:ln>
                  <a:noFill/>
                </a:ln>
                <a:effectLst/>
              </c:spPr>
              <c:txPr>
                <a:bodyPr wrap="square" lIns="38100" tIns="19050" rIns="38100" bIns="19050" anchor="ctr">
                  <a:spAutoFit/>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8459-4506-9FF0-C9D71A85D7B8}"/>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Biomass</c:v>
                </c:pt>
                <c:pt idx="1">
                  <c:v>Biogas</c:v>
                </c:pt>
                <c:pt idx="2">
                  <c:v>Hard coal</c:v>
                </c:pt>
                <c:pt idx="3">
                  <c:v>Electrical energy</c:v>
                </c:pt>
                <c:pt idx="4">
                  <c:v>Ambient energy (heat pump)</c:v>
                </c:pt>
                <c:pt idx="5">
                  <c:v>Solar energy (solar panel)</c:v>
                </c:pt>
                <c:pt idx="6">
                  <c:v>Brown coal</c:v>
                </c:pt>
                <c:pt idx="7">
                  <c:v>Nuclear fuel</c:v>
                </c:pt>
                <c:pt idx="8">
                  <c:v>Coke</c:v>
                </c:pt>
                <c:pt idx="9">
                  <c:v>Waste heat</c:v>
                </c:pt>
                <c:pt idx="10">
                  <c:v>Other liquid fuels</c:v>
                </c:pt>
                <c:pt idx="11">
                  <c:v>Other solid fuels</c:v>
                </c:pt>
                <c:pt idx="12">
                  <c:v>Other gases</c:v>
                </c:pt>
                <c:pt idx="13">
                  <c:v>Other</c:v>
                </c:pt>
                <c:pt idx="14">
                  <c:v>Fuel oils</c:v>
                </c:pt>
                <c:pt idx="15">
                  <c:v>Natural gas</c:v>
                </c:pt>
              </c:strCache>
            </c:strRef>
          </c:cat>
          <c:val>
            <c:numRef>
              <c:f>'9'!$O$6:$O$21</c:f>
              <c:numCache>
                <c:formatCode>#,##0.0</c:formatCode>
                <c:ptCount val="16"/>
                <c:pt idx="0">
                  <c:v>15932.346435000001</c:v>
                </c:pt>
                <c:pt idx="1">
                  <c:v>2013.3853749999996</c:v>
                </c:pt>
                <c:pt idx="2">
                  <c:v>9247.0677140000007</c:v>
                </c:pt>
                <c:pt idx="3">
                  <c:v>0</c:v>
                </c:pt>
                <c:pt idx="4">
                  <c:v>0</c:v>
                </c:pt>
                <c:pt idx="5">
                  <c:v>0</c:v>
                </c:pt>
                <c:pt idx="6">
                  <c:v>43692.191358999997</c:v>
                </c:pt>
                <c:pt idx="7">
                  <c:v>0</c:v>
                </c:pt>
                <c:pt idx="8">
                  <c:v>0</c:v>
                </c:pt>
                <c:pt idx="9">
                  <c:v>785.55790000000002</c:v>
                </c:pt>
                <c:pt idx="10">
                  <c:v>133.92592200000001</c:v>
                </c:pt>
                <c:pt idx="11">
                  <c:v>2202.596767</c:v>
                </c:pt>
                <c:pt idx="12">
                  <c:v>4640.9587630000005</c:v>
                </c:pt>
                <c:pt idx="13">
                  <c:v>0</c:v>
                </c:pt>
                <c:pt idx="14">
                  <c:v>135.261279</c:v>
                </c:pt>
                <c:pt idx="15">
                  <c:v>11965.312159999998</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effectLst/>
              </a:rPr>
              <a:t>Gross heat production </a:t>
            </a:r>
            <a:r>
              <a:rPr lang="en-US" sz="1000" b="1" i="0" u="none" strike="noStrike" baseline="0">
                <a:effectLst/>
              </a:rPr>
              <a:t>[</a:t>
            </a:r>
            <a:r>
              <a:rPr lang="cs-CZ" sz="1000" b="1" i="0" u="none" strike="noStrike" baseline="0">
                <a:effectLst/>
              </a:rPr>
              <a:t>TJ</a:t>
            </a:r>
            <a:r>
              <a:rPr lang="en-US" sz="1000" b="1" i="0" u="none" strike="noStrike" baseline="0">
                <a:effectLst/>
              </a:rPr>
              <a:t>]</a:t>
            </a:r>
            <a:endParaRPr lang="cs-CZ" sz="1000">
              <a:solidFill>
                <a:schemeClr val="tx2"/>
              </a:solidFill>
            </a:endParaRP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First quarter</c:v>
                </c:pt>
                <c:pt idx="1">
                  <c:v>Second quarter</c:v>
                </c:pt>
                <c:pt idx="2">
                  <c:v>Third quarter</c:v>
                </c:pt>
                <c:pt idx="3">
                  <c:v>Fourth quarter</c:v>
                </c:pt>
              </c:strCache>
            </c:strRef>
          </c:cat>
          <c:val>
            <c:numRef>
              <c:f>'10.1'!$B$5:$E$5</c:f>
              <c:numCache>
                <c:formatCode>#,##0.0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First quarter</c:v>
                </c:pt>
                <c:pt idx="1">
                  <c:v>Second quarter</c:v>
                </c:pt>
                <c:pt idx="2">
                  <c:v>Third quarter</c:v>
                </c:pt>
                <c:pt idx="3">
                  <c:v>Fourth quarter</c:v>
                </c:pt>
              </c:strCache>
            </c:strRef>
          </c:cat>
          <c:val>
            <c:numRef>
              <c:f>'10.1'!$B$6:$E$6</c:f>
              <c:numCache>
                <c:formatCode>#,##0.0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First quarter</c:v>
                </c:pt>
                <c:pt idx="1">
                  <c:v>Second quarter</c:v>
                </c:pt>
                <c:pt idx="2">
                  <c:v>Third quarter</c:v>
                </c:pt>
                <c:pt idx="3">
                  <c:v>Fourth quarter</c:v>
                </c:pt>
              </c:strCache>
            </c:strRef>
          </c:cat>
          <c:val>
            <c:numRef>
              <c:f>'10.1'!$B$7:$E$7</c:f>
              <c:numCache>
                <c:formatCode>#,##0.0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1-A4EF-444D-B62A-C7613E6E221E}"/>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62005739282589678"/>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62626"/>
                </a:solidFill>
                <a:latin typeface="+mn-lt"/>
                <a:ea typeface="+mn-ea"/>
                <a:cs typeface="+mn-cs"/>
              </a:defRPr>
            </a:pPr>
            <a:r>
              <a:rPr lang="cs-CZ" sz="1000" b="1" i="0" baseline="0">
                <a:effectLst/>
              </a:rPr>
              <a:t>Heat supply </a:t>
            </a:r>
            <a:r>
              <a:rPr lang="en-US" sz="1000" b="1" i="0" baseline="0">
                <a:effectLst/>
              </a:rPr>
              <a:t>[</a:t>
            </a:r>
            <a:r>
              <a:rPr lang="cs-CZ" sz="1000" b="1" i="0" baseline="0">
                <a:effectLst/>
              </a:rPr>
              <a:t>TJ</a:t>
            </a:r>
            <a:r>
              <a:rPr lang="en-US" sz="1000" b="1" i="0" baseline="0">
                <a:effectLst/>
              </a:rPr>
              <a:t>]</a:t>
            </a:r>
            <a:endParaRPr lang="cs-CZ" sz="1000">
              <a:effectLst/>
            </a:endParaRP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First quarter</c:v>
                </c:pt>
                <c:pt idx="1">
                  <c:v>Second quarter</c:v>
                </c:pt>
                <c:pt idx="2">
                  <c:v>Third quarter</c:v>
                </c:pt>
                <c:pt idx="3">
                  <c:v>Fourth quarter</c:v>
                </c:pt>
              </c:strCache>
            </c:strRef>
          </c:cat>
          <c:val>
            <c:numRef>
              <c:f>'10.1'!$B$13:$E$13</c:f>
              <c:numCache>
                <c:formatCode>#,##0.0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First quarter</c:v>
                </c:pt>
                <c:pt idx="1">
                  <c:v>Second quarter</c:v>
                </c:pt>
                <c:pt idx="2">
                  <c:v>Third quarter</c:v>
                </c:pt>
                <c:pt idx="3">
                  <c:v>Fourth quarter</c:v>
                </c:pt>
              </c:strCache>
            </c:strRef>
          </c:cat>
          <c:val>
            <c:numRef>
              <c:f>'10.1'!$B$14:$E$14</c:f>
              <c:numCache>
                <c:formatCode>#,##0.0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First quarter</c:v>
                </c:pt>
                <c:pt idx="1">
                  <c:v>Second quarter</c:v>
                </c:pt>
                <c:pt idx="2">
                  <c:v>Third quarter</c:v>
                </c:pt>
                <c:pt idx="3">
                  <c:v>Fourth quarter</c:v>
                </c:pt>
              </c:strCache>
            </c:strRef>
          </c:cat>
          <c:val>
            <c:numRef>
              <c:f>'10.1'!$B$15:$E$15</c:f>
              <c:numCache>
                <c:formatCode>#,##0.0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E4BA-4811-ACF6-3831FA804AC3}"/>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65776951148433183"/>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rgbClr val="233060"/>
                </a:solidFill>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Gross heat production </a:t>
            </a:r>
            <a:r>
              <a:rPr lang="en-US" sz="1000" b="1" i="0" u="none" strike="noStrike" baseline="0">
                <a:solidFill>
                  <a:srgbClr val="233060"/>
                </a:solidFill>
                <a:effectLst/>
                <a:latin typeface="Arial" panose="020B0604020202020204" pitchFamily="34" charset="0"/>
                <a:cs typeface="Arial" panose="020B0604020202020204" pitchFamily="34" charset="0"/>
              </a:rPr>
              <a:t>[</a:t>
            </a:r>
            <a:r>
              <a:rPr lang="cs-CZ" sz="1000" b="1" i="0" u="none" strike="noStrike" baseline="0">
                <a:solidFill>
                  <a:srgbClr val="233060"/>
                </a:solidFill>
                <a:effectLst/>
                <a:latin typeface="Arial" panose="020B0604020202020204" pitchFamily="34" charset="0"/>
                <a:cs typeface="Arial" panose="020B0604020202020204" pitchFamily="34" charset="0"/>
              </a:rPr>
              <a:t>TJ</a:t>
            </a:r>
            <a:r>
              <a:rPr lang="en-US" sz="1000" b="1" i="0" u="none" strike="noStrike" baseline="0">
                <a:solidFill>
                  <a:srgbClr val="233060"/>
                </a:solidFill>
                <a:effectLst/>
                <a:latin typeface="Arial" panose="020B0604020202020204" pitchFamily="34" charset="0"/>
                <a:cs typeface="Arial" panose="020B0604020202020204" pitchFamily="34" charset="0"/>
              </a:rPr>
              <a:t>]</a:t>
            </a:r>
            <a:endParaRPr lang="en-US" sz="1000">
              <a:solidFill>
                <a:srgbClr val="233060"/>
              </a:solidFill>
              <a:latin typeface="Arial" panose="020B0604020202020204" pitchFamily="34" charset="0"/>
              <a:cs typeface="Arial" panose="020B0604020202020204" pitchFamily="34" charset="0"/>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'10.2'!$B$26:$M$26</c:f>
              <c:numCache>
                <c:formatCode>#,##0.0</c:formatCode>
                <c:ptCount val="12"/>
                <c:pt idx="0">
                  <c:v>20176.025784691454</c:v>
                </c:pt>
                <c:pt idx="1">
                  <c:v>16681.781302230935</c:v>
                </c:pt>
                <c:pt idx="2">
                  <c:v>16115.121097506728</c:v>
                </c:pt>
                <c:pt idx="3">
                  <c:v>11150.511060999999</c:v>
                </c:pt>
                <c:pt idx="4">
                  <c:v>9168.1220959999991</c:v>
                </c:pt>
                <c:pt idx="5">
                  <c:v>7952.1760964610366</c:v>
                </c:pt>
                <c:pt idx="6">
                  <c:v>7518.2408620681244</c:v>
                </c:pt>
                <c:pt idx="7">
                  <c:v>7694.3480824000017</c:v>
                </c:pt>
                <c:pt idx="8">
                  <c:v>8704.8128491411517</c:v>
                </c:pt>
                <c:pt idx="9">
                  <c:v>12887.296510599999</c:v>
                </c:pt>
                <c:pt idx="10">
                  <c:v>16133.109281400002</c:v>
                </c:pt>
                <c:pt idx="11">
                  <c:v>18138.5645926</c:v>
                </c:pt>
              </c:numCache>
            </c:numRef>
          </c:val>
          <c:extLst>
            <c:ext xmlns:c16="http://schemas.microsoft.com/office/drawing/2014/chart" uri="{C3380CC4-5D6E-409C-BE32-E72D297353CC}">
              <c16:uniqueId val="{00000000-50CE-401A-ADB2-B4C91CB0B002}"/>
            </c:ext>
          </c:extLst>
        </c:ser>
        <c:ser>
          <c:idx val="0"/>
          <c:order val="1"/>
          <c:tx>
            <c:strRef>
              <c:f>'10.2'!$A$27</c:f>
              <c:strCache>
                <c:ptCount val="1"/>
                <c:pt idx="0">
                  <c:v>Range 2017-2021</c:v>
                </c:pt>
              </c:strCache>
            </c:strRef>
          </c:tx>
          <c:spPr>
            <a:solidFill>
              <a:schemeClr val="bg2"/>
            </a:solidFill>
            <a:ln>
              <a:noFill/>
            </a:ln>
          </c:spPr>
          <c:val>
            <c:numRef>
              <c:f>'10.2'!$B$27:$M$27</c:f>
              <c:numCache>
                <c:formatCode>#,##0.0</c:formatCode>
                <c:ptCount val="12"/>
                <c:pt idx="0">
                  <c:v>4613.5885478893288</c:v>
                </c:pt>
                <c:pt idx="1">
                  <c:v>3211.3850846799069</c:v>
                </c:pt>
                <c:pt idx="2">
                  <c:v>3547.2053427988922</c:v>
                </c:pt>
                <c:pt idx="3">
                  <c:v>3137.8169458589327</c:v>
                </c:pt>
                <c:pt idx="4">
                  <c:v>2780.5521761386881</c:v>
                </c:pt>
                <c:pt idx="5">
                  <c:v>630.56346093896536</c:v>
                </c:pt>
                <c:pt idx="6">
                  <c:v>505.86452433187515</c:v>
                </c:pt>
                <c:pt idx="7">
                  <c:v>354.05003675242369</c:v>
                </c:pt>
                <c:pt idx="8">
                  <c:v>1629.9893023544773</c:v>
                </c:pt>
                <c:pt idx="9">
                  <c:v>553.2672950680244</c:v>
                </c:pt>
                <c:pt idx="10">
                  <c:v>1195.6562158944198</c:v>
                </c:pt>
                <c:pt idx="11">
                  <c:v>1992.5542287999961</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'10.2'!$A$28</c:f>
              <c:strCache>
                <c:ptCount val="1"/>
                <c:pt idx="0">
                  <c:v>2021</c:v>
                </c:pt>
              </c:strCache>
            </c:strRef>
          </c:tx>
          <c:spPr>
            <a:ln>
              <a:solidFill>
                <a:schemeClr val="tx2"/>
              </a:solidFill>
              <a:prstDash val="solid"/>
            </a:ln>
          </c:spPr>
          <c:marker>
            <c:symbol val="none"/>
          </c:marker>
          <c:val>
            <c:numRef>
              <c:f>'10.2'!$B$28:$M$28</c:f>
              <c:numCache>
                <c:formatCode>#,##0.0</c:formatCode>
                <c:ptCount val="12"/>
                <c:pt idx="0">
                  <c:v>20176.025784691454</c:v>
                </c:pt>
                <c:pt idx="1">
                  <c:v>18164.750606779115</c:v>
                </c:pt>
                <c:pt idx="2">
                  <c:v>17200.598888257657</c:v>
                </c:pt>
                <c:pt idx="3">
                  <c:v>14288.328006858932</c:v>
                </c:pt>
                <c:pt idx="4">
                  <c:v>11521.628364990023</c:v>
                </c:pt>
                <c:pt idx="5">
                  <c:v>7952.1760964610366</c:v>
                </c:pt>
                <c:pt idx="6">
                  <c:v>7518.2408620681244</c:v>
                </c:pt>
                <c:pt idx="7">
                  <c:v>7904.9501709583219</c:v>
                </c:pt>
                <c:pt idx="8">
                  <c:v>8953.0489600209839</c:v>
                </c:pt>
                <c:pt idx="9">
                  <c:v>12887.296510599999</c:v>
                </c:pt>
                <c:pt idx="10">
                  <c:v>16133.109281400002</c:v>
                </c:pt>
                <c:pt idx="11">
                  <c:v>19005.054783200001</c:v>
                </c:pt>
              </c:numCache>
            </c:numRef>
          </c:val>
          <c:smooth val="1"/>
          <c:extLst>
            <c:ext xmlns:c16="http://schemas.microsoft.com/office/drawing/2014/chart" uri="{C3380CC4-5D6E-409C-BE32-E72D297353CC}">
              <c16:uniqueId val="{00000001-CC60-461B-BF03-DA12B8278E4A}"/>
            </c:ext>
          </c:extLst>
        </c:ser>
        <c:ser>
          <c:idx val="2"/>
          <c:order val="3"/>
          <c:tx>
            <c:strRef>
              <c:f>'10.2'!$A$29</c:f>
              <c:strCache>
                <c:ptCount val="1"/>
                <c:pt idx="0">
                  <c:v>2022</c:v>
                </c:pt>
              </c:strCache>
            </c:strRef>
          </c:tx>
          <c:spPr>
            <a:ln>
              <a:solidFill>
                <a:schemeClr val="accent5"/>
              </a:solidFill>
            </a:ln>
          </c:spPr>
          <c:marker>
            <c:symbol val="none"/>
          </c:marker>
          <c:val>
            <c:numRef>
              <c:f>'10.2'!$B$29:$M$29</c:f>
              <c:numCache>
                <c:formatCode>#,##0.0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70490657920977795"/>
          <c:h val="9.7105190618296006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rPr>
              <a:t>Year-on-year change </a:t>
            </a:r>
            <a:r>
              <a:rPr lang="en-US" sz="1000" b="1" i="0" baseline="0">
                <a:solidFill>
                  <a:srgbClr val="233060"/>
                </a:solidFill>
                <a:effectLst/>
              </a:rPr>
              <a:t>[</a:t>
            </a:r>
            <a:r>
              <a:rPr lang="cs-CZ" sz="1000" b="1" i="0" baseline="0">
                <a:solidFill>
                  <a:srgbClr val="233060"/>
                </a:solidFill>
                <a:effectLst/>
              </a:rPr>
              <a:t>%</a:t>
            </a:r>
            <a:r>
              <a:rPr lang="en-US" sz="1000" b="1" i="0" baseline="0">
                <a:solidFill>
                  <a:srgbClr val="233060"/>
                </a:solidFill>
                <a:effectLst/>
              </a:rPr>
              <a:t>]</a:t>
            </a:r>
            <a:endParaRPr lang="cs-CZ" sz="1000">
              <a:solidFill>
                <a:srgbClr val="233060"/>
              </a:solidFill>
              <a:effectLst/>
            </a:endParaRPr>
          </a:p>
        </c:rich>
      </c:tx>
      <c:layout>
        <c:manualLayout>
          <c:xMode val="edge"/>
          <c:yMode val="edge"/>
          <c:x val="1.5914139445440609E-2"/>
          <c:y val="7.941234862021045E-3"/>
        </c:manualLayout>
      </c:layout>
      <c:overlay val="0"/>
    </c:title>
    <c:autoTitleDeleted val="0"/>
    <c:plotArea>
      <c:layout>
        <c:manualLayout>
          <c:layoutTarget val="inner"/>
          <c:xMode val="edge"/>
          <c:yMode val="edge"/>
          <c:x val="9.3056417452768894E-2"/>
          <c:y val="0.11211612661320561"/>
          <c:w val="0.87790067825680207"/>
          <c:h val="0.6731007414395781"/>
        </c:manualLayout>
      </c:layout>
      <c:barChart>
        <c:barDir val="col"/>
        <c:grouping val="clustered"/>
        <c:varyColors val="0"/>
        <c:ser>
          <c:idx val="0"/>
          <c:order val="0"/>
          <c:tx>
            <c:strRef>
              <c:f>'10.2'!$A$11</c:f>
              <c:strCache>
                <c:ptCount val="1"/>
                <c:pt idx="0">
                  <c:v>Year-on-year change - gross heat production</c:v>
                </c:pt>
              </c:strCache>
            </c:strRef>
          </c:tx>
          <c:invertIfNegative val="0"/>
          <c:val>
            <c:numRef>
              <c:f>'10.2'!$B$11:$M$11</c:f>
              <c:numCache>
                <c:formatCode>0.0%</c:formatCode>
                <c:ptCount val="12"/>
                <c:pt idx="0">
                  <c:v>-3.6287241080300292E-2</c:v>
                </c:pt>
                <c:pt idx="1">
                  <c:v>-0.12511684136634005</c:v>
                </c:pt>
                <c:pt idx="2">
                  <c:v>-5.1547439708116635E-2</c:v>
                </c:pt>
                <c:pt idx="3">
                  <c:v>-5.3551625509410603E-2</c:v>
                </c:pt>
                <c:pt idx="4">
                  <c:v>-0.18341856327144695</c:v>
                </c:pt>
                <c:pt idx="5">
                  <c:v>-5.0699159024314064E-4</c:v>
                </c:pt>
                <c:pt idx="6">
                  <c:v>-8.4269208507125411E-4</c:v>
                </c:pt>
                <c:pt idx="7">
                  <c:v>-5.6637499449796694E-2</c:v>
                </c:pt>
                <c:pt idx="8">
                  <c:v>3.8958861337244216E-2</c:v>
                </c:pt>
                <c:pt idx="9">
                  <c:v>-0.13500762761164972</c:v>
                </c:pt>
                <c:pt idx="10">
                  <c:v>-7.321315331185213E-2</c:v>
                </c:pt>
                <c:pt idx="11">
                  <c:v>-4.2698166810933275E-2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Year-on-year change - heat supply</c:v>
                </c:pt>
              </c:strCache>
            </c:strRef>
          </c:tx>
          <c:spPr>
            <a:solidFill>
              <a:schemeClr val="accent5"/>
            </a:solidFill>
          </c:spPr>
          <c:invertIfNegative val="0"/>
          <c:val>
            <c:numRef>
              <c:f>'10.2'!$B$19:$M$19</c:f>
              <c:numCache>
                <c:formatCode>0.0%</c:formatCode>
                <c:ptCount val="12"/>
                <c:pt idx="0">
                  <c:v>-7.1266273961789778E-2</c:v>
                </c:pt>
                <c:pt idx="1">
                  <c:v>-0.18100726610438281</c:v>
                </c:pt>
                <c:pt idx="2">
                  <c:v>-8.306737186678663E-2</c:v>
                </c:pt>
                <c:pt idx="3">
                  <c:v>-9.5317462390686725E-2</c:v>
                </c:pt>
                <c:pt idx="4">
                  <c:v>-0.3372951878985212</c:v>
                </c:pt>
                <c:pt idx="5">
                  <c:v>-5.4213028153517327E-2</c:v>
                </c:pt>
                <c:pt idx="6">
                  <c:v>1.7891804723179808E-2</c:v>
                </c:pt>
                <c:pt idx="7">
                  <c:v>-6.4451479695078071E-2</c:v>
                </c:pt>
                <c:pt idx="8">
                  <c:v>6.8456353495091229E-2</c:v>
                </c:pt>
                <c:pt idx="9">
                  <c:v>-0.21528927322942717</c:v>
                </c:pt>
                <c:pt idx="10">
                  <c:v>-0.12012699496050783</c:v>
                </c:pt>
                <c:pt idx="11">
                  <c:v>-6.6487815898343794E-2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minorUnit val="0.1"/>
      </c:valAx>
    </c:plotArea>
    <c:legend>
      <c:legendPos val="b"/>
      <c:layout>
        <c:manualLayout>
          <c:xMode val="edge"/>
          <c:yMode val="edge"/>
          <c:x val="0"/>
          <c:y val="0.8782844684736989"/>
          <c:w val="0.97774513420038378"/>
          <c:h val="9.78917957835915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Heat supply</a:t>
            </a:r>
            <a:r>
              <a:rPr lang="en-US" sz="1000">
                <a:solidFill>
                  <a:srgbClr val="233060"/>
                </a:solidFill>
                <a:latin typeface="Arial" panose="020B0604020202020204" pitchFamily="34" charset="0"/>
                <a:cs typeface="Arial" panose="020B0604020202020204" pitchFamily="34" charset="0"/>
              </a:rPr>
              <a:t> </a:t>
            </a:r>
            <a:r>
              <a:rPr lang="en-US" sz="1000" b="1" i="0" u="none" strike="noStrike" baseline="0">
                <a:solidFill>
                  <a:srgbClr val="233060"/>
                </a:solidFill>
                <a:effectLst/>
                <a:latin typeface="Arial" panose="020B0604020202020204" pitchFamily="34" charset="0"/>
                <a:cs typeface="Arial" panose="020B0604020202020204" pitchFamily="34" charset="0"/>
              </a:rPr>
              <a:t>[</a:t>
            </a:r>
            <a:r>
              <a:rPr lang="cs-CZ" sz="1000" b="1" i="0" u="none" strike="noStrike" baseline="0">
                <a:solidFill>
                  <a:srgbClr val="233060"/>
                </a:solidFill>
                <a:effectLst/>
                <a:latin typeface="Arial" panose="020B0604020202020204" pitchFamily="34" charset="0"/>
                <a:cs typeface="Arial" panose="020B0604020202020204" pitchFamily="34" charset="0"/>
              </a:rPr>
              <a:t>TJ</a:t>
            </a:r>
            <a:r>
              <a:rPr lang="en-US" sz="1000" b="1" i="0" u="none" strike="noStrike" baseline="0">
                <a:solidFill>
                  <a:srgbClr val="233060"/>
                </a:solidFill>
                <a:effectLst/>
                <a:latin typeface="Arial" panose="020B0604020202020204" pitchFamily="34" charset="0"/>
                <a:cs typeface="Arial" panose="020B0604020202020204" pitchFamily="34" charset="0"/>
              </a:rPr>
              <a:t>]</a:t>
            </a:r>
            <a:endParaRPr lang="en-US" sz="1000">
              <a:solidFill>
                <a:srgbClr val="233060"/>
              </a:solidFill>
              <a:latin typeface="Arial" panose="020B0604020202020204" pitchFamily="34" charset="0"/>
              <a:cs typeface="Arial" panose="020B0604020202020204" pitchFamily="34" charset="0"/>
            </a:endParaRPr>
          </a:p>
        </c:rich>
      </c:tx>
      <c:layout>
        <c:manualLayout>
          <c:xMode val="edge"/>
          <c:yMode val="edge"/>
          <c:x val="4.4080180536571157E-3"/>
          <c:y val="1.0617858787285937E-2"/>
        </c:manualLayout>
      </c:layout>
      <c:overlay val="0"/>
    </c:title>
    <c:autoTitleDeleted val="0"/>
    <c:plotArea>
      <c:layout>
        <c:manualLayout>
          <c:layoutTarget val="inner"/>
          <c:xMode val="edge"/>
          <c:yMode val="edge"/>
          <c:x val="0.10785819930446677"/>
          <c:y val="0.15921787069192769"/>
          <c:w val="0.87220324419107464"/>
          <c:h val="0.60023671661725064"/>
        </c:manualLayout>
      </c:layout>
      <c:areaChart>
        <c:grouping val="stacked"/>
        <c:varyColors val="0"/>
        <c:ser>
          <c:idx val="6"/>
          <c:order val="0"/>
          <c:spPr>
            <a:noFill/>
            <a:ln>
              <a:noFill/>
            </a:ln>
          </c:spPr>
          <c:val>
            <c:numRef>
              <c:f>'10.2'!$B$33:$M$33</c:f>
              <c:numCache>
                <c:formatCode>#,##0.0</c:formatCode>
                <c:ptCount val="12"/>
                <c:pt idx="0">
                  <c:v>12397.069831099545</c:v>
                </c:pt>
                <c:pt idx="1">
                  <c:v>10230.655329161164</c:v>
                </c:pt>
                <c:pt idx="2">
                  <c:v>9380.6852703481654</c:v>
                </c:pt>
                <c:pt idx="3">
                  <c:v>5467.8344290000005</c:v>
                </c:pt>
                <c:pt idx="4">
                  <c:v>3743.2424710000005</c:v>
                </c:pt>
                <c:pt idx="5">
                  <c:v>3097.6822750865108</c:v>
                </c:pt>
                <c:pt idx="6">
                  <c:v>2786.1713241585499</c:v>
                </c:pt>
                <c:pt idx="7">
                  <c:v>2961.1161144077792</c:v>
                </c:pt>
                <c:pt idx="8">
                  <c:v>3661.2204678348289</c:v>
                </c:pt>
                <c:pt idx="9">
                  <c:v>6796.5151675803772</c:v>
                </c:pt>
                <c:pt idx="10">
                  <c:v>9198.7341189238577</c:v>
                </c:pt>
                <c:pt idx="11">
                  <c:v>11460.965005056434</c:v>
                </c:pt>
              </c:numCache>
            </c:numRef>
          </c:val>
          <c:extLst>
            <c:ext xmlns:c16="http://schemas.microsoft.com/office/drawing/2014/chart" uri="{C3380CC4-5D6E-409C-BE32-E72D297353CC}">
              <c16:uniqueId val="{00000000-50CE-401A-ADB2-B4C91CB0B002}"/>
            </c:ext>
          </c:extLst>
        </c:ser>
        <c:ser>
          <c:idx val="0"/>
          <c:order val="1"/>
          <c:tx>
            <c:strRef>
              <c:f>'10.2'!$A$34</c:f>
              <c:strCache>
                <c:ptCount val="1"/>
                <c:pt idx="0">
                  <c:v>Range 2017-2021</c:v>
                </c:pt>
              </c:strCache>
            </c:strRef>
          </c:tx>
          <c:spPr>
            <a:solidFill>
              <a:schemeClr val="bg2"/>
            </a:solidFill>
            <a:ln>
              <a:noFill/>
            </a:ln>
          </c:spPr>
          <c:val>
            <c:numRef>
              <c:f>'10.2'!$B$34:$M$34</c:f>
              <c:numCache>
                <c:formatCode>#,##0.0</c:formatCode>
                <c:ptCount val="12"/>
                <c:pt idx="0">
                  <c:v>4079.7523486674418</c:v>
                </c:pt>
                <c:pt idx="1">
                  <c:v>2856.5665431387333</c:v>
                </c:pt>
                <c:pt idx="2">
                  <c:v>3194.731108058726</c:v>
                </c:pt>
                <c:pt idx="3">
                  <c:v>3134.4743687396349</c:v>
                </c:pt>
                <c:pt idx="4">
                  <c:v>2290.6646217347125</c:v>
                </c:pt>
                <c:pt idx="5">
                  <c:v>137.15420985604669</c:v>
                </c:pt>
                <c:pt idx="6">
                  <c:v>257.45284104455322</c:v>
                </c:pt>
                <c:pt idx="7">
                  <c:v>135.72157202522112</c:v>
                </c:pt>
                <c:pt idx="8">
                  <c:v>1126.9959773183755</c:v>
                </c:pt>
                <c:pt idx="9">
                  <c:v>484.87153042950649</c:v>
                </c:pt>
                <c:pt idx="10">
                  <c:v>1112.8607377907974</c:v>
                </c:pt>
                <c:pt idx="11">
                  <c:v>968.34435761822533</c:v>
                </c:pt>
              </c:numCache>
            </c:numRef>
          </c:val>
          <c:extLst>
            <c:ext xmlns:c16="http://schemas.microsoft.com/office/drawing/2014/chart" uri="{C3380CC4-5D6E-409C-BE32-E72D297353CC}">
              <c16:uniqueId val="{00000000-CC60-461B-BF03-DA12B8278E4A}"/>
            </c:ext>
          </c:extLst>
        </c:ser>
        <c:dLbls>
          <c:showLegendKey val="0"/>
          <c:showVal val="0"/>
          <c:showCatName val="0"/>
          <c:showSerName val="0"/>
          <c:showPercent val="0"/>
          <c:showBubbleSize val="0"/>
        </c:dLbls>
        <c:axId val="295915520"/>
        <c:axId val="295917056"/>
      </c:areaChart>
      <c:lineChart>
        <c:grouping val="standard"/>
        <c:varyColors val="0"/>
        <c:ser>
          <c:idx val="1"/>
          <c:order val="2"/>
          <c:tx>
            <c:strRef>
              <c:f>'10.2'!$A$35</c:f>
              <c:strCache>
                <c:ptCount val="1"/>
                <c:pt idx="0">
                  <c:v>2021</c:v>
                </c:pt>
              </c:strCache>
            </c:strRef>
          </c:tx>
          <c:spPr>
            <a:ln>
              <a:solidFill>
                <a:schemeClr val="tx2"/>
              </a:solidFill>
              <a:prstDash val="solid"/>
            </a:ln>
          </c:spPr>
          <c:marker>
            <c:symbol val="none"/>
          </c:marker>
          <c:val>
            <c:numRef>
              <c:f>'10.2'!$B$35:$M$35</c:f>
              <c:numCache>
                <c:formatCode>#,##0.0</c:formatCode>
                <c:ptCount val="12"/>
                <c:pt idx="0">
                  <c:v>13037.750163676315</c:v>
                </c:pt>
                <c:pt idx="1">
                  <c:v>12001.977727090547</c:v>
                </c:pt>
                <c:pt idx="2">
                  <c:v>10844.610714460185</c:v>
                </c:pt>
                <c:pt idx="3">
                  <c:v>8602.3087977396353</c:v>
                </c:pt>
                <c:pt idx="4">
                  <c:v>5992.6151067167639</c:v>
                </c:pt>
                <c:pt idx="5">
                  <c:v>3174.1252102263697</c:v>
                </c:pt>
                <c:pt idx="6">
                  <c:v>2786.1713241585499</c:v>
                </c:pt>
                <c:pt idx="7">
                  <c:v>3049.7825915463495</c:v>
                </c:pt>
                <c:pt idx="8">
                  <c:v>3938.4654690859302</c:v>
                </c:pt>
                <c:pt idx="9">
                  <c:v>7227.680271653624</c:v>
                </c:pt>
                <c:pt idx="10">
                  <c:v>9693.6752158233594</c:v>
                </c:pt>
                <c:pt idx="11">
                  <c:v>12141.438030796044</c:v>
                </c:pt>
              </c:numCache>
            </c:numRef>
          </c:val>
          <c:smooth val="1"/>
          <c:extLst>
            <c:ext xmlns:c16="http://schemas.microsoft.com/office/drawing/2014/chart" uri="{C3380CC4-5D6E-409C-BE32-E72D297353CC}">
              <c16:uniqueId val="{00000001-CC60-461B-BF03-DA12B8278E4A}"/>
            </c:ext>
          </c:extLst>
        </c:ser>
        <c:ser>
          <c:idx val="2"/>
          <c:order val="3"/>
          <c:tx>
            <c:strRef>
              <c:f>'10.2'!$A$36</c:f>
              <c:strCache>
                <c:ptCount val="1"/>
                <c:pt idx="0">
                  <c:v>2022</c:v>
                </c:pt>
              </c:strCache>
            </c:strRef>
          </c:tx>
          <c:spPr>
            <a:ln>
              <a:solidFill>
                <a:schemeClr val="accent5"/>
              </a:solidFill>
            </a:ln>
          </c:spPr>
          <c:marker>
            <c:symbol val="none"/>
          </c:marker>
          <c:val>
            <c:numRef>
              <c:f>'10.2'!$B$36:$M$36</c:f>
              <c:numCache>
                <c:formatCode>#,##0.0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CC60-461B-BF03-DA12B8278E4A}"/>
            </c:ext>
          </c:extLst>
        </c:ser>
        <c:dLbls>
          <c:showLegendKey val="0"/>
          <c:showVal val="0"/>
          <c:showCatName val="0"/>
          <c:showSerName val="0"/>
          <c:showPercent val="0"/>
          <c:showBubbleSize val="0"/>
        </c:dLbls>
        <c:marker val="1"/>
        <c:smooth val="0"/>
        <c:axId val="295915520"/>
        <c:axId val="295917056"/>
      </c:lineChart>
      <c:catAx>
        <c:axId val="295915520"/>
        <c:scaling>
          <c:orientation val="minMax"/>
        </c:scaling>
        <c:delete val="0"/>
        <c:axPos val="b"/>
        <c:numFmt formatCode="General" sourceLinked="0"/>
        <c:majorTickMark val="none"/>
        <c:minorTickMark val="none"/>
        <c:tickLblPos val="nextTo"/>
        <c:txPr>
          <a:bodyPr/>
          <a:lstStyle/>
          <a:p>
            <a:pPr>
              <a:defRPr sz="900"/>
            </a:pPr>
            <a:endParaRPr lang="cs-CZ"/>
          </a:p>
        </c:txPr>
        <c:crossAx val="295917056"/>
        <c:crosses val="autoZero"/>
        <c:auto val="1"/>
        <c:lblAlgn val="ctr"/>
        <c:lblOffset val="100"/>
        <c:noMultiLvlLbl val="0"/>
      </c:catAx>
      <c:valAx>
        <c:axId val="29591705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5915520"/>
        <c:crosses val="autoZero"/>
        <c:crossBetween val="between"/>
      </c:valAx>
    </c:plotArea>
    <c:legend>
      <c:legendPos val="b"/>
      <c:legendEntry>
        <c:idx val="0"/>
        <c:delete val="1"/>
      </c:legendEntry>
      <c:layout>
        <c:manualLayout>
          <c:xMode val="edge"/>
          <c:yMode val="edge"/>
          <c:x val="0"/>
          <c:y val="0.86535364302169659"/>
          <c:w val="0.65681351805846644"/>
          <c:h val="9.286478928125251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baseline="0">
                <a:solidFill>
                  <a:srgbClr val="233060"/>
                </a:solidFill>
                <a:effectLst/>
                <a:latin typeface="Arial" panose="020B0604020202020204" pitchFamily="34" charset="0"/>
                <a:cs typeface="Arial" panose="020B0604020202020204" pitchFamily="34" charset="0"/>
              </a:rPr>
              <a:t>Heat consumption </a:t>
            </a:r>
            <a:r>
              <a:rPr lang="en-US" sz="1000" b="1" i="0" baseline="0">
                <a:solidFill>
                  <a:srgbClr val="233060"/>
                </a:solidFill>
                <a:effectLst/>
                <a:latin typeface="Arial" panose="020B0604020202020204" pitchFamily="34" charset="0"/>
                <a:cs typeface="Arial" panose="020B0604020202020204" pitchFamily="34" charset="0"/>
              </a:rPr>
              <a:t>[</a:t>
            </a:r>
            <a:r>
              <a:rPr lang="cs-CZ" sz="1000" b="1" i="0" baseline="0">
                <a:solidFill>
                  <a:srgbClr val="233060"/>
                </a:solidFill>
                <a:effectLst/>
                <a:latin typeface="Arial" panose="020B0604020202020204" pitchFamily="34" charset="0"/>
                <a:cs typeface="Arial" panose="020B0604020202020204" pitchFamily="34" charset="0"/>
              </a:rPr>
              <a:t>TJ</a:t>
            </a:r>
            <a:r>
              <a:rPr lang="en-US" sz="1000" b="1" i="0" baseline="0">
                <a:solidFill>
                  <a:srgbClr val="233060"/>
                </a:solidFill>
                <a:effectLst/>
                <a:latin typeface="Arial" panose="020B0604020202020204" pitchFamily="34" charset="0"/>
                <a:cs typeface="Arial" panose="020B0604020202020204" pitchFamily="34" charset="0"/>
              </a:rPr>
              <a:t>]</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'10.5'!$A$5</c:f>
              <c:strCache>
                <c:ptCount val="1"/>
                <c:pt idx="0">
                  <c:v>Industry</c:v>
                </c:pt>
              </c:strCache>
            </c:strRef>
          </c:tx>
          <c:spPr>
            <a:solidFill>
              <a:schemeClr val="accent1"/>
            </a:solidFill>
          </c:spPr>
          <c:invertIfNegative val="0"/>
          <c:cat>
            <c:numRef>
              <c:f>'10.5'!$B$3:$E$3</c:f>
              <c:numCache>
                <c:formatCode>General</c:formatCode>
                <c:ptCount val="4"/>
                <c:pt idx="0">
                  <c:v>2019</c:v>
                </c:pt>
                <c:pt idx="1">
                  <c:v>2020</c:v>
                </c:pt>
                <c:pt idx="2">
                  <c:v>2021</c:v>
                </c:pt>
                <c:pt idx="3">
                  <c:v>2022</c:v>
                </c:pt>
              </c:numCache>
            </c:numRef>
          </c:cat>
          <c:val>
            <c:numRef>
              <c:f>'10.5'!$B$5:$E$5</c:f>
              <c:numCache>
                <c:formatCode>#,##0.0</c:formatCode>
                <c:ptCount val="4"/>
                <c:pt idx="0">
                  <c:v>22189.096138399997</c:v>
                </c:pt>
                <c:pt idx="1">
                  <c:v>20738.055958999998</c:v>
                </c:pt>
                <c:pt idx="2">
                  <c:v>22045.395981684778</c:v>
                </c:pt>
                <c:pt idx="3">
                  <c:v>20452.860594999998</c:v>
                </c:pt>
              </c:numCache>
            </c:numRef>
          </c:val>
          <c:extLst>
            <c:ext xmlns:c16="http://schemas.microsoft.com/office/drawing/2014/chart" uri="{C3380CC4-5D6E-409C-BE32-E72D297353CC}">
              <c16:uniqueId val="{00000000-86ED-4744-A8E3-BCC24A7E0D32}"/>
            </c:ext>
          </c:extLst>
        </c:ser>
        <c:ser>
          <c:idx val="0"/>
          <c:order val="1"/>
          <c:tx>
            <c:strRef>
              <c:f>'10.5'!$A$10</c:f>
              <c:strCache>
                <c:ptCount val="1"/>
                <c:pt idx="0">
                  <c:v>Households</c:v>
                </c:pt>
              </c:strCache>
            </c:strRef>
          </c:tx>
          <c:spPr>
            <a:solidFill>
              <a:schemeClr val="accent6"/>
            </a:solidFill>
          </c:spPr>
          <c:invertIfNegative val="0"/>
          <c:cat>
            <c:numRef>
              <c:f>'10.5'!$B$3:$E$3</c:f>
              <c:numCache>
                <c:formatCode>General</c:formatCode>
                <c:ptCount val="4"/>
                <c:pt idx="0">
                  <c:v>2019</c:v>
                </c:pt>
                <c:pt idx="1">
                  <c:v>2020</c:v>
                </c:pt>
                <c:pt idx="2">
                  <c:v>2021</c:v>
                </c:pt>
                <c:pt idx="3">
                  <c:v>2022</c:v>
                </c:pt>
              </c:numCache>
            </c:numRef>
          </c:cat>
          <c:val>
            <c:numRef>
              <c:f>'10.5'!$B$10:$E$10</c:f>
              <c:numCache>
                <c:formatCode>#,##0.0</c:formatCode>
                <c:ptCount val="4"/>
                <c:pt idx="0">
                  <c:v>33848.785665968302</c:v>
                </c:pt>
                <c:pt idx="1">
                  <c:v>33508.532210038909</c:v>
                </c:pt>
                <c:pt idx="2">
                  <c:v>36775.313857560184</c:v>
                </c:pt>
                <c:pt idx="3">
                  <c:v>32288.978359000012</c:v>
                </c:pt>
              </c:numCache>
            </c:numRef>
          </c:val>
          <c:extLst>
            <c:ext xmlns:c16="http://schemas.microsoft.com/office/drawing/2014/chart" uri="{C3380CC4-5D6E-409C-BE32-E72D297353CC}">
              <c16:uniqueId val="{00000004-86ED-4744-A8E3-BCC24A7E0D32}"/>
            </c:ext>
          </c:extLst>
        </c:ser>
        <c:ser>
          <c:idx val="1"/>
          <c:order val="2"/>
          <c:tx>
            <c:strRef>
              <c:f>'10.5'!$A$11</c:f>
              <c:strCache>
                <c:ptCount val="1"/>
                <c:pt idx="0">
                  <c:v>Retail, services, schools, health care</c:v>
                </c:pt>
              </c:strCache>
            </c:strRef>
          </c:tx>
          <c:spPr>
            <a:solidFill>
              <a:srgbClr val="F0948F"/>
            </a:solidFill>
          </c:spPr>
          <c:invertIfNegative val="0"/>
          <c:cat>
            <c:numRef>
              <c:f>'10.5'!$B$3:$E$3</c:f>
              <c:numCache>
                <c:formatCode>General</c:formatCode>
                <c:ptCount val="4"/>
                <c:pt idx="0">
                  <c:v>2019</c:v>
                </c:pt>
                <c:pt idx="1">
                  <c:v>2020</c:v>
                </c:pt>
                <c:pt idx="2">
                  <c:v>2021</c:v>
                </c:pt>
                <c:pt idx="3">
                  <c:v>2022</c:v>
                </c:pt>
              </c:numCache>
            </c:numRef>
          </c:cat>
          <c:val>
            <c:numRef>
              <c:f>'10.5'!$B$11:$E$11</c:f>
              <c:numCache>
                <c:formatCode>#,##0.0</c:formatCode>
                <c:ptCount val="4"/>
                <c:pt idx="0">
                  <c:v>18669.824002031695</c:v>
                </c:pt>
                <c:pt idx="1">
                  <c:v>18657.963497485754</c:v>
                </c:pt>
                <c:pt idx="2">
                  <c:v>20036.598336999992</c:v>
                </c:pt>
                <c:pt idx="3">
                  <c:v>17105.546163999999</c:v>
                </c:pt>
              </c:numCache>
            </c:numRef>
          </c:val>
          <c:extLst>
            <c:ext xmlns:c16="http://schemas.microsoft.com/office/drawing/2014/chart" uri="{C3380CC4-5D6E-409C-BE32-E72D297353CC}">
              <c16:uniqueId val="{00000005-86ED-4744-A8E3-BCC24A7E0D32}"/>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1.2647126071985489E-3"/>
          <c:y val="0.81651943721627063"/>
          <c:w val="0.57923837409693857"/>
          <c:h val="0.1491457988352314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2156-46E3-901C-C4E7251D05B1}"/>
              </c:ext>
            </c:extLst>
          </c:dPt>
          <c:dPt>
            <c:idx val="1"/>
            <c:bubble3D val="0"/>
            <c:spPr>
              <a:solidFill>
                <a:schemeClr val="accent2"/>
              </a:solidFill>
            </c:spPr>
            <c:extLst>
              <c:ext xmlns:c16="http://schemas.microsoft.com/office/drawing/2014/chart" uri="{C3380CC4-5D6E-409C-BE32-E72D297353CC}">
                <c16:uniqueId val="{00000003-2156-46E3-901C-C4E7251D05B1}"/>
              </c:ext>
            </c:extLst>
          </c:dPt>
          <c:dPt>
            <c:idx val="2"/>
            <c:bubble3D val="0"/>
            <c:spPr>
              <a:solidFill>
                <a:schemeClr val="accent3"/>
              </a:solidFill>
            </c:spPr>
            <c:extLst>
              <c:ext xmlns:c16="http://schemas.microsoft.com/office/drawing/2014/chart" uri="{C3380CC4-5D6E-409C-BE32-E72D297353CC}">
                <c16:uniqueId val="{00000005-2156-46E3-901C-C4E7251D05B1}"/>
              </c:ext>
            </c:extLst>
          </c:dPt>
          <c:dPt>
            <c:idx val="3"/>
            <c:bubble3D val="0"/>
            <c:spPr>
              <a:solidFill>
                <a:schemeClr val="accent4"/>
              </a:solidFill>
            </c:spPr>
            <c:extLst>
              <c:ext xmlns:c16="http://schemas.microsoft.com/office/drawing/2014/chart" uri="{C3380CC4-5D6E-409C-BE32-E72D297353CC}">
                <c16:uniqueId val="{00000007-2156-46E3-901C-C4E7251D05B1}"/>
              </c:ext>
            </c:extLst>
          </c:dPt>
          <c:dPt>
            <c:idx val="4"/>
            <c:bubble3D val="0"/>
            <c:spPr>
              <a:solidFill>
                <a:schemeClr val="accent5"/>
              </a:solidFill>
            </c:spPr>
            <c:extLst>
              <c:ext xmlns:c16="http://schemas.microsoft.com/office/drawing/2014/chart" uri="{C3380CC4-5D6E-409C-BE32-E72D297353CC}">
                <c16:uniqueId val="{00000009-2156-46E3-901C-C4E7251D05B1}"/>
              </c:ext>
            </c:extLst>
          </c:dPt>
          <c:dPt>
            <c:idx val="5"/>
            <c:bubble3D val="0"/>
            <c:spPr>
              <a:solidFill>
                <a:schemeClr val="accent6"/>
              </a:solidFill>
            </c:spPr>
            <c:extLst>
              <c:ext xmlns:c16="http://schemas.microsoft.com/office/drawing/2014/chart" uri="{C3380CC4-5D6E-409C-BE32-E72D297353CC}">
                <c16:uniqueId val="{0000000B-2156-46E3-901C-C4E7251D05B1}"/>
              </c:ext>
            </c:extLst>
          </c:dPt>
          <c:dPt>
            <c:idx val="6"/>
            <c:bubble3D val="0"/>
            <c:spPr>
              <a:solidFill>
                <a:srgbClr val="F0948F"/>
              </a:solidFill>
            </c:spPr>
            <c:extLst>
              <c:ext xmlns:c16="http://schemas.microsoft.com/office/drawing/2014/chart" uri="{C3380CC4-5D6E-409C-BE32-E72D297353CC}">
                <c16:uniqueId val="{0000000D-2156-46E3-901C-C4E7251D05B1}"/>
              </c:ext>
            </c:extLst>
          </c:dPt>
          <c:dPt>
            <c:idx val="7"/>
            <c:bubble3D val="0"/>
            <c:spPr>
              <a:solidFill>
                <a:srgbClr val="F7C9C7"/>
              </a:solidFill>
            </c:spPr>
            <c:extLst>
              <c:ext xmlns:c16="http://schemas.microsoft.com/office/drawing/2014/chart" uri="{C3380CC4-5D6E-409C-BE32-E72D297353CC}">
                <c16:uniqueId val="{0000000F-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10-2156-46E3-901C-C4E7251D05B1}"/>
            </c:ext>
          </c:extLst>
        </c:ser>
        <c:ser>
          <c:idx val="2"/>
          <c:order val="1"/>
          <c:dPt>
            <c:idx val="0"/>
            <c:bubble3D val="0"/>
            <c:spPr>
              <a:solidFill>
                <a:schemeClr val="accent1"/>
              </a:solidFill>
            </c:spPr>
            <c:extLst>
              <c:ext xmlns:c16="http://schemas.microsoft.com/office/drawing/2014/chart" uri="{C3380CC4-5D6E-409C-BE32-E72D297353CC}">
                <c16:uniqueId val="{00000012-2156-46E3-901C-C4E7251D05B1}"/>
              </c:ext>
            </c:extLst>
          </c:dPt>
          <c:dPt>
            <c:idx val="1"/>
            <c:bubble3D val="0"/>
            <c:spPr>
              <a:solidFill>
                <a:schemeClr val="accent2"/>
              </a:solidFill>
            </c:spPr>
            <c:extLst>
              <c:ext xmlns:c16="http://schemas.microsoft.com/office/drawing/2014/chart" uri="{C3380CC4-5D6E-409C-BE32-E72D297353CC}">
                <c16:uniqueId val="{00000014-2156-46E3-901C-C4E7251D05B1}"/>
              </c:ext>
            </c:extLst>
          </c:dPt>
          <c:dPt>
            <c:idx val="2"/>
            <c:bubble3D val="0"/>
            <c:spPr>
              <a:solidFill>
                <a:schemeClr val="accent3"/>
              </a:solidFill>
            </c:spPr>
            <c:extLst>
              <c:ext xmlns:c16="http://schemas.microsoft.com/office/drawing/2014/chart" uri="{C3380CC4-5D6E-409C-BE32-E72D297353CC}">
                <c16:uniqueId val="{00000016-2156-46E3-901C-C4E7251D05B1}"/>
              </c:ext>
            </c:extLst>
          </c:dPt>
          <c:dPt>
            <c:idx val="3"/>
            <c:bubble3D val="0"/>
            <c:spPr>
              <a:solidFill>
                <a:schemeClr val="accent4"/>
              </a:solidFill>
            </c:spPr>
            <c:extLst>
              <c:ext xmlns:c16="http://schemas.microsoft.com/office/drawing/2014/chart" uri="{C3380CC4-5D6E-409C-BE32-E72D297353CC}">
                <c16:uniqueId val="{00000018-2156-46E3-901C-C4E7251D05B1}"/>
              </c:ext>
            </c:extLst>
          </c:dPt>
          <c:dPt>
            <c:idx val="4"/>
            <c:bubble3D val="0"/>
            <c:spPr>
              <a:solidFill>
                <a:schemeClr val="accent5"/>
              </a:solidFill>
            </c:spPr>
            <c:extLst>
              <c:ext xmlns:c16="http://schemas.microsoft.com/office/drawing/2014/chart" uri="{C3380CC4-5D6E-409C-BE32-E72D297353CC}">
                <c16:uniqueId val="{0000001A-2156-46E3-901C-C4E7251D05B1}"/>
              </c:ext>
            </c:extLst>
          </c:dPt>
          <c:dPt>
            <c:idx val="5"/>
            <c:bubble3D val="0"/>
            <c:spPr>
              <a:solidFill>
                <a:schemeClr val="accent6"/>
              </a:solidFill>
            </c:spPr>
            <c:extLst>
              <c:ext xmlns:c16="http://schemas.microsoft.com/office/drawing/2014/chart" uri="{C3380CC4-5D6E-409C-BE32-E72D297353CC}">
                <c16:uniqueId val="{0000001C-2156-46E3-901C-C4E7251D05B1}"/>
              </c:ext>
            </c:extLst>
          </c:dPt>
          <c:dPt>
            <c:idx val="6"/>
            <c:bubble3D val="0"/>
            <c:spPr>
              <a:solidFill>
                <a:srgbClr val="F0948F"/>
              </a:solidFill>
            </c:spPr>
            <c:extLst>
              <c:ext xmlns:c16="http://schemas.microsoft.com/office/drawing/2014/chart" uri="{C3380CC4-5D6E-409C-BE32-E72D297353CC}">
                <c16:uniqueId val="{0000001E-2156-46E3-901C-C4E7251D05B1}"/>
              </c:ext>
            </c:extLst>
          </c:dPt>
          <c:dPt>
            <c:idx val="7"/>
            <c:bubble3D val="0"/>
            <c:spPr>
              <a:solidFill>
                <a:srgbClr val="F7C9C7"/>
              </a:solidFill>
            </c:spPr>
            <c:extLst>
              <c:ext xmlns:c16="http://schemas.microsoft.com/office/drawing/2014/chart" uri="{C3380CC4-5D6E-409C-BE32-E72D297353CC}">
                <c16:uniqueId val="{00000020-2156-46E3-901C-C4E7251D05B1}"/>
              </c:ext>
            </c:extLst>
          </c:dPt>
          <c:cat>
            <c:numRef>
              <c:f>'8.5'!$U$27:$U$34</c:f>
              <c:numCache>
                <c:formatCode>#,##0.0</c:formatCode>
                <c:ptCount val="8"/>
              </c:numCache>
            </c:numRef>
          </c:cat>
          <c:val>
            <c:numRef>
              <c:f>'8.5'!$P$27:$P$34</c:f>
              <c:numCache>
                <c:formatCode>0.0</c:formatCode>
                <c:ptCount val="8"/>
              </c:numCache>
            </c:numRef>
          </c:val>
          <c:extLst>
            <c:ext xmlns:c16="http://schemas.microsoft.com/office/drawing/2014/chart" uri="{C3380CC4-5D6E-409C-BE32-E72D297353CC}">
              <c16:uniqueId val="{00000021-2156-46E3-901C-C4E7251D05B1}"/>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b="1" i="0" baseline="0">
                <a:solidFill>
                  <a:srgbClr val="233060"/>
                </a:solidFill>
                <a:effectLst/>
              </a:rPr>
              <a:t>Coal categories' share in heat supply</a:t>
            </a:r>
            <a:endParaRPr lang="cs-CZ" sz="1000">
              <a:solidFill>
                <a:srgbClr val="233060"/>
              </a:solidFill>
              <a:effectLst/>
            </a:endParaRPr>
          </a:p>
        </c:rich>
      </c:tx>
      <c:layout>
        <c:manualLayout>
          <c:xMode val="edge"/>
          <c:yMode val="edge"/>
          <c:x val="6.4186289510019777E-3"/>
          <c:y val="2.4821978852455812E-2"/>
        </c:manualLayout>
      </c:layout>
      <c:overlay val="0"/>
    </c:title>
    <c:autoTitleDeleted val="0"/>
    <c:plotArea>
      <c:layout>
        <c:manualLayout>
          <c:layoutTarget val="inner"/>
          <c:xMode val="edge"/>
          <c:yMode val="edge"/>
          <c:x val="0.40257880091377468"/>
          <c:y val="0.14956160495773718"/>
          <c:w val="0.35371099445902587"/>
          <c:h val="0.79820117499468701"/>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1277108506597966"/>
                  <c:y val="-0.11685781467440856"/>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1595395333647811"/>
                  <c:y val="8.7062033412626055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'5.4'!$A$6:$A$13</c:f>
              <c:strCache>
                <c:ptCount val="8"/>
                <c:pt idx="0">
                  <c:v>Sized hard coal</c:v>
                </c:pt>
                <c:pt idx="1">
                  <c:v>Industrial hard coal</c:v>
                </c:pt>
                <c:pt idx="2">
                  <c:v>Hard coal sludge and granulated</c:v>
                </c:pt>
                <c:pt idx="3">
                  <c:v>Sized brown coal</c:v>
                </c:pt>
                <c:pt idx="4">
                  <c:v>Industrial brown coal</c:v>
                </c:pt>
                <c:pt idx="5">
                  <c:v>Brown coal - briquettes</c:v>
                </c:pt>
                <c:pt idx="6">
                  <c:v>Brown coal - lignite</c:v>
                </c:pt>
                <c:pt idx="7">
                  <c:v>Brown coal - coal mud sludge</c:v>
                </c:pt>
              </c:strCache>
            </c:strRef>
          </c:cat>
          <c:val>
            <c:numRef>
              <c:f>'5.4'!$N$6:$N$13</c:f>
              <c:numCache>
                <c:formatCode>#,##0.0</c:formatCode>
                <c:ptCount val="8"/>
                <c:pt idx="0">
                  <c:v>317.02699999999999</c:v>
                </c:pt>
                <c:pt idx="1">
                  <c:v>7935.722417</c:v>
                </c:pt>
                <c:pt idx="2">
                  <c:v>41.433309999999999</c:v>
                </c:pt>
                <c:pt idx="3">
                  <c:v>2981.644839</c:v>
                </c:pt>
                <c:pt idx="4">
                  <c:v>33328.97838</c:v>
                </c:pt>
                <c:pt idx="5">
                  <c:v>0.77100000000000002</c:v>
                </c:pt>
                <c:pt idx="6">
                  <c:v>0</c:v>
                </c:pt>
                <c:pt idx="7">
                  <c:v>0.11448999999999999</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b="1" i="0" u="none" strike="noStrike" baseline="0">
                <a:effectLst/>
              </a:rPr>
              <a:t>Heat bal</a:t>
            </a:r>
            <a:r>
              <a:rPr lang="en-US" sz="1000" b="1" i="0" u="none" strike="noStrike" baseline="0">
                <a:effectLst/>
              </a:rPr>
              <a:t>a</a:t>
            </a:r>
            <a:r>
              <a:rPr lang="cs-CZ" sz="1000" b="1" i="0" u="none" strike="noStrike" baseline="0">
                <a:effectLst/>
              </a:rPr>
              <a:t>nce </a:t>
            </a:r>
            <a:r>
              <a:rPr lang="en-US" sz="1000" b="1" i="0" u="none" strike="noStrike" baseline="0">
                <a:effectLst/>
              </a:rPr>
              <a:t>[</a:t>
            </a:r>
            <a:r>
              <a:rPr lang="cs-CZ" sz="1000" b="1" i="0" u="none" strike="noStrike" baseline="0">
                <a:effectLst/>
              </a:rPr>
              <a:t>TJ</a:t>
            </a:r>
            <a:r>
              <a:rPr lang="en-US" sz="1000">
                <a:solidFill>
                  <a:schemeClr val="tx2"/>
                </a:solidFill>
              </a:rPr>
              <a:t>]</a:t>
            </a:r>
            <a:endParaRPr lang="cs-CZ" sz="1000">
              <a:solidFill>
                <a:schemeClr val="tx2"/>
              </a:solidFill>
            </a:endParaRP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Gross heat production</c:v>
                </c:pt>
              </c:strCache>
            </c:strRef>
          </c:tx>
          <c:spPr>
            <a:solidFill>
              <a:srgbClr val="233060"/>
            </a:solidFill>
          </c:spPr>
          <c:invertIfNegative val="0"/>
          <c:val>
            <c:numRef>
              <c:f>'3'!$B$18:$M$18</c:f>
              <c:numCache>
                <c:formatCode>#,##0.0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Own use (process only) of heat </c:v>
                </c:pt>
              </c:strCache>
            </c:strRef>
          </c:tx>
          <c:spPr>
            <a:solidFill>
              <a:srgbClr val="596387"/>
            </a:solidFill>
          </c:spPr>
          <c:invertIfNegative val="0"/>
          <c:val>
            <c:numRef>
              <c:f>'3'!$B$19:$M$19</c:f>
              <c:numCache>
                <c:formatCode>#,##0.0</c:formatCode>
                <c:ptCount val="12"/>
                <c:pt idx="0">
                  <c:v>-929.99536400000068</c:v>
                </c:pt>
                <c:pt idx="1">
                  <c:v>-810.23946799999965</c:v>
                </c:pt>
                <c:pt idx="2">
                  <c:v>-902.83899399999848</c:v>
                </c:pt>
                <c:pt idx="3">
                  <c:v>-763.07092899999941</c:v>
                </c:pt>
                <c:pt idx="4">
                  <c:v>-756.69356200000027</c:v>
                </c:pt>
                <c:pt idx="5">
                  <c:v>-699.84403400000053</c:v>
                </c:pt>
                <c:pt idx="6">
                  <c:v>-748.17575500000021</c:v>
                </c:pt>
                <c:pt idx="7">
                  <c:v>-737.43511700000056</c:v>
                </c:pt>
                <c:pt idx="8">
                  <c:v>-694.01597700000082</c:v>
                </c:pt>
                <c:pt idx="9">
                  <c:v>-737.29077400000062</c:v>
                </c:pt>
                <c:pt idx="10">
                  <c:v>-781.13432300000056</c:v>
                </c:pt>
                <c:pt idx="11">
                  <c:v>-851.27310300000079</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Losses</c:v>
                </c:pt>
              </c:strCache>
            </c:strRef>
          </c:tx>
          <c:spPr>
            <a:solidFill>
              <a:srgbClr val="9196B0"/>
            </a:solidFill>
          </c:spPr>
          <c:invertIfNegative val="0"/>
          <c:val>
            <c:numRef>
              <c:f>'3'!$B$20:$M$20</c:f>
              <c:numCache>
                <c:formatCode>#,##0.0</c:formatCode>
                <c:ptCount val="12"/>
                <c:pt idx="0">
                  <c:v>-1440.2104973637083</c:v>
                </c:pt>
                <c:pt idx="1">
                  <c:v>-1183.7336925522907</c:v>
                </c:pt>
                <c:pt idx="2">
                  <c:v>-1195.6297834551624</c:v>
                </c:pt>
                <c:pt idx="3">
                  <c:v>-1112.158821062774</c:v>
                </c:pt>
                <c:pt idx="4">
                  <c:v>-880.42227073797949</c:v>
                </c:pt>
                <c:pt idx="5">
                  <c:v>-808.26951428018583</c:v>
                </c:pt>
                <c:pt idx="6">
                  <c:v>-785.61074292428316</c:v>
                </c:pt>
                <c:pt idx="7">
                  <c:v>-760.33271196710189</c:v>
                </c:pt>
                <c:pt idx="8">
                  <c:v>-884.24106751411284</c:v>
                </c:pt>
                <c:pt idx="9">
                  <c:v>-981.27390615649233</c:v>
                </c:pt>
                <c:pt idx="10">
                  <c:v>-1105.8733067696191</c:v>
                </c:pt>
                <c:pt idx="11">
                  <c:v>-1207.549873749372</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Own use of heat</c:v>
                </c:pt>
              </c:strCache>
            </c:strRef>
          </c:tx>
          <c:spPr>
            <a:solidFill>
              <a:srgbClr val="C7CCD6"/>
            </a:solidFill>
          </c:spPr>
          <c:invertIfNegative val="0"/>
          <c:val>
            <c:numRef>
              <c:f>'3'!$B$21:$M$21</c:f>
              <c:numCache>
                <c:formatCode>#,##0.0</c:formatCode>
                <c:ptCount val="12"/>
                <c:pt idx="0">
                  <c:v>-4938.188289969894</c:v>
                </c:pt>
                <c:pt idx="1">
                  <c:v>-4056.3182592351181</c:v>
                </c:pt>
                <c:pt idx="2">
                  <c:v>-4247.5398131749498</c:v>
                </c:pt>
                <c:pt idx="3">
                  <c:v>-3843.1707607792077</c:v>
                </c:pt>
                <c:pt idx="4">
                  <c:v>-3778.510718704802</c:v>
                </c:pt>
                <c:pt idx="5">
                  <c:v>-3420.4986689342386</c:v>
                </c:pt>
                <c:pt idx="6">
                  <c:v>-3124.4710346600018</c:v>
                </c:pt>
                <c:pt idx="7">
                  <c:v>-3089.996481260006</c:v>
                </c:pt>
                <c:pt idx="8">
                  <c:v>-3500.064771020001</c:v>
                </c:pt>
                <c:pt idx="9">
                  <c:v>-3737.1778643848602</c:v>
                </c:pt>
                <c:pt idx="10">
                  <c:v>-4524.0134153910431</c:v>
                </c:pt>
                <c:pt idx="11">
                  <c:v>-4783.615510803299</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Heat supply</c:v>
                </c:pt>
              </c:strCache>
            </c:strRef>
          </c:tx>
          <c:spPr>
            <a:solidFill>
              <a:srgbClr val="DF2B20"/>
            </a:solidFill>
          </c:spPr>
          <c:invertIfNegative val="0"/>
          <c:val>
            <c:numRef>
              <c:f>'3'!$B$22:$M$22</c:f>
              <c:numCache>
                <c:formatCode>#,##0.0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Balancing difference</c:v>
                </c:pt>
              </c:strCache>
            </c:strRef>
          </c:tx>
          <c:invertIfNegative val="0"/>
          <c:val>
            <c:numRef>
              <c:f>'3'!$B$23:$M$23</c:f>
              <c:numCache>
                <c:formatCode>#,##0.0</c:formatCode>
                <c:ptCount val="12"/>
                <c:pt idx="0">
                  <c:v>-26.901033000007374</c:v>
                </c:pt>
                <c:pt idx="1">
                  <c:v>-12.210416000001715</c:v>
                </c:pt>
                <c:pt idx="2">
                  <c:v>-24.166060000005018</c:v>
                </c:pt>
                <c:pt idx="3">
                  <c:v>-22.405753000003642</c:v>
                </c:pt>
                <c:pt idx="4">
                  <c:v>-21.386424000004354</c:v>
                </c:pt>
                <c:pt idx="5">
                  <c:v>-17.485921999994844</c:v>
                </c:pt>
                <c:pt idx="6">
                  <c:v>-17.626809999997477</c:v>
                </c:pt>
                <c:pt idx="7">
                  <c:v>-16.249658999993244</c:v>
                </c:pt>
                <c:pt idx="8">
                  <c:v>-15.449283999998443</c:v>
                </c:pt>
                <c:pt idx="9">
                  <c:v>-20.032399000002442</c:v>
                </c:pt>
                <c:pt idx="10">
                  <c:v>-11.729290999988734</c:v>
                </c:pt>
                <c:pt idx="11">
                  <c:v>-16.954962000005253</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62626"/>
                </a:solidFill>
                <a:latin typeface="+mn-lt"/>
                <a:ea typeface="+mn-ea"/>
                <a:cs typeface="+mn-cs"/>
              </a:defRPr>
            </a:pPr>
            <a:r>
              <a:rPr lang="en-US" sz="1000" b="1" i="0" baseline="0">
                <a:solidFill>
                  <a:srgbClr val="233060"/>
                </a:solidFill>
                <a:effectLst/>
              </a:rPr>
              <a:t>Supply of heat from coal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7.6781249999999983E-3"/>
          <c:y val="1.6919162822606405E-3"/>
        </c:manualLayout>
      </c:layout>
      <c:overlay val="0"/>
    </c:title>
    <c:autoTitleDeleted val="0"/>
    <c:plotArea>
      <c:layout>
        <c:manualLayout>
          <c:layoutTarget val="inner"/>
          <c:xMode val="edge"/>
          <c:yMode val="edge"/>
          <c:x val="0.16210208333333334"/>
          <c:y val="0.22717870393980236"/>
          <c:w val="0.78939097222222221"/>
          <c:h val="0.59124355378394844"/>
        </c:manualLayout>
      </c:layout>
      <c:barChart>
        <c:barDir val="col"/>
        <c:grouping val="stacked"/>
        <c:varyColors val="0"/>
        <c:ser>
          <c:idx val="0"/>
          <c:order val="0"/>
          <c:tx>
            <c:strRef>
              <c:f>'5.4'!$A$6</c:f>
              <c:strCache>
                <c:ptCount val="1"/>
                <c:pt idx="0">
                  <c:v>Sized hard coal</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val>
            <c:numRef>
              <c:f>'5.4'!$B$6:$M$6</c:f>
              <c:numCache>
                <c:formatCode>#,##0.0</c:formatCode>
                <c:ptCount val="12"/>
                <c:pt idx="0">
                  <c:v>60.38494</c:v>
                </c:pt>
                <c:pt idx="1">
                  <c:v>43.509689999999999</c:v>
                </c:pt>
                <c:pt idx="2">
                  <c:v>66.595869999999991</c:v>
                </c:pt>
                <c:pt idx="3">
                  <c:v>53.112370000000006</c:v>
                </c:pt>
                <c:pt idx="4">
                  <c:v>13.26261</c:v>
                </c:pt>
                <c:pt idx="5">
                  <c:v>3.2478500000000001</c:v>
                </c:pt>
                <c:pt idx="6">
                  <c:v>4.9845500000000005</c:v>
                </c:pt>
                <c:pt idx="7">
                  <c:v>5.7718699999999998</c:v>
                </c:pt>
                <c:pt idx="8">
                  <c:v>9.3575300000000006</c:v>
                </c:pt>
                <c:pt idx="9">
                  <c:v>2.4458800000000003</c:v>
                </c:pt>
                <c:pt idx="10">
                  <c:v>4.83812</c:v>
                </c:pt>
                <c:pt idx="11">
                  <c:v>49.515720000000002</c:v>
                </c:pt>
              </c:numCache>
            </c:numRef>
          </c:val>
          <c:extLst>
            <c:ext xmlns:c16="http://schemas.microsoft.com/office/drawing/2014/chart" uri="{C3380CC4-5D6E-409C-BE32-E72D297353CC}">
              <c16:uniqueId val="{00000007-1AED-4DA8-87E2-E2B58DBE8113}"/>
            </c:ext>
          </c:extLst>
        </c:ser>
        <c:ser>
          <c:idx val="1"/>
          <c:order val="1"/>
          <c:tx>
            <c:strRef>
              <c:f>'5.4'!$A$7</c:f>
              <c:strCache>
                <c:ptCount val="1"/>
                <c:pt idx="0">
                  <c:v>Industrial hard coal</c:v>
                </c:pt>
              </c:strCache>
            </c:strRef>
          </c:tx>
          <c:spPr>
            <a:solidFill>
              <a:schemeClr val="accent2"/>
            </a:solidFill>
          </c:spPr>
          <c:invertIfNegative val="0"/>
          <c:val>
            <c:numRef>
              <c:f>'5.4'!$B$7:$M$7</c:f>
              <c:numCache>
                <c:formatCode>#,##0.0</c:formatCode>
                <c:ptCount val="12"/>
                <c:pt idx="0">
                  <c:v>1387.7859350000001</c:v>
                </c:pt>
                <c:pt idx="1">
                  <c:v>1028.1046139999999</c:v>
                </c:pt>
                <c:pt idx="2">
                  <c:v>1044.679752</c:v>
                </c:pt>
                <c:pt idx="3">
                  <c:v>715.06751400000019</c:v>
                </c:pt>
                <c:pt idx="4">
                  <c:v>280.49942900000002</c:v>
                </c:pt>
                <c:pt idx="5">
                  <c:v>202.08948300000003</c:v>
                </c:pt>
                <c:pt idx="6">
                  <c:v>211.654359</c:v>
                </c:pt>
                <c:pt idx="7">
                  <c:v>208.48502400000001</c:v>
                </c:pt>
                <c:pt idx="8">
                  <c:v>333.46328500000004</c:v>
                </c:pt>
                <c:pt idx="9">
                  <c:v>494.05050199999999</c:v>
                </c:pt>
                <c:pt idx="10">
                  <c:v>839.42365099999984</c:v>
                </c:pt>
                <c:pt idx="11">
                  <c:v>1190.4188689999999</c:v>
                </c:pt>
              </c:numCache>
            </c:numRef>
          </c:val>
          <c:extLst>
            <c:ext xmlns:c16="http://schemas.microsoft.com/office/drawing/2014/chart" uri="{C3380CC4-5D6E-409C-BE32-E72D297353CC}">
              <c16:uniqueId val="{00000008-1AED-4DA8-87E2-E2B58DBE8113}"/>
            </c:ext>
          </c:extLst>
        </c:ser>
        <c:ser>
          <c:idx val="2"/>
          <c:order val="2"/>
          <c:tx>
            <c:strRef>
              <c:f>'5.4'!$A$8</c:f>
              <c:strCache>
                <c:ptCount val="1"/>
                <c:pt idx="0">
                  <c:v>Hard coal sludge and granulated</c:v>
                </c:pt>
              </c:strCache>
            </c:strRef>
          </c:tx>
          <c:spPr>
            <a:solidFill>
              <a:schemeClr val="accent3"/>
            </a:solidFill>
          </c:spPr>
          <c:invertIfNegative val="0"/>
          <c:val>
            <c:numRef>
              <c:f>'5.4'!$B$8:$M$8</c:f>
              <c:numCache>
                <c:formatCode>#,##0.0</c:formatCode>
                <c:ptCount val="12"/>
                <c:pt idx="0">
                  <c:v>9.8520699999999994</c:v>
                </c:pt>
                <c:pt idx="1">
                  <c:v>3.94198</c:v>
                </c:pt>
                <c:pt idx="2">
                  <c:v>2.12886</c:v>
                </c:pt>
                <c:pt idx="3">
                  <c:v>6.6863700000000001</c:v>
                </c:pt>
                <c:pt idx="4">
                  <c:v>2.6435300000000002</c:v>
                </c:pt>
                <c:pt idx="5">
                  <c:v>8.2709999999999992E-2</c:v>
                </c:pt>
                <c:pt idx="6">
                  <c:v>1.81169</c:v>
                </c:pt>
                <c:pt idx="7">
                  <c:v>2.4889000000000001</c:v>
                </c:pt>
                <c:pt idx="8">
                  <c:v>3.20553</c:v>
                </c:pt>
                <c:pt idx="9">
                  <c:v>1.17235</c:v>
                </c:pt>
                <c:pt idx="10">
                  <c:v>3.7217500000000001</c:v>
                </c:pt>
                <c:pt idx="11">
                  <c:v>3.6975700000000002</c:v>
                </c:pt>
              </c:numCache>
            </c:numRef>
          </c:val>
          <c:extLst>
            <c:ext xmlns:c16="http://schemas.microsoft.com/office/drawing/2014/chart" uri="{C3380CC4-5D6E-409C-BE32-E72D297353CC}">
              <c16:uniqueId val="{00000009-1AED-4DA8-87E2-E2B58DBE8113}"/>
            </c:ext>
          </c:extLst>
        </c:ser>
        <c:ser>
          <c:idx val="3"/>
          <c:order val="3"/>
          <c:tx>
            <c:strRef>
              <c:f>'5.4'!$A$9</c:f>
              <c:strCache>
                <c:ptCount val="1"/>
                <c:pt idx="0">
                  <c:v>Sized brown coal</c:v>
                </c:pt>
              </c:strCache>
            </c:strRef>
          </c:tx>
          <c:spPr>
            <a:solidFill>
              <a:schemeClr val="accent4"/>
            </a:solidFill>
          </c:spPr>
          <c:invertIfNegative val="0"/>
          <c:val>
            <c:numRef>
              <c:f>'5.4'!$B$9:$M$9</c:f>
              <c:numCache>
                <c:formatCode>#,##0.0</c:formatCode>
                <c:ptCount val="12"/>
                <c:pt idx="0">
                  <c:v>416.74232100000006</c:v>
                </c:pt>
                <c:pt idx="1">
                  <c:v>357.10014699999994</c:v>
                </c:pt>
                <c:pt idx="2">
                  <c:v>369.39108200000004</c:v>
                </c:pt>
                <c:pt idx="3">
                  <c:v>241.02536400000002</c:v>
                </c:pt>
                <c:pt idx="4">
                  <c:v>126.39052200000002</c:v>
                </c:pt>
                <c:pt idx="5">
                  <c:v>116.00744799999998</c:v>
                </c:pt>
                <c:pt idx="6">
                  <c:v>70.774456999999998</c:v>
                </c:pt>
                <c:pt idx="7">
                  <c:v>79.3643</c:v>
                </c:pt>
                <c:pt idx="8">
                  <c:v>168.236537</c:v>
                </c:pt>
                <c:pt idx="9">
                  <c:v>227.24762999999999</c:v>
                </c:pt>
                <c:pt idx="10">
                  <c:v>348.74728000000005</c:v>
                </c:pt>
                <c:pt idx="11">
                  <c:v>460.61775099999994</c:v>
                </c:pt>
              </c:numCache>
            </c:numRef>
          </c:val>
          <c:extLst>
            <c:ext xmlns:c16="http://schemas.microsoft.com/office/drawing/2014/chart" uri="{C3380CC4-5D6E-409C-BE32-E72D297353CC}">
              <c16:uniqueId val="{0000000A-1AED-4DA8-87E2-E2B58DBE8113}"/>
            </c:ext>
          </c:extLst>
        </c:ser>
        <c:ser>
          <c:idx val="4"/>
          <c:order val="4"/>
          <c:tx>
            <c:strRef>
              <c:f>'5.4'!$A$10</c:f>
              <c:strCache>
                <c:ptCount val="1"/>
                <c:pt idx="0">
                  <c:v>Industrial brown coal</c:v>
                </c:pt>
              </c:strCache>
            </c:strRef>
          </c:tx>
          <c:spPr>
            <a:solidFill>
              <a:schemeClr val="accent5"/>
            </a:solidFill>
          </c:spPr>
          <c:invertIfNegative val="0"/>
          <c:val>
            <c:numRef>
              <c:f>'5.4'!$B$10:$M$10</c:f>
              <c:numCache>
                <c:formatCode>#,##0.0</c:formatCode>
                <c:ptCount val="12"/>
                <c:pt idx="0">
                  <c:v>5048.5686249999999</c:v>
                </c:pt>
                <c:pt idx="1">
                  <c:v>4075.9941250000002</c:v>
                </c:pt>
                <c:pt idx="2">
                  <c:v>4177.2896410000003</c:v>
                </c:pt>
                <c:pt idx="3">
                  <c:v>3207.8627320000001</c:v>
                </c:pt>
                <c:pt idx="4">
                  <c:v>1446.977106</c:v>
                </c:pt>
                <c:pt idx="5">
                  <c:v>1080.547642</c:v>
                </c:pt>
                <c:pt idx="6">
                  <c:v>867.39122100000009</c:v>
                </c:pt>
                <c:pt idx="7">
                  <c:v>936.23372500000016</c:v>
                </c:pt>
                <c:pt idx="8">
                  <c:v>1683.8709800000004</c:v>
                </c:pt>
                <c:pt idx="9">
                  <c:v>2342.8070509999998</c:v>
                </c:pt>
                <c:pt idx="10">
                  <c:v>3657.0961230000003</c:v>
                </c:pt>
                <c:pt idx="11">
                  <c:v>4804.3394089999983</c:v>
                </c:pt>
              </c:numCache>
            </c:numRef>
          </c:val>
          <c:extLst>
            <c:ext xmlns:c16="http://schemas.microsoft.com/office/drawing/2014/chart" uri="{C3380CC4-5D6E-409C-BE32-E72D297353CC}">
              <c16:uniqueId val="{0000000B-1AED-4DA8-87E2-E2B58DBE8113}"/>
            </c:ext>
          </c:extLst>
        </c:ser>
        <c:ser>
          <c:idx val="5"/>
          <c:order val="5"/>
          <c:tx>
            <c:strRef>
              <c:f>'5.4'!$A$11</c:f>
              <c:strCache>
                <c:ptCount val="1"/>
                <c:pt idx="0">
                  <c:v>Brown coal - briquettes</c:v>
                </c:pt>
              </c:strCache>
            </c:strRef>
          </c:tx>
          <c:spPr>
            <a:solidFill>
              <a:schemeClr val="accent6"/>
            </a:solidFill>
          </c:spPr>
          <c:invertIfNegative val="0"/>
          <c:val>
            <c:numRef>
              <c:f>'5.4'!$B$11:$M$11</c:f>
              <c:numCache>
                <c:formatCode>#,##0.0</c:formatCode>
                <c:ptCount val="12"/>
                <c:pt idx="0">
                  <c:v>0.23499999999999999</c:v>
                </c:pt>
                <c:pt idx="1">
                  <c:v>0.18099999999999999</c:v>
                </c:pt>
                <c:pt idx="2">
                  <c:v>0.17399999999999999</c:v>
                </c:pt>
                <c:pt idx="3">
                  <c:v>0.13800000000000001</c:v>
                </c:pt>
                <c:pt idx="4">
                  <c:v>0</c:v>
                </c:pt>
                <c:pt idx="5">
                  <c:v>0</c:v>
                </c:pt>
                <c:pt idx="6">
                  <c:v>0</c:v>
                </c:pt>
                <c:pt idx="7">
                  <c:v>0</c:v>
                </c:pt>
                <c:pt idx="8">
                  <c:v>4.2999999999999997E-2</c:v>
                </c:pt>
                <c:pt idx="9">
                  <c:v>0</c:v>
                </c:pt>
                <c:pt idx="10">
                  <c:v>0</c:v>
                </c:pt>
                <c:pt idx="11">
                  <c:v>0</c:v>
                </c:pt>
              </c:numCache>
            </c:numRef>
          </c:val>
          <c:extLst>
            <c:ext xmlns:c16="http://schemas.microsoft.com/office/drawing/2014/chart" uri="{C3380CC4-5D6E-409C-BE32-E72D297353CC}">
              <c16:uniqueId val="{0000000C-1AED-4DA8-87E2-E2B58DBE8113}"/>
            </c:ext>
          </c:extLst>
        </c:ser>
        <c:ser>
          <c:idx val="6"/>
          <c:order val="6"/>
          <c:tx>
            <c:strRef>
              <c:f>'5.4'!$A$12</c:f>
              <c:strCache>
                <c:ptCount val="1"/>
                <c:pt idx="0">
                  <c:v>Brown coal - lignite</c:v>
                </c:pt>
              </c:strCache>
            </c:strRef>
          </c:tx>
          <c:spPr>
            <a:solidFill>
              <a:srgbClr val="F0948F"/>
            </a:solidFill>
          </c:spPr>
          <c:invertIfNegative val="0"/>
          <c:val>
            <c:numRef>
              <c:f>'5.4'!$B$12:$M$12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AED-4DA8-87E2-E2B58DBE8113}"/>
            </c:ext>
          </c:extLst>
        </c:ser>
        <c:ser>
          <c:idx val="7"/>
          <c:order val="7"/>
          <c:tx>
            <c:strRef>
              <c:f>'5.4'!$A$13</c:f>
              <c:strCache>
                <c:ptCount val="1"/>
                <c:pt idx="0">
                  <c:v>Brown coal - coal mud sludge</c:v>
                </c:pt>
              </c:strCache>
            </c:strRef>
          </c:tx>
          <c:spPr>
            <a:solidFill>
              <a:srgbClr val="F7C9C7"/>
            </a:solidFill>
          </c:spPr>
          <c:invertIfNegative val="0"/>
          <c:val>
            <c:numRef>
              <c:f>'5.4'!$B$13:$M$13</c:f>
              <c:numCache>
                <c:formatCode>#,##0.0</c:formatCode>
                <c:ptCount val="12"/>
                <c:pt idx="0">
                  <c:v>0</c:v>
                </c:pt>
                <c:pt idx="1">
                  <c:v>0</c:v>
                </c:pt>
                <c:pt idx="2">
                  <c:v>0</c:v>
                </c:pt>
                <c:pt idx="3">
                  <c:v>0</c:v>
                </c:pt>
                <c:pt idx="4">
                  <c:v>0</c:v>
                </c:pt>
                <c:pt idx="5">
                  <c:v>0</c:v>
                </c:pt>
                <c:pt idx="6">
                  <c:v>0.11448999999999999</c:v>
                </c:pt>
                <c:pt idx="7">
                  <c:v>0</c:v>
                </c:pt>
                <c:pt idx="8">
                  <c:v>0</c:v>
                </c:pt>
                <c:pt idx="9">
                  <c:v>0</c:v>
                </c:pt>
                <c:pt idx="10">
                  <c:v>0</c:v>
                </c:pt>
                <c:pt idx="11">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Biomass categories' share in heat supply</a:t>
            </a:r>
            <a:endParaRPr lang="cs-CZ" sz="1000">
              <a:solidFill>
                <a:srgbClr val="233060"/>
              </a:solidFill>
              <a:effectLst/>
            </a:endParaRPr>
          </a:p>
        </c:rich>
      </c:tx>
      <c:layout>
        <c:manualLayout>
          <c:xMode val="edge"/>
          <c:yMode val="edge"/>
          <c:x val="4.6572042362440898E-2"/>
          <c:y val="0"/>
        </c:manualLayout>
      </c:layout>
      <c:overlay val="0"/>
    </c:title>
    <c:autoTitleDeleted val="0"/>
    <c:plotArea>
      <c:layout>
        <c:manualLayout>
          <c:layoutTarget val="inner"/>
          <c:xMode val="edge"/>
          <c:yMode val="edge"/>
          <c:x val="0.41926391237819122"/>
          <c:y val="0.18105212091976644"/>
          <c:w val="0.39332843394575684"/>
          <c:h val="0.78981613242119852"/>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0.11002137860733904"/>
                  <c:y val="-6.0914860348057508E-2"/>
                </c:manualLayout>
              </c:layout>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2D-434A-BAD9-FC2C61C16A51}"/>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'5.4'!$A$15:$A$21</c:f>
              <c:strCache>
                <c:ptCount val="7"/>
                <c:pt idx="0">
                  <c:v>Briquettes and pellets</c:v>
                </c:pt>
                <c:pt idx="1">
                  <c:v>Black liquor</c:v>
                </c:pt>
                <c:pt idx="2">
                  <c:v>Liquid biofuels</c:v>
                </c:pt>
                <c:pt idx="3">
                  <c:v>Other biomass</c:v>
                </c:pt>
                <c:pt idx="4">
                  <c:v>Fuel wood</c:v>
                </c:pt>
                <c:pt idx="5">
                  <c:v>Saw dust, bark, chips, wood waste</c:v>
                </c:pt>
                <c:pt idx="6">
                  <c:v>Straw and other vegetable materials</c:v>
                </c:pt>
              </c:strCache>
            </c:strRef>
          </c:cat>
          <c:val>
            <c:numRef>
              <c:f>'5.4'!$N$15:$N$21</c:f>
              <c:numCache>
                <c:formatCode>#,##0.0</c:formatCode>
                <c:ptCount val="7"/>
                <c:pt idx="0">
                  <c:v>424.06493199999994</c:v>
                </c:pt>
                <c:pt idx="1">
                  <c:v>801.42775999999981</c:v>
                </c:pt>
                <c:pt idx="2">
                  <c:v>0</c:v>
                </c:pt>
                <c:pt idx="3">
                  <c:v>0</c:v>
                </c:pt>
                <c:pt idx="4">
                  <c:v>0.97831800000000002</c:v>
                </c:pt>
                <c:pt idx="5">
                  <c:v>5997.6197200000006</c:v>
                </c:pt>
                <c:pt idx="6">
                  <c:v>330.97808399999991</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75"/>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u="none" strike="noStrike" baseline="0">
                <a:solidFill>
                  <a:srgbClr val="233060"/>
                </a:solidFill>
                <a:effectLst/>
              </a:rPr>
              <a:t>Supply of heat from biomass [</a:t>
            </a:r>
            <a:r>
              <a:rPr lang="cs-CZ" sz="1000" b="1" i="0" u="none" strike="noStrike" baseline="0">
                <a:solidFill>
                  <a:srgbClr val="233060"/>
                </a:solidFill>
                <a:effectLst/>
              </a:rPr>
              <a:t>TJ</a:t>
            </a:r>
            <a:r>
              <a:rPr lang="en-US" sz="1000" b="1" i="0" u="none" strike="noStrike" baseline="0">
                <a:solidFill>
                  <a:srgbClr val="233060"/>
                </a:solidFill>
                <a:effectLst/>
              </a:rPr>
              <a:t>]</a:t>
            </a:r>
            <a:endParaRPr lang="en-US" sz="1000">
              <a:solidFill>
                <a:srgbClr val="233060"/>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'5.4'!$A$15</c:f>
              <c:strCache>
                <c:ptCount val="1"/>
                <c:pt idx="0">
                  <c:v>Briquettes and pellets</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val>
            <c:numRef>
              <c:f>'5.4'!$B$15:$M$15</c:f>
              <c:numCache>
                <c:formatCode>#,##0.0</c:formatCode>
                <c:ptCount val="12"/>
                <c:pt idx="0">
                  <c:v>78.162970999999999</c:v>
                </c:pt>
                <c:pt idx="1">
                  <c:v>72.203281999999987</c:v>
                </c:pt>
                <c:pt idx="2">
                  <c:v>69.860430999999991</c:v>
                </c:pt>
                <c:pt idx="3">
                  <c:v>43.468959000000005</c:v>
                </c:pt>
                <c:pt idx="4">
                  <c:v>19.010192</c:v>
                </c:pt>
                <c:pt idx="5">
                  <c:v>11.238153000000002</c:v>
                </c:pt>
                <c:pt idx="6">
                  <c:v>7.5275840000000001</c:v>
                </c:pt>
                <c:pt idx="7">
                  <c:v>11.4582</c:v>
                </c:pt>
                <c:pt idx="8">
                  <c:v>19.232569999999999</c:v>
                </c:pt>
                <c:pt idx="9">
                  <c:v>18.601544000000001</c:v>
                </c:pt>
                <c:pt idx="10">
                  <c:v>34.906382999999998</c:v>
                </c:pt>
                <c:pt idx="11">
                  <c:v>38.394663000000001</c:v>
                </c:pt>
              </c:numCache>
            </c:numRef>
          </c:val>
          <c:extLst>
            <c:ext xmlns:c16="http://schemas.microsoft.com/office/drawing/2014/chart" uri="{C3380CC4-5D6E-409C-BE32-E72D297353CC}">
              <c16:uniqueId val="{00000006-C6A9-4A0A-9229-85C442BD0CF3}"/>
            </c:ext>
          </c:extLst>
        </c:ser>
        <c:ser>
          <c:idx val="1"/>
          <c:order val="1"/>
          <c:tx>
            <c:strRef>
              <c:f>'5.4'!$A$16</c:f>
              <c:strCache>
                <c:ptCount val="1"/>
                <c:pt idx="0">
                  <c:v>Black liquor</c:v>
                </c:pt>
              </c:strCache>
            </c:strRef>
          </c:tx>
          <c:invertIfNegative val="0"/>
          <c:val>
            <c:numRef>
              <c:f>'5.4'!$B$16:$M$16</c:f>
              <c:numCache>
                <c:formatCode>#,##0.0</c:formatCode>
                <c:ptCount val="12"/>
                <c:pt idx="0">
                  <c:v>82.193860000000001</c:v>
                </c:pt>
                <c:pt idx="1">
                  <c:v>71.263089999999991</c:v>
                </c:pt>
                <c:pt idx="2">
                  <c:v>78.311019999999999</c:v>
                </c:pt>
                <c:pt idx="3">
                  <c:v>67.301149999999993</c:v>
                </c:pt>
                <c:pt idx="4">
                  <c:v>63.067639999999997</c:v>
                </c:pt>
                <c:pt idx="5">
                  <c:v>55.707089999999994</c:v>
                </c:pt>
                <c:pt idx="6">
                  <c:v>64.496409999999997</c:v>
                </c:pt>
                <c:pt idx="7">
                  <c:v>63.596919999999997</c:v>
                </c:pt>
                <c:pt idx="8">
                  <c:v>64.034220000000005</c:v>
                </c:pt>
                <c:pt idx="9">
                  <c:v>38.086410000000001</c:v>
                </c:pt>
                <c:pt idx="10">
                  <c:v>69.396720000000002</c:v>
                </c:pt>
                <c:pt idx="11">
                  <c:v>83.973230000000001</c:v>
                </c:pt>
              </c:numCache>
            </c:numRef>
          </c:val>
          <c:extLst>
            <c:ext xmlns:c16="http://schemas.microsoft.com/office/drawing/2014/chart" uri="{C3380CC4-5D6E-409C-BE32-E72D297353CC}">
              <c16:uniqueId val="{00000007-C6A9-4A0A-9229-85C442BD0CF3}"/>
            </c:ext>
          </c:extLst>
        </c:ser>
        <c:ser>
          <c:idx val="2"/>
          <c:order val="2"/>
          <c:tx>
            <c:strRef>
              <c:f>'5.4'!$A$17</c:f>
              <c:strCache>
                <c:ptCount val="1"/>
                <c:pt idx="0">
                  <c:v>Liquid biofuels</c:v>
                </c:pt>
              </c:strCache>
            </c:strRef>
          </c:tx>
          <c:invertIfNegative val="0"/>
          <c:val>
            <c:numRef>
              <c:f>'5.4'!$B$17:$M$17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6A9-4A0A-9229-85C442BD0CF3}"/>
            </c:ext>
          </c:extLst>
        </c:ser>
        <c:ser>
          <c:idx val="3"/>
          <c:order val="3"/>
          <c:tx>
            <c:strRef>
              <c:f>'5.4'!$A$18</c:f>
              <c:strCache>
                <c:ptCount val="1"/>
                <c:pt idx="0">
                  <c:v>Other biomass</c:v>
                </c:pt>
              </c:strCache>
            </c:strRef>
          </c:tx>
          <c:invertIfNegative val="0"/>
          <c:val>
            <c:numRef>
              <c:f>'5.4'!$B$18:$M$18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6A9-4A0A-9229-85C442BD0CF3}"/>
            </c:ext>
          </c:extLst>
        </c:ser>
        <c:ser>
          <c:idx val="4"/>
          <c:order val="4"/>
          <c:tx>
            <c:strRef>
              <c:f>'5.4'!$A$19</c:f>
              <c:strCache>
                <c:ptCount val="1"/>
                <c:pt idx="0">
                  <c:v>Fuel wood</c:v>
                </c:pt>
              </c:strCache>
            </c:strRef>
          </c:tx>
          <c:invertIfNegative val="0"/>
          <c:val>
            <c:numRef>
              <c:f>'5.4'!$B$19:$M$19</c:f>
              <c:numCache>
                <c:formatCode>#,##0.0</c:formatCode>
                <c:ptCount val="12"/>
                <c:pt idx="0">
                  <c:v>0</c:v>
                </c:pt>
                <c:pt idx="1">
                  <c:v>0</c:v>
                </c:pt>
                <c:pt idx="2">
                  <c:v>0.90748099999999998</c:v>
                </c:pt>
                <c:pt idx="3">
                  <c:v>0</c:v>
                </c:pt>
                <c:pt idx="4">
                  <c:v>0</c:v>
                </c:pt>
                <c:pt idx="5">
                  <c:v>0</c:v>
                </c:pt>
                <c:pt idx="6">
                  <c:v>7.0836999999999997E-2</c:v>
                </c:pt>
                <c:pt idx="7">
                  <c:v>0</c:v>
                </c:pt>
                <c:pt idx="8">
                  <c:v>0</c:v>
                </c:pt>
                <c:pt idx="9">
                  <c:v>0</c:v>
                </c:pt>
                <c:pt idx="10">
                  <c:v>0</c:v>
                </c:pt>
                <c:pt idx="11">
                  <c:v>0</c:v>
                </c:pt>
              </c:numCache>
            </c:numRef>
          </c:val>
          <c:extLst>
            <c:ext xmlns:c16="http://schemas.microsoft.com/office/drawing/2014/chart" uri="{C3380CC4-5D6E-409C-BE32-E72D297353CC}">
              <c16:uniqueId val="{0000000A-C6A9-4A0A-9229-85C442BD0CF3}"/>
            </c:ext>
          </c:extLst>
        </c:ser>
        <c:ser>
          <c:idx val="5"/>
          <c:order val="5"/>
          <c:tx>
            <c:strRef>
              <c:f>'5.4'!$A$20</c:f>
              <c:strCache>
                <c:ptCount val="1"/>
                <c:pt idx="0">
                  <c:v>Saw dust, bark, chips, wood waste</c:v>
                </c:pt>
              </c:strCache>
            </c:strRef>
          </c:tx>
          <c:spPr>
            <a:solidFill>
              <a:schemeClr val="accent6"/>
            </a:solidFill>
          </c:spPr>
          <c:invertIfNegative val="0"/>
          <c:val>
            <c:numRef>
              <c:f>'5.4'!$B$20:$M$20</c:f>
              <c:numCache>
                <c:formatCode>#,##0.0</c:formatCode>
                <c:ptCount val="12"/>
                <c:pt idx="0">
                  <c:v>752.97615799999994</c:v>
                </c:pt>
                <c:pt idx="1">
                  <c:v>699.70510500000012</c:v>
                </c:pt>
                <c:pt idx="2">
                  <c:v>704.07742700000017</c:v>
                </c:pt>
                <c:pt idx="3">
                  <c:v>626.98357399999975</c:v>
                </c:pt>
                <c:pt idx="4">
                  <c:v>388.63917400000014</c:v>
                </c:pt>
                <c:pt idx="5">
                  <c:v>263.32111500000008</c:v>
                </c:pt>
                <c:pt idx="6">
                  <c:v>238.47338700000009</c:v>
                </c:pt>
                <c:pt idx="7">
                  <c:v>210.28151099999997</c:v>
                </c:pt>
                <c:pt idx="8">
                  <c:v>339.21470499999998</c:v>
                </c:pt>
                <c:pt idx="9">
                  <c:v>464.86524299999996</c:v>
                </c:pt>
                <c:pt idx="10">
                  <c:v>578.58497599999998</c:v>
                </c:pt>
                <c:pt idx="11">
                  <c:v>730.49734499999988</c:v>
                </c:pt>
              </c:numCache>
            </c:numRef>
          </c:val>
          <c:extLst>
            <c:ext xmlns:c16="http://schemas.microsoft.com/office/drawing/2014/chart" uri="{C3380CC4-5D6E-409C-BE32-E72D297353CC}">
              <c16:uniqueId val="{0000000B-C6A9-4A0A-9229-85C442BD0CF3}"/>
            </c:ext>
          </c:extLst>
        </c:ser>
        <c:ser>
          <c:idx val="6"/>
          <c:order val="6"/>
          <c:tx>
            <c:strRef>
              <c:f>'5.4'!$A$21</c:f>
              <c:strCache>
                <c:ptCount val="1"/>
                <c:pt idx="0">
                  <c:v>Straw and other vegetable materials</c:v>
                </c:pt>
              </c:strCache>
            </c:strRef>
          </c:tx>
          <c:spPr>
            <a:solidFill>
              <a:srgbClr val="F0948F"/>
            </a:solidFill>
          </c:spPr>
          <c:invertIfNegative val="0"/>
          <c:val>
            <c:numRef>
              <c:f>'5.4'!$B$21:$M$21</c:f>
              <c:numCache>
                <c:formatCode>#,##0.0</c:formatCode>
                <c:ptCount val="12"/>
                <c:pt idx="0">
                  <c:v>53.658467999999985</c:v>
                </c:pt>
                <c:pt idx="1">
                  <c:v>43.221698000000004</c:v>
                </c:pt>
                <c:pt idx="2">
                  <c:v>41.501437999999993</c:v>
                </c:pt>
                <c:pt idx="3">
                  <c:v>30.194281000000004</c:v>
                </c:pt>
                <c:pt idx="4">
                  <c:v>12.669054000000001</c:v>
                </c:pt>
                <c:pt idx="5">
                  <c:v>10.213979999999999</c:v>
                </c:pt>
                <c:pt idx="6">
                  <c:v>9.2842880000000001</c:v>
                </c:pt>
                <c:pt idx="7">
                  <c:v>8.1181339999999995</c:v>
                </c:pt>
                <c:pt idx="8">
                  <c:v>13.81016</c:v>
                </c:pt>
                <c:pt idx="9">
                  <c:v>17.510809000000002</c:v>
                </c:pt>
                <c:pt idx="10">
                  <c:v>37.285611999999993</c:v>
                </c:pt>
                <c:pt idx="11">
                  <c:v>53.510161999999994</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max val="1000"/>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Biogas categories' share in heat supply</a:t>
            </a:r>
            <a:endParaRPr lang="cs-CZ" sz="1000">
              <a:solidFill>
                <a:srgbClr val="233060"/>
              </a:solidFill>
              <a:effectLst/>
            </a:endParaRPr>
          </a:p>
        </c:rich>
      </c:tx>
      <c:layout>
        <c:manualLayout>
          <c:xMode val="edge"/>
          <c:yMode val="edge"/>
          <c:x val="4.7782279918968204E-2"/>
          <c:y val="0"/>
        </c:manualLayout>
      </c:layout>
      <c:overlay val="0"/>
    </c:title>
    <c:autoTitleDeleted val="0"/>
    <c:plotArea>
      <c:layout>
        <c:manualLayout>
          <c:layoutTarget val="inner"/>
          <c:xMode val="edge"/>
          <c:yMode val="edge"/>
          <c:x val="0.4489444797987297"/>
          <c:y val="0.16345875810428023"/>
          <c:w val="0.38131119641241989"/>
          <c:h val="0.79069805029391405"/>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'5.4'!$A$23:$A$25</c:f>
              <c:strCache>
                <c:ptCount val="3"/>
                <c:pt idx="0">
                  <c:v>Landfill gas</c:v>
                </c:pt>
                <c:pt idx="1">
                  <c:v>Wastewater sludge gas (WWTP)</c:v>
                </c:pt>
                <c:pt idx="2">
                  <c:v>Other biogas</c:v>
                </c:pt>
              </c:strCache>
            </c:strRef>
          </c:cat>
          <c:val>
            <c:numRef>
              <c:f>'5.4'!$N$23:$N$25</c:f>
              <c:numCache>
                <c:formatCode>#,##0.0</c:formatCode>
                <c:ptCount val="3"/>
                <c:pt idx="0">
                  <c:v>73.376999999999995</c:v>
                </c:pt>
                <c:pt idx="1">
                  <c:v>7.8080580000000008</c:v>
                </c:pt>
                <c:pt idx="2">
                  <c:v>521.32201000000009</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Supply of heat from biogas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'5.4'!$A$23</c:f>
              <c:strCache>
                <c:ptCount val="1"/>
                <c:pt idx="0">
                  <c:v>Landfill gas</c:v>
                </c:pt>
              </c:strCache>
            </c:strRef>
          </c:tx>
          <c:invertIfNegative val="0"/>
          <c:val>
            <c:numRef>
              <c:f>'5.4'!$B$23:$M$23</c:f>
              <c:numCache>
                <c:formatCode>#,##0.0</c:formatCode>
                <c:ptCount val="12"/>
                <c:pt idx="0">
                  <c:v>4.3650000000000002</c:v>
                </c:pt>
                <c:pt idx="1">
                  <c:v>3.9870000000000001</c:v>
                </c:pt>
                <c:pt idx="2">
                  <c:v>4.49</c:v>
                </c:pt>
                <c:pt idx="3">
                  <c:v>8.5839999999999996</c:v>
                </c:pt>
                <c:pt idx="4">
                  <c:v>7.2640000000000002</c:v>
                </c:pt>
                <c:pt idx="5">
                  <c:v>5.391</c:v>
                </c:pt>
                <c:pt idx="6">
                  <c:v>4.5199999999999996</c:v>
                </c:pt>
                <c:pt idx="7">
                  <c:v>5.0670000000000002</c:v>
                </c:pt>
                <c:pt idx="8">
                  <c:v>5.4539999999999997</c:v>
                </c:pt>
                <c:pt idx="9">
                  <c:v>8.6440000000000001</c:v>
                </c:pt>
                <c:pt idx="10">
                  <c:v>8.3279999999999994</c:v>
                </c:pt>
                <c:pt idx="11">
                  <c:v>7.2830000000000004</c:v>
                </c:pt>
              </c:numCache>
            </c:numRef>
          </c:val>
          <c:extLst>
            <c:ext xmlns:c16="http://schemas.microsoft.com/office/drawing/2014/chart" uri="{C3380CC4-5D6E-409C-BE32-E72D297353CC}">
              <c16:uniqueId val="{00000000-2866-4525-B39C-E4AC50293D06}"/>
            </c:ext>
          </c:extLst>
        </c:ser>
        <c:ser>
          <c:idx val="1"/>
          <c:order val="1"/>
          <c:tx>
            <c:strRef>
              <c:f>'5.4'!$A$24</c:f>
              <c:strCache>
                <c:ptCount val="1"/>
                <c:pt idx="0">
                  <c:v>Wastewater sludge gas (WWTP)</c:v>
                </c:pt>
              </c:strCache>
            </c:strRef>
          </c:tx>
          <c:invertIfNegative val="0"/>
          <c:val>
            <c:numRef>
              <c:f>'5.4'!$B$24:$M$24</c:f>
              <c:numCache>
                <c:formatCode>#,##0.0</c:formatCode>
                <c:ptCount val="12"/>
                <c:pt idx="0">
                  <c:v>0.51782000000000006</c:v>
                </c:pt>
                <c:pt idx="1">
                  <c:v>0.69232799999999994</c:v>
                </c:pt>
                <c:pt idx="2">
                  <c:v>0.80798900000000007</c:v>
                </c:pt>
                <c:pt idx="3">
                  <c:v>0.430178</c:v>
                </c:pt>
                <c:pt idx="4">
                  <c:v>0.81556400000000007</c:v>
                </c:pt>
                <c:pt idx="5">
                  <c:v>0.653779</c:v>
                </c:pt>
                <c:pt idx="6">
                  <c:v>0.59389899999999995</c:v>
                </c:pt>
                <c:pt idx="7">
                  <c:v>0.66240699999999997</c:v>
                </c:pt>
                <c:pt idx="8">
                  <c:v>0.61838099999999996</c:v>
                </c:pt>
                <c:pt idx="9">
                  <c:v>0.77513699999999996</c:v>
                </c:pt>
                <c:pt idx="10">
                  <c:v>0.65583799999999992</c:v>
                </c:pt>
                <c:pt idx="11">
                  <c:v>0.58473800000000009</c:v>
                </c:pt>
              </c:numCache>
            </c:numRef>
          </c:val>
          <c:extLst>
            <c:ext xmlns:c16="http://schemas.microsoft.com/office/drawing/2014/chart" uri="{C3380CC4-5D6E-409C-BE32-E72D297353CC}">
              <c16:uniqueId val="{00000001-2866-4525-B39C-E4AC50293D06}"/>
            </c:ext>
          </c:extLst>
        </c:ser>
        <c:ser>
          <c:idx val="2"/>
          <c:order val="2"/>
          <c:tx>
            <c:strRef>
              <c:f>'5.4'!$A$25</c:f>
              <c:strCache>
                <c:ptCount val="1"/>
                <c:pt idx="0">
                  <c:v>Other biogas</c:v>
                </c:pt>
              </c:strCache>
            </c:strRef>
          </c:tx>
          <c:invertIfNegative val="0"/>
          <c:val>
            <c:numRef>
              <c:f>'5.4'!$B$25:$M$25</c:f>
              <c:numCache>
                <c:formatCode>#,##0.0</c:formatCode>
                <c:ptCount val="12"/>
                <c:pt idx="0">
                  <c:v>61.430342000000003</c:v>
                </c:pt>
                <c:pt idx="1">
                  <c:v>51.274237000000007</c:v>
                </c:pt>
                <c:pt idx="2">
                  <c:v>55.239057000000017</c:v>
                </c:pt>
                <c:pt idx="3">
                  <c:v>47.972478999999993</c:v>
                </c:pt>
                <c:pt idx="4">
                  <c:v>35.247488000000004</c:v>
                </c:pt>
                <c:pt idx="5">
                  <c:v>28.912082999999999</c:v>
                </c:pt>
                <c:pt idx="6">
                  <c:v>26.369613000000001</c:v>
                </c:pt>
                <c:pt idx="7">
                  <c:v>25.809777999999998</c:v>
                </c:pt>
                <c:pt idx="8">
                  <c:v>33.787305000000003</c:v>
                </c:pt>
                <c:pt idx="9">
                  <c:v>42.914771000000002</c:v>
                </c:pt>
                <c:pt idx="10">
                  <c:v>51.966054999999976</c:v>
                </c:pt>
                <c:pt idx="11">
                  <c:v>60.398801999999996</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'5.4'!$P$15</c:f>
              <c:strCache>
                <c:ptCount val="1"/>
              </c:strCache>
            </c:strRef>
          </c:tx>
          <c:invertIfNegative val="0"/>
          <c:cat>
            <c:numRef>
              <c:f>'5.4'!$Q$14</c:f>
              <c:numCache>
                <c:formatCode>General</c:formatCode>
                <c:ptCount val="1"/>
              </c:numCache>
            </c:numRef>
          </c:cat>
          <c:val>
            <c:numRef>
              <c:f>'5.4'!$Q$15</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'5.4'!$P$16</c:f>
              <c:strCache>
                <c:ptCount val="1"/>
              </c:strCache>
            </c:strRef>
          </c:tx>
          <c:invertIfNegative val="0"/>
          <c:cat>
            <c:numRef>
              <c:f>'5.4'!$Q$14</c:f>
              <c:numCache>
                <c:formatCode>General</c:formatCode>
                <c:ptCount val="1"/>
              </c:numCache>
            </c:numRef>
          </c:cat>
          <c:val>
            <c:numRef>
              <c:f>'5.4'!$Q$16</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'5.4'!$P$17</c:f>
              <c:strCache>
                <c:ptCount val="1"/>
              </c:strCache>
            </c:strRef>
          </c:tx>
          <c:invertIfNegative val="0"/>
          <c:cat>
            <c:numRef>
              <c:f>'5.4'!$Q$14</c:f>
              <c:numCache>
                <c:formatCode>General</c:formatCode>
                <c:ptCount val="1"/>
              </c:numCache>
            </c:numRef>
          </c:cat>
          <c:val>
            <c:numRef>
              <c:f>'5.4'!$Q$17</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'5.4'!$P$18</c:f>
              <c:strCache>
                <c:ptCount val="1"/>
              </c:strCache>
            </c:strRef>
          </c:tx>
          <c:invertIfNegative val="0"/>
          <c:cat>
            <c:numRef>
              <c:f>'5.4'!$Q$14</c:f>
              <c:numCache>
                <c:formatCode>General</c:formatCode>
                <c:ptCount val="1"/>
              </c:numCache>
            </c:numRef>
          </c:cat>
          <c:val>
            <c:numRef>
              <c:f>'5.4'!$Q$18</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'5.4'!$P$19</c:f>
              <c:strCache>
                <c:ptCount val="1"/>
              </c:strCache>
            </c:strRef>
          </c:tx>
          <c:invertIfNegative val="0"/>
          <c:cat>
            <c:numRef>
              <c:f>'5.4'!$Q$14</c:f>
              <c:numCache>
                <c:formatCode>General</c:formatCode>
                <c:ptCount val="1"/>
              </c:numCache>
            </c:numRef>
          </c:cat>
          <c:val>
            <c:numRef>
              <c:f>'5.4'!$Q$19</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'5.4'!$P$20</c:f>
              <c:strCache>
                <c:ptCount val="1"/>
              </c:strCache>
            </c:strRef>
          </c:tx>
          <c:spPr>
            <a:solidFill>
              <a:schemeClr val="accent6"/>
            </a:solidFill>
          </c:spPr>
          <c:invertIfNegative val="0"/>
          <c:cat>
            <c:numRef>
              <c:f>'5.4'!$Q$14</c:f>
              <c:numCache>
                <c:formatCode>General</c:formatCode>
                <c:ptCount val="1"/>
              </c:numCache>
            </c:numRef>
          </c:cat>
          <c:val>
            <c:numRef>
              <c:f>'5.4'!$Q$20</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'5.4'!$P$21</c:f>
              <c:strCache>
                <c:ptCount val="1"/>
              </c:strCache>
            </c:strRef>
          </c:tx>
          <c:spPr>
            <a:solidFill>
              <a:srgbClr val="F0948F"/>
            </a:solidFill>
          </c:spPr>
          <c:invertIfNegative val="0"/>
          <c:cat>
            <c:numRef>
              <c:f>'5.4'!$Q$14</c:f>
              <c:numCache>
                <c:formatCode>General</c:formatCode>
                <c:ptCount val="1"/>
              </c:numCache>
            </c:numRef>
          </c:cat>
          <c:val>
            <c:numRef>
              <c:f>'5.4'!$Q$21</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'5.4'!$P$23</c:f>
              <c:strCache>
                <c:ptCount val="1"/>
              </c:strCache>
            </c:strRef>
          </c:tx>
          <c:invertIfNegative val="0"/>
          <c:cat>
            <c:numRef>
              <c:f>'5.4'!$Q$22</c:f>
              <c:numCache>
                <c:formatCode>General</c:formatCode>
                <c:ptCount val="1"/>
              </c:numCache>
            </c:numRef>
          </c:cat>
          <c:val>
            <c:numRef>
              <c:f>'5.4'!$Q$23</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'5.4'!$P$24</c:f>
              <c:strCache>
                <c:ptCount val="1"/>
              </c:strCache>
            </c:strRef>
          </c:tx>
          <c:invertIfNegative val="0"/>
          <c:cat>
            <c:numRef>
              <c:f>'5.4'!$Q$22</c:f>
              <c:numCache>
                <c:formatCode>General</c:formatCode>
                <c:ptCount val="1"/>
              </c:numCache>
            </c:numRef>
          </c:cat>
          <c:val>
            <c:numRef>
              <c:f>'5.4'!$Q$24</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'5.4'!$P$25</c:f>
              <c:strCache>
                <c:ptCount val="1"/>
              </c:strCache>
            </c:strRef>
          </c:tx>
          <c:invertIfNegative val="0"/>
          <c:cat>
            <c:numRef>
              <c:f>'5.4'!$Q$22</c:f>
              <c:numCache>
                <c:formatCode>General</c:formatCode>
                <c:ptCount val="1"/>
              </c:numCache>
            </c:numRef>
          </c:cat>
          <c:val>
            <c:numRef>
              <c:f>'5.4'!$Q$25</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'5.4'!$P$6</c:f>
              <c:strCache>
                <c:ptCount val="1"/>
              </c:strCache>
            </c:strRef>
          </c:tx>
          <c:spPr>
            <a:solidFill>
              <a:schemeClr val="tx2"/>
            </a:solidFill>
          </c:spPr>
          <c:invertIfNegative val="0"/>
          <c:cat>
            <c:numRef>
              <c:f>'5.4'!$Q$5</c:f>
              <c:numCache>
                <c:formatCode>General</c:formatCode>
                <c:ptCount val="1"/>
              </c:numCache>
            </c:numRef>
          </c:cat>
          <c:val>
            <c:numRef>
              <c:f>'5.4'!$Q$6</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'5.4'!$P$7</c:f>
              <c:strCache>
                <c:ptCount val="1"/>
              </c:strCache>
            </c:strRef>
          </c:tx>
          <c:spPr>
            <a:solidFill>
              <a:schemeClr val="accent2"/>
            </a:solidFill>
          </c:spPr>
          <c:invertIfNegative val="0"/>
          <c:cat>
            <c:numRef>
              <c:f>'5.4'!$Q$5</c:f>
              <c:numCache>
                <c:formatCode>General</c:formatCode>
                <c:ptCount val="1"/>
              </c:numCache>
            </c:numRef>
          </c:cat>
          <c:val>
            <c:numRef>
              <c:f>'5.4'!$Q$7</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'5.4'!$P$8</c:f>
              <c:strCache>
                <c:ptCount val="1"/>
              </c:strCache>
            </c:strRef>
          </c:tx>
          <c:spPr>
            <a:solidFill>
              <a:schemeClr val="accent3"/>
            </a:solidFill>
          </c:spPr>
          <c:invertIfNegative val="0"/>
          <c:cat>
            <c:numRef>
              <c:f>'5.4'!$Q$5</c:f>
              <c:numCache>
                <c:formatCode>General</c:formatCode>
                <c:ptCount val="1"/>
              </c:numCache>
            </c:numRef>
          </c:cat>
          <c:val>
            <c:numRef>
              <c:f>'5.4'!$Q$8</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'5.4'!$P$9</c:f>
              <c:strCache>
                <c:ptCount val="1"/>
              </c:strCache>
            </c:strRef>
          </c:tx>
          <c:spPr>
            <a:solidFill>
              <a:schemeClr val="accent4"/>
            </a:solidFill>
          </c:spPr>
          <c:invertIfNegative val="0"/>
          <c:cat>
            <c:numRef>
              <c:f>'5.4'!$Q$5</c:f>
              <c:numCache>
                <c:formatCode>General</c:formatCode>
                <c:ptCount val="1"/>
              </c:numCache>
            </c:numRef>
          </c:cat>
          <c:val>
            <c:numRef>
              <c:f>'5.4'!$Q$9</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'5.4'!$P$10</c:f>
              <c:strCache>
                <c:ptCount val="1"/>
              </c:strCache>
            </c:strRef>
          </c:tx>
          <c:spPr>
            <a:solidFill>
              <a:schemeClr val="accent5"/>
            </a:solidFill>
          </c:spPr>
          <c:invertIfNegative val="0"/>
          <c:cat>
            <c:numRef>
              <c:f>'5.4'!$Q$5</c:f>
              <c:numCache>
                <c:formatCode>General</c:formatCode>
                <c:ptCount val="1"/>
              </c:numCache>
            </c:numRef>
          </c:cat>
          <c:val>
            <c:numRef>
              <c:f>'5.4'!$Q$10</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'5.4'!$P$11</c:f>
              <c:strCache>
                <c:ptCount val="1"/>
              </c:strCache>
            </c:strRef>
          </c:tx>
          <c:spPr>
            <a:solidFill>
              <a:schemeClr val="accent6"/>
            </a:solidFill>
          </c:spPr>
          <c:invertIfNegative val="0"/>
          <c:cat>
            <c:numRef>
              <c:f>'5.4'!$Q$5</c:f>
              <c:numCache>
                <c:formatCode>General</c:formatCode>
                <c:ptCount val="1"/>
              </c:numCache>
            </c:numRef>
          </c:cat>
          <c:val>
            <c:numRef>
              <c:f>'5.4'!$Q$11</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'5.4'!$P$12</c:f>
              <c:strCache>
                <c:ptCount val="1"/>
              </c:strCache>
            </c:strRef>
          </c:tx>
          <c:spPr>
            <a:solidFill>
              <a:srgbClr val="F0948F"/>
            </a:solidFill>
          </c:spPr>
          <c:invertIfNegative val="0"/>
          <c:cat>
            <c:numRef>
              <c:f>'5.4'!$Q$5</c:f>
              <c:numCache>
                <c:formatCode>General</c:formatCode>
                <c:ptCount val="1"/>
              </c:numCache>
            </c:numRef>
          </c:cat>
          <c:val>
            <c:numRef>
              <c:f>'5.4'!$Q$12</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'5.4'!$P$13</c:f>
              <c:strCache>
                <c:ptCount val="1"/>
              </c:strCache>
            </c:strRef>
          </c:tx>
          <c:spPr>
            <a:solidFill>
              <a:srgbClr val="F7C9C7"/>
            </a:solidFill>
          </c:spPr>
          <c:invertIfNegative val="0"/>
          <c:cat>
            <c:numRef>
              <c:f>'5.4'!$Q$5</c:f>
              <c:numCache>
                <c:formatCode>General</c:formatCode>
                <c:ptCount val="1"/>
              </c:numCache>
            </c:numRef>
          </c:cat>
          <c:val>
            <c:numRef>
              <c:f>'5.4'!$Q$13</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Czech Regions' share of heat generating plants' installed capacity</a:t>
            </a:r>
            <a:endParaRPr lang="cs-CZ" sz="1000">
              <a:solidFill>
                <a:srgbClr val="233060"/>
              </a:solidFill>
              <a:effectLst/>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0.18515824300260497"/>
          <c:y val="0.2100765432287712"/>
          <c:w val="0.69816496918077742"/>
          <c:h val="0.7706168890521387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1"/>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3674-42EF-8DF5-AEED34660903}"/>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1592.5570000000002</c:v>
                </c:pt>
                <c:pt idx="1">
                  <c:v>2174.9270000000015</c:v>
                </c:pt>
                <c:pt idx="2">
                  <c:v>1744.9359999999981</c:v>
                </c:pt>
                <c:pt idx="3">
                  <c:v>2824.6250000000005</c:v>
                </c:pt>
                <c:pt idx="4">
                  <c:v>611.34900000000027</c:v>
                </c:pt>
                <c:pt idx="5">
                  <c:v>1068.3525</c:v>
                </c:pt>
                <c:pt idx="6">
                  <c:v>445.98799999999994</c:v>
                </c:pt>
                <c:pt idx="7">
                  <c:v>6121.1089999999986</c:v>
                </c:pt>
                <c:pt idx="8">
                  <c:v>1350.8239999999994</c:v>
                </c:pt>
                <c:pt idx="9">
                  <c:v>3516.8539999999994</c:v>
                </c:pt>
                <c:pt idx="10">
                  <c:v>1064.3390000000002</c:v>
                </c:pt>
                <c:pt idx="11">
                  <c:v>4399.139000000001</c:v>
                </c:pt>
                <c:pt idx="12">
                  <c:v>9933.5028599999987</c:v>
                </c:pt>
                <c:pt idx="13">
                  <c:v>1256.7549999999997</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Installed capacity in Czech Regions [</a:t>
            </a:r>
            <a:r>
              <a:rPr lang="cs-CZ" sz="1000" b="1" i="0" baseline="0">
                <a:solidFill>
                  <a:srgbClr val="233060"/>
                </a:solidFill>
                <a:effectLst/>
              </a:rPr>
              <a:t>M</a:t>
            </a:r>
            <a:r>
              <a:rPr lang="en-US" sz="1000" b="1" i="0" baseline="0">
                <a:solidFill>
                  <a:srgbClr val="233060"/>
                </a:solidFill>
                <a:effectLst/>
              </a:rPr>
              <a:t>W</a:t>
            </a:r>
            <a:r>
              <a:rPr lang="cs-CZ" sz="1000" b="1" i="0" baseline="-25000">
                <a:solidFill>
                  <a:srgbClr val="233060"/>
                </a:solidFill>
                <a:effectLst/>
              </a:rPr>
              <a:t>t</a:t>
            </a:r>
            <a:r>
              <a:rPr lang="en-US" sz="1000" b="1" i="0" baseline="0">
                <a:solidFill>
                  <a:srgbClr val="233060"/>
                </a:solidFill>
                <a:effectLst/>
              </a:rPr>
              <a:t>]</a:t>
            </a:r>
            <a:endParaRPr lang="cs-CZ" sz="1000">
              <a:solidFill>
                <a:srgbClr val="233060"/>
              </a:solidFill>
              <a:effectLst/>
            </a:endParaRP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1592.5570000000002</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2174.9270000000015</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1744.9359999999981</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2824.6250000000005</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611.34900000000027</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1068.3525</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445.98799999999994</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6121.1089999999986</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1350.8239999999994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3516.8539999999994</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1064.3390000000002</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4399.139000000001</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9933.5028599999987</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1256.7549999999997</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33060"/>
                </a:solidFill>
                <a:latin typeface="+mn-lt"/>
                <a:ea typeface="+mn-ea"/>
                <a:cs typeface="+mn-cs"/>
              </a:defRPr>
            </a:pPr>
            <a:r>
              <a:rPr lang="en-US" sz="1000" b="1" i="0" baseline="0">
                <a:solidFill>
                  <a:srgbClr val="233060"/>
                </a:solidFill>
                <a:effectLst/>
              </a:rPr>
              <a:t>Gross heat production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1067221248506726E-3"/>
          <c:y val="5.8751130684935584E-3"/>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Biomass</c:v>
                </c:pt>
              </c:strCache>
            </c:strRef>
          </c:tx>
          <c:spPr>
            <a:solidFill>
              <a:srgbClr val="233060"/>
            </a:solidFill>
          </c:spPr>
          <c:invertIfNegative val="0"/>
          <c:val>
            <c:numRef>
              <c:f>'4.1'!$B$8:$M$8</c:f>
              <c:numCache>
                <c:formatCode>#,##0.0</c:formatCode>
                <c:ptCount val="12"/>
                <c:pt idx="0">
                  <c:v>2330.145712999999</c:v>
                </c:pt>
                <c:pt idx="1">
                  <c:v>2172.1127139999999</c:v>
                </c:pt>
                <c:pt idx="2">
                  <c:v>2312.4136080000007</c:v>
                </c:pt>
                <c:pt idx="3">
                  <c:v>2054.2007920000001</c:v>
                </c:pt>
                <c:pt idx="4">
                  <c:v>1801.7781340000004</c:v>
                </c:pt>
                <c:pt idx="5">
                  <c:v>1576.7752560000004</c:v>
                </c:pt>
                <c:pt idx="6">
                  <c:v>1564.717261</c:v>
                </c:pt>
                <c:pt idx="7">
                  <c:v>1547.8258609999996</c:v>
                </c:pt>
                <c:pt idx="8">
                  <c:v>1680.4756790000008</c:v>
                </c:pt>
                <c:pt idx="9">
                  <c:v>1315.0861180000002</c:v>
                </c:pt>
                <c:pt idx="10">
                  <c:v>2053.6355279999998</c:v>
                </c:pt>
                <c:pt idx="11">
                  <c:v>2251.8800539999993</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Biogas</c:v>
                </c:pt>
              </c:strCache>
            </c:strRef>
          </c:tx>
          <c:spPr>
            <a:solidFill>
              <a:srgbClr val="596387"/>
            </a:solidFill>
          </c:spPr>
          <c:invertIfNegative val="0"/>
          <c:val>
            <c:numRef>
              <c:f>'4.1'!$B$9:$M$9</c:f>
              <c:numCache>
                <c:formatCode>#,##0.0</c:formatCode>
                <c:ptCount val="12"/>
                <c:pt idx="0">
                  <c:v>421.71794599999998</c:v>
                </c:pt>
                <c:pt idx="1">
                  <c:v>368.74494099999993</c:v>
                </c:pt>
                <c:pt idx="2">
                  <c:v>398.57249700000017</c:v>
                </c:pt>
                <c:pt idx="3">
                  <c:v>374.16169299999973</c:v>
                </c:pt>
                <c:pt idx="4">
                  <c:v>331.73767299999992</c:v>
                </c:pt>
                <c:pt idx="5">
                  <c:v>294.66740199999998</c:v>
                </c:pt>
                <c:pt idx="6">
                  <c:v>297.40129799999994</c:v>
                </c:pt>
                <c:pt idx="7">
                  <c:v>296.45281599999981</c:v>
                </c:pt>
                <c:pt idx="8">
                  <c:v>320.05893000000003</c:v>
                </c:pt>
                <c:pt idx="9">
                  <c:v>366.09580799999992</c:v>
                </c:pt>
                <c:pt idx="10">
                  <c:v>387.80301499999996</c:v>
                </c:pt>
                <c:pt idx="11">
                  <c:v>417.18880800000005</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Hard coal</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1162.7768349999999</c:v>
                </c:pt>
                <c:pt idx="4">
                  <c:v>611.21719299999995</c:v>
                </c:pt>
                <c:pt idx="5">
                  <c:v>415.24973799999998</c:v>
                </c:pt>
                <c:pt idx="6">
                  <c:v>456.67933699999998</c:v>
                </c:pt>
                <c:pt idx="7">
                  <c:v>451.127838</c:v>
                </c:pt>
                <c:pt idx="8">
                  <c:v>652.91471199999989</c:v>
                </c:pt>
                <c:pt idx="9">
                  <c:v>874.006438</c:v>
                </c:pt>
                <c:pt idx="10">
                  <c:v>1240.0886439999999</c:v>
                </c:pt>
                <c:pt idx="11">
                  <c:v>1697.5817749999999</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Electrical energy</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4.7649399999999993</c:v>
                </c:pt>
                <c:pt idx="4">
                  <c:v>3.7690260000000002</c:v>
                </c:pt>
                <c:pt idx="5">
                  <c:v>3.4811519999999998</c:v>
                </c:pt>
                <c:pt idx="6">
                  <c:v>3.545229</c:v>
                </c:pt>
                <c:pt idx="7">
                  <c:v>3.7158230000000003</c:v>
                </c:pt>
                <c:pt idx="8">
                  <c:v>3.2781060000000002</c:v>
                </c:pt>
                <c:pt idx="9">
                  <c:v>10.9742</c:v>
                </c:pt>
                <c:pt idx="10">
                  <c:v>12.965489000000002</c:v>
                </c:pt>
                <c:pt idx="11">
                  <c:v>11.683755000000001</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Ambient energy (heat pump)</c:v>
                </c:pt>
              </c:strCache>
            </c:strRef>
          </c:tx>
          <c:spPr>
            <a:solidFill>
              <a:schemeClr val="accent5"/>
            </a:solidFill>
          </c:spPr>
          <c:invertIfNegative val="0"/>
          <c:val>
            <c:numRef>
              <c:f>'4.1'!$B$12:$M$12</c:f>
              <c:numCache>
                <c:formatCode>#,##0.0</c:formatCode>
                <c:ptCount val="12"/>
                <c:pt idx="0">
                  <c:v>11.288750585271167</c:v>
                </c:pt>
                <c:pt idx="1">
                  <c:v>9.0979990118497192</c:v>
                </c:pt>
                <c:pt idx="2">
                  <c:v>9.2478530971073702</c:v>
                </c:pt>
                <c:pt idx="3">
                  <c:v>7.8157203650260341</c:v>
                </c:pt>
                <c:pt idx="4">
                  <c:v>4.0278141166785488</c:v>
                </c:pt>
                <c:pt idx="5">
                  <c:v>3.0978770418817247</c:v>
                </c:pt>
                <c:pt idx="6">
                  <c:v>2.6697407797449042</c:v>
                </c:pt>
                <c:pt idx="7">
                  <c:v>2.9317656293500796</c:v>
                </c:pt>
                <c:pt idx="8">
                  <c:v>4.3263888824092778</c:v>
                </c:pt>
                <c:pt idx="9">
                  <c:v>6.5308870739999181</c:v>
                </c:pt>
                <c:pt idx="10">
                  <c:v>8.6502383471724755</c:v>
                </c:pt>
                <c:pt idx="11">
                  <c:v>11.20267506950878</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Solar energy (solar panel)</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6.9809999999999983E-2</c:v>
                </c:pt>
                <c:pt idx="4">
                  <c:v>8.6279999999999996E-2</c:v>
                </c:pt>
                <c:pt idx="5">
                  <c:v>9.8789999999999989E-2</c:v>
                </c:pt>
                <c:pt idx="6">
                  <c:v>9.0109999999999996E-2</c:v>
                </c:pt>
                <c:pt idx="7">
                  <c:v>7.0779999999999996E-2</c:v>
                </c:pt>
                <c:pt idx="8">
                  <c:v>4.5830000000000003E-2</c:v>
                </c:pt>
                <c:pt idx="9">
                  <c:v>4.1500000000000002E-2</c:v>
                </c:pt>
                <c:pt idx="10">
                  <c:v>1.7670000000000002E-2</c:v>
                </c:pt>
                <c:pt idx="11">
                  <c:v>7.0400000000000003E-3</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Brown coal</c:v>
                </c:pt>
              </c:strCache>
            </c:strRef>
          </c:tx>
          <c:spPr>
            <a:solidFill>
              <a:srgbClr val="F0948F"/>
            </a:solidFill>
          </c:spPr>
          <c:invertIfNegative val="0"/>
          <c:val>
            <c:numRef>
              <c:f>'4.1'!$B$14:$M$14</c:f>
              <c:numCache>
                <c:formatCode>#,##0.0</c:formatCode>
                <c:ptCount val="12"/>
                <c:pt idx="0">
                  <c:v>8001.732575</c:v>
                </c:pt>
                <c:pt idx="1">
                  <c:v>6502.8399280000003</c:v>
                </c:pt>
                <c:pt idx="2">
                  <c:v>6766.1583319999982</c:v>
                </c:pt>
                <c:pt idx="3">
                  <c:v>5471.9062839999988</c:v>
                </c:pt>
                <c:pt idx="4">
                  <c:v>3340.3535660000002</c:v>
                </c:pt>
                <c:pt idx="5">
                  <c:v>2804.1563910000004</c:v>
                </c:pt>
                <c:pt idx="6">
                  <c:v>2245.2005349999999</c:v>
                </c:pt>
                <c:pt idx="7">
                  <c:v>2331.1503160000002</c:v>
                </c:pt>
                <c:pt idx="8">
                  <c:v>3399.6427619999995</c:v>
                </c:pt>
                <c:pt idx="9">
                  <c:v>4391.7767869999998</c:v>
                </c:pt>
                <c:pt idx="10">
                  <c:v>6158.9896769999987</c:v>
                </c:pt>
                <c:pt idx="11">
                  <c:v>7708.0193440000003</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Nuclear fuel</c:v>
                </c:pt>
              </c:strCache>
            </c:strRef>
          </c:tx>
          <c:spPr>
            <a:solidFill>
              <a:srgbClr val="F7C9C7"/>
            </a:solidFill>
          </c:spPr>
          <c:invertIfNegative val="0"/>
          <c:val>
            <c:numRef>
              <c:f>'4.1'!$B$15:$M$15</c:f>
              <c:numCache>
                <c:formatCode>#,##0.0</c:formatCode>
                <c:ptCount val="12"/>
                <c:pt idx="0">
                  <c:v>133.71199999999999</c:v>
                </c:pt>
                <c:pt idx="1">
                  <c:v>106.596</c:v>
                </c:pt>
                <c:pt idx="2">
                  <c:v>111.812</c:v>
                </c:pt>
                <c:pt idx="3">
                  <c:v>88.134</c:v>
                </c:pt>
                <c:pt idx="4">
                  <c:v>36.494999999999997</c:v>
                </c:pt>
                <c:pt idx="5">
                  <c:v>18.504999999999999</c:v>
                </c:pt>
                <c:pt idx="6">
                  <c:v>17.888000000000002</c:v>
                </c:pt>
                <c:pt idx="7">
                  <c:v>16.122</c:v>
                </c:pt>
                <c:pt idx="8">
                  <c:v>41.209000000000003</c:v>
                </c:pt>
                <c:pt idx="9">
                  <c:v>68.739999999999995</c:v>
                </c:pt>
                <c:pt idx="10">
                  <c:v>95.132000000000005</c:v>
                </c:pt>
                <c:pt idx="11">
                  <c:v>131.52600000000001</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Coke</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Waste heat</c:v>
                </c:pt>
              </c:strCache>
            </c:strRef>
          </c:tx>
          <c:spPr>
            <a:solidFill>
              <a:srgbClr val="646363"/>
            </a:solidFill>
          </c:spPr>
          <c:invertIfNegative val="0"/>
          <c:val>
            <c:numRef>
              <c:f>'4.1'!$B$17:$M$17</c:f>
              <c:numCache>
                <c:formatCode>#,##0.0</c:formatCode>
                <c:ptCount val="12"/>
                <c:pt idx="0">
                  <c:v>789.14843200000007</c:v>
                </c:pt>
                <c:pt idx="1">
                  <c:v>686.38503099999991</c:v>
                </c:pt>
                <c:pt idx="2">
                  <c:v>560.41229499999997</c:v>
                </c:pt>
                <c:pt idx="3">
                  <c:v>508.80935899999997</c:v>
                </c:pt>
                <c:pt idx="4">
                  <c:v>709.56771300000003</c:v>
                </c:pt>
                <c:pt idx="5">
                  <c:v>690.48817299999996</c:v>
                </c:pt>
                <c:pt idx="6">
                  <c:v>689.90866299999993</c:v>
                </c:pt>
                <c:pt idx="7">
                  <c:v>598.49580999999989</c:v>
                </c:pt>
                <c:pt idx="8">
                  <c:v>627.73633699999993</c:v>
                </c:pt>
                <c:pt idx="9">
                  <c:v>704.11393100000009</c:v>
                </c:pt>
                <c:pt idx="10">
                  <c:v>695.89102999999989</c:v>
                </c:pt>
                <c:pt idx="11">
                  <c:v>671.80920600000002</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Other liquid fuels</c:v>
                </c:pt>
              </c:strCache>
            </c:strRef>
          </c:tx>
          <c:spPr>
            <a:solidFill>
              <a:srgbClr val="9D9D9C"/>
            </a:solidFill>
          </c:spPr>
          <c:invertIfNegative val="0"/>
          <c:val>
            <c:numRef>
              <c:f>'4.1'!$B$18:$M$18</c:f>
              <c:numCache>
                <c:formatCode>#,##0.0</c:formatCode>
                <c:ptCount val="12"/>
                <c:pt idx="0">
                  <c:v>48.37086</c:v>
                </c:pt>
                <c:pt idx="1">
                  <c:v>31.518058</c:v>
                </c:pt>
                <c:pt idx="2">
                  <c:v>36.587154000000005</c:v>
                </c:pt>
                <c:pt idx="3">
                  <c:v>3.8417129999999999</c:v>
                </c:pt>
                <c:pt idx="4">
                  <c:v>3.107726</c:v>
                </c:pt>
                <c:pt idx="5">
                  <c:v>11.140400000000001</c:v>
                </c:pt>
                <c:pt idx="6">
                  <c:v>2.54</c:v>
                </c:pt>
                <c:pt idx="7">
                  <c:v>2.3384270000000003</c:v>
                </c:pt>
                <c:pt idx="8">
                  <c:v>28.616529</c:v>
                </c:pt>
                <c:pt idx="9">
                  <c:v>3.3486959999999999</c:v>
                </c:pt>
                <c:pt idx="10">
                  <c:v>29.078040999999999</c:v>
                </c:pt>
                <c:pt idx="11">
                  <c:v>47.903869999999998</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Other solid fuels</c:v>
                </c:pt>
              </c:strCache>
            </c:strRef>
          </c:tx>
          <c:spPr>
            <a:solidFill>
              <a:srgbClr val="D0D0D0"/>
            </a:solidFill>
          </c:spPr>
          <c:invertIfNegative val="0"/>
          <c:val>
            <c:numRef>
              <c:f>'4.1'!$B$19:$M$19</c:f>
              <c:numCache>
                <c:formatCode>#,##0.0</c:formatCode>
                <c:ptCount val="12"/>
                <c:pt idx="0">
                  <c:v>386.60954900000002</c:v>
                </c:pt>
                <c:pt idx="1">
                  <c:v>326.66556499999996</c:v>
                </c:pt>
                <c:pt idx="2">
                  <c:v>327.20552800000002</c:v>
                </c:pt>
                <c:pt idx="3">
                  <c:v>297.29124200000001</c:v>
                </c:pt>
                <c:pt idx="4">
                  <c:v>362.4825920835404</c:v>
                </c:pt>
                <c:pt idx="5">
                  <c:v>289.40500759672034</c:v>
                </c:pt>
                <c:pt idx="6">
                  <c:v>353.99812668719846</c:v>
                </c:pt>
                <c:pt idx="7">
                  <c:v>324.3648858376049</c:v>
                </c:pt>
                <c:pt idx="8">
                  <c:v>322.54252719086696</c:v>
                </c:pt>
                <c:pt idx="9">
                  <c:v>355.57576002762409</c:v>
                </c:pt>
                <c:pt idx="10">
                  <c:v>373.49259507701544</c:v>
                </c:pt>
                <c:pt idx="11">
                  <c:v>398.89001985141999</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Other gases</c:v>
                </c:pt>
              </c:strCache>
            </c:strRef>
          </c:tx>
          <c:spPr>
            <a:pattFill prst="ltUpDiag">
              <a:fgClr>
                <a:schemeClr val="tx2"/>
              </a:fgClr>
              <a:bgClr>
                <a:schemeClr val="bg1"/>
              </a:bgClr>
            </a:pattFill>
          </c:spPr>
          <c:invertIfNegative val="0"/>
          <c:val>
            <c:numRef>
              <c:f>'4.1'!$B$20:$M$20</c:f>
              <c:numCache>
                <c:formatCode>#,##0.0</c:formatCode>
                <c:ptCount val="12"/>
                <c:pt idx="0">
                  <c:v>976.25320399999987</c:v>
                </c:pt>
                <c:pt idx="1">
                  <c:v>820.50639299999978</c:v>
                </c:pt>
                <c:pt idx="2">
                  <c:v>821.04661900000008</c:v>
                </c:pt>
                <c:pt idx="3">
                  <c:v>814.50453900000002</c:v>
                </c:pt>
                <c:pt idx="4">
                  <c:v>728.27523100000008</c:v>
                </c:pt>
                <c:pt idx="5">
                  <c:v>647.78626200000008</c:v>
                </c:pt>
                <c:pt idx="6">
                  <c:v>575.39414299999999</c:v>
                </c:pt>
                <c:pt idx="7">
                  <c:v>586.641344</c:v>
                </c:pt>
                <c:pt idx="8">
                  <c:v>632.55127500000015</c:v>
                </c:pt>
                <c:pt idx="9">
                  <c:v>667.38595899999996</c:v>
                </c:pt>
                <c:pt idx="10">
                  <c:v>753.8892689999999</c:v>
                </c:pt>
                <c:pt idx="11">
                  <c:v>674.26629000000003</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Other</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Fuel oils</c:v>
                </c:pt>
              </c:strCache>
            </c:strRef>
          </c:tx>
          <c:spPr>
            <a:pattFill prst="ltUpDiag">
              <a:fgClr>
                <a:schemeClr val="accent2"/>
              </a:fgClr>
              <a:bgClr>
                <a:schemeClr val="bg1"/>
              </a:bgClr>
            </a:pattFill>
          </c:spPr>
          <c:invertIfNegative val="0"/>
          <c:val>
            <c:numRef>
              <c:f>'4.1'!$B$22:$M$22</c:f>
              <c:numCache>
                <c:formatCode>#,##0.0</c:formatCode>
                <c:ptCount val="12"/>
                <c:pt idx="0">
                  <c:v>147.93145800000005</c:v>
                </c:pt>
                <c:pt idx="1">
                  <c:v>103.69863599999998</c:v>
                </c:pt>
                <c:pt idx="2">
                  <c:v>94.216414999999969</c:v>
                </c:pt>
                <c:pt idx="3">
                  <c:v>60.189102999999996</c:v>
                </c:pt>
                <c:pt idx="4">
                  <c:v>10.503563</c:v>
                </c:pt>
                <c:pt idx="5">
                  <c:v>4.6085009999999986</c:v>
                </c:pt>
                <c:pt idx="6">
                  <c:v>55.688391000000003</c:v>
                </c:pt>
                <c:pt idx="7">
                  <c:v>12.694617000000003</c:v>
                </c:pt>
                <c:pt idx="8">
                  <c:v>46.081566999999993</c:v>
                </c:pt>
                <c:pt idx="9">
                  <c:v>109.01188999999998</c:v>
                </c:pt>
                <c:pt idx="10">
                  <c:v>76.523898999999986</c:v>
                </c:pt>
                <c:pt idx="11">
                  <c:v>200.97072599999998</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Natural gas</c:v>
                </c:pt>
              </c:strCache>
            </c:strRef>
          </c:tx>
          <c:spPr>
            <a:pattFill prst="ltUpDiag">
              <a:fgClr>
                <a:srgbClr val="E86159"/>
              </a:fgClr>
              <a:bgClr>
                <a:schemeClr val="bg1"/>
              </a:bgClr>
            </a:pattFill>
          </c:spPr>
          <c:invertIfNegative val="0"/>
          <c:val>
            <c:numRef>
              <c:f>'4.1'!$B$23:$M$23</c:f>
              <c:numCache>
                <c:formatCode>#,##0.0</c:formatCode>
                <c:ptCount val="12"/>
                <c:pt idx="0">
                  <c:v>4176.0367984147297</c:v>
                </c:pt>
                <c:pt idx="1">
                  <c:v>3309.0619816397557</c:v>
                </c:pt>
                <c:pt idx="2">
                  <c:v>3359.7740790245884</c:v>
                </c:pt>
                <c:pt idx="3">
                  <c:v>2674.6987859149763</c:v>
                </c:pt>
                <c:pt idx="4">
                  <c:v>1464.9463325357822</c:v>
                </c:pt>
                <c:pt idx="5">
                  <c:v>1188.6844604173962</c:v>
                </c:pt>
                <c:pt idx="6">
                  <c:v>1246.1844655330567</c:v>
                </c:pt>
                <c:pt idx="7">
                  <c:v>1283.3012765330459</c:v>
                </c:pt>
                <c:pt idx="8">
                  <c:v>1542.3699099267242</c:v>
                </c:pt>
                <c:pt idx="9">
                  <c:v>2274.7252082743798</c:v>
                </c:pt>
                <c:pt idx="10">
                  <c:v>3065.7963827598119</c:v>
                </c:pt>
                <c:pt idx="11">
                  <c:v>3970.6442208950734</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b="1" i="0" baseline="0">
                <a:solidFill>
                  <a:srgbClr val="233060"/>
                </a:solidFill>
                <a:effectLst/>
              </a:rPr>
              <a:t>Installed capacity in the CR </a:t>
            </a:r>
            <a:r>
              <a:rPr lang="en-US" sz="1000" b="1" i="0" baseline="0">
                <a:solidFill>
                  <a:srgbClr val="233060"/>
                </a:solidFill>
                <a:effectLst/>
              </a:rPr>
              <a:t>[</a:t>
            </a:r>
            <a:r>
              <a:rPr lang="cs-CZ" sz="1000" b="1" i="0" baseline="0">
                <a:solidFill>
                  <a:srgbClr val="233060"/>
                </a:solidFill>
                <a:effectLst/>
              </a:rPr>
              <a:t>MW</a:t>
            </a:r>
            <a:r>
              <a:rPr lang="cs-CZ" sz="1000" b="1" i="0" baseline="-25000">
                <a:solidFill>
                  <a:srgbClr val="233060"/>
                </a:solidFill>
                <a:effectLst/>
              </a:rPr>
              <a:t>t</a:t>
            </a:r>
            <a:r>
              <a:rPr lang="en-US" sz="1000" b="1" i="0" baseline="0">
                <a:solidFill>
                  <a:srgbClr val="233060"/>
                </a:solidFill>
                <a:effectLst/>
              </a:rPr>
              <a:t>]</a:t>
            </a:r>
            <a:endParaRPr lang="cs-CZ" sz="1000">
              <a:solidFill>
                <a:srgbClr val="233060"/>
              </a:solidFill>
              <a:effectLst/>
            </a:endParaRP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Prague (PHA)</c:v>
                </c:pt>
              </c:strCache>
            </c:strRef>
          </c:tx>
          <c:spPr>
            <a:solidFill>
              <a:schemeClr val="accent1"/>
            </a:solidFill>
          </c:spPr>
          <c:invertIfNegative val="0"/>
          <c:val>
            <c:numRef>
              <c:f>'6'!$B$7:$M$7</c:f>
              <c:numCache>
                <c:formatCode>#,##0.0</c:formatCode>
                <c:ptCount val="12"/>
                <c:pt idx="0">
                  <c:v>2103.4419999999986</c:v>
                </c:pt>
                <c:pt idx="1">
                  <c:v>2103.1209999999992</c:v>
                </c:pt>
                <c:pt idx="2">
                  <c:v>2103.1209999999992</c:v>
                </c:pt>
                <c:pt idx="3">
                  <c:v>2110.1879999999996</c:v>
                </c:pt>
                <c:pt idx="4">
                  <c:v>2111.1059999999993</c:v>
                </c:pt>
                <c:pt idx="5">
                  <c:v>2111.1059999999993</c:v>
                </c:pt>
                <c:pt idx="6">
                  <c:v>2103.9919999999993</c:v>
                </c:pt>
                <c:pt idx="7">
                  <c:v>2104.9099999999994</c:v>
                </c:pt>
                <c:pt idx="8">
                  <c:v>2104.9099999999994</c:v>
                </c:pt>
                <c:pt idx="9">
                  <c:v>1637.662</c:v>
                </c:pt>
                <c:pt idx="10">
                  <c:v>1592.5570000000002</c:v>
                </c:pt>
                <c:pt idx="11">
                  <c:v>1592.5570000000002</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Region (JHČ)</c:v>
                </c:pt>
              </c:strCache>
            </c:strRef>
          </c:tx>
          <c:spPr>
            <a:solidFill>
              <a:schemeClr val="accent2"/>
            </a:solidFill>
          </c:spPr>
          <c:invertIfNegative val="0"/>
          <c:val>
            <c:numRef>
              <c:f>'6'!$B$8:$M$8</c:f>
              <c:numCache>
                <c:formatCode>#,##0.0</c:formatCode>
                <c:ptCount val="12"/>
                <c:pt idx="0">
                  <c:v>2174.099000000002</c:v>
                </c:pt>
                <c:pt idx="1">
                  <c:v>2174.8800000000019</c:v>
                </c:pt>
                <c:pt idx="2">
                  <c:v>2174.9450000000015</c:v>
                </c:pt>
                <c:pt idx="3">
                  <c:v>2174.9440000000018</c:v>
                </c:pt>
                <c:pt idx="4">
                  <c:v>2174.9440000000018</c:v>
                </c:pt>
                <c:pt idx="5">
                  <c:v>2174.9440000000018</c:v>
                </c:pt>
                <c:pt idx="6">
                  <c:v>2174.8900000000017</c:v>
                </c:pt>
                <c:pt idx="7">
                  <c:v>2174.9270000000015</c:v>
                </c:pt>
                <c:pt idx="8">
                  <c:v>2174.9270000000015</c:v>
                </c:pt>
                <c:pt idx="9">
                  <c:v>2174.9270000000015</c:v>
                </c:pt>
                <c:pt idx="10">
                  <c:v>2174.9270000000015</c:v>
                </c:pt>
                <c:pt idx="11">
                  <c:v>2174.9270000000015</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Region (JHM)</c:v>
                </c:pt>
              </c:strCache>
            </c:strRef>
          </c:tx>
          <c:spPr>
            <a:solidFill>
              <a:schemeClr val="accent3"/>
            </a:solidFill>
          </c:spPr>
          <c:invertIfNegative val="0"/>
          <c:val>
            <c:numRef>
              <c:f>'6'!$B$9:$M$9</c:f>
              <c:numCache>
                <c:formatCode>#,##0.0</c:formatCode>
                <c:ptCount val="12"/>
                <c:pt idx="0">
                  <c:v>1876.6399999999983</c:v>
                </c:pt>
                <c:pt idx="1">
                  <c:v>1875.5789999999984</c:v>
                </c:pt>
                <c:pt idx="2">
                  <c:v>1876.5169999999982</c:v>
                </c:pt>
                <c:pt idx="3">
                  <c:v>1757.4159999999981</c:v>
                </c:pt>
                <c:pt idx="4">
                  <c:v>1757.3709999999983</c:v>
                </c:pt>
                <c:pt idx="5">
                  <c:v>1757.3709999999983</c:v>
                </c:pt>
                <c:pt idx="6">
                  <c:v>1753.141999999998</c:v>
                </c:pt>
                <c:pt idx="7">
                  <c:v>1753.141999999998</c:v>
                </c:pt>
                <c:pt idx="8">
                  <c:v>1753.141999999998</c:v>
                </c:pt>
                <c:pt idx="9">
                  <c:v>1744.947999999998</c:v>
                </c:pt>
                <c:pt idx="10">
                  <c:v>1744.947999999998</c:v>
                </c:pt>
                <c:pt idx="11">
                  <c:v>1744.9359999999981</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Region (KVK)</c:v>
                </c:pt>
              </c:strCache>
            </c:strRef>
          </c:tx>
          <c:spPr>
            <a:solidFill>
              <a:schemeClr val="accent4"/>
            </a:solidFill>
          </c:spPr>
          <c:invertIfNegative val="0"/>
          <c:val>
            <c:numRef>
              <c:f>'6'!$B$10:$M$10</c:f>
              <c:numCache>
                <c:formatCode>#,##0.0</c:formatCode>
                <c:ptCount val="12"/>
                <c:pt idx="0">
                  <c:v>2833.8580000000002</c:v>
                </c:pt>
                <c:pt idx="1">
                  <c:v>2833.8580000000002</c:v>
                </c:pt>
                <c:pt idx="2">
                  <c:v>2833.8580000000002</c:v>
                </c:pt>
                <c:pt idx="3">
                  <c:v>2824.6530000000002</c:v>
                </c:pt>
                <c:pt idx="4">
                  <c:v>2824.6530000000002</c:v>
                </c:pt>
                <c:pt idx="5">
                  <c:v>2824.6530000000002</c:v>
                </c:pt>
                <c:pt idx="6">
                  <c:v>2824.6530000000002</c:v>
                </c:pt>
                <c:pt idx="7">
                  <c:v>2824.6530000000002</c:v>
                </c:pt>
                <c:pt idx="8">
                  <c:v>2824.6530000000002</c:v>
                </c:pt>
                <c:pt idx="9">
                  <c:v>2824.6530000000002</c:v>
                </c:pt>
                <c:pt idx="10">
                  <c:v>2824.6530000000002</c:v>
                </c:pt>
                <c:pt idx="11">
                  <c:v>2824.6250000000005</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Vysočina Region (VYS)</c:v>
                </c:pt>
              </c:strCache>
            </c:strRef>
          </c:tx>
          <c:spPr>
            <a:solidFill>
              <a:schemeClr val="accent5"/>
            </a:solidFill>
          </c:spPr>
          <c:invertIfNegative val="0"/>
          <c:val>
            <c:numRef>
              <c:f>'6'!$B$11:$M$11</c:f>
              <c:numCache>
                <c:formatCode>#,##0.0</c:formatCode>
                <c:ptCount val="12"/>
                <c:pt idx="0">
                  <c:v>608.68700000000035</c:v>
                </c:pt>
                <c:pt idx="1">
                  <c:v>608.69000000000028</c:v>
                </c:pt>
                <c:pt idx="2">
                  <c:v>608.69000000000028</c:v>
                </c:pt>
                <c:pt idx="3">
                  <c:v>611.18700000000024</c:v>
                </c:pt>
                <c:pt idx="4">
                  <c:v>612.24400000000026</c:v>
                </c:pt>
                <c:pt idx="5">
                  <c:v>609.15500000000031</c:v>
                </c:pt>
                <c:pt idx="6">
                  <c:v>609.14500000000032</c:v>
                </c:pt>
                <c:pt idx="7">
                  <c:v>611.34900000000027</c:v>
                </c:pt>
                <c:pt idx="8">
                  <c:v>611.34900000000027</c:v>
                </c:pt>
                <c:pt idx="9">
                  <c:v>611.34900000000027</c:v>
                </c:pt>
                <c:pt idx="10">
                  <c:v>611.34900000000027</c:v>
                </c:pt>
                <c:pt idx="11">
                  <c:v>611.34900000000027</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Region (HKK)</c:v>
                </c:pt>
              </c:strCache>
            </c:strRef>
          </c:tx>
          <c:spPr>
            <a:solidFill>
              <a:schemeClr val="accent6"/>
            </a:solidFill>
          </c:spPr>
          <c:invertIfNegative val="0"/>
          <c:val>
            <c:numRef>
              <c:f>'6'!$B$12:$M$12</c:f>
              <c:numCache>
                <c:formatCode>#,##0.0</c:formatCode>
                <c:ptCount val="12"/>
                <c:pt idx="0">
                  <c:v>1068.6844999999998</c:v>
                </c:pt>
                <c:pt idx="1">
                  <c:v>1068.6824999999997</c:v>
                </c:pt>
                <c:pt idx="2">
                  <c:v>1068.6824999999997</c:v>
                </c:pt>
                <c:pt idx="3">
                  <c:v>1068.7424999999998</c:v>
                </c:pt>
                <c:pt idx="4">
                  <c:v>1068.7424999999998</c:v>
                </c:pt>
                <c:pt idx="5">
                  <c:v>1068.7424999999998</c:v>
                </c:pt>
                <c:pt idx="6">
                  <c:v>1068.7424999999998</c:v>
                </c:pt>
                <c:pt idx="7">
                  <c:v>1068.7434999999998</c:v>
                </c:pt>
                <c:pt idx="8">
                  <c:v>1068.7424999999998</c:v>
                </c:pt>
                <c:pt idx="9">
                  <c:v>1068.3525</c:v>
                </c:pt>
                <c:pt idx="10">
                  <c:v>1068.3525</c:v>
                </c:pt>
                <c:pt idx="11">
                  <c:v>1068.3525</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Region (LBK)</c:v>
                </c:pt>
              </c:strCache>
            </c:strRef>
          </c:tx>
          <c:spPr>
            <a:solidFill>
              <a:srgbClr val="F0948F"/>
            </a:solidFill>
          </c:spPr>
          <c:invertIfNegative val="0"/>
          <c:val>
            <c:numRef>
              <c:f>'6'!$B$13:$M$13</c:f>
              <c:numCache>
                <c:formatCode>#,##0.0</c:formatCode>
                <c:ptCount val="12"/>
                <c:pt idx="0">
                  <c:v>484.17200000000003</c:v>
                </c:pt>
                <c:pt idx="1">
                  <c:v>485.33600000000001</c:v>
                </c:pt>
                <c:pt idx="2">
                  <c:v>485.33600000000001</c:v>
                </c:pt>
                <c:pt idx="3">
                  <c:v>484.68500000000006</c:v>
                </c:pt>
                <c:pt idx="4">
                  <c:v>484.68700000000001</c:v>
                </c:pt>
                <c:pt idx="5">
                  <c:v>484.68700000000001</c:v>
                </c:pt>
                <c:pt idx="6">
                  <c:v>484.68700000000001</c:v>
                </c:pt>
                <c:pt idx="7">
                  <c:v>484.68700000000001</c:v>
                </c:pt>
                <c:pt idx="8">
                  <c:v>484.68700000000001</c:v>
                </c:pt>
                <c:pt idx="9">
                  <c:v>445.98799999999994</c:v>
                </c:pt>
                <c:pt idx="10">
                  <c:v>445.98799999999994</c:v>
                </c:pt>
                <c:pt idx="11">
                  <c:v>445.98799999999994</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Region (MSK)</c:v>
                </c:pt>
              </c:strCache>
            </c:strRef>
          </c:tx>
          <c:spPr>
            <a:solidFill>
              <a:srgbClr val="F7C9C7"/>
            </a:solidFill>
          </c:spPr>
          <c:invertIfNegative val="0"/>
          <c:val>
            <c:numRef>
              <c:f>'6'!$B$14:$M$14</c:f>
              <c:numCache>
                <c:formatCode>#,##0.0</c:formatCode>
                <c:ptCount val="12"/>
                <c:pt idx="0">
                  <c:v>6109.2849999999989</c:v>
                </c:pt>
                <c:pt idx="1">
                  <c:v>6125.8599999999988</c:v>
                </c:pt>
                <c:pt idx="2">
                  <c:v>6125.8599999999988</c:v>
                </c:pt>
                <c:pt idx="3">
                  <c:v>6109.1299999999983</c:v>
                </c:pt>
                <c:pt idx="4">
                  <c:v>6110.1299999999983</c:v>
                </c:pt>
                <c:pt idx="5">
                  <c:v>6109.2199999999984</c:v>
                </c:pt>
                <c:pt idx="6">
                  <c:v>6109.0699999999988</c:v>
                </c:pt>
                <c:pt idx="7">
                  <c:v>6109.0699999999988</c:v>
                </c:pt>
                <c:pt idx="8">
                  <c:v>6108.6299999999983</c:v>
                </c:pt>
                <c:pt idx="9">
                  <c:v>6101.8399999999974</c:v>
                </c:pt>
                <c:pt idx="10">
                  <c:v>6127.3559999999989</c:v>
                </c:pt>
                <c:pt idx="11">
                  <c:v>6121.1089999999986</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Region (OLK)</c:v>
                </c:pt>
              </c:strCache>
            </c:strRef>
          </c:tx>
          <c:spPr>
            <a:solidFill>
              <a:schemeClr val="tx1"/>
            </a:solidFill>
          </c:spPr>
          <c:invertIfNegative val="0"/>
          <c:val>
            <c:numRef>
              <c:f>'6'!$B$15:$M$15</c:f>
              <c:numCache>
                <c:formatCode>#,##0.0</c:formatCode>
                <c:ptCount val="12"/>
                <c:pt idx="0">
                  <c:v>1262.9279999999999</c:v>
                </c:pt>
                <c:pt idx="1">
                  <c:v>1281.4599999999996</c:v>
                </c:pt>
                <c:pt idx="2">
                  <c:v>1281.4599999999996</c:v>
                </c:pt>
                <c:pt idx="3">
                  <c:v>1353.2359999999996</c:v>
                </c:pt>
                <c:pt idx="4">
                  <c:v>1353.2359999999996</c:v>
                </c:pt>
                <c:pt idx="5">
                  <c:v>1353.2359999999996</c:v>
                </c:pt>
                <c:pt idx="6">
                  <c:v>1354.2359999999996</c:v>
                </c:pt>
                <c:pt idx="7">
                  <c:v>1354.2359999999996</c:v>
                </c:pt>
                <c:pt idx="8">
                  <c:v>1352.0749999999996</c:v>
                </c:pt>
                <c:pt idx="9">
                  <c:v>1350.8239999999994</c:v>
                </c:pt>
                <c:pt idx="10">
                  <c:v>1350.8239999999994</c:v>
                </c:pt>
                <c:pt idx="11">
                  <c:v>1350.8239999999994</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Region (PAK)</c:v>
                </c:pt>
              </c:strCache>
            </c:strRef>
          </c:tx>
          <c:spPr>
            <a:solidFill>
              <a:srgbClr val="646363"/>
            </a:solidFill>
          </c:spPr>
          <c:invertIfNegative val="0"/>
          <c:val>
            <c:numRef>
              <c:f>'6'!$B$16:$M$16</c:f>
              <c:numCache>
                <c:formatCode>#,##0.0</c:formatCode>
                <c:ptCount val="12"/>
                <c:pt idx="0">
                  <c:v>3723.8229999999985</c:v>
                </c:pt>
                <c:pt idx="1">
                  <c:v>3724.1529999999984</c:v>
                </c:pt>
                <c:pt idx="2">
                  <c:v>3724.1529999999984</c:v>
                </c:pt>
                <c:pt idx="3">
                  <c:v>3724.2369999999987</c:v>
                </c:pt>
                <c:pt idx="4">
                  <c:v>3724.2369999999987</c:v>
                </c:pt>
                <c:pt idx="5">
                  <c:v>3724.2369999999987</c:v>
                </c:pt>
                <c:pt idx="6">
                  <c:v>3516.8269999999993</c:v>
                </c:pt>
                <c:pt idx="7">
                  <c:v>3516.8269999999993</c:v>
                </c:pt>
                <c:pt idx="8">
                  <c:v>3516.8269999999993</c:v>
                </c:pt>
                <c:pt idx="9">
                  <c:v>3516.8269999999993</c:v>
                </c:pt>
                <c:pt idx="10">
                  <c:v>3516.8269999999993</c:v>
                </c:pt>
                <c:pt idx="11">
                  <c:v>3516.8539999999994</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Region (PLK)</c:v>
                </c:pt>
              </c:strCache>
            </c:strRef>
          </c:tx>
          <c:spPr>
            <a:solidFill>
              <a:srgbClr val="9D9D9C"/>
            </a:solidFill>
          </c:spPr>
          <c:invertIfNegative val="0"/>
          <c:val>
            <c:numRef>
              <c:f>'6'!$B$17:$M$17</c:f>
              <c:numCache>
                <c:formatCode>#,##0.0</c:formatCode>
                <c:ptCount val="12"/>
                <c:pt idx="0">
                  <c:v>1064.3390000000002</c:v>
                </c:pt>
                <c:pt idx="1">
                  <c:v>1064.3390000000002</c:v>
                </c:pt>
                <c:pt idx="2">
                  <c:v>1064.3390000000002</c:v>
                </c:pt>
                <c:pt idx="3">
                  <c:v>1064.3390000000002</c:v>
                </c:pt>
                <c:pt idx="4">
                  <c:v>1064.3390000000002</c:v>
                </c:pt>
                <c:pt idx="5">
                  <c:v>1064.3390000000002</c:v>
                </c:pt>
                <c:pt idx="6">
                  <c:v>1064.3390000000002</c:v>
                </c:pt>
                <c:pt idx="7">
                  <c:v>1064.3390000000002</c:v>
                </c:pt>
                <c:pt idx="8">
                  <c:v>1064.3390000000002</c:v>
                </c:pt>
                <c:pt idx="9">
                  <c:v>1064.3390000000002</c:v>
                </c:pt>
                <c:pt idx="10">
                  <c:v>1064.3390000000002</c:v>
                </c:pt>
                <c:pt idx="11">
                  <c:v>1064.3390000000002</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Region (STČ)</c:v>
                </c:pt>
              </c:strCache>
            </c:strRef>
          </c:tx>
          <c:spPr>
            <a:solidFill>
              <a:srgbClr val="D0D0D0"/>
            </a:solidFill>
          </c:spPr>
          <c:invertIfNegative val="0"/>
          <c:val>
            <c:numRef>
              <c:f>'6'!$B$18:$M$18</c:f>
              <c:numCache>
                <c:formatCode>#,##0.0</c:formatCode>
                <c:ptCount val="12"/>
                <c:pt idx="0">
                  <c:v>4357.7659999999978</c:v>
                </c:pt>
                <c:pt idx="1">
                  <c:v>4358.8489999999974</c:v>
                </c:pt>
                <c:pt idx="2">
                  <c:v>4358.8489999999974</c:v>
                </c:pt>
                <c:pt idx="3">
                  <c:v>4374.9449999999997</c:v>
                </c:pt>
                <c:pt idx="4">
                  <c:v>4375.1819999999998</c:v>
                </c:pt>
                <c:pt idx="5">
                  <c:v>4375.1819999999998</c:v>
                </c:pt>
                <c:pt idx="6">
                  <c:v>4383.5510000000004</c:v>
                </c:pt>
                <c:pt idx="7">
                  <c:v>4384.0820000000003</c:v>
                </c:pt>
                <c:pt idx="8">
                  <c:v>4386.2160000000003</c:v>
                </c:pt>
                <c:pt idx="9">
                  <c:v>4402.1590000000006</c:v>
                </c:pt>
                <c:pt idx="10">
                  <c:v>4399.139000000001</c:v>
                </c:pt>
                <c:pt idx="11">
                  <c:v>4399.139000000001</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Region (ULK)</c:v>
                </c:pt>
              </c:strCache>
            </c:strRef>
          </c:tx>
          <c:spPr>
            <a:pattFill prst="ltUpDiag">
              <a:fgClr>
                <a:schemeClr val="tx2"/>
              </a:fgClr>
              <a:bgClr>
                <a:schemeClr val="bg1"/>
              </a:bgClr>
            </a:pattFill>
          </c:spPr>
          <c:invertIfNegative val="0"/>
          <c:val>
            <c:numRef>
              <c:f>'6'!$B$19:$M$19</c:f>
              <c:numCache>
                <c:formatCode>#,##0.0</c:formatCode>
                <c:ptCount val="12"/>
                <c:pt idx="0">
                  <c:v>9932.5788599999978</c:v>
                </c:pt>
                <c:pt idx="1">
                  <c:v>9932.5788599999978</c:v>
                </c:pt>
                <c:pt idx="2">
                  <c:v>9932.5788599999978</c:v>
                </c:pt>
                <c:pt idx="3">
                  <c:v>9932.5728599999984</c:v>
                </c:pt>
                <c:pt idx="4">
                  <c:v>9932.5728599999984</c:v>
                </c:pt>
                <c:pt idx="5">
                  <c:v>9932.5728599999984</c:v>
                </c:pt>
                <c:pt idx="6">
                  <c:v>9932.5728599999984</c:v>
                </c:pt>
                <c:pt idx="7">
                  <c:v>9932.5728599999984</c:v>
                </c:pt>
                <c:pt idx="8">
                  <c:v>9932.5728599999984</c:v>
                </c:pt>
                <c:pt idx="9">
                  <c:v>9933.6028599999991</c:v>
                </c:pt>
                <c:pt idx="10">
                  <c:v>9933.6028599999991</c:v>
                </c:pt>
                <c:pt idx="11">
                  <c:v>9933.5028599999987</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Region (ZLK)</c:v>
                </c:pt>
              </c:strCache>
            </c:strRef>
          </c:tx>
          <c:spPr>
            <a:pattFill prst="ltUpDiag">
              <a:fgClr>
                <a:schemeClr val="accent5"/>
              </a:fgClr>
              <a:bgClr>
                <a:schemeClr val="bg1"/>
              </a:bgClr>
            </a:pattFill>
          </c:spPr>
          <c:invertIfNegative val="0"/>
          <c:val>
            <c:numRef>
              <c:f>'6'!$B$20:$M$20</c:f>
              <c:numCache>
                <c:formatCode>#,##0.0</c:formatCode>
                <c:ptCount val="12"/>
                <c:pt idx="0">
                  <c:v>1286.3239999999996</c:v>
                </c:pt>
                <c:pt idx="1">
                  <c:v>1286.2749999999996</c:v>
                </c:pt>
                <c:pt idx="2">
                  <c:v>1287.5689999999997</c:v>
                </c:pt>
                <c:pt idx="3">
                  <c:v>1287.5739999999998</c:v>
                </c:pt>
                <c:pt idx="4">
                  <c:v>1287.5739999999996</c:v>
                </c:pt>
                <c:pt idx="5">
                  <c:v>1287.5749999999996</c:v>
                </c:pt>
                <c:pt idx="6">
                  <c:v>1284.1889999999999</c:v>
                </c:pt>
                <c:pt idx="7">
                  <c:v>1283.8879999999995</c:v>
                </c:pt>
                <c:pt idx="8">
                  <c:v>1284.0599999999995</c:v>
                </c:pt>
                <c:pt idx="9">
                  <c:v>1256.7549999999997</c:v>
                </c:pt>
                <c:pt idx="10">
                  <c:v>1256.7549999999997</c:v>
                </c:pt>
                <c:pt idx="11">
                  <c:v>1256.7549999999997</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9.5308268861317002E-4"/>
          <c:y val="1.2432571361490936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Industry</c:v>
                </c:pt>
              </c:strCache>
            </c:strRef>
          </c:tx>
          <c:spPr>
            <a:solidFill>
              <a:schemeClr val="accent1"/>
            </a:solidFill>
          </c:spPr>
          <c:invertIfNegative val="0"/>
          <c:val>
            <c:numRef>
              <c:f>'7.1'!$B$8:$M$8</c:f>
              <c:numCache>
                <c:formatCode>#,##0.0</c:formatCode>
                <c:ptCount val="12"/>
                <c:pt idx="0">
                  <c:v>2534.4369100000004</c:v>
                </c:pt>
                <c:pt idx="1">
                  <c:v>2148.0274919999997</c:v>
                </c:pt>
                <c:pt idx="2">
                  <c:v>2270.357825</c:v>
                </c:pt>
                <c:pt idx="3">
                  <c:v>1869.126444</c:v>
                </c:pt>
                <c:pt idx="4">
                  <c:v>1401.1359540000003</c:v>
                </c:pt>
                <c:pt idx="5">
                  <c:v>1174.6203149999999</c:v>
                </c:pt>
                <c:pt idx="6">
                  <c:v>1125.4226160000001</c:v>
                </c:pt>
                <c:pt idx="7">
                  <c:v>1122.5262080000002</c:v>
                </c:pt>
                <c:pt idx="8">
                  <c:v>1321.7075070000003</c:v>
                </c:pt>
                <c:pt idx="9">
                  <c:v>1425.6869029999996</c:v>
                </c:pt>
                <c:pt idx="10">
                  <c:v>1840.6404009999997</c:v>
                </c:pt>
                <c:pt idx="11">
                  <c:v>2219.17202</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Energy</c:v>
                </c:pt>
              </c:strCache>
            </c:strRef>
          </c:tx>
          <c:spPr>
            <a:solidFill>
              <a:schemeClr val="accent2"/>
            </a:solidFill>
          </c:spPr>
          <c:invertIfNegative val="0"/>
          <c:val>
            <c:numRef>
              <c:f>'7.1'!$B$9:$M$9</c:f>
              <c:numCache>
                <c:formatCode>#,##0.0</c:formatCode>
                <c:ptCount val="12"/>
                <c:pt idx="0">
                  <c:v>263.94361600000002</c:v>
                </c:pt>
                <c:pt idx="1">
                  <c:v>244.63105400000001</c:v>
                </c:pt>
                <c:pt idx="2">
                  <c:v>241.58258599999996</c:v>
                </c:pt>
                <c:pt idx="3">
                  <c:v>166.70659900000001</c:v>
                </c:pt>
                <c:pt idx="4">
                  <c:v>65.405346000000009</c:v>
                </c:pt>
                <c:pt idx="5">
                  <c:v>48.276135999999987</c:v>
                </c:pt>
                <c:pt idx="6">
                  <c:v>44.388198000000003</c:v>
                </c:pt>
                <c:pt idx="7">
                  <c:v>46.826394000000008</c:v>
                </c:pt>
                <c:pt idx="8">
                  <c:v>64.817177000000015</c:v>
                </c:pt>
                <c:pt idx="9">
                  <c:v>104.48795999999999</c:v>
                </c:pt>
                <c:pt idx="10">
                  <c:v>181.49495100000001</c:v>
                </c:pt>
                <c:pt idx="11">
                  <c:v>266.32868500000001</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Transport</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65.605285999999992</c:v>
                </c:pt>
                <c:pt idx="4">
                  <c:v>14.506164999999999</c:v>
                </c:pt>
                <c:pt idx="5">
                  <c:v>6.4438019999999989</c:v>
                </c:pt>
                <c:pt idx="6">
                  <c:v>5.2715950000000005</c:v>
                </c:pt>
                <c:pt idx="7">
                  <c:v>5.4492110000000018</c:v>
                </c:pt>
                <c:pt idx="8">
                  <c:v>15.720042000000003</c:v>
                </c:pt>
                <c:pt idx="9">
                  <c:v>37.039683999999987</c:v>
                </c:pt>
                <c:pt idx="10">
                  <c:v>53.283656999999991</c:v>
                </c:pt>
                <c:pt idx="11">
                  <c:v>91.876406000000003</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Construction</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23.064392999999995</c:v>
                </c:pt>
                <c:pt idx="4">
                  <c:v>7.7355840000000029</c:v>
                </c:pt>
                <c:pt idx="5">
                  <c:v>4.1486850000000004</c:v>
                </c:pt>
                <c:pt idx="6">
                  <c:v>1.9256400000000002</c:v>
                </c:pt>
                <c:pt idx="7">
                  <c:v>1.6778070000000003</c:v>
                </c:pt>
                <c:pt idx="8">
                  <c:v>5.8585509999999994</c:v>
                </c:pt>
                <c:pt idx="9">
                  <c:v>10.318900000000001</c:v>
                </c:pt>
                <c:pt idx="10">
                  <c:v>21.659917999999998</c:v>
                </c:pt>
                <c:pt idx="11">
                  <c:v>33.734371000000003</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Farming and forestry</c:v>
                </c:pt>
              </c:strCache>
            </c:strRef>
          </c:tx>
          <c:spPr>
            <a:solidFill>
              <a:schemeClr val="accent5"/>
            </a:solidFill>
          </c:spPr>
          <c:invertIfNegative val="0"/>
          <c:val>
            <c:numRef>
              <c:f>'7.1'!$B$12:$M$12</c:f>
              <c:numCache>
                <c:formatCode>#,##0.0</c:formatCode>
                <c:ptCount val="12"/>
                <c:pt idx="0">
                  <c:v>46.328311358915833</c:v>
                </c:pt>
                <c:pt idx="1">
                  <c:v>46.288848130705183</c:v>
                </c:pt>
                <c:pt idx="2">
                  <c:v>50.44055247545635</c:v>
                </c:pt>
                <c:pt idx="3">
                  <c:v>38.258868196556698</c:v>
                </c:pt>
                <c:pt idx="4">
                  <c:v>20.811974627413768</c:v>
                </c:pt>
                <c:pt idx="5">
                  <c:v>13.802954999999999</c:v>
                </c:pt>
                <c:pt idx="6">
                  <c:v>12.688574000000001</c:v>
                </c:pt>
                <c:pt idx="7">
                  <c:v>11.868486999999998</c:v>
                </c:pt>
                <c:pt idx="8">
                  <c:v>23.656325464583677</c:v>
                </c:pt>
                <c:pt idx="9">
                  <c:v>33.516448053012283</c:v>
                </c:pt>
                <c:pt idx="10">
                  <c:v>45.289646990176465</c:v>
                </c:pt>
                <c:pt idx="11">
                  <c:v>45.478848513085786</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Households</c:v>
                </c:pt>
              </c:strCache>
            </c:strRef>
          </c:tx>
          <c:spPr>
            <a:solidFill>
              <a:schemeClr val="accent6"/>
            </a:solidFill>
          </c:spPr>
          <c:invertIfNegative val="0"/>
          <c:val>
            <c:numRef>
              <c:f>'7.1'!$B$13:$M$13</c:f>
              <c:numCache>
                <c:formatCode>#,##0.0</c:formatCode>
                <c:ptCount val="12"/>
                <c:pt idx="0">
                  <c:v>5036.6700760000031</c:v>
                </c:pt>
                <c:pt idx="1">
                  <c:v>3967.0223739999988</c:v>
                </c:pt>
                <c:pt idx="2">
                  <c:v>3962.3937840000003</c:v>
                </c:pt>
                <c:pt idx="3">
                  <c:v>3106.2580460000027</c:v>
                </c:pt>
                <c:pt idx="4">
                  <c:v>1265.6965469999991</c:v>
                </c:pt>
                <c:pt idx="5">
                  <c:v>861.43505199999925</c:v>
                </c:pt>
                <c:pt idx="6">
                  <c:v>808.64457600000094</c:v>
                </c:pt>
                <c:pt idx="7">
                  <c:v>837.12446</c:v>
                </c:pt>
                <c:pt idx="8">
                  <c:v>1499.2435129999992</c:v>
                </c:pt>
                <c:pt idx="9">
                  <c:v>2287.4633370000006</c:v>
                </c:pt>
                <c:pt idx="10">
                  <c:v>3658.7853660000001</c:v>
                </c:pt>
                <c:pt idx="11">
                  <c:v>4998.2412280000062</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Retail, services, schools, health care</c:v>
                </c:pt>
              </c:strCache>
            </c:strRef>
          </c:tx>
          <c:spPr>
            <a:solidFill>
              <a:srgbClr val="F0948F"/>
            </a:solidFill>
          </c:spPr>
          <c:invertIfNegative val="0"/>
          <c:val>
            <c:numRef>
              <c:f>'7.1'!$B$14:$M$14</c:f>
              <c:numCache>
                <c:formatCode>#,##0.0</c:formatCode>
                <c:ptCount val="12"/>
                <c:pt idx="0">
                  <c:v>2824.9936239999975</c:v>
                </c:pt>
                <c:pt idx="1">
                  <c:v>2291.8603610000014</c:v>
                </c:pt>
                <c:pt idx="2">
                  <c:v>2274.1042319999997</c:v>
                </c:pt>
                <c:pt idx="3">
                  <c:v>1730.261123</c:v>
                </c:pt>
                <c:pt idx="4">
                  <c:v>643.09433499999943</c:v>
                </c:pt>
                <c:pt idx="5">
                  <c:v>380.70743000000016</c:v>
                </c:pt>
                <c:pt idx="6">
                  <c:v>357.01993100000016</c:v>
                </c:pt>
                <c:pt idx="7">
                  <c:v>354.08498399999979</c:v>
                </c:pt>
                <c:pt idx="8">
                  <c:v>673.32674199999974</c:v>
                </c:pt>
                <c:pt idx="9">
                  <c:v>1087.8851219999995</c:v>
                </c:pt>
                <c:pt idx="10">
                  <c:v>1848.0194999999999</c:v>
                </c:pt>
                <c:pt idx="11">
                  <c:v>2640.1887800000027</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Other</c:v>
                </c:pt>
              </c:strCache>
            </c:strRef>
          </c:tx>
          <c:spPr>
            <a:solidFill>
              <a:srgbClr val="F7C9C7"/>
            </a:solidFill>
          </c:spPr>
          <c:invertIfNegative val="0"/>
          <c:val>
            <c:numRef>
              <c:f>'7.1'!$B$15:$M$15</c:f>
              <c:numCache>
                <c:formatCode>#,##0.0</c:formatCode>
                <c:ptCount val="12"/>
                <c:pt idx="0">
                  <c:v>414.84937600000018</c:v>
                </c:pt>
                <c:pt idx="1">
                  <c:v>320.5511709999999</c:v>
                </c:pt>
                <c:pt idx="2">
                  <c:v>321.49931600000014</c:v>
                </c:pt>
                <c:pt idx="3">
                  <c:v>159.76550899999995</c:v>
                </c:pt>
                <c:pt idx="4">
                  <c:v>55.679831</c:v>
                </c:pt>
                <c:pt idx="5">
                  <c:v>50.888513999999979</c:v>
                </c:pt>
                <c:pt idx="6">
                  <c:v>30.504807999999997</c:v>
                </c:pt>
                <c:pt idx="7">
                  <c:v>30.225348999999987</c:v>
                </c:pt>
                <c:pt idx="8">
                  <c:v>66.840912000000003</c:v>
                </c:pt>
                <c:pt idx="9">
                  <c:v>102.565271</c:v>
                </c:pt>
                <c:pt idx="10">
                  <c:v>186.51587199999997</c:v>
                </c:pt>
                <c:pt idx="11">
                  <c:v>272.24549500000006</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en-US" sz="1000" b="1" i="0" baseline="0">
                <a:solidFill>
                  <a:srgbClr val="233060"/>
                </a:solidFill>
                <a:effectLst/>
              </a:rPr>
              <a:t>Heat consumption in Czech Regions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Industry</c:v>
                </c:pt>
              </c:strCache>
            </c:strRef>
          </c:tx>
          <c:spPr>
            <a:solidFill>
              <a:schemeClr val="tx2"/>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'7.2'!$B$5:$B$18</c:f>
              <c:numCache>
                <c:formatCode>#,##0.0</c:formatCode>
                <c:ptCount val="14"/>
                <c:pt idx="0">
                  <c:v>299.287351</c:v>
                </c:pt>
                <c:pt idx="1">
                  <c:v>859.8780880000005</c:v>
                </c:pt>
                <c:pt idx="2">
                  <c:v>460.87560899999994</c:v>
                </c:pt>
                <c:pt idx="3">
                  <c:v>210.70557100000002</c:v>
                </c:pt>
                <c:pt idx="4">
                  <c:v>126.71153799999999</c:v>
                </c:pt>
                <c:pt idx="5">
                  <c:v>726.82550100000003</c:v>
                </c:pt>
                <c:pt idx="6">
                  <c:v>175.92809000000003</c:v>
                </c:pt>
                <c:pt idx="7">
                  <c:v>4634.4142950000005</c:v>
                </c:pt>
                <c:pt idx="8">
                  <c:v>552.75384999999994</c:v>
                </c:pt>
                <c:pt idx="9">
                  <c:v>410.606987</c:v>
                </c:pt>
                <c:pt idx="10">
                  <c:v>881.89522099999999</c:v>
                </c:pt>
                <c:pt idx="11">
                  <c:v>5685.4154939999989</c:v>
                </c:pt>
                <c:pt idx="12">
                  <c:v>3619.9944639999994</c:v>
                </c:pt>
                <c:pt idx="13">
                  <c:v>1807.568536</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Energy</c:v>
                </c:pt>
              </c:strCache>
            </c:strRef>
          </c:tx>
          <c:spPr>
            <a:solidFill>
              <a:schemeClr val="accent2"/>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'7.2'!$C$5:$C$18</c:f>
              <c:numCache>
                <c:formatCode>#,##0.0</c:formatCode>
                <c:ptCount val="14"/>
                <c:pt idx="0">
                  <c:v>43.413169999999994</c:v>
                </c:pt>
                <c:pt idx="1">
                  <c:v>27.748439000000001</c:v>
                </c:pt>
                <c:pt idx="2">
                  <c:v>5.8465699999999998</c:v>
                </c:pt>
                <c:pt idx="3">
                  <c:v>93.212530000000001</c:v>
                </c:pt>
                <c:pt idx="4">
                  <c:v>41.504300000000001</c:v>
                </c:pt>
                <c:pt idx="5">
                  <c:v>6.1699399999999995</c:v>
                </c:pt>
                <c:pt idx="6">
                  <c:v>6.7069999999999999</c:v>
                </c:pt>
                <c:pt idx="7">
                  <c:v>682.41407600000014</c:v>
                </c:pt>
                <c:pt idx="8">
                  <c:v>52.770368999999995</c:v>
                </c:pt>
                <c:pt idx="9">
                  <c:v>23.096305000000001</c:v>
                </c:pt>
                <c:pt idx="10">
                  <c:v>2.81142</c:v>
                </c:pt>
                <c:pt idx="11">
                  <c:v>303.36341899999996</c:v>
                </c:pt>
                <c:pt idx="12">
                  <c:v>445.31563499999999</c:v>
                </c:pt>
                <c:pt idx="13">
                  <c:v>4.515528999999999</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Transport</c:v>
                </c:pt>
              </c:strCache>
            </c:strRef>
          </c:tx>
          <c:spPr>
            <a:solidFill>
              <a:schemeClr val="accent3"/>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'7.2'!$D$5:$D$18</c:f>
              <c:numCache>
                <c:formatCode>#,##0.0</c:formatCode>
                <c:ptCount val="14"/>
                <c:pt idx="0">
                  <c:v>201.75147000000004</c:v>
                </c:pt>
                <c:pt idx="1">
                  <c:v>44.381627999999999</c:v>
                </c:pt>
                <c:pt idx="2">
                  <c:v>0.57999999999999996</c:v>
                </c:pt>
                <c:pt idx="3">
                  <c:v>14.762049000000001</c:v>
                </c:pt>
                <c:pt idx="4">
                  <c:v>3.2188600000000003</c:v>
                </c:pt>
                <c:pt idx="5">
                  <c:v>16.5718</c:v>
                </c:pt>
                <c:pt idx="6">
                  <c:v>6.5789999999999997</c:v>
                </c:pt>
                <c:pt idx="7">
                  <c:v>47.649090999999977</c:v>
                </c:pt>
                <c:pt idx="8">
                  <c:v>1.0243800000000001</c:v>
                </c:pt>
                <c:pt idx="9">
                  <c:v>56.879545999999991</c:v>
                </c:pt>
                <c:pt idx="10">
                  <c:v>30.624250000000004</c:v>
                </c:pt>
                <c:pt idx="11">
                  <c:v>22.640823000000005</c:v>
                </c:pt>
                <c:pt idx="12">
                  <c:v>135.49075999999997</c:v>
                </c:pt>
                <c:pt idx="13">
                  <c:v>16.228439999999999</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Construction</c:v>
                </c:pt>
              </c:strCache>
            </c:strRef>
          </c:tx>
          <c:spPr>
            <a:solidFill>
              <a:schemeClr val="accent4"/>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'7.2'!$E$5:$E$18</c:f>
              <c:numCache>
                <c:formatCode>#,##0.0</c:formatCode>
                <c:ptCount val="14"/>
                <c:pt idx="0">
                  <c:v>34.941518000000002</c:v>
                </c:pt>
                <c:pt idx="1">
                  <c:v>5.0035440000000015</c:v>
                </c:pt>
                <c:pt idx="2">
                  <c:v>0.35699999999999998</c:v>
                </c:pt>
                <c:pt idx="3">
                  <c:v>15.689587000000001</c:v>
                </c:pt>
                <c:pt idx="4">
                  <c:v>3.9566699999999995</c:v>
                </c:pt>
                <c:pt idx="5">
                  <c:v>6.843</c:v>
                </c:pt>
                <c:pt idx="6">
                  <c:v>1.1688000000000001</c:v>
                </c:pt>
                <c:pt idx="7">
                  <c:v>67.159612999999993</c:v>
                </c:pt>
                <c:pt idx="8">
                  <c:v>21.905714</c:v>
                </c:pt>
                <c:pt idx="9">
                  <c:v>22.239315999999999</c:v>
                </c:pt>
                <c:pt idx="10">
                  <c:v>3.1566999999999998</c:v>
                </c:pt>
                <c:pt idx="11">
                  <c:v>1.2141949999999999</c:v>
                </c:pt>
                <c:pt idx="12">
                  <c:v>10.476224</c:v>
                </c:pt>
                <c:pt idx="13">
                  <c:v>12.451620999999999</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Farming and forestry</c:v>
                </c:pt>
              </c:strCache>
            </c:strRef>
          </c:tx>
          <c:spPr>
            <a:solidFill>
              <a:schemeClr val="accent5"/>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'7.2'!$F$5:$F$18</c:f>
              <c:numCache>
                <c:formatCode>#,##0.0</c:formatCode>
                <c:ptCount val="14"/>
                <c:pt idx="0">
                  <c:v>5.4632350000000001</c:v>
                </c:pt>
                <c:pt idx="1">
                  <c:v>22.381957809906051</c:v>
                </c:pt>
                <c:pt idx="2">
                  <c:v>68.031105999999994</c:v>
                </c:pt>
                <c:pt idx="3">
                  <c:v>6.4287299999999998</c:v>
                </c:pt>
                <c:pt idx="4">
                  <c:v>48.731111000000006</c:v>
                </c:pt>
                <c:pt idx="5">
                  <c:v>1.083</c:v>
                </c:pt>
                <c:pt idx="6">
                  <c:v>9.9210899999999995</c:v>
                </c:pt>
                <c:pt idx="7">
                  <c:v>14.904337</c:v>
                </c:pt>
                <c:pt idx="8">
                  <c:v>9.1535980000000006</c:v>
                </c:pt>
                <c:pt idx="9">
                  <c:v>42.518260000000005</c:v>
                </c:pt>
                <c:pt idx="10">
                  <c:v>41.995252000000001</c:v>
                </c:pt>
                <c:pt idx="11">
                  <c:v>21.109261</c:v>
                </c:pt>
                <c:pt idx="12">
                  <c:v>85.89182999999997</c:v>
                </c:pt>
                <c:pt idx="13">
                  <c:v>10.817072</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Households</c:v>
                </c:pt>
              </c:strCache>
            </c:strRef>
          </c:tx>
          <c:spPr>
            <a:solidFill>
              <a:schemeClr val="accent6"/>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'7.2'!$G$5:$G$18</c:f>
              <c:numCache>
                <c:formatCode>#,##0.0</c:formatCode>
                <c:ptCount val="14"/>
                <c:pt idx="0">
                  <c:v>6110.9546700000064</c:v>
                </c:pt>
                <c:pt idx="1">
                  <c:v>1974.4134259999996</c:v>
                </c:pt>
                <c:pt idx="2">
                  <c:v>2267.4777289999997</c:v>
                </c:pt>
                <c:pt idx="3">
                  <c:v>1561.3305590000004</c:v>
                </c:pt>
                <c:pt idx="4">
                  <c:v>833.92205300000114</c:v>
                </c:pt>
                <c:pt idx="5">
                  <c:v>1453.3108689999997</c:v>
                </c:pt>
                <c:pt idx="6">
                  <c:v>962.94263799999965</c:v>
                </c:pt>
                <c:pt idx="7">
                  <c:v>5204.9492780000019</c:v>
                </c:pt>
                <c:pt idx="8">
                  <c:v>1488.0219989999991</c:v>
                </c:pt>
                <c:pt idx="9">
                  <c:v>1235.2304809999994</c:v>
                </c:pt>
                <c:pt idx="10">
                  <c:v>1755.2764160000008</c:v>
                </c:pt>
                <c:pt idx="11">
                  <c:v>2438.3193569999994</c:v>
                </c:pt>
                <c:pt idx="12">
                  <c:v>3810.3607539999989</c:v>
                </c:pt>
                <c:pt idx="13">
                  <c:v>1192.46813</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Retail, services, schools, health care</c:v>
                </c:pt>
              </c:strCache>
            </c:strRef>
          </c:tx>
          <c:spPr>
            <a:solidFill>
              <a:srgbClr val="F0948F"/>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'7.2'!$H$5:$H$18</c:f>
              <c:numCache>
                <c:formatCode>#,##0.0</c:formatCode>
                <c:ptCount val="14"/>
                <c:pt idx="0">
                  <c:v>3873.5204539999986</c:v>
                </c:pt>
                <c:pt idx="1">
                  <c:v>1344.5633859999994</c:v>
                </c:pt>
                <c:pt idx="2">
                  <c:v>741.06094800000028</c:v>
                </c:pt>
                <c:pt idx="3">
                  <c:v>693.51871400000005</c:v>
                </c:pt>
                <c:pt idx="4">
                  <c:v>331.46740099999982</c:v>
                </c:pt>
                <c:pt idx="5">
                  <c:v>968.39910699999996</c:v>
                </c:pt>
                <c:pt idx="6">
                  <c:v>537.90585499999986</c:v>
                </c:pt>
                <c:pt idx="7">
                  <c:v>2610.1813930000058</c:v>
                </c:pt>
                <c:pt idx="8">
                  <c:v>852.2812500000008</c:v>
                </c:pt>
                <c:pt idx="9">
                  <c:v>762.12543600000026</c:v>
                </c:pt>
                <c:pt idx="10">
                  <c:v>1139.5637410000006</c:v>
                </c:pt>
                <c:pt idx="11">
                  <c:v>1083.5862109999996</c:v>
                </c:pt>
                <c:pt idx="12">
                  <c:v>1625.7900780000002</c:v>
                </c:pt>
                <c:pt idx="13">
                  <c:v>541.58218999999974</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Other</c:v>
                </c:pt>
              </c:strCache>
            </c:strRef>
          </c:tx>
          <c:spPr>
            <a:solidFill>
              <a:srgbClr val="F7C9C7"/>
            </a:solidFill>
          </c:spPr>
          <c:invertIfNegative val="0"/>
          <c:cat>
            <c:strRef>
              <c:f>'7.2'!$A$5:$A$18</c:f>
              <c:strCache>
                <c:ptCount val="14"/>
                <c:pt idx="0">
                  <c:v>Prague</c:v>
                </c:pt>
                <c:pt idx="1">
                  <c:v>Jihočeský Region</c:v>
                </c:pt>
                <c:pt idx="2">
                  <c:v>Jihomoravský Region</c:v>
                </c:pt>
                <c:pt idx="3">
                  <c:v>Karlovarský Region</c:v>
                </c:pt>
                <c:pt idx="4">
                  <c:v>Vysočina Region</c:v>
                </c:pt>
                <c:pt idx="5">
                  <c:v>Královéhradecký Region</c:v>
                </c:pt>
                <c:pt idx="6">
                  <c:v>Liberecký Region</c:v>
                </c:pt>
                <c:pt idx="7">
                  <c:v>Moravskoslezský Region</c:v>
                </c:pt>
                <c:pt idx="8">
                  <c:v>Olomoucký Region</c:v>
                </c:pt>
                <c:pt idx="9">
                  <c:v>Pardubický Region</c:v>
                </c:pt>
                <c:pt idx="10">
                  <c:v>Plzeňský Region</c:v>
                </c:pt>
                <c:pt idx="11">
                  <c:v>Středočeský Region</c:v>
                </c:pt>
                <c:pt idx="12">
                  <c:v>Ústecký Region</c:v>
                </c:pt>
                <c:pt idx="13">
                  <c:v>Zlínský Region</c:v>
                </c:pt>
              </c:strCache>
            </c:strRef>
          </c:cat>
          <c:val>
            <c:numRef>
              <c:f>'7.2'!$I$5:$I$18</c:f>
              <c:numCache>
                <c:formatCode>#,##0.0</c:formatCode>
                <c:ptCount val="14"/>
                <c:pt idx="0">
                  <c:v>98.13148200000002</c:v>
                </c:pt>
                <c:pt idx="1">
                  <c:v>185.48459299999996</c:v>
                </c:pt>
                <c:pt idx="2">
                  <c:v>1003.3577330000003</c:v>
                </c:pt>
                <c:pt idx="3">
                  <c:v>145.64166299999999</c:v>
                </c:pt>
                <c:pt idx="4">
                  <c:v>7.5213659999999978</c:v>
                </c:pt>
                <c:pt idx="5">
                  <c:v>53.643131999999994</c:v>
                </c:pt>
                <c:pt idx="6">
                  <c:v>12.153387</c:v>
                </c:pt>
                <c:pt idx="7">
                  <c:v>53.54524500000003</c:v>
                </c:pt>
                <c:pt idx="8">
                  <c:v>15.35943</c:v>
                </c:pt>
                <c:pt idx="9">
                  <c:v>195.39207499999995</c:v>
                </c:pt>
                <c:pt idx="10">
                  <c:v>52.604800000000012</c:v>
                </c:pt>
                <c:pt idx="11">
                  <c:v>15.469388</c:v>
                </c:pt>
                <c:pt idx="12">
                  <c:v>170.49059599999993</c:v>
                </c:pt>
                <c:pt idx="13">
                  <c:v>3.3365339999999999</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National economy sectors' shares of heat consumption in the CR</a:t>
            </a:r>
            <a:endParaRPr lang="cs-CZ" sz="1000">
              <a:solidFill>
                <a:srgbClr val="233060"/>
              </a:solidFill>
              <a:effectLst/>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701412612653993"/>
                  <c:y val="3.418422034855343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5278052338974288"/>
                  <c:y val="9.1158028824581808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3.3838699102164381E-3"/>
                  <c:y val="-1.528387726267871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Industry</c:v>
                </c:pt>
                <c:pt idx="1">
                  <c:v>Energy</c:v>
                </c:pt>
                <c:pt idx="2">
                  <c:v>Transport</c:v>
                </c:pt>
                <c:pt idx="3">
                  <c:v>Construction</c:v>
                </c:pt>
                <c:pt idx="4">
                  <c:v>Farming and forestry</c:v>
                </c:pt>
                <c:pt idx="5">
                  <c:v>Households</c:v>
                </c:pt>
                <c:pt idx="6">
                  <c:v>Retail, services, schools, health care</c:v>
                </c:pt>
                <c:pt idx="7">
                  <c:v>Other</c:v>
                </c:pt>
              </c:strCache>
            </c:strRef>
          </c:cat>
          <c:val>
            <c:numRef>
              <c:f>'7.2'!$B$4:$I$4</c:f>
              <c:numCache>
                <c:formatCode>#,##0.0</c:formatCode>
                <c:ptCount val="8"/>
                <c:pt idx="0">
                  <c:v>20452.860594999998</c:v>
                </c:pt>
                <c:pt idx="1">
                  <c:v>1738.888702</c:v>
                </c:pt>
                <c:pt idx="2">
                  <c:v>598.38209700000004</c:v>
                </c:pt>
                <c:pt idx="3">
                  <c:v>206.56350199999997</c:v>
                </c:pt>
                <c:pt idx="4">
                  <c:v>388.42983980990601</c:v>
                </c:pt>
                <c:pt idx="5">
                  <c:v>32288.978359000008</c:v>
                </c:pt>
                <c:pt idx="6">
                  <c:v>17105.546164000007</c:v>
                </c:pt>
                <c:pt idx="7">
                  <c:v>2012.1314239999999</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Industry</c:v>
                </c:pt>
              </c:strCache>
            </c:strRef>
          </c:tx>
          <c:invertIfNegative val="0"/>
          <c:val>
            <c:numRef>
              <c:f>'8.1'!$B$28:$M$28</c:f>
              <c:numCache>
                <c:formatCode>#,##0.0</c:formatCode>
                <c:ptCount val="12"/>
                <c:pt idx="0">
                  <c:v>47.715814999999999</c:v>
                </c:pt>
                <c:pt idx="1">
                  <c:v>42.020482999999999</c:v>
                </c:pt>
                <c:pt idx="2">
                  <c:v>37.450887000000002</c:v>
                </c:pt>
                <c:pt idx="3">
                  <c:v>30.960691999999998</c:v>
                </c:pt>
                <c:pt idx="4">
                  <c:v>11.425945</c:v>
                </c:pt>
                <c:pt idx="5">
                  <c:v>7.2594080000000005</c:v>
                </c:pt>
                <c:pt idx="6">
                  <c:v>7.0709330000000001</c:v>
                </c:pt>
                <c:pt idx="7">
                  <c:v>7.9777800000000001</c:v>
                </c:pt>
                <c:pt idx="8">
                  <c:v>16.897959999999998</c:v>
                </c:pt>
                <c:pt idx="9">
                  <c:v>18.548584999999999</c:v>
                </c:pt>
                <c:pt idx="10">
                  <c:v>29.017265999999999</c:v>
                </c:pt>
                <c:pt idx="11">
                  <c:v>42.941597000000002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Energy</c:v>
                </c:pt>
              </c:strCache>
            </c:strRef>
          </c:tx>
          <c:invertIfNegative val="0"/>
          <c:val>
            <c:numRef>
              <c:f>'8.1'!$B$29:$M$29</c:f>
              <c:numCache>
                <c:formatCode>#,##0.0</c:formatCode>
                <c:ptCount val="12"/>
                <c:pt idx="0">
                  <c:v>4.3658729999999997</c:v>
                </c:pt>
                <c:pt idx="1">
                  <c:v>15.016503999999998</c:v>
                </c:pt>
                <c:pt idx="2">
                  <c:v>6.7099070000000003</c:v>
                </c:pt>
                <c:pt idx="3">
                  <c:v>4.8160299999999996</c:v>
                </c:pt>
                <c:pt idx="4">
                  <c:v>1.365456</c:v>
                </c:pt>
                <c:pt idx="5">
                  <c:v>0.537076</c:v>
                </c:pt>
                <c:pt idx="6">
                  <c:v>0.292236</c:v>
                </c:pt>
                <c:pt idx="7">
                  <c:v>0.22553999999999999</c:v>
                </c:pt>
                <c:pt idx="8">
                  <c:v>0.54923900000000003</c:v>
                </c:pt>
                <c:pt idx="9">
                  <c:v>3.8788770000000001</c:v>
                </c:pt>
                <c:pt idx="10">
                  <c:v>2.2477800000000001</c:v>
                </c:pt>
                <c:pt idx="11">
                  <c:v>3.408652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Transport</c:v>
                </c:pt>
              </c:strCache>
            </c:strRef>
          </c:tx>
          <c:invertIfNegative val="0"/>
          <c:val>
            <c:numRef>
              <c:f>'8.1'!$B$30:$M$30</c:f>
              <c:numCache>
                <c:formatCode>#,##0.0</c:formatCode>
                <c:ptCount val="12"/>
                <c:pt idx="0">
                  <c:v>42.649305999999996</c:v>
                </c:pt>
                <c:pt idx="1">
                  <c:v>37.792346999999999</c:v>
                </c:pt>
                <c:pt idx="2">
                  <c:v>32.950806</c:v>
                </c:pt>
                <c:pt idx="3">
                  <c:v>24.802735000000002</c:v>
                </c:pt>
                <c:pt idx="4">
                  <c:v>5.290083000000001</c:v>
                </c:pt>
                <c:pt idx="5">
                  <c:v>2.5941990000000001</c:v>
                </c:pt>
                <c:pt idx="6">
                  <c:v>1.9805570000000001</c:v>
                </c:pt>
                <c:pt idx="7">
                  <c:v>2.2002770000000003</c:v>
                </c:pt>
                <c:pt idx="8">
                  <c:v>6.3207749999999994</c:v>
                </c:pt>
                <c:pt idx="9">
                  <c:v>11.784013999999999</c:v>
                </c:pt>
                <c:pt idx="10">
                  <c:v>8.5827910000000003</c:v>
                </c:pt>
                <c:pt idx="11">
                  <c:v>24.80358</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Construction</c:v>
                </c:pt>
              </c:strCache>
            </c:strRef>
          </c:tx>
          <c:invertIfNegative val="0"/>
          <c:val>
            <c:numRef>
              <c:f>'8.1'!$B$31:$M$31</c:f>
              <c:numCache>
                <c:formatCode>#,##0.0</c:formatCode>
                <c:ptCount val="12"/>
                <c:pt idx="0">
                  <c:v>5.5106859999999998</c:v>
                </c:pt>
                <c:pt idx="1">
                  <c:v>6.2071589999999999</c:v>
                </c:pt>
                <c:pt idx="2">
                  <c:v>4.9834899999999998</c:v>
                </c:pt>
                <c:pt idx="3">
                  <c:v>4.4035079999999995</c:v>
                </c:pt>
                <c:pt idx="4">
                  <c:v>1.5367029999999999</c:v>
                </c:pt>
                <c:pt idx="5">
                  <c:v>0.61865800000000004</c:v>
                </c:pt>
                <c:pt idx="6">
                  <c:v>0.40008799999999994</c:v>
                </c:pt>
                <c:pt idx="7">
                  <c:v>0.384905</c:v>
                </c:pt>
                <c:pt idx="8">
                  <c:v>0.76839900000000005</c:v>
                </c:pt>
                <c:pt idx="9">
                  <c:v>1.5064310000000001</c:v>
                </c:pt>
                <c:pt idx="10">
                  <c:v>3.6664460000000001</c:v>
                </c:pt>
                <c:pt idx="11">
                  <c:v>4.9550450000000001</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Farming and forestry</c:v>
                </c:pt>
              </c:strCache>
            </c:strRef>
          </c:tx>
          <c:spPr>
            <a:solidFill>
              <a:schemeClr val="accent5"/>
            </a:solidFill>
          </c:spPr>
          <c:invertIfNegative val="0"/>
          <c:val>
            <c:numRef>
              <c:f>'8.1'!$B$32:$M$32</c:f>
              <c:numCache>
                <c:formatCode>#,##0.0</c:formatCode>
                <c:ptCount val="12"/>
                <c:pt idx="0">
                  <c:v>1.10128</c:v>
                </c:pt>
                <c:pt idx="1">
                  <c:v>0.80010999999999999</c:v>
                </c:pt>
                <c:pt idx="2">
                  <c:v>0.71798800000000007</c:v>
                </c:pt>
                <c:pt idx="3">
                  <c:v>0.44980600000000004</c:v>
                </c:pt>
                <c:pt idx="4">
                  <c:v>0.33068899999999996</c:v>
                </c:pt>
                <c:pt idx="5">
                  <c:v>5.9209999999999999E-2</c:v>
                </c:pt>
                <c:pt idx="6">
                  <c:v>4.8000000000000001E-2</c:v>
                </c:pt>
                <c:pt idx="7">
                  <c:v>5.6000000000000001E-2</c:v>
                </c:pt>
                <c:pt idx="8">
                  <c:v>0.16372100000000001</c:v>
                </c:pt>
                <c:pt idx="9">
                  <c:v>0.27200799999999997</c:v>
                </c:pt>
                <c:pt idx="10">
                  <c:v>0.64289799999999997</c:v>
                </c:pt>
                <c:pt idx="11">
                  <c:v>0.82152499999999995</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Households</c:v>
                </c:pt>
              </c:strCache>
            </c:strRef>
          </c:tx>
          <c:spPr>
            <a:solidFill>
              <a:schemeClr val="accent6"/>
            </a:solidFill>
          </c:spPr>
          <c:invertIfNegative val="0"/>
          <c:val>
            <c:numRef>
              <c:f>'8.1'!$B$33:$M$33</c:f>
              <c:numCache>
                <c:formatCode>#,##0.0</c:formatCode>
                <c:ptCount val="12"/>
                <c:pt idx="0">
                  <c:v>953.88071700000012</c:v>
                </c:pt>
                <c:pt idx="1">
                  <c:v>718.44400900000005</c:v>
                </c:pt>
                <c:pt idx="2">
                  <c:v>738.40499000000011</c:v>
                </c:pt>
                <c:pt idx="3">
                  <c:v>569.30357200000003</c:v>
                </c:pt>
                <c:pt idx="4">
                  <c:v>243.94066700000002</c:v>
                </c:pt>
                <c:pt idx="5">
                  <c:v>164.98928999999998</c:v>
                </c:pt>
                <c:pt idx="6">
                  <c:v>152.84965499999996</c:v>
                </c:pt>
                <c:pt idx="7">
                  <c:v>180.58296099999993</c:v>
                </c:pt>
                <c:pt idx="8">
                  <c:v>280.64614900000004</c:v>
                </c:pt>
                <c:pt idx="9">
                  <c:v>447.82650299999995</c:v>
                </c:pt>
                <c:pt idx="10">
                  <c:v>709.07818699999996</c:v>
                </c:pt>
                <c:pt idx="11">
                  <c:v>951.00796999999989</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Retail, services, schools, health care</c:v>
                </c:pt>
              </c:strCache>
            </c:strRef>
          </c:tx>
          <c:spPr>
            <a:solidFill>
              <a:srgbClr val="F0948F"/>
            </a:solidFill>
          </c:spPr>
          <c:invertIfNegative val="0"/>
          <c:val>
            <c:numRef>
              <c:f>'8.1'!$B$34:$M$34</c:f>
              <c:numCache>
                <c:formatCode>#,##0.0</c:formatCode>
                <c:ptCount val="12"/>
                <c:pt idx="0">
                  <c:v>653.42030200000022</c:v>
                </c:pt>
                <c:pt idx="1">
                  <c:v>552.83078899999987</c:v>
                </c:pt>
                <c:pt idx="2">
                  <c:v>510.95698600000003</c:v>
                </c:pt>
                <c:pt idx="3">
                  <c:v>418.01604100000003</c:v>
                </c:pt>
                <c:pt idx="4">
                  <c:v>160.05782100000005</c:v>
                </c:pt>
                <c:pt idx="5">
                  <c:v>86.572472000000005</c:v>
                </c:pt>
                <c:pt idx="6">
                  <c:v>64.203590999999989</c:v>
                </c:pt>
                <c:pt idx="7">
                  <c:v>61.932539999999989</c:v>
                </c:pt>
                <c:pt idx="8">
                  <c:v>129.47936999999999</c:v>
                </c:pt>
                <c:pt idx="9">
                  <c:v>229.43794400000002</c:v>
                </c:pt>
                <c:pt idx="10">
                  <c:v>406.21019500000011</c:v>
                </c:pt>
                <c:pt idx="11">
                  <c:v>600.40240300000005</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Other</c:v>
                </c:pt>
              </c:strCache>
            </c:strRef>
          </c:tx>
          <c:spPr>
            <a:solidFill>
              <a:srgbClr val="F7C9C7"/>
            </a:solidFill>
          </c:spPr>
          <c:invertIfNegative val="0"/>
          <c:val>
            <c:numRef>
              <c:f>'8.1'!$B$35:$M$35</c:f>
              <c:numCache>
                <c:formatCode>#,##0.0</c:formatCode>
                <c:ptCount val="12"/>
                <c:pt idx="0">
                  <c:v>18.850938999999997</c:v>
                </c:pt>
                <c:pt idx="1">
                  <c:v>13.667569</c:v>
                </c:pt>
                <c:pt idx="2">
                  <c:v>13.137539</c:v>
                </c:pt>
                <c:pt idx="3">
                  <c:v>10.453201999999999</c:v>
                </c:pt>
                <c:pt idx="4">
                  <c:v>3.1419329999999999</c:v>
                </c:pt>
                <c:pt idx="5">
                  <c:v>0.82835500000000006</c:v>
                </c:pt>
                <c:pt idx="6">
                  <c:v>0.72317200000000004</c:v>
                </c:pt>
                <c:pt idx="7">
                  <c:v>0.69236200000000003</c:v>
                </c:pt>
                <c:pt idx="8">
                  <c:v>2.3357250000000001</c:v>
                </c:pt>
                <c:pt idx="9">
                  <c:v>5.5385280000000003</c:v>
                </c:pt>
                <c:pt idx="10">
                  <c:v>11.507949</c:v>
                </c:pt>
                <c:pt idx="11">
                  <c:v>17.254208999999999</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5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'8.1'!$M$40</c:f>
              <c:strCache>
                <c:ptCount val="1"/>
                <c:pt idx="0">
                  <c:v>Installed capacity</c:v>
                </c:pt>
              </c:strCache>
            </c:strRef>
          </c:tx>
          <c:invertIfNegative val="0"/>
          <c:val>
            <c:numRef>
              <c:f>'8.1'!$N$40</c:f>
              <c:numCache>
                <c:formatCode>0.0%</c:formatCode>
                <c:ptCount val="1"/>
                <c:pt idx="0">
                  <c:v>4.1793629287273773E-2</c:v>
                </c:pt>
              </c:numCache>
            </c:numRef>
          </c:val>
          <c:extLst>
            <c:ext xmlns:c16="http://schemas.microsoft.com/office/drawing/2014/chart" uri="{C3380CC4-5D6E-409C-BE32-E72D297353CC}">
              <c16:uniqueId val="{00000000-92D8-4483-98D6-699F0B52D202}"/>
            </c:ext>
          </c:extLst>
        </c:ser>
        <c:ser>
          <c:idx val="1"/>
          <c:order val="1"/>
          <c:tx>
            <c:strRef>
              <c:f>'8.1'!$M$41</c:f>
              <c:strCache>
                <c:ptCount val="1"/>
                <c:pt idx="0">
                  <c:v>Gross heat production</c:v>
                </c:pt>
              </c:strCache>
            </c:strRef>
          </c:tx>
          <c:invertIfNegative val="0"/>
          <c:val>
            <c:numRef>
              <c:f>'8.1'!$N$41</c:f>
              <c:numCache>
                <c:formatCode>0.0%</c:formatCode>
                <c:ptCount val="1"/>
                <c:pt idx="0">
                  <c:v>3.3423657279494562E-2</c:v>
                </c:pt>
              </c:numCache>
            </c:numRef>
          </c:val>
          <c:extLst>
            <c:ext xmlns:c16="http://schemas.microsoft.com/office/drawing/2014/chart" uri="{C3380CC4-5D6E-409C-BE32-E72D297353CC}">
              <c16:uniqueId val="{00000001-92D8-4483-98D6-699F0B52D202}"/>
            </c:ext>
          </c:extLst>
        </c:ser>
        <c:ser>
          <c:idx val="2"/>
          <c:order val="2"/>
          <c:tx>
            <c:strRef>
              <c:f>'8.1'!$M$42</c:f>
              <c:strCache>
                <c:ptCount val="1"/>
                <c:pt idx="0">
                  <c:v>Heat supply</c:v>
                </c:pt>
              </c:strCache>
            </c:strRef>
          </c:tx>
          <c:invertIfNegative val="0"/>
          <c:val>
            <c:numRef>
              <c:f>'8.1'!$N$42</c:f>
              <c:numCache>
                <c:formatCode>0.0%</c:formatCode>
                <c:ptCount val="1"/>
                <c:pt idx="0">
                  <c:v>4.62178565189389E-2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58816911118508797"/>
          <c:h val="0.38208404215292496"/>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u="none" strike="noStrike" baseline="0">
                <a:solidFill>
                  <a:srgbClr val="233060"/>
                </a:solidFill>
                <a:effectLst/>
              </a:rPr>
              <a:t>Heat supply by fuel [</a:t>
            </a:r>
            <a:r>
              <a:rPr lang="cs-CZ" sz="1000" b="1" i="0" u="none" strike="noStrike" baseline="0">
                <a:solidFill>
                  <a:srgbClr val="233060"/>
                </a:solidFill>
                <a:effectLst/>
              </a:rPr>
              <a:t>TJ</a:t>
            </a:r>
            <a:r>
              <a:rPr lang="en-US" sz="1000" b="1" i="0" u="none" strike="noStrike" baseline="0">
                <a:solidFill>
                  <a:srgbClr val="233060"/>
                </a:solidFill>
                <a:effectLst/>
              </a:rPr>
              <a:t>]</a:t>
            </a:r>
            <a:endParaRPr lang="cs-CZ" sz="1000">
              <a:solidFill>
                <a:srgbClr val="233060"/>
              </a:solidFill>
            </a:endParaRP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Biomass</c:v>
                </c:pt>
              </c:strCache>
            </c:strRef>
          </c:tx>
          <c:spPr>
            <a:solidFill>
              <a:schemeClr val="accent1"/>
            </a:solidFill>
          </c:spPr>
          <c:invertIfNegative val="0"/>
          <c:val>
            <c:numRef>
              <c:f>'8.1'!$B$10:$M$10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Biogas</c:v>
                </c:pt>
              </c:strCache>
            </c:strRef>
          </c:tx>
          <c:spPr>
            <a:solidFill>
              <a:schemeClr val="accent2"/>
            </a:solidFill>
          </c:spPr>
          <c:invertIfNegative val="0"/>
          <c:val>
            <c:numRef>
              <c:f>'8.1'!$B$11:$M$11</c:f>
              <c:numCache>
                <c:formatCode>#,##0.0</c:formatCode>
                <c:ptCount val="12"/>
                <c:pt idx="0">
                  <c:v>4.1479999999999997</c:v>
                </c:pt>
                <c:pt idx="1">
                  <c:v>3.7770000000000001</c:v>
                </c:pt>
                <c:pt idx="2">
                  <c:v>4.2530000000000001</c:v>
                </c:pt>
                <c:pt idx="3">
                  <c:v>7.9669999999999996</c:v>
                </c:pt>
                <c:pt idx="4">
                  <c:v>6.8479999999999999</c:v>
                </c:pt>
                <c:pt idx="5">
                  <c:v>5.2409999999999997</c:v>
                </c:pt>
                <c:pt idx="6">
                  <c:v>4.476</c:v>
                </c:pt>
                <c:pt idx="7">
                  <c:v>4.7850000000000001</c:v>
                </c:pt>
                <c:pt idx="8">
                  <c:v>5.2809999999999997</c:v>
                </c:pt>
                <c:pt idx="9">
                  <c:v>8.2439999999999998</c:v>
                </c:pt>
                <c:pt idx="10">
                  <c:v>8.0990000000000002</c:v>
                </c:pt>
                <c:pt idx="11">
                  <c:v>7.2050000000000001</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Hard coal</c:v>
                </c:pt>
              </c:strCache>
            </c:strRef>
          </c:tx>
          <c:spPr>
            <a:solidFill>
              <a:schemeClr val="accent3"/>
            </a:solidFill>
          </c:spPr>
          <c:invertIfNegative val="0"/>
          <c:val>
            <c:numRef>
              <c:f>'8.1'!$B$12:$M$12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Electrical energy</c:v>
                </c:pt>
              </c:strCache>
            </c:strRef>
          </c:tx>
          <c:spPr>
            <a:solidFill>
              <a:schemeClr val="accent4"/>
            </a:solidFill>
          </c:spPr>
          <c:invertIfNegative val="0"/>
          <c:val>
            <c:numRef>
              <c:f>'8.1'!$B$13:$M$13</c:f>
              <c:numCache>
                <c:formatCode>#,##0.0</c:formatCode>
                <c:ptCount val="12"/>
                <c:pt idx="0">
                  <c:v>0</c:v>
                </c:pt>
                <c:pt idx="1">
                  <c:v>0</c:v>
                </c:pt>
                <c:pt idx="2">
                  <c:v>0</c:v>
                </c:pt>
                <c:pt idx="3">
                  <c:v>0</c:v>
                </c:pt>
                <c:pt idx="4">
                  <c:v>0</c:v>
                </c:pt>
                <c:pt idx="5">
                  <c:v>0.52800000000000002</c:v>
                </c:pt>
                <c:pt idx="6">
                  <c:v>0.96899999999999997</c:v>
                </c:pt>
                <c:pt idx="7">
                  <c:v>1.1180000000000001</c:v>
                </c:pt>
                <c:pt idx="8">
                  <c:v>0.22500000000000001</c:v>
                </c:pt>
                <c:pt idx="9">
                  <c:v>0</c:v>
                </c:pt>
                <c:pt idx="10">
                  <c:v>0</c:v>
                </c:pt>
                <c:pt idx="11">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Ambient energy (heat pump)</c:v>
                </c:pt>
              </c:strCache>
            </c:strRef>
          </c:tx>
          <c:spPr>
            <a:solidFill>
              <a:schemeClr val="accent5"/>
            </a:solidFill>
          </c:spPr>
          <c:invertIfNegative val="0"/>
          <c:val>
            <c:numRef>
              <c:f>'8.1'!$B$14:$M$14</c:f>
              <c:numCache>
                <c:formatCode>#,##0.0</c:formatCode>
                <c:ptCount val="12"/>
                <c:pt idx="0">
                  <c:v>0.50700000000000001</c:v>
                </c:pt>
                <c:pt idx="1">
                  <c:v>0.379</c:v>
                </c:pt>
                <c:pt idx="2">
                  <c:v>0.247</c:v>
                </c:pt>
                <c:pt idx="3">
                  <c:v>0.46300000000000002</c:v>
                </c:pt>
                <c:pt idx="4">
                  <c:v>0.68700000000000006</c:v>
                </c:pt>
                <c:pt idx="5">
                  <c:v>0.65800000000000003</c:v>
                </c:pt>
                <c:pt idx="6">
                  <c:v>0.46700000000000003</c:v>
                </c:pt>
                <c:pt idx="7">
                  <c:v>0.70599999999999996</c:v>
                </c:pt>
                <c:pt idx="8">
                  <c:v>0.96399999999999997</c:v>
                </c:pt>
                <c:pt idx="9">
                  <c:v>1.0920000000000001</c:v>
                </c:pt>
                <c:pt idx="10">
                  <c:v>0.32900000000000001</c:v>
                </c:pt>
                <c:pt idx="11">
                  <c:v>0.28499999999999998</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Solar energy (solar panel)</c:v>
                </c:pt>
              </c:strCache>
            </c:strRef>
          </c:tx>
          <c:spPr>
            <a:solidFill>
              <a:schemeClr val="accent6"/>
            </a:solidFill>
          </c:spPr>
          <c:invertIfNegative val="0"/>
          <c:val>
            <c:numRef>
              <c:f>'8.1'!$B$15:$M$15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Brown coal</c:v>
                </c:pt>
              </c:strCache>
            </c:strRef>
          </c:tx>
          <c:spPr>
            <a:solidFill>
              <a:srgbClr val="F0948F"/>
            </a:solidFill>
          </c:spPr>
          <c:invertIfNegative val="0"/>
          <c:val>
            <c:numRef>
              <c:f>'8.1'!$B$16:$M$16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Nuclear fuel</c:v>
                </c:pt>
              </c:strCache>
            </c:strRef>
          </c:tx>
          <c:spPr>
            <a:solidFill>
              <a:srgbClr val="F7C9C7"/>
            </a:solidFill>
          </c:spPr>
          <c:invertIfNegative val="0"/>
          <c:val>
            <c:numRef>
              <c:f>'8.1'!$B$17:$M$17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Coke</c:v>
                </c:pt>
              </c:strCache>
            </c:strRef>
          </c:tx>
          <c:spPr>
            <a:solidFill>
              <a:schemeClr val="tx1"/>
            </a:solidFill>
          </c:spPr>
          <c:invertIfNegative val="0"/>
          <c:val>
            <c:numRef>
              <c:f>'8.1'!$B$18:$M$18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Waste heat</c:v>
                </c:pt>
              </c:strCache>
            </c:strRef>
          </c:tx>
          <c:spPr>
            <a:solidFill>
              <a:srgbClr val="646363"/>
            </a:solidFill>
          </c:spPr>
          <c:invertIfNegative val="0"/>
          <c:val>
            <c:numRef>
              <c:f>'8.1'!$B$19:$M$19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Other liquid fuels</c:v>
                </c:pt>
              </c:strCache>
            </c:strRef>
          </c:tx>
          <c:spPr>
            <a:solidFill>
              <a:srgbClr val="9D9D9C"/>
            </a:solidFill>
          </c:spPr>
          <c:invertIfNegative val="0"/>
          <c:val>
            <c:numRef>
              <c:f>'8.1'!$B$20:$M$20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Other solid fuels</c:v>
                </c:pt>
              </c:strCache>
            </c:strRef>
          </c:tx>
          <c:spPr>
            <a:solidFill>
              <a:srgbClr val="D0D0D0"/>
            </a:solidFill>
          </c:spPr>
          <c:invertIfNegative val="0"/>
          <c:val>
            <c:numRef>
              <c:f>'8.1'!$B$21:$M$21</c:f>
              <c:numCache>
                <c:formatCode>#,##0.0</c:formatCode>
                <c:ptCount val="12"/>
                <c:pt idx="0">
                  <c:v>61.841000000000001</c:v>
                </c:pt>
                <c:pt idx="1">
                  <c:v>55.07</c:v>
                </c:pt>
                <c:pt idx="2">
                  <c:v>62.567999999999998</c:v>
                </c:pt>
                <c:pt idx="3">
                  <c:v>57.53</c:v>
                </c:pt>
                <c:pt idx="4">
                  <c:v>55.633000000000003</c:v>
                </c:pt>
                <c:pt idx="5">
                  <c:v>55.146000000000001</c:v>
                </c:pt>
                <c:pt idx="6">
                  <c:v>56.215000000000003</c:v>
                </c:pt>
                <c:pt idx="7">
                  <c:v>55.616</c:v>
                </c:pt>
                <c:pt idx="8">
                  <c:v>36.466000000000001</c:v>
                </c:pt>
                <c:pt idx="9">
                  <c:v>83.811000000000007</c:v>
                </c:pt>
                <c:pt idx="10">
                  <c:v>75.141000000000005</c:v>
                </c:pt>
                <c:pt idx="11">
                  <c:v>89.025999999999996</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Other gases</c:v>
                </c:pt>
              </c:strCache>
            </c:strRef>
          </c:tx>
          <c:spPr>
            <a:pattFill prst="ltUpDiag">
              <a:fgClr>
                <a:schemeClr val="tx2"/>
              </a:fgClr>
              <a:bgClr>
                <a:schemeClr val="bg1"/>
              </a:bgClr>
            </a:pattFill>
          </c:spPr>
          <c:invertIfNegative val="0"/>
          <c:val>
            <c:numRef>
              <c:f>'8.1'!$B$22:$M$22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Other</c:v>
                </c:pt>
              </c:strCache>
            </c:strRef>
          </c:tx>
          <c:spPr>
            <a:pattFill prst="ltUpDiag">
              <a:fgClr>
                <a:schemeClr val="accent5"/>
              </a:fgClr>
              <a:bgClr>
                <a:schemeClr val="bg1"/>
              </a:bgClr>
            </a:pattFill>
          </c:spPr>
          <c:invertIfNegative val="0"/>
          <c:val>
            <c:numRef>
              <c:f>'8.1'!$B$23:$M$23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Fuel oils</c:v>
                </c:pt>
              </c:strCache>
            </c:strRef>
          </c:tx>
          <c:spPr>
            <a:pattFill prst="ltUpDiag">
              <a:fgClr>
                <a:schemeClr val="accent2"/>
              </a:fgClr>
              <a:bgClr>
                <a:schemeClr val="bg1"/>
              </a:bgClr>
            </a:pattFill>
          </c:spPr>
          <c:invertIfNegative val="0"/>
          <c:val>
            <c:numRef>
              <c:f>'8.1'!$B$24:$M$24</c:f>
              <c:numCache>
                <c:formatCode>#,##0.0</c:formatCode>
                <c:ptCount val="12"/>
                <c:pt idx="0">
                  <c:v>8.1000000000000003E-2</c:v>
                </c:pt>
                <c:pt idx="1">
                  <c:v>0.439</c:v>
                </c:pt>
                <c:pt idx="2">
                  <c:v>0.35199999999999998</c:v>
                </c:pt>
                <c:pt idx="3">
                  <c:v>0.113</c:v>
                </c:pt>
                <c:pt idx="4">
                  <c:v>0</c:v>
                </c:pt>
                <c:pt idx="5">
                  <c:v>0</c:v>
                </c:pt>
                <c:pt idx="6">
                  <c:v>8.4000000000000005E-2</c:v>
                </c:pt>
                <c:pt idx="7">
                  <c:v>0</c:v>
                </c:pt>
                <c:pt idx="8">
                  <c:v>0</c:v>
                </c:pt>
                <c:pt idx="9">
                  <c:v>0</c:v>
                </c:pt>
                <c:pt idx="10">
                  <c:v>0</c:v>
                </c:pt>
                <c:pt idx="11">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Natural gas</c:v>
                </c:pt>
              </c:strCache>
            </c:strRef>
          </c:tx>
          <c:spPr>
            <a:pattFill prst="ltUpDiag">
              <a:fgClr>
                <a:schemeClr val="accent6"/>
              </a:fgClr>
              <a:bgClr>
                <a:schemeClr val="bg1"/>
              </a:bgClr>
            </a:pattFill>
          </c:spPr>
          <c:invertIfNegative val="0"/>
          <c:val>
            <c:numRef>
              <c:f>'8.1'!$B$25:$M$25</c:f>
              <c:numCache>
                <c:formatCode>#,##0.0</c:formatCode>
                <c:ptCount val="12"/>
                <c:pt idx="0">
                  <c:v>475.84029900000002</c:v>
                </c:pt>
                <c:pt idx="1">
                  <c:v>387.50688800000006</c:v>
                </c:pt>
                <c:pt idx="2">
                  <c:v>369.02893200000005</c:v>
                </c:pt>
                <c:pt idx="3">
                  <c:v>295.80798899999996</c:v>
                </c:pt>
                <c:pt idx="4">
                  <c:v>110.29457200000002</c:v>
                </c:pt>
                <c:pt idx="5">
                  <c:v>74.724498000000011</c:v>
                </c:pt>
                <c:pt idx="6">
                  <c:v>110.86938599999999</c:v>
                </c:pt>
                <c:pt idx="7">
                  <c:v>110.351658</c:v>
                </c:pt>
                <c:pt idx="8">
                  <c:v>128.972782</c:v>
                </c:pt>
                <c:pt idx="9">
                  <c:v>174.30072099999998</c:v>
                </c:pt>
                <c:pt idx="10">
                  <c:v>313.99705399999993</c:v>
                </c:pt>
                <c:pt idx="11">
                  <c:v>416.32418100000007</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'8.1'!$U$28:$U$35</c:f>
              <c:numCache>
                <c:formatCode>#,##0.0</c:formatCode>
                <c:ptCount val="8"/>
              </c:numCache>
            </c:numRef>
          </c:cat>
          <c:val>
            <c:numRef>
              <c:f>'8.1'!$P$28:$P$35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b="1" i="0" baseline="0">
                <a:solidFill>
                  <a:srgbClr val="233060"/>
                </a:solidFill>
                <a:effectLst/>
              </a:rPr>
              <a:t>Heat consumption by national economy sector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Industry</c:v>
                </c:pt>
              </c:strCache>
            </c:strRef>
          </c:tx>
          <c:invertIfNegative val="0"/>
          <c:val>
            <c:numRef>
              <c:f>'8.2'!$B$27:$M$27</c:f>
              <c:numCache>
                <c:formatCode>#,##0.0</c:formatCode>
                <c:ptCount val="12"/>
                <c:pt idx="0">
                  <c:v>111.157445</c:v>
                </c:pt>
                <c:pt idx="1">
                  <c:v>91.181236999999996</c:v>
                </c:pt>
                <c:pt idx="2">
                  <c:v>101.911676</c:v>
                </c:pt>
                <c:pt idx="3">
                  <c:v>77.486248999999987</c:v>
                </c:pt>
                <c:pt idx="4">
                  <c:v>53.490247000000011</c:v>
                </c:pt>
                <c:pt idx="5">
                  <c:v>41.324438999999998</c:v>
                </c:pt>
                <c:pt idx="6">
                  <c:v>44.480240999999992</c:v>
                </c:pt>
                <c:pt idx="7">
                  <c:v>44.508398</c:v>
                </c:pt>
                <c:pt idx="8">
                  <c:v>54.231515000000002</c:v>
                </c:pt>
                <c:pt idx="9">
                  <c:v>60.358263999999998</c:v>
                </c:pt>
                <c:pt idx="10">
                  <c:v>83.862081999999987</c:v>
                </c:pt>
                <c:pt idx="11">
                  <c:v>95.886295000000032</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Energy</c:v>
                </c:pt>
              </c:strCache>
            </c:strRef>
          </c:tx>
          <c:invertIfNegative val="0"/>
          <c:val>
            <c:numRef>
              <c:f>'8.2'!$B$28:$M$28</c:f>
              <c:numCache>
                <c:formatCode>#,##0.0</c:formatCode>
                <c:ptCount val="12"/>
                <c:pt idx="0">
                  <c:v>4.4390979999999995</c:v>
                </c:pt>
                <c:pt idx="1">
                  <c:v>3.5353620000000001</c:v>
                </c:pt>
                <c:pt idx="2">
                  <c:v>3.5514000000000001</c:v>
                </c:pt>
                <c:pt idx="3">
                  <c:v>2.9565920000000001</c:v>
                </c:pt>
                <c:pt idx="4">
                  <c:v>1.053663</c:v>
                </c:pt>
                <c:pt idx="5">
                  <c:v>0.67536000000000007</c:v>
                </c:pt>
                <c:pt idx="6">
                  <c:v>0.622</c:v>
                </c:pt>
                <c:pt idx="7">
                  <c:v>0.63461000000000001</c:v>
                </c:pt>
                <c:pt idx="8">
                  <c:v>1.2711579999999998</c:v>
                </c:pt>
                <c:pt idx="9">
                  <c:v>1.7645489999999999</c:v>
                </c:pt>
                <c:pt idx="10">
                  <c:v>2.9925640000000002</c:v>
                </c:pt>
                <c:pt idx="11">
                  <c:v>4.2520829999999998</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Transport</c:v>
                </c:pt>
              </c:strCache>
            </c:strRef>
          </c:tx>
          <c:invertIfNegative val="0"/>
          <c:val>
            <c:numRef>
              <c:f>'8.2'!$B$29:$M$29</c:f>
              <c:numCache>
                <c:formatCode>#,##0.0</c:formatCode>
                <c:ptCount val="12"/>
                <c:pt idx="0">
                  <c:v>8.892634000000001</c:v>
                </c:pt>
                <c:pt idx="1">
                  <c:v>7.2904480000000005</c:v>
                </c:pt>
                <c:pt idx="2">
                  <c:v>7.1065519999999998</c:v>
                </c:pt>
                <c:pt idx="3">
                  <c:v>4.8851140000000006</c:v>
                </c:pt>
                <c:pt idx="4">
                  <c:v>0.47775599999999996</c:v>
                </c:pt>
                <c:pt idx="5">
                  <c:v>0.180122</c:v>
                </c:pt>
                <c:pt idx="6">
                  <c:v>0.19953300000000002</c:v>
                </c:pt>
                <c:pt idx="7">
                  <c:v>0.21612399999999998</c:v>
                </c:pt>
                <c:pt idx="8">
                  <c:v>0.82834800000000008</c:v>
                </c:pt>
                <c:pt idx="9">
                  <c:v>2.2970269999999999</c:v>
                </c:pt>
                <c:pt idx="10">
                  <c:v>4.8004250000000006</c:v>
                </c:pt>
                <c:pt idx="11">
                  <c:v>7.2075449999999996</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Construction</c:v>
                </c:pt>
              </c:strCache>
            </c:strRef>
          </c:tx>
          <c:invertIfNegative val="0"/>
          <c:val>
            <c:numRef>
              <c:f>'8.2'!$B$30:$M$30</c:f>
              <c:numCache>
                <c:formatCode>#,##0.0</c:formatCode>
                <c:ptCount val="12"/>
                <c:pt idx="0">
                  <c:v>0.74526400000000004</c:v>
                </c:pt>
                <c:pt idx="1">
                  <c:v>0.61015700000000006</c:v>
                </c:pt>
                <c:pt idx="2">
                  <c:v>0.70063699999999995</c:v>
                </c:pt>
                <c:pt idx="3">
                  <c:v>0.52319000000000004</c:v>
                </c:pt>
                <c:pt idx="4">
                  <c:v>0.248116</c:v>
                </c:pt>
                <c:pt idx="5">
                  <c:v>0.15012900000000001</c:v>
                </c:pt>
                <c:pt idx="6">
                  <c:v>0.12796299999999999</c:v>
                </c:pt>
                <c:pt idx="7">
                  <c:v>0.12072699999999999</c:v>
                </c:pt>
                <c:pt idx="8">
                  <c:v>0.25011</c:v>
                </c:pt>
                <c:pt idx="9">
                  <c:v>0.31817800000000002</c:v>
                </c:pt>
                <c:pt idx="10">
                  <c:v>0.55272899999999991</c:v>
                </c:pt>
                <c:pt idx="11">
                  <c:v>0.65634400000000004</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Farming and forestry</c:v>
                </c:pt>
              </c:strCache>
            </c:strRef>
          </c:tx>
          <c:spPr>
            <a:solidFill>
              <a:schemeClr val="accent5"/>
            </a:solidFill>
          </c:spPr>
          <c:invertIfNegative val="0"/>
          <c:val>
            <c:numRef>
              <c:f>'8.2'!$B$31:$M$31</c:f>
              <c:numCache>
                <c:formatCode>#,##0.0</c:formatCode>
                <c:ptCount val="12"/>
                <c:pt idx="0">
                  <c:v>3.006704358915834</c:v>
                </c:pt>
                <c:pt idx="1">
                  <c:v>2.8736551307051785</c:v>
                </c:pt>
                <c:pt idx="2">
                  <c:v>3.12824847545635</c:v>
                </c:pt>
                <c:pt idx="3">
                  <c:v>2.5839471965566969</c:v>
                </c:pt>
                <c:pt idx="4">
                  <c:v>1.2235996274137688</c:v>
                </c:pt>
                <c:pt idx="5">
                  <c:v>0.52214300000000002</c:v>
                </c:pt>
                <c:pt idx="6">
                  <c:v>0.62663499999999994</c:v>
                </c:pt>
                <c:pt idx="7">
                  <c:v>0.54294600000000004</c:v>
                </c:pt>
                <c:pt idx="8">
                  <c:v>1.2561184645836807</c:v>
                </c:pt>
                <c:pt idx="9">
                  <c:v>1.7302090530122787</c:v>
                </c:pt>
                <c:pt idx="10">
                  <c:v>2.2633289901764782</c:v>
                </c:pt>
                <c:pt idx="11">
                  <c:v>2.624422513085789</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Households</c:v>
                </c:pt>
              </c:strCache>
            </c:strRef>
          </c:tx>
          <c:spPr>
            <a:solidFill>
              <a:schemeClr val="accent6"/>
            </a:solidFill>
          </c:spPr>
          <c:invertIfNegative val="0"/>
          <c:val>
            <c:numRef>
              <c:f>'8.2'!$B$32:$M$32</c:f>
              <c:numCache>
                <c:formatCode>#,##0.0</c:formatCode>
                <c:ptCount val="12"/>
                <c:pt idx="0">
                  <c:v>314.56329700000015</c:v>
                </c:pt>
                <c:pt idx="1">
                  <c:v>252.21668699999998</c:v>
                </c:pt>
                <c:pt idx="2">
                  <c:v>252.82079300000007</c:v>
                </c:pt>
                <c:pt idx="3">
                  <c:v>190.64212400000002</c:v>
                </c:pt>
                <c:pt idx="4">
                  <c:v>76.627346999999986</c:v>
                </c:pt>
                <c:pt idx="5">
                  <c:v>46.568855000000021</c:v>
                </c:pt>
                <c:pt idx="6">
                  <c:v>51.059531999999997</c:v>
                </c:pt>
                <c:pt idx="7">
                  <c:v>48.863504999999996</c:v>
                </c:pt>
                <c:pt idx="8">
                  <c:v>94.55093699999999</c:v>
                </c:pt>
                <c:pt idx="9">
                  <c:v>132.23455300000001</c:v>
                </c:pt>
                <c:pt idx="10">
                  <c:v>217.95936500000002</c:v>
                </c:pt>
                <c:pt idx="11">
                  <c:v>296.30643100000003</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Retail, services, schools, health care</c:v>
                </c:pt>
              </c:strCache>
            </c:strRef>
          </c:tx>
          <c:spPr>
            <a:solidFill>
              <a:srgbClr val="F0948F"/>
            </a:solidFill>
          </c:spPr>
          <c:invertIfNegative val="0"/>
          <c:val>
            <c:numRef>
              <c:f>'8.2'!$B$33:$M$33</c:f>
              <c:numCache>
                <c:formatCode>#,##0.0</c:formatCode>
                <c:ptCount val="12"/>
                <c:pt idx="0">
                  <c:v>191.14519000000001</c:v>
                </c:pt>
                <c:pt idx="1">
                  <c:v>157.96601700000002</c:v>
                </c:pt>
                <c:pt idx="2">
                  <c:v>165.10054500000001</c:v>
                </c:pt>
                <c:pt idx="3">
                  <c:v>126.793757</c:v>
                </c:pt>
                <c:pt idx="4">
                  <c:v>68.094656000000001</c:v>
                </c:pt>
                <c:pt idx="5">
                  <c:v>38.147211999999996</c:v>
                </c:pt>
                <c:pt idx="6">
                  <c:v>56.144425000000005</c:v>
                </c:pt>
                <c:pt idx="7">
                  <c:v>57.888679999999994</c:v>
                </c:pt>
                <c:pt idx="8">
                  <c:v>75.265464000000009</c:v>
                </c:pt>
                <c:pt idx="9">
                  <c:v>100.742493</c:v>
                </c:pt>
                <c:pt idx="10">
                  <c:v>142.82941800000003</c:v>
                </c:pt>
                <c:pt idx="11">
                  <c:v>164.44552900000002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Other</c:v>
                </c:pt>
              </c:strCache>
            </c:strRef>
          </c:tx>
          <c:spPr>
            <a:solidFill>
              <a:srgbClr val="F7C9C7"/>
            </a:solidFill>
          </c:spPr>
          <c:invertIfNegative val="0"/>
          <c:val>
            <c:numRef>
              <c:f>'8.2'!$B$34:$M$34</c:f>
              <c:numCache>
                <c:formatCode>#,##0.0</c:formatCode>
                <c:ptCount val="12"/>
                <c:pt idx="0">
                  <c:v>21.257296000000004</c:v>
                </c:pt>
                <c:pt idx="1">
                  <c:v>16.435366000000002</c:v>
                </c:pt>
                <c:pt idx="2">
                  <c:v>17.034367</c:v>
                </c:pt>
                <c:pt idx="3">
                  <c:v>16.299377999999997</c:v>
                </c:pt>
                <c:pt idx="4">
                  <c:v>5.1080610000000002</c:v>
                </c:pt>
                <c:pt idx="5">
                  <c:v>17.644302</c:v>
                </c:pt>
                <c:pt idx="6">
                  <c:v>4.3616679999999999</c:v>
                </c:pt>
                <c:pt idx="7">
                  <c:v>3.1684740000000002</c:v>
                </c:pt>
                <c:pt idx="8">
                  <c:v>8.4799019999999992</c:v>
                </c:pt>
                <c:pt idx="9">
                  <c:v>8.6797250000000012</c:v>
                </c:pt>
                <c:pt idx="10">
                  <c:v>20.871958000000003</c:v>
                </c:pt>
                <c:pt idx="11">
                  <c:v>46.144095999999998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majorUnit val="2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en-US" sz="1000" b="1" i="0" baseline="0">
                <a:solidFill>
                  <a:srgbClr val="233060"/>
                </a:solidFill>
                <a:effectLst/>
              </a:rPr>
              <a:t>Share in CR</a:t>
            </a:r>
            <a:endParaRPr lang="cs-CZ" sz="1000">
              <a:solidFill>
                <a:srgbClr val="233060"/>
              </a:solidFill>
              <a:effectLst/>
            </a:endParaRP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'8.2'!$M$39</c:f>
              <c:strCache>
                <c:ptCount val="1"/>
                <c:pt idx="0">
                  <c:v>Installed capacity</c:v>
                </c:pt>
              </c:strCache>
            </c:strRef>
          </c:tx>
          <c:invertIfNegative val="0"/>
          <c:val>
            <c:numRef>
              <c:f>'8.2'!$N$39</c:f>
              <c:numCache>
                <c:formatCode>0.0%</c:formatCode>
                <c:ptCount val="1"/>
                <c:pt idx="0">
                  <c:v>5.707682222041819E-2</c:v>
                </c:pt>
              </c:numCache>
            </c:numRef>
          </c:val>
          <c:extLst>
            <c:ext xmlns:c16="http://schemas.microsoft.com/office/drawing/2014/chart" uri="{C3380CC4-5D6E-409C-BE32-E72D297353CC}">
              <c16:uniqueId val="{00000000-FC7F-469A-B30A-EE5A1B230C15}"/>
            </c:ext>
          </c:extLst>
        </c:ser>
        <c:ser>
          <c:idx val="1"/>
          <c:order val="1"/>
          <c:tx>
            <c:strRef>
              <c:f>'8.2'!$M$40</c:f>
              <c:strCache>
                <c:ptCount val="1"/>
                <c:pt idx="0">
                  <c:v>Gross heat production</c:v>
                </c:pt>
              </c:strCache>
            </c:strRef>
          </c:tx>
          <c:invertIfNegative val="0"/>
          <c:val>
            <c:numRef>
              <c:f>'8.2'!$N$40</c:f>
              <c:numCache>
                <c:formatCode>0.0%</c:formatCode>
                <c:ptCount val="1"/>
                <c:pt idx="0">
                  <c:v>4.8146849723102486E-2</c:v>
                </c:pt>
              </c:numCache>
            </c:numRef>
          </c:val>
          <c:extLst>
            <c:ext xmlns:c16="http://schemas.microsoft.com/office/drawing/2014/chart" uri="{C3380CC4-5D6E-409C-BE32-E72D297353CC}">
              <c16:uniqueId val="{00000001-FC7F-469A-B30A-EE5A1B230C15}"/>
            </c:ext>
          </c:extLst>
        </c:ser>
        <c:ser>
          <c:idx val="2"/>
          <c:order val="2"/>
          <c:tx>
            <c:strRef>
              <c:f>'8.2'!$M$41</c:f>
              <c:strCache>
                <c:ptCount val="1"/>
                <c:pt idx="0">
                  <c:v>Heat supply</c:v>
                </c:pt>
              </c:strCache>
            </c:strRef>
          </c:tx>
          <c:invertIfNegative val="0"/>
          <c:val>
            <c:numRef>
              <c:f>'8.2'!$N$41</c:f>
              <c:numCache>
                <c:formatCode>0.0%</c:formatCode>
                <c:ptCount val="1"/>
                <c:pt idx="0">
                  <c:v>5.676039412882497E-2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5161041998436884E-3"/>
          <c:y val="0.70017227015348993"/>
          <c:w val="0.63942711692942344"/>
          <c:h val="0.2998277298465101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en-US" sz="1000" b="1" i="0" baseline="0">
                <a:solidFill>
                  <a:srgbClr val="233060"/>
                </a:solidFill>
                <a:effectLst/>
              </a:rPr>
              <a:t>Heat supply by fuel [</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1.1007654639433821E-3"/>
          <c:y val="0"/>
        </c:manualLayout>
      </c:layout>
      <c:overlay val="0"/>
    </c:title>
    <c:autoTitleDeleted val="0"/>
    <c:plotArea>
      <c:layout>
        <c:manualLayout>
          <c:layoutTarget val="inner"/>
          <c:xMode val="edge"/>
          <c:yMode val="edge"/>
          <c:x val="8.6812774006998078E-2"/>
          <c:y val="0.23796791284800689"/>
          <c:w val="0.86009967640282103"/>
          <c:h val="0.58677991730458878"/>
        </c:manualLayout>
      </c:layout>
      <c:barChart>
        <c:barDir val="col"/>
        <c:grouping val="stacked"/>
        <c:varyColors val="0"/>
        <c:ser>
          <c:idx val="0"/>
          <c:order val="0"/>
          <c:tx>
            <c:strRef>
              <c:f>'8.2'!$A$10</c:f>
              <c:strCache>
                <c:ptCount val="1"/>
                <c:pt idx="0">
                  <c:v>Biomass</c:v>
                </c:pt>
              </c:strCache>
            </c:strRef>
          </c:tx>
          <c:spPr>
            <a:solidFill>
              <a:srgbClr val="23315F"/>
            </a:solidFill>
          </c:spPr>
          <c:invertIfNegative val="0"/>
          <c:val>
            <c:numRef>
              <c:f>'8.2'!$B$10:$M$10</c:f>
              <c:numCache>
                <c:formatCode>#,##0.0</c:formatCode>
                <c:ptCount val="12"/>
                <c:pt idx="0">
                  <c:v>175.36103599999998</c:v>
                </c:pt>
                <c:pt idx="1">
                  <c:v>155.94979199999997</c:v>
                </c:pt>
                <c:pt idx="2">
                  <c:v>152.65493499999999</c:v>
                </c:pt>
                <c:pt idx="3">
                  <c:v>132.936271</c:v>
                </c:pt>
                <c:pt idx="4">
                  <c:v>81.686139999999995</c:v>
                </c:pt>
                <c:pt idx="5">
                  <c:v>55.938909000000002</c:v>
                </c:pt>
                <c:pt idx="6">
                  <c:v>74.158016000000003</c:v>
                </c:pt>
                <c:pt idx="7">
                  <c:v>73.300106</c:v>
                </c:pt>
                <c:pt idx="8">
                  <c:v>94.747341000000006</c:v>
                </c:pt>
                <c:pt idx="9">
                  <c:v>126.39554100000001</c:v>
                </c:pt>
                <c:pt idx="10">
                  <c:v>181.29029899999998</c:v>
                </c:pt>
                <c:pt idx="11">
                  <c:v>198.55283000000003</c:v>
                </c:pt>
              </c:numCache>
            </c:numRef>
          </c:val>
          <c:extLst>
            <c:ext xmlns:c16="http://schemas.microsoft.com/office/drawing/2014/chart" uri="{C3380CC4-5D6E-409C-BE32-E72D297353CC}">
              <c16:uniqueId val="{00000000-9392-40E8-8779-969C3FF20C1C}"/>
            </c:ext>
          </c:extLst>
        </c:ser>
        <c:ser>
          <c:idx val="1"/>
          <c:order val="1"/>
          <c:tx>
            <c:strRef>
              <c:f>'8.2'!$A$11</c:f>
              <c:strCache>
                <c:ptCount val="1"/>
                <c:pt idx="0">
                  <c:v>Biogas</c:v>
                </c:pt>
              </c:strCache>
            </c:strRef>
          </c:tx>
          <c:spPr>
            <a:solidFill>
              <a:srgbClr val="5A6588"/>
            </a:solidFill>
          </c:spPr>
          <c:invertIfNegative val="0"/>
          <c:val>
            <c:numRef>
              <c:f>'8.2'!$B$11:$M$11</c:f>
              <c:numCache>
                <c:formatCode>#,##0.0</c:formatCode>
                <c:ptCount val="12"/>
                <c:pt idx="0">
                  <c:v>11.747007</c:v>
                </c:pt>
                <c:pt idx="1">
                  <c:v>10.437320000000001</c:v>
                </c:pt>
                <c:pt idx="2">
                  <c:v>11.113745</c:v>
                </c:pt>
                <c:pt idx="3">
                  <c:v>9.6740780000000015</c:v>
                </c:pt>
                <c:pt idx="4">
                  <c:v>7.6144750000000014</c:v>
                </c:pt>
                <c:pt idx="5">
                  <c:v>5.8507630000000006</c:v>
                </c:pt>
                <c:pt idx="6">
                  <c:v>6.6976079999999989</c:v>
                </c:pt>
                <c:pt idx="7">
                  <c:v>6.799639</c:v>
                </c:pt>
                <c:pt idx="8">
                  <c:v>7.8629819999999997</c:v>
                </c:pt>
                <c:pt idx="9">
                  <c:v>8.6167850000000001</c:v>
                </c:pt>
                <c:pt idx="10">
                  <c:v>9.2914300000000001</c:v>
                </c:pt>
                <c:pt idx="11">
                  <c:v>10.764919999999998</c:v>
                </c:pt>
              </c:numCache>
            </c:numRef>
          </c:val>
          <c:extLst>
            <c:ext xmlns:c16="http://schemas.microsoft.com/office/drawing/2014/chart" uri="{C3380CC4-5D6E-409C-BE32-E72D297353CC}">
              <c16:uniqueId val="{00000001-9392-40E8-8779-969C3FF20C1C}"/>
            </c:ext>
          </c:extLst>
        </c:ser>
        <c:ser>
          <c:idx val="2"/>
          <c:order val="2"/>
          <c:tx>
            <c:strRef>
              <c:f>'8.2'!$A$12</c:f>
              <c:strCache>
                <c:ptCount val="1"/>
                <c:pt idx="0">
                  <c:v>Hard coal</c:v>
                </c:pt>
              </c:strCache>
            </c:strRef>
          </c:tx>
          <c:spPr>
            <a:solidFill>
              <a:srgbClr val="9198B0"/>
            </a:solidFill>
          </c:spPr>
          <c:invertIfNegative val="0"/>
          <c:val>
            <c:numRef>
              <c:f>'8.2'!$B$12:$M$12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92-40E8-8779-969C3FF20C1C}"/>
            </c:ext>
          </c:extLst>
        </c:ser>
        <c:ser>
          <c:idx val="3"/>
          <c:order val="3"/>
          <c:tx>
            <c:strRef>
              <c:f>'8.2'!$A$13</c:f>
              <c:strCache>
                <c:ptCount val="1"/>
                <c:pt idx="0">
                  <c:v>Electrical energy</c:v>
                </c:pt>
              </c:strCache>
            </c:strRef>
          </c:tx>
          <c:spPr>
            <a:solidFill>
              <a:srgbClr val="C8CBD7"/>
            </a:solidFill>
          </c:spPr>
          <c:invertIfNegative val="0"/>
          <c:val>
            <c:numRef>
              <c:f>'8.2'!$B$13:$M$13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392-40E8-8779-969C3FF20C1C}"/>
            </c:ext>
          </c:extLst>
        </c:ser>
        <c:ser>
          <c:idx val="4"/>
          <c:order val="4"/>
          <c:tx>
            <c:strRef>
              <c:f>'8.2'!$A$14</c:f>
              <c:strCache>
                <c:ptCount val="1"/>
                <c:pt idx="0">
                  <c:v>Ambient energy (heat pump)</c:v>
                </c:pt>
              </c:strCache>
            </c:strRef>
          </c:tx>
          <c:spPr>
            <a:solidFill>
              <a:srgbClr val="E02C1F"/>
            </a:solidFill>
          </c:spPr>
          <c:invertIfNegative val="0"/>
          <c:val>
            <c:numRef>
              <c:f>'8.2'!$B$14:$M$14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392-40E8-8779-969C3FF20C1C}"/>
            </c:ext>
          </c:extLst>
        </c:ser>
        <c:ser>
          <c:idx val="5"/>
          <c:order val="5"/>
          <c:tx>
            <c:strRef>
              <c:f>'8.2'!$A$15</c:f>
              <c:strCache>
                <c:ptCount val="1"/>
                <c:pt idx="0">
                  <c:v>Solar energy (solar panel)</c:v>
                </c:pt>
              </c:strCache>
            </c:strRef>
          </c:tx>
          <c:spPr>
            <a:solidFill>
              <a:srgbClr val="E86158"/>
            </a:solidFill>
          </c:spPr>
          <c:invertIfNegative val="0"/>
          <c:val>
            <c:numRef>
              <c:f>'8.2'!$B$15:$M$15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392-40E8-8779-969C3FF20C1C}"/>
            </c:ext>
          </c:extLst>
        </c:ser>
        <c:ser>
          <c:idx val="6"/>
          <c:order val="6"/>
          <c:tx>
            <c:strRef>
              <c:f>'8.2'!$A$16</c:f>
              <c:strCache>
                <c:ptCount val="1"/>
                <c:pt idx="0">
                  <c:v>Brown coal</c:v>
                </c:pt>
              </c:strCache>
            </c:strRef>
          </c:tx>
          <c:spPr>
            <a:solidFill>
              <a:srgbClr val="F0948F"/>
            </a:solidFill>
          </c:spPr>
          <c:invertIfNegative val="0"/>
          <c:val>
            <c:numRef>
              <c:f>'8.2'!$B$16:$M$16</c:f>
              <c:numCache>
                <c:formatCode>#,##0.0</c:formatCode>
                <c:ptCount val="12"/>
                <c:pt idx="0">
                  <c:v>365.57779500000004</c:v>
                </c:pt>
                <c:pt idx="1">
                  <c:v>280.53087699999998</c:v>
                </c:pt>
                <c:pt idx="2">
                  <c:v>303.19559999999996</c:v>
                </c:pt>
                <c:pt idx="3">
                  <c:v>221.29220400000003</c:v>
                </c:pt>
                <c:pt idx="4">
                  <c:v>94.883280999999997</c:v>
                </c:pt>
                <c:pt idx="5">
                  <c:v>63.620179999999998</c:v>
                </c:pt>
                <c:pt idx="6">
                  <c:v>58.724360999999995</c:v>
                </c:pt>
                <c:pt idx="7">
                  <c:v>58.283743000000001</c:v>
                </c:pt>
                <c:pt idx="8">
                  <c:v>101.38732300000001</c:v>
                </c:pt>
                <c:pt idx="9">
                  <c:v>131.582053</c:v>
                </c:pt>
                <c:pt idx="10">
                  <c:v>211.53413300000003</c:v>
                </c:pt>
                <c:pt idx="11">
                  <c:v>288.70868099999996</c:v>
                </c:pt>
              </c:numCache>
            </c:numRef>
          </c:val>
          <c:extLst>
            <c:ext xmlns:c16="http://schemas.microsoft.com/office/drawing/2014/chart" uri="{C3380CC4-5D6E-409C-BE32-E72D297353CC}">
              <c16:uniqueId val="{00000006-9392-40E8-8779-969C3FF20C1C}"/>
            </c:ext>
          </c:extLst>
        </c:ser>
        <c:ser>
          <c:idx val="7"/>
          <c:order val="7"/>
          <c:tx>
            <c:strRef>
              <c:f>'8.2'!$A$17</c:f>
              <c:strCache>
                <c:ptCount val="1"/>
                <c:pt idx="0">
                  <c:v>Nuclear fuel</c:v>
                </c:pt>
              </c:strCache>
            </c:strRef>
          </c:tx>
          <c:spPr>
            <a:solidFill>
              <a:srgbClr val="F7C9C7"/>
            </a:solidFill>
          </c:spPr>
          <c:invertIfNegative val="0"/>
          <c:val>
            <c:numRef>
              <c:f>'8.2'!$B$17:$M$17</c:f>
              <c:numCache>
                <c:formatCode>#,##0.0</c:formatCode>
                <c:ptCount val="12"/>
                <c:pt idx="0">
                  <c:v>29.4709</c:v>
                </c:pt>
                <c:pt idx="1">
                  <c:v>23.361429999999999</c:v>
                </c:pt>
                <c:pt idx="2">
                  <c:v>22.947950000000002</c:v>
                </c:pt>
                <c:pt idx="3">
                  <c:v>19.39554</c:v>
                </c:pt>
                <c:pt idx="4">
                  <c:v>8.3999400000000009</c:v>
                </c:pt>
                <c:pt idx="5">
                  <c:v>5.8388599999999995</c:v>
                </c:pt>
                <c:pt idx="6">
                  <c:v>5.4642600000000003</c:v>
                </c:pt>
                <c:pt idx="7">
                  <c:v>5.5679799999999995</c:v>
                </c:pt>
                <c:pt idx="8">
                  <c:v>10.103729999999999</c:v>
                </c:pt>
                <c:pt idx="9">
                  <c:v>12.36237</c:v>
                </c:pt>
                <c:pt idx="10">
                  <c:v>20.192520000000002</c:v>
                </c:pt>
                <c:pt idx="11">
                  <c:v>29.250160000000001</c:v>
                </c:pt>
              </c:numCache>
            </c:numRef>
          </c:val>
          <c:extLst>
            <c:ext xmlns:c16="http://schemas.microsoft.com/office/drawing/2014/chart" uri="{C3380CC4-5D6E-409C-BE32-E72D297353CC}">
              <c16:uniqueId val="{00000007-9392-40E8-8779-969C3FF20C1C}"/>
            </c:ext>
          </c:extLst>
        </c:ser>
        <c:ser>
          <c:idx val="8"/>
          <c:order val="8"/>
          <c:tx>
            <c:strRef>
              <c:f>'8.2'!$A$18</c:f>
              <c:strCache>
                <c:ptCount val="1"/>
                <c:pt idx="0">
                  <c:v>Coke</c:v>
                </c:pt>
              </c:strCache>
            </c:strRef>
          </c:tx>
          <c:spPr>
            <a:solidFill>
              <a:srgbClr val="262626"/>
            </a:solidFill>
          </c:spPr>
          <c:invertIfNegative val="0"/>
          <c:val>
            <c:numRef>
              <c:f>'8.2'!$B$18:$M$18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392-40E8-8779-969C3FF20C1C}"/>
            </c:ext>
          </c:extLst>
        </c:ser>
        <c:ser>
          <c:idx val="9"/>
          <c:order val="9"/>
          <c:tx>
            <c:strRef>
              <c:f>'8.2'!$A$19</c:f>
              <c:strCache>
                <c:ptCount val="1"/>
                <c:pt idx="0">
                  <c:v>Waste heat</c:v>
                </c:pt>
              </c:strCache>
            </c:strRef>
          </c:tx>
          <c:spPr>
            <a:solidFill>
              <a:srgbClr val="646363"/>
            </a:solidFill>
          </c:spPr>
          <c:invertIfNegative val="0"/>
          <c:val>
            <c:numRef>
              <c:f>'8.2'!$B$19:$M$19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392-40E8-8779-969C3FF20C1C}"/>
            </c:ext>
          </c:extLst>
        </c:ser>
        <c:ser>
          <c:idx val="10"/>
          <c:order val="10"/>
          <c:tx>
            <c:strRef>
              <c:f>'8.2'!$A$20</c:f>
              <c:strCache>
                <c:ptCount val="1"/>
                <c:pt idx="0">
                  <c:v>Other liquid fuels</c:v>
                </c:pt>
              </c:strCache>
            </c:strRef>
          </c:tx>
          <c:spPr>
            <a:solidFill>
              <a:srgbClr val="9D9D9C"/>
            </a:solidFill>
          </c:spPr>
          <c:invertIfNegative val="0"/>
          <c:val>
            <c:numRef>
              <c:f>'8.2'!$B$20:$M$20</c:f>
              <c:numCache>
                <c:formatCode>#,##0.0</c:formatCode>
                <c:ptCount val="12"/>
                <c:pt idx="0">
                  <c:v>0</c:v>
                </c:pt>
                <c:pt idx="1">
                  <c:v>0</c:v>
                </c:pt>
                <c:pt idx="2">
                  <c:v>1.37029</c:v>
                </c:pt>
                <c:pt idx="3">
                  <c:v>0</c:v>
                </c:pt>
                <c:pt idx="4">
                  <c:v>3.5399999999999999E-4</c:v>
                </c:pt>
                <c:pt idx="5">
                  <c:v>2.6025200000000002</c:v>
                </c:pt>
                <c:pt idx="6">
                  <c:v>0</c:v>
                </c:pt>
                <c:pt idx="7">
                  <c:v>0</c:v>
                </c:pt>
                <c:pt idx="8">
                  <c:v>0</c:v>
                </c:pt>
                <c:pt idx="9">
                  <c:v>0</c:v>
                </c:pt>
                <c:pt idx="10">
                  <c:v>0.50877800000000006</c:v>
                </c:pt>
                <c:pt idx="11">
                  <c:v>0.57371400000000006</c:v>
                </c:pt>
              </c:numCache>
            </c:numRef>
          </c:val>
          <c:extLst>
            <c:ext xmlns:c16="http://schemas.microsoft.com/office/drawing/2014/chart" uri="{C3380CC4-5D6E-409C-BE32-E72D297353CC}">
              <c16:uniqueId val="{0000000A-9392-40E8-8779-969C3FF20C1C}"/>
            </c:ext>
          </c:extLst>
        </c:ser>
        <c:ser>
          <c:idx val="11"/>
          <c:order val="11"/>
          <c:tx>
            <c:strRef>
              <c:f>'8.2'!$A$21</c:f>
              <c:strCache>
                <c:ptCount val="1"/>
                <c:pt idx="0">
                  <c:v>Other solid fuels</c:v>
                </c:pt>
              </c:strCache>
            </c:strRef>
          </c:tx>
          <c:spPr>
            <a:solidFill>
              <a:srgbClr val="D0D0D0"/>
            </a:solidFill>
          </c:spPr>
          <c:invertIfNegative val="0"/>
          <c:val>
            <c:numRef>
              <c:f>'8.2'!$B$21:$M$21</c:f>
              <c:numCache>
                <c:formatCode>#,##0.0</c:formatCode>
                <c:ptCount val="12"/>
                <c:pt idx="0">
                  <c:v>0.88647600000000004</c:v>
                </c:pt>
                <c:pt idx="1">
                  <c:v>0.65548000000000006</c:v>
                </c:pt>
                <c:pt idx="2">
                  <c:v>0.69055100000000003</c:v>
                </c:pt>
                <c:pt idx="3">
                  <c:v>0.77059100000000003</c:v>
                </c:pt>
                <c:pt idx="4">
                  <c:v>0.726603</c:v>
                </c:pt>
                <c:pt idx="5">
                  <c:v>0.65915299999999999</c:v>
                </c:pt>
                <c:pt idx="6">
                  <c:v>0.56073800000000007</c:v>
                </c:pt>
                <c:pt idx="7">
                  <c:v>0.43216500000000002</c:v>
                </c:pt>
                <c:pt idx="8">
                  <c:v>0.71444200000000002</c:v>
                </c:pt>
                <c:pt idx="9">
                  <c:v>0.72960999999999998</c:v>
                </c:pt>
                <c:pt idx="10">
                  <c:v>0.83132700000000004</c:v>
                </c:pt>
                <c:pt idx="11">
                  <c:v>0.39183600000000002</c:v>
                </c:pt>
              </c:numCache>
            </c:numRef>
          </c:val>
          <c:extLst>
            <c:ext xmlns:c16="http://schemas.microsoft.com/office/drawing/2014/chart" uri="{C3380CC4-5D6E-409C-BE32-E72D297353CC}">
              <c16:uniqueId val="{0000000B-9392-40E8-8779-969C3FF20C1C}"/>
            </c:ext>
          </c:extLst>
        </c:ser>
        <c:ser>
          <c:idx val="12"/>
          <c:order val="12"/>
          <c:tx>
            <c:strRef>
              <c:f>'8.2'!$A$22</c:f>
              <c:strCache>
                <c:ptCount val="1"/>
                <c:pt idx="0">
                  <c:v>Other gases</c:v>
                </c:pt>
              </c:strCache>
            </c:strRef>
          </c:tx>
          <c:spPr>
            <a:pattFill prst="ltUpDiag">
              <a:fgClr>
                <a:srgbClr val="23315F"/>
              </a:fgClr>
              <a:bgClr>
                <a:sysClr val="window" lastClr="FFFFFF"/>
              </a:bgClr>
            </a:pattFill>
          </c:spPr>
          <c:invertIfNegative val="0"/>
          <c:val>
            <c:numRef>
              <c:f>'8.2'!$B$22:$M$22</c:f>
              <c:numCache>
                <c:formatCode>#,##0.0</c:formatCode>
                <c:ptCount val="12"/>
                <c:pt idx="0">
                  <c:v>8.43E-2</c:v>
                </c:pt>
                <c:pt idx="1">
                  <c:v>8.1705E-2</c:v>
                </c:pt>
                <c:pt idx="2">
                  <c:v>8.3354999999999999E-2</c:v>
                </c:pt>
                <c:pt idx="3">
                  <c:v>6.2020000000000006E-2</c:v>
                </c:pt>
                <c:pt idx="4">
                  <c:v>2.7906E-2</c:v>
                </c:pt>
                <c:pt idx="5">
                  <c:v>1.7823000000000002E-2</c:v>
                </c:pt>
                <c:pt idx="6">
                  <c:v>1.8265999999999998E-2</c:v>
                </c:pt>
                <c:pt idx="7">
                  <c:v>1.7466000000000002E-2</c:v>
                </c:pt>
                <c:pt idx="8">
                  <c:v>3.1036999999999999E-2</c:v>
                </c:pt>
                <c:pt idx="9">
                  <c:v>3.9338999999999999E-2</c:v>
                </c:pt>
                <c:pt idx="10">
                  <c:v>6.6652000000000003E-2</c:v>
                </c:pt>
                <c:pt idx="11">
                  <c:v>9.3197000000000002E-2</c:v>
                </c:pt>
              </c:numCache>
            </c:numRef>
          </c:val>
          <c:extLst>
            <c:ext xmlns:c16="http://schemas.microsoft.com/office/drawing/2014/chart" uri="{C3380CC4-5D6E-409C-BE32-E72D297353CC}">
              <c16:uniqueId val="{0000000C-9392-40E8-8779-969C3FF20C1C}"/>
            </c:ext>
          </c:extLst>
        </c:ser>
        <c:ser>
          <c:idx val="13"/>
          <c:order val="13"/>
          <c:tx>
            <c:strRef>
              <c:f>'8.2'!$A$23</c:f>
              <c:strCache>
                <c:ptCount val="1"/>
                <c:pt idx="0">
                  <c:v>Other</c:v>
                </c:pt>
              </c:strCache>
            </c:strRef>
          </c:tx>
          <c:spPr>
            <a:pattFill prst="ltUpDiag">
              <a:fgClr>
                <a:srgbClr val="E02C1F"/>
              </a:fgClr>
              <a:bgClr>
                <a:sysClr val="window" lastClr="FFFFFF"/>
              </a:bgClr>
            </a:pattFill>
          </c:spPr>
          <c:invertIfNegative val="0"/>
          <c:val>
            <c:numRef>
              <c:f>'8.2'!$B$23:$M$23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392-40E8-8779-969C3FF20C1C}"/>
            </c:ext>
          </c:extLst>
        </c:ser>
        <c:ser>
          <c:idx val="14"/>
          <c:order val="14"/>
          <c:tx>
            <c:strRef>
              <c:f>'8.2'!$A$24</c:f>
              <c:strCache>
                <c:ptCount val="1"/>
                <c:pt idx="0">
                  <c:v>Fuel oils</c:v>
                </c:pt>
              </c:strCache>
            </c:strRef>
          </c:tx>
          <c:spPr>
            <a:pattFill prst="ltUpDiag">
              <a:fgClr>
                <a:srgbClr val="5A6588"/>
              </a:fgClr>
              <a:bgClr>
                <a:sysClr val="window" lastClr="FFFFFF"/>
              </a:bgClr>
            </a:pattFill>
          </c:spPr>
          <c:invertIfNegative val="0"/>
          <c:val>
            <c:numRef>
              <c:f>'8.2'!$B$24:$M$24</c:f>
              <c:numCache>
                <c:formatCode>#,##0.0</c:formatCode>
                <c:ptCount val="12"/>
                <c:pt idx="0">
                  <c:v>15.194934999999999</c:v>
                </c:pt>
                <c:pt idx="1">
                  <c:v>14.864079</c:v>
                </c:pt>
                <c:pt idx="2">
                  <c:v>21.049933999999997</c:v>
                </c:pt>
                <c:pt idx="3">
                  <c:v>11.654907999999999</c:v>
                </c:pt>
                <c:pt idx="4">
                  <c:v>2.0872100000000002</c:v>
                </c:pt>
                <c:pt idx="5">
                  <c:v>1.1054E-2</c:v>
                </c:pt>
                <c:pt idx="6">
                  <c:v>3.701784</c:v>
                </c:pt>
                <c:pt idx="7">
                  <c:v>2.9040889999999999</c:v>
                </c:pt>
                <c:pt idx="8">
                  <c:v>7.5637840000000001</c:v>
                </c:pt>
                <c:pt idx="9">
                  <c:v>5.9539359999999997</c:v>
                </c:pt>
                <c:pt idx="10">
                  <c:v>5.4966280000000003</c:v>
                </c:pt>
                <c:pt idx="11">
                  <c:v>7.2268009999999983</c:v>
                </c:pt>
              </c:numCache>
            </c:numRef>
          </c:val>
          <c:extLst>
            <c:ext xmlns:c16="http://schemas.microsoft.com/office/drawing/2014/chart" uri="{C3380CC4-5D6E-409C-BE32-E72D297353CC}">
              <c16:uniqueId val="{0000000E-9392-40E8-8779-969C3FF20C1C}"/>
            </c:ext>
          </c:extLst>
        </c:ser>
        <c:ser>
          <c:idx val="15"/>
          <c:order val="15"/>
          <c:tx>
            <c:strRef>
              <c:f>'8.2'!$A$25</c:f>
              <c:strCache>
                <c:ptCount val="1"/>
                <c:pt idx="0">
                  <c:v>Natural gas</c:v>
                </c:pt>
              </c:strCache>
            </c:strRef>
          </c:tx>
          <c:spPr>
            <a:pattFill prst="ltUpDiag">
              <a:fgClr>
                <a:srgbClr val="E86158"/>
              </a:fgClr>
              <a:bgClr>
                <a:sysClr val="window" lastClr="FFFFFF"/>
              </a:bgClr>
            </a:pattFill>
          </c:spPr>
          <c:invertIfNegative val="0"/>
          <c:val>
            <c:numRef>
              <c:f>'8.2'!$B$25:$M$25</c:f>
              <c:numCache>
                <c:formatCode>#,##0.0</c:formatCode>
                <c:ptCount val="12"/>
                <c:pt idx="0">
                  <c:v>79.93520300000003</c:v>
                </c:pt>
                <c:pt idx="1">
                  <c:v>65.374140999999995</c:v>
                </c:pt>
                <c:pt idx="2">
                  <c:v>57.976483000000002</c:v>
                </c:pt>
                <c:pt idx="3">
                  <c:v>48.113617000000005</c:v>
                </c:pt>
                <c:pt idx="4">
                  <c:v>27.226846000000009</c:v>
                </c:pt>
                <c:pt idx="5">
                  <c:v>21.332421</c:v>
                </c:pt>
                <c:pt idx="6">
                  <c:v>20.444519000000003</c:v>
                </c:pt>
                <c:pt idx="7">
                  <c:v>20.863019999999995</c:v>
                </c:pt>
                <c:pt idx="8">
                  <c:v>28.340351999999999</c:v>
                </c:pt>
                <c:pt idx="9">
                  <c:v>35.962818999999996</c:v>
                </c:pt>
                <c:pt idx="10">
                  <c:v>63.147964999999999</c:v>
                </c:pt>
                <c:pt idx="11">
                  <c:v>97.052841000000001</c:v>
                </c:pt>
              </c:numCache>
            </c:numRef>
          </c:val>
          <c:extLst>
            <c:ext xmlns:c16="http://schemas.microsoft.com/office/drawing/2014/chart" uri="{C3380CC4-5D6E-409C-BE32-E72D297353CC}">
              <c16:uniqueId val="{0000000F-9392-40E8-8779-969C3FF20C1C}"/>
            </c:ext>
          </c:extLst>
        </c:ser>
        <c:dLbls>
          <c:showLegendKey val="0"/>
          <c:showVal val="0"/>
          <c:showCatName val="0"/>
          <c:showSerName val="0"/>
          <c:showPercent val="0"/>
          <c:showBubbleSize val="0"/>
        </c:dLbls>
        <c:gapWidth val="50"/>
        <c:overlap val="100"/>
        <c:axId val="237336832"/>
        <c:axId val="237355008"/>
      </c:barChart>
      <c:catAx>
        <c:axId val="2373368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355008"/>
        <c:crosses val="autoZero"/>
        <c:auto val="1"/>
        <c:lblAlgn val="ctr"/>
        <c:lblOffset val="100"/>
        <c:noMultiLvlLbl val="0"/>
      </c:catAx>
      <c:valAx>
        <c:axId val="237355008"/>
        <c:scaling>
          <c:orientation val="minMax"/>
          <c:max val="8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33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'8.2'!$U$27:$U$34</c:f>
              <c:numCache>
                <c:formatCode>#,##0.0</c:formatCode>
                <c:ptCount val="8"/>
              </c:numCache>
            </c:numRef>
          </c:cat>
          <c:val>
            <c:numRef>
              <c:f>'8.2'!$P$27:$P$34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defRPr>
            </a:pPr>
            <a:r>
              <a:rPr lang="en-US" sz="1000" b="1" i="0" baseline="0">
                <a:solidFill>
                  <a:srgbClr val="233060"/>
                </a:solidFill>
                <a:effectLst/>
              </a:rPr>
              <a:t>Shares of fuels in gross heat production</a:t>
            </a:r>
            <a:endParaRPr lang="cs-CZ" sz="1000">
              <a:solidFill>
                <a:srgbClr val="233060"/>
              </a:solidFill>
              <a:effectLst/>
            </a:endParaRP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layout>
                <c:manualLayout>
                  <c:x val="0.17184959039968417"/>
                  <c:y val="5.6115297415780018E-3"/>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5021299633066654"/>
                  <c:y val="9.3129756629883625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552573077440879"/>
                  <c:y val="5.122218145670859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546B-4CF4-BA66-24C6A2768B6A}"/>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00271625982663"/>
                  <c:y val="-5.3296832519590963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22661.046717999998</c:v>
                </c:pt>
                <c:pt idx="1">
                  <c:v>4274.6028269999997</c:v>
                </c:pt>
                <c:pt idx="2">
                  <c:v>12539.490330999999</c:v>
                </c:pt>
                <c:pt idx="3">
                  <c:v>72.470500000000015</c:v>
                </c:pt>
                <c:pt idx="4">
                  <c:v>80.887709999999998</c:v>
                </c:pt>
                <c:pt idx="5">
                  <c:v>0.64620999999999995</c:v>
                </c:pt>
                <c:pt idx="6">
                  <c:v>59121.926497000008</c:v>
                </c:pt>
                <c:pt idx="7">
                  <c:v>865.87100000000009</c:v>
                </c:pt>
                <c:pt idx="8">
                  <c:v>0</c:v>
                </c:pt>
                <c:pt idx="9">
                  <c:v>7932.7659799999992</c:v>
                </c:pt>
                <c:pt idx="10">
                  <c:v>248.39147400000002</c:v>
                </c:pt>
                <c:pt idx="11">
                  <c:v>4118.5233983519902</c:v>
                </c:pt>
                <c:pt idx="12">
                  <c:v>8698.5005279999987</c:v>
                </c:pt>
                <c:pt idx="13">
                  <c:v>0</c:v>
                </c:pt>
                <c:pt idx="14">
                  <c:v>922.11876600000005</c:v>
                </c:pt>
                <c:pt idx="15">
                  <c:v>29556.223901869318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solidFill>
                  <a:srgbClr val="233060"/>
                </a:solidFill>
                <a:effectLst/>
              </a:rPr>
              <a:t>Czech Regions' share</a:t>
            </a:r>
            <a:r>
              <a:rPr lang="cs-CZ" sz="1000" b="1" i="0" baseline="0">
                <a:solidFill>
                  <a:srgbClr val="233060"/>
                </a:solidFill>
                <a:effectLst/>
              </a:rPr>
              <a:t> in gross heat production</a:t>
            </a:r>
            <a:endParaRPr lang="cs-CZ" sz="1000">
              <a:solidFill>
                <a:srgbClr val="233060"/>
              </a:solidFill>
              <a:effectLst/>
            </a:endParaRPr>
          </a:p>
        </c:rich>
      </c:tx>
      <c:layout>
        <c:manualLayout>
          <c:xMode val="edge"/>
          <c:yMode val="edge"/>
          <c:x val="8.5866796283260941E-3"/>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chemeClr val="bg2"/>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1"/>
              <c:numFmt formatCode="0%" sourceLinked="0"/>
              <c:spPr>
                <a:noFill/>
                <a:ln>
                  <a:noFill/>
                </a:ln>
                <a:effectLst/>
              </c:spPr>
              <c:txPr>
                <a:bodyPr/>
                <a:lstStyle/>
                <a:p>
                  <a:pPr>
                    <a:defRPr sz="900">
                      <a:solidFill>
                        <a:schemeClr val="tx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E-8D3F-49FF-99F5-84FA02CAA939}"/>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5050.0962194479998</c:v>
                </c:pt>
                <c:pt idx="1">
                  <c:v>7274.6743940000006</c:v>
                </c:pt>
                <c:pt idx="2">
                  <c:v>7279.311796</c:v>
                </c:pt>
                <c:pt idx="3">
                  <c:v>9435.953501</c:v>
                </c:pt>
                <c:pt idx="4">
                  <c:v>3533.7164370000005</c:v>
                </c:pt>
                <c:pt idx="5">
                  <c:v>4462.2034389999999</c:v>
                </c:pt>
                <c:pt idx="6">
                  <c:v>2376.822173999999</c:v>
                </c:pt>
                <c:pt idx="7">
                  <c:v>29706.169864000003</c:v>
                </c:pt>
                <c:pt idx="8">
                  <c:v>6491.1227419999987</c:v>
                </c:pt>
                <c:pt idx="9">
                  <c:v>6415.8807669999997</c:v>
                </c:pt>
                <c:pt idx="10">
                  <c:v>5612.5134689999986</c:v>
                </c:pt>
                <c:pt idx="11">
                  <c:v>25740.848744773306</c:v>
                </c:pt>
                <c:pt idx="12">
                  <c:v>30478.372729000002</c:v>
                </c:pt>
                <c:pt idx="13">
                  <c:v>7235.7823440000011</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62626"/>
                </a:solidFill>
                <a:latin typeface="+mn-lt"/>
                <a:ea typeface="+mn-ea"/>
                <a:cs typeface="+mn-cs"/>
              </a:defRPr>
            </a:pPr>
            <a:r>
              <a:rPr lang="en-US" sz="1000" b="1" i="0" baseline="0">
                <a:solidFill>
                  <a:srgbClr val="233060"/>
                </a:solidFill>
                <a:effectLst/>
              </a:rPr>
              <a:t>Gross heat production in Czech Regions</a:t>
            </a:r>
            <a:r>
              <a:rPr lang="cs-CZ" sz="1000" b="1" i="0" baseline="0">
                <a:solidFill>
                  <a:srgbClr val="233060"/>
                </a:solidFill>
                <a:effectLst/>
              </a:rPr>
              <a:t>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262626"/>
                </a:solidFill>
                <a:latin typeface="+mn-lt"/>
                <a:ea typeface="+mn-ea"/>
                <a:cs typeface="+mn-cs"/>
              </a:defRPr>
            </a:pP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Prague</c:v>
                </c:pt>
              </c:strCache>
            </c:strRef>
          </c:tx>
          <c:invertIfNegative val="0"/>
          <c:val>
            <c:numRef>
              <c:f>'4.2'!$B$7:$M$7</c:f>
              <c:numCache>
                <c:formatCode>#,##0.0</c:formatCode>
                <c:ptCount val="12"/>
                <c:pt idx="0">
                  <c:v>692.15648999999996</c:v>
                </c:pt>
                <c:pt idx="1">
                  <c:v>568.36253599999998</c:v>
                </c:pt>
                <c:pt idx="2">
                  <c:v>571.25268100000005</c:v>
                </c:pt>
                <c:pt idx="3">
                  <c:v>459.56415628000008</c:v>
                </c:pt>
                <c:pt idx="4">
                  <c:v>252.07574873599998</c:v>
                </c:pt>
                <c:pt idx="5">
                  <c:v>209.79736005600003</c:v>
                </c:pt>
                <c:pt idx="6">
                  <c:v>243.89461100000005</c:v>
                </c:pt>
                <c:pt idx="7">
                  <c:v>238.60801499999999</c:v>
                </c:pt>
                <c:pt idx="8">
                  <c:v>258.26714399999997</c:v>
                </c:pt>
                <c:pt idx="9">
                  <c:v>387.17716337600001</c:v>
                </c:pt>
                <c:pt idx="10">
                  <c:v>515.61427618399989</c:v>
                </c:pt>
                <c:pt idx="11">
                  <c:v>653.32603781600017</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Region</c:v>
                </c:pt>
              </c:strCache>
            </c:strRef>
          </c:tx>
          <c:spPr>
            <a:solidFill>
              <a:schemeClr val="accent2"/>
            </a:solidFill>
          </c:spPr>
          <c:invertIfNegative val="0"/>
          <c:val>
            <c:numRef>
              <c:f>'4.2'!$B$8:$M$8</c:f>
              <c:numCache>
                <c:formatCode>#,##0.0</c:formatCode>
                <c:ptCount val="12"/>
                <c:pt idx="0">
                  <c:v>961.30229400000007</c:v>
                </c:pt>
                <c:pt idx="1">
                  <c:v>794.8305710000003</c:v>
                </c:pt>
                <c:pt idx="2">
                  <c:v>837.70600699999966</c:v>
                </c:pt>
                <c:pt idx="3">
                  <c:v>685.36485699999957</c:v>
                </c:pt>
                <c:pt idx="4">
                  <c:v>417.71763000000004</c:v>
                </c:pt>
                <c:pt idx="5">
                  <c:v>297.57651900000002</c:v>
                </c:pt>
                <c:pt idx="6">
                  <c:v>344.22584600000005</c:v>
                </c:pt>
                <c:pt idx="7">
                  <c:v>342.03509599999973</c:v>
                </c:pt>
                <c:pt idx="8">
                  <c:v>434.37107400000002</c:v>
                </c:pt>
                <c:pt idx="9">
                  <c:v>527.47090400000013</c:v>
                </c:pt>
                <c:pt idx="10">
                  <c:v>724.88009500000021</c:v>
                </c:pt>
                <c:pt idx="11">
                  <c:v>907.19350100000042</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Region</c:v>
                </c:pt>
              </c:strCache>
            </c:strRef>
          </c:tx>
          <c:spPr>
            <a:solidFill>
              <a:schemeClr val="accent3"/>
            </a:solidFill>
          </c:spPr>
          <c:invertIfNegative val="0"/>
          <c:val>
            <c:numRef>
              <c:f>'4.2'!$B$9:$M$9</c:f>
              <c:numCache>
                <c:formatCode>#,##0.0</c:formatCode>
                <c:ptCount val="12"/>
                <c:pt idx="0">
                  <c:v>1056.9576240000001</c:v>
                </c:pt>
                <c:pt idx="1">
                  <c:v>831.93650300000002</c:v>
                </c:pt>
                <c:pt idx="2">
                  <c:v>856.72014300000001</c:v>
                </c:pt>
                <c:pt idx="3">
                  <c:v>629.43342400000029</c:v>
                </c:pt>
                <c:pt idx="4">
                  <c:v>348.89152799999982</c:v>
                </c:pt>
                <c:pt idx="5">
                  <c:v>283.5352850000001</c:v>
                </c:pt>
                <c:pt idx="6">
                  <c:v>272.51634599999994</c:v>
                </c:pt>
                <c:pt idx="7">
                  <c:v>272.64814300000023</c:v>
                </c:pt>
                <c:pt idx="8">
                  <c:v>397.19323000000026</c:v>
                </c:pt>
                <c:pt idx="9">
                  <c:v>577.39841400000012</c:v>
                </c:pt>
                <c:pt idx="10">
                  <c:v>776.9776539999998</c:v>
                </c:pt>
                <c:pt idx="11">
                  <c:v>975.10350199999993</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Region</c:v>
                </c:pt>
              </c:strCache>
            </c:strRef>
          </c:tx>
          <c:spPr>
            <a:solidFill>
              <a:schemeClr val="accent4"/>
            </a:solidFill>
          </c:spPr>
          <c:invertIfNegative val="0"/>
          <c:val>
            <c:numRef>
              <c:f>'4.2'!$B$10:$M$10</c:f>
              <c:numCache>
                <c:formatCode>#,##0.0</c:formatCode>
                <c:ptCount val="12"/>
                <c:pt idx="0">
                  <c:v>1101.5153939999998</c:v>
                </c:pt>
                <c:pt idx="1">
                  <c:v>1013.0044139999998</c:v>
                </c:pt>
                <c:pt idx="2">
                  <c:v>1071.6179819999995</c:v>
                </c:pt>
                <c:pt idx="3">
                  <c:v>970.54224399999998</c:v>
                </c:pt>
                <c:pt idx="4">
                  <c:v>761.58580400000028</c:v>
                </c:pt>
                <c:pt idx="5">
                  <c:v>620.00868199999991</c:v>
                </c:pt>
                <c:pt idx="6">
                  <c:v>315.4058179999999</c:v>
                </c:pt>
                <c:pt idx="7">
                  <c:v>345.34236799999996</c:v>
                </c:pt>
                <c:pt idx="8">
                  <c:v>446.6964210000001</c:v>
                </c:pt>
                <c:pt idx="9">
                  <c:v>766.66292900000008</c:v>
                </c:pt>
                <c:pt idx="10">
                  <c:v>920.79849900000011</c:v>
                </c:pt>
                <c:pt idx="11">
                  <c:v>1102.7729460000003</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Vysočina Region</c:v>
                </c:pt>
              </c:strCache>
            </c:strRef>
          </c:tx>
          <c:spPr>
            <a:solidFill>
              <a:schemeClr val="accent5"/>
            </a:solidFill>
          </c:spPr>
          <c:invertIfNegative val="0"/>
          <c:val>
            <c:numRef>
              <c:f>'4.2'!$B$11:$M$11</c:f>
              <c:numCache>
                <c:formatCode>#,##0.0</c:formatCode>
                <c:ptCount val="12"/>
                <c:pt idx="0">
                  <c:v>467.63995900000015</c:v>
                </c:pt>
                <c:pt idx="1">
                  <c:v>397.38265000000001</c:v>
                </c:pt>
                <c:pt idx="2">
                  <c:v>410.49645099999987</c:v>
                </c:pt>
                <c:pt idx="3">
                  <c:v>291.52160999999995</c:v>
                </c:pt>
                <c:pt idx="4">
                  <c:v>188.37249800000001</c:v>
                </c:pt>
                <c:pt idx="5">
                  <c:v>174.06017900000001</c:v>
                </c:pt>
                <c:pt idx="6">
                  <c:v>141.03561999999999</c:v>
                </c:pt>
                <c:pt idx="7">
                  <c:v>169.66053500000004</c:v>
                </c:pt>
                <c:pt idx="8">
                  <c:v>225.58226899999994</c:v>
                </c:pt>
                <c:pt idx="9">
                  <c:v>274.30420699999996</c:v>
                </c:pt>
                <c:pt idx="10">
                  <c:v>341.48195200000021</c:v>
                </c:pt>
                <c:pt idx="11">
                  <c:v>452.17850700000002</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Region</c:v>
                </c:pt>
              </c:strCache>
            </c:strRef>
          </c:tx>
          <c:spPr>
            <a:solidFill>
              <a:schemeClr val="accent6"/>
            </a:solidFill>
          </c:spPr>
          <c:invertIfNegative val="0"/>
          <c:val>
            <c:numRef>
              <c:f>'4.2'!$B$12:$M$12</c:f>
              <c:numCache>
                <c:formatCode>#,##0.0</c:formatCode>
                <c:ptCount val="12"/>
                <c:pt idx="0">
                  <c:v>614.61780399999975</c:v>
                </c:pt>
                <c:pt idx="1">
                  <c:v>437.17862499999978</c:v>
                </c:pt>
                <c:pt idx="2">
                  <c:v>443.283816</c:v>
                </c:pt>
                <c:pt idx="3">
                  <c:v>370.97523099999989</c:v>
                </c:pt>
                <c:pt idx="4">
                  <c:v>239.799193</c:v>
                </c:pt>
                <c:pt idx="5">
                  <c:v>201.95945100000003</c:v>
                </c:pt>
                <c:pt idx="6">
                  <c:v>175.26270099999996</c:v>
                </c:pt>
                <c:pt idx="7">
                  <c:v>183.72732000000005</c:v>
                </c:pt>
                <c:pt idx="8">
                  <c:v>306.20514299999996</c:v>
                </c:pt>
                <c:pt idx="9">
                  <c:v>407.20858999999979</c:v>
                </c:pt>
                <c:pt idx="10">
                  <c:v>500.16027999999994</c:v>
                </c:pt>
                <c:pt idx="11">
                  <c:v>581.82528500000001</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Region</c:v>
                </c:pt>
              </c:strCache>
            </c:strRef>
          </c:tx>
          <c:spPr>
            <a:solidFill>
              <a:srgbClr val="F0948F"/>
            </a:solidFill>
          </c:spPr>
          <c:invertIfNegative val="0"/>
          <c:val>
            <c:numRef>
              <c:f>'4.2'!$B$13:$M$13</c:f>
              <c:numCache>
                <c:formatCode>#,##0.0</c:formatCode>
                <c:ptCount val="12"/>
                <c:pt idx="0">
                  <c:v>335.15499299999993</c:v>
                </c:pt>
                <c:pt idx="1">
                  <c:v>280.345888</c:v>
                </c:pt>
                <c:pt idx="2">
                  <c:v>271.94481999999994</c:v>
                </c:pt>
                <c:pt idx="3">
                  <c:v>225.75027399999993</c:v>
                </c:pt>
                <c:pt idx="4">
                  <c:v>128.31832900000001</c:v>
                </c:pt>
                <c:pt idx="5">
                  <c:v>75.658520999999993</c:v>
                </c:pt>
                <c:pt idx="6">
                  <c:v>107.55261999999998</c:v>
                </c:pt>
                <c:pt idx="7">
                  <c:v>105.84556599999999</c:v>
                </c:pt>
                <c:pt idx="8">
                  <c:v>136.33723399999994</c:v>
                </c:pt>
                <c:pt idx="9">
                  <c:v>169.02946899999992</c:v>
                </c:pt>
                <c:pt idx="10">
                  <c:v>233.000923</c:v>
                </c:pt>
                <c:pt idx="11">
                  <c:v>307.88353699999988</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Region</c:v>
                </c:pt>
              </c:strCache>
            </c:strRef>
          </c:tx>
          <c:spPr>
            <a:solidFill>
              <a:srgbClr val="F7C9C7"/>
            </a:solidFill>
          </c:spPr>
          <c:invertIfNegative val="0"/>
          <c:val>
            <c:numRef>
              <c:f>'4.2'!$B$14:$M$14</c:f>
              <c:numCache>
                <c:formatCode>#,##0.0</c:formatCode>
                <c:ptCount val="12"/>
                <c:pt idx="0">
                  <c:v>3743.7091550000027</c:v>
                </c:pt>
                <c:pt idx="1">
                  <c:v>2997.3783829999988</c:v>
                </c:pt>
                <c:pt idx="2">
                  <c:v>3202.814245</c:v>
                </c:pt>
                <c:pt idx="3">
                  <c:v>2756.9797890000004</c:v>
                </c:pt>
                <c:pt idx="4">
                  <c:v>1983.6920960000002</c:v>
                </c:pt>
                <c:pt idx="5">
                  <c:v>1727.4648079999997</c:v>
                </c:pt>
                <c:pt idx="6">
                  <c:v>1666.5365019999986</c:v>
                </c:pt>
                <c:pt idx="7">
                  <c:v>1585.1389919999999</c:v>
                </c:pt>
                <c:pt idx="8">
                  <c:v>1854.8920889999999</c:v>
                </c:pt>
                <c:pt idx="9">
                  <c:v>2006.0316200000009</c:v>
                </c:pt>
                <c:pt idx="10">
                  <c:v>2799.2946399999992</c:v>
                </c:pt>
                <c:pt idx="11">
                  <c:v>3382.2375449999995</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Region</c:v>
                </c:pt>
              </c:strCache>
            </c:strRef>
          </c:tx>
          <c:spPr>
            <a:solidFill>
              <a:schemeClr val="tx1"/>
            </a:solidFill>
          </c:spPr>
          <c:invertIfNegative val="0"/>
          <c:val>
            <c:numRef>
              <c:f>'4.2'!$B$15:$M$15</c:f>
              <c:numCache>
                <c:formatCode>#,##0.0</c:formatCode>
                <c:ptCount val="12"/>
                <c:pt idx="0">
                  <c:v>895.41137600000002</c:v>
                </c:pt>
                <c:pt idx="1">
                  <c:v>655.52853300000004</c:v>
                </c:pt>
                <c:pt idx="2">
                  <c:v>669.43163000000004</c:v>
                </c:pt>
                <c:pt idx="3">
                  <c:v>541.60190799999987</c:v>
                </c:pt>
                <c:pt idx="4">
                  <c:v>369.37061999999997</c:v>
                </c:pt>
                <c:pt idx="5">
                  <c:v>317.456749</c:v>
                </c:pt>
                <c:pt idx="6">
                  <c:v>312.78262099999984</c:v>
                </c:pt>
                <c:pt idx="7">
                  <c:v>288.73486699999984</c:v>
                </c:pt>
                <c:pt idx="8">
                  <c:v>403.65098899999987</c:v>
                </c:pt>
                <c:pt idx="9">
                  <c:v>563.40011799999991</c:v>
                </c:pt>
                <c:pt idx="10">
                  <c:v>666.69955799999968</c:v>
                </c:pt>
                <c:pt idx="11">
                  <c:v>807.05377299999986</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Region</c:v>
                </c:pt>
              </c:strCache>
            </c:strRef>
          </c:tx>
          <c:spPr>
            <a:solidFill>
              <a:srgbClr val="646363"/>
            </a:solidFill>
          </c:spPr>
          <c:invertIfNegative val="0"/>
          <c:val>
            <c:numRef>
              <c:f>'4.2'!$B$16:$M$16</c:f>
              <c:numCache>
                <c:formatCode>#,##0.0</c:formatCode>
                <c:ptCount val="12"/>
                <c:pt idx="0">
                  <c:v>936.42424900000003</c:v>
                </c:pt>
                <c:pt idx="1">
                  <c:v>756.43817499999955</c:v>
                </c:pt>
                <c:pt idx="2">
                  <c:v>768.63031100000001</c:v>
                </c:pt>
                <c:pt idx="3">
                  <c:v>612.04364700000008</c:v>
                </c:pt>
                <c:pt idx="4">
                  <c:v>310.25478799999996</c:v>
                </c:pt>
                <c:pt idx="5">
                  <c:v>248.42957300000012</c:v>
                </c:pt>
                <c:pt idx="6">
                  <c:v>225.20850900000008</c:v>
                </c:pt>
                <c:pt idx="7">
                  <c:v>207.40522199999998</c:v>
                </c:pt>
                <c:pt idx="8">
                  <c:v>347.76942100000002</c:v>
                </c:pt>
                <c:pt idx="9">
                  <c:v>455.09534300000018</c:v>
                </c:pt>
                <c:pt idx="10">
                  <c:v>674.56595800000002</c:v>
                </c:pt>
                <c:pt idx="11">
                  <c:v>873.61557099999936</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Region</c:v>
                </c:pt>
              </c:strCache>
            </c:strRef>
          </c:tx>
          <c:spPr>
            <a:solidFill>
              <a:srgbClr val="9D9D9C"/>
            </a:solidFill>
          </c:spPr>
          <c:invertIfNegative val="0"/>
          <c:val>
            <c:numRef>
              <c:f>'4.2'!$B$17:$M$17</c:f>
              <c:numCache>
                <c:formatCode>#,##0.0</c:formatCode>
                <c:ptCount val="12"/>
                <c:pt idx="0">
                  <c:v>795.11309499999959</c:v>
                </c:pt>
                <c:pt idx="1">
                  <c:v>652.21535899999981</c:v>
                </c:pt>
                <c:pt idx="2">
                  <c:v>671.05151899999976</c:v>
                </c:pt>
                <c:pt idx="3">
                  <c:v>531.36058800000001</c:v>
                </c:pt>
                <c:pt idx="4">
                  <c:v>281.31871600000005</c:v>
                </c:pt>
                <c:pt idx="5">
                  <c:v>230.07731299999992</c:v>
                </c:pt>
                <c:pt idx="6">
                  <c:v>222.31013399999983</c:v>
                </c:pt>
                <c:pt idx="7">
                  <c:v>196.34701799999999</c:v>
                </c:pt>
                <c:pt idx="8">
                  <c:v>295.87268799999993</c:v>
                </c:pt>
                <c:pt idx="9">
                  <c:v>396.96888399999995</c:v>
                </c:pt>
                <c:pt idx="10">
                  <c:v>583.37670399999968</c:v>
                </c:pt>
                <c:pt idx="11">
                  <c:v>756.50145099999975</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Region</c:v>
                </c:pt>
              </c:strCache>
            </c:strRef>
          </c:tx>
          <c:spPr>
            <a:solidFill>
              <a:srgbClr val="D0D0D0"/>
            </a:solidFill>
          </c:spPr>
          <c:invertIfNegative val="0"/>
          <c:val>
            <c:numRef>
              <c:f>'4.2'!$B$18:$M$18</c:f>
              <c:numCache>
                <c:formatCode>#,##0.0</c:formatCode>
                <c:ptCount val="12"/>
                <c:pt idx="0">
                  <c:v>3461.5468069999988</c:v>
                </c:pt>
                <c:pt idx="1">
                  <c:v>2762.6459786516066</c:v>
                </c:pt>
                <c:pt idx="2">
                  <c:v>2595.1645091216974</c:v>
                </c:pt>
                <c:pt idx="3">
                  <c:v>2114.726584999999</c:v>
                </c:pt>
                <c:pt idx="4">
                  <c:v>1488.9950640000006</c:v>
                </c:pt>
                <c:pt idx="5">
                  <c:v>1279.1037460000005</c:v>
                </c:pt>
                <c:pt idx="6">
                  <c:v>1213.9241930000001</c:v>
                </c:pt>
                <c:pt idx="7">
                  <c:v>1204.2243430000001</c:v>
                </c:pt>
                <c:pt idx="8">
                  <c:v>1603.8968590000009</c:v>
                </c:pt>
                <c:pt idx="9">
                  <c:v>2024.7697169999992</c:v>
                </c:pt>
                <c:pt idx="10">
                  <c:v>2691.9683190000005</c:v>
                </c:pt>
                <c:pt idx="11">
                  <c:v>3299.8826240000012</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Region</c:v>
                </c:pt>
              </c:strCache>
            </c:strRef>
          </c:tx>
          <c:spPr>
            <a:pattFill prst="ltUpDiag">
              <a:fgClr>
                <a:schemeClr val="accent1"/>
              </a:fgClr>
              <a:bgClr>
                <a:schemeClr val="bg1"/>
              </a:bgClr>
            </a:pattFill>
          </c:spPr>
          <c:invertIfNegative val="0"/>
          <c:val>
            <c:numRef>
              <c:f>'4.2'!$B$19:$M$19</c:f>
              <c:numCache>
                <c:formatCode>#,##0.0</c:formatCode>
                <c:ptCount val="12"/>
                <c:pt idx="0">
                  <c:v>3411.6861200000008</c:v>
                </c:pt>
                <c:pt idx="1">
                  <c:v>2947.9336209999992</c:v>
                </c:pt>
                <c:pt idx="2">
                  <c:v>3081.4115810000003</c:v>
                </c:pt>
                <c:pt idx="3">
                  <c:v>2684.9158459999999</c:v>
                </c:pt>
                <c:pt idx="4">
                  <c:v>2177.5541630000007</c:v>
                </c:pt>
                <c:pt idx="5">
                  <c:v>1860.2696320000007</c:v>
                </c:pt>
                <c:pt idx="6">
                  <c:v>1958.0235750000002</c:v>
                </c:pt>
                <c:pt idx="7">
                  <c:v>1953.1855330000001</c:v>
                </c:pt>
                <c:pt idx="8">
                  <c:v>2144.0648719999999</c:v>
                </c:pt>
                <c:pt idx="9">
                  <c:v>2103.2483770000013</c:v>
                </c:pt>
                <c:pt idx="10">
                  <c:v>2858.2524250000019</c:v>
                </c:pt>
                <c:pt idx="11">
                  <c:v>3297.8269840000007</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Region</c:v>
                </c:pt>
              </c:strCache>
            </c:strRef>
          </c:tx>
          <c:spPr>
            <a:pattFill prst="ltUpDiag">
              <a:fgClr>
                <a:schemeClr val="accent5"/>
              </a:fgClr>
              <a:bgClr>
                <a:schemeClr val="bg1"/>
              </a:bgClr>
            </a:pattFill>
          </c:spPr>
          <c:invertIfNegative val="0"/>
          <c:val>
            <c:numRef>
              <c:f>'4.2'!$B$20:$M$20</c:f>
              <c:numCache>
                <c:formatCode>#,##0.0</c:formatCode>
                <c:ptCount val="12"/>
                <c:pt idx="0">
                  <c:v>970.65811300000041</c:v>
                </c:pt>
                <c:pt idx="1">
                  <c:v>796.85315000000037</c:v>
                </c:pt>
                <c:pt idx="2">
                  <c:v>862.42635900000005</c:v>
                </c:pt>
                <c:pt idx="3">
                  <c:v>648.38465700000006</c:v>
                </c:pt>
                <c:pt idx="4">
                  <c:v>460.40166600000009</c:v>
                </c:pt>
                <c:pt idx="5">
                  <c:v>422.74659200000008</c:v>
                </c:pt>
                <c:pt idx="6">
                  <c:v>313.22620400000017</c:v>
                </c:pt>
                <c:pt idx="7">
                  <c:v>364.33054199999981</c:v>
                </c:pt>
                <c:pt idx="8">
                  <c:v>447.05011999999994</c:v>
                </c:pt>
                <c:pt idx="9">
                  <c:v>488.64744700000006</c:v>
                </c:pt>
                <c:pt idx="10">
                  <c:v>664.88219500000014</c:v>
                </c:pt>
                <c:pt idx="11">
                  <c:v>796.175299</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rgbClr val="233060"/>
                </a:solidFill>
              </a:defRPr>
            </a:pPr>
            <a:r>
              <a:rPr lang="cs-CZ" sz="1000" b="1" i="0" baseline="0">
                <a:solidFill>
                  <a:srgbClr val="233060"/>
                </a:solidFill>
                <a:effectLst/>
              </a:rPr>
              <a:t>Gross heat production in Czech Regions </a:t>
            </a:r>
            <a:r>
              <a:rPr lang="en-US" sz="1000" b="1" i="0" baseline="0">
                <a:solidFill>
                  <a:srgbClr val="233060"/>
                </a:solidFill>
                <a:effectLst/>
              </a:rPr>
              <a:t>[</a:t>
            </a:r>
            <a:r>
              <a:rPr lang="cs-CZ" sz="1000" b="1" i="0" baseline="0">
                <a:solidFill>
                  <a:srgbClr val="233060"/>
                </a:solidFill>
                <a:effectLst/>
              </a:rPr>
              <a:t>TJ</a:t>
            </a:r>
            <a:r>
              <a:rPr lang="en-US" sz="1000" b="1" i="0" baseline="0">
                <a:solidFill>
                  <a:srgbClr val="233060"/>
                </a:solidFill>
                <a:effectLst/>
              </a:rPr>
              <a:t>]</a:t>
            </a:r>
            <a:endParaRPr lang="cs-CZ" sz="1000">
              <a:solidFill>
                <a:srgbClr val="233060"/>
              </a:solidFill>
              <a:effectLst/>
            </a:endParaRP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Biomass</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2016.8134880000011</c:v>
                </c:pt>
                <c:pt idx="2">
                  <c:v>417.39567999999997</c:v>
                </c:pt>
                <c:pt idx="3">
                  <c:v>441.52682299999992</c:v>
                </c:pt>
                <c:pt idx="4">
                  <c:v>1325.4365849999999</c:v>
                </c:pt>
                <c:pt idx="5">
                  <c:v>598.85940999999991</c:v>
                </c:pt>
                <c:pt idx="6">
                  <c:v>3.580184</c:v>
                </c:pt>
                <c:pt idx="7">
                  <c:v>6004.500548</c:v>
                </c:pt>
                <c:pt idx="8">
                  <c:v>157.44414500000005</c:v>
                </c:pt>
                <c:pt idx="9">
                  <c:v>61.690969999999993</c:v>
                </c:pt>
                <c:pt idx="10">
                  <c:v>1112.706942</c:v>
                </c:pt>
                <c:pt idx="11">
                  <c:v>1287.3638440000002</c:v>
                </c:pt>
                <c:pt idx="12">
                  <c:v>8893.5604139999959</c:v>
                </c:pt>
                <c:pt idx="13">
                  <c:v>340.16768499999995</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Biogas</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184.607</c:v>
                </c:pt>
                <c:pt idx="1">
                  <c:v>405.93581499999988</c:v>
                </c:pt>
                <c:pt idx="2">
                  <c:v>323.74085300000007</c:v>
                </c:pt>
                <c:pt idx="3">
                  <c:v>73.612841999999986</c:v>
                </c:pt>
                <c:pt idx="4">
                  <c:v>645.12113799999975</c:v>
                </c:pt>
                <c:pt idx="5">
                  <c:v>391.59689299999934</c:v>
                </c:pt>
                <c:pt idx="6">
                  <c:v>39.349396000000006</c:v>
                </c:pt>
                <c:pt idx="7">
                  <c:v>357.84388700000011</c:v>
                </c:pt>
                <c:pt idx="8">
                  <c:v>360.63335999999998</c:v>
                </c:pt>
                <c:pt idx="9">
                  <c:v>394.32554199999998</c:v>
                </c:pt>
                <c:pt idx="10">
                  <c:v>378.925544</c:v>
                </c:pt>
                <c:pt idx="11">
                  <c:v>478.04673799999927</c:v>
                </c:pt>
                <c:pt idx="12">
                  <c:v>104.298379</c:v>
                </c:pt>
                <c:pt idx="13">
                  <c:v>136.56543999999997</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Hard coal</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1.16106</c:v>
                </c:pt>
                <c:pt idx="3">
                  <c:v>0</c:v>
                </c:pt>
                <c:pt idx="4">
                  <c:v>0</c:v>
                </c:pt>
                <c:pt idx="5">
                  <c:v>44.973180000000006</c:v>
                </c:pt>
                <c:pt idx="6">
                  <c:v>0</c:v>
                </c:pt>
                <c:pt idx="7">
                  <c:v>12272.614811000001</c:v>
                </c:pt>
                <c:pt idx="8">
                  <c:v>159.48145</c:v>
                </c:pt>
                <c:pt idx="9">
                  <c:v>4.05</c:v>
                </c:pt>
                <c:pt idx="10">
                  <c:v>0</c:v>
                </c:pt>
                <c:pt idx="11">
                  <c:v>0</c:v>
                </c:pt>
                <c:pt idx="12">
                  <c:v>5.9834199999999989</c:v>
                </c:pt>
                <c:pt idx="13">
                  <c:v>51.226410000000001</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Electrical energy</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3.8220000000000001</c:v>
                </c:pt>
                <c:pt idx="1">
                  <c:v>0</c:v>
                </c:pt>
                <c:pt idx="2">
                  <c:v>4.6159999999999997</c:v>
                </c:pt>
                <c:pt idx="3">
                  <c:v>0</c:v>
                </c:pt>
                <c:pt idx="4">
                  <c:v>3.1E-2</c:v>
                </c:pt>
                <c:pt idx="5">
                  <c:v>0</c:v>
                </c:pt>
                <c:pt idx="6">
                  <c:v>0</c:v>
                </c:pt>
                <c:pt idx="7">
                  <c:v>0.83151199999999992</c:v>
                </c:pt>
                <c:pt idx="8">
                  <c:v>0</c:v>
                </c:pt>
                <c:pt idx="9">
                  <c:v>38.253399999999999</c:v>
                </c:pt>
                <c:pt idx="10">
                  <c:v>4.5034140000000003</c:v>
                </c:pt>
                <c:pt idx="11">
                  <c:v>20.192974000000003</c:v>
                </c:pt>
                <c:pt idx="12">
                  <c:v>0</c:v>
                </c:pt>
                <c:pt idx="13">
                  <c:v>0.22019999999999998</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Ambient energy (heat pump)</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11.423</c:v>
                </c:pt>
                <c:pt idx="1">
                  <c:v>0</c:v>
                </c:pt>
                <c:pt idx="2">
                  <c:v>0.59899999999999998</c:v>
                </c:pt>
                <c:pt idx="3">
                  <c:v>4.91655</c:v>
                </c:pt>
                <c:pt idx="4">
                  <c:v>0</c:v>
                </c:pt>
                <c:pt idx="5">
                  <c:v>0</c:v>
                </c:pt>
                <c:pt idx="6">
                  <c:v>0</c:v>
                </c:pt>
                <c:pt idx="7">
                  <c:v>0</c:v>
                </c:pt>
                <c:pt idx="8">
                  <c:v>0</c:v>
                </c:pt>
                <c:pt idx="9">
                  <c:v>0</c:v>
                </c:pt>
                <c:pt idx="10">
                  <c:v>0</c:v>
                </c:pt>
                <c:pt idx="11">
                  <c:v>0</c:v>
                </c:pt>
                <c:pt idx="12">
                  <c:v>63.527999999999992</c:v>
                </c:pt>
                <c:pt idx="13">
                  <c:v>0.42115999999999998</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Solar energy (solar panel)</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0.248</c:v>
                </c:pt>
                <c:pt idx="3">
                  <c:v>0.16747999999999996</c:v>
                </c:pt>
                <c:pt idx="4">
                  <c:v>0.15843000000000002</c:v>
                </c:pt>
                <c:pt idx="5">
                  <c:v>2.3E-3</c:v>
                </c:pt>
                <c:pt idx="6">
                  <c:v>0</c:v>
                </c:pt>
                <c:pt idx="7">
                  <c:v>0</c:v>
                </c:pt>
                <c:pt idx="8">
                  <c:v>0</c:v>
                </c:pt>
                <c:pt idx="9">
                  <c:v>0</c:v>
                </c:pt>
                <c:pt idx="10">
                  <c:v>0</c:v>
                </c:pt>
                <c:pt idx="11">
                  <c:v>0</c:v>
                </c:pt>
                <c:pt idx="12">
                  <c:v>7.0000000000000007E-2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Brown coal</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3482.6618159999994</c:v>
                </c:pt>
                <c:pt idx="2">
                  <c:v>88.783329999999992</c:v>
                </c:pt>
                <c:pt idx="3">
                  <c:v>7979.1552459999984</c:v>
                </c:pt>
                <c:pt idx="4">
                  <c:v>394.33799500000003</c:v>
                </c:pt>
                <c:pt idx="5">
                  <c:v>1980.2492100000002</c:v>
                </c:pt>
                <c:pt idx="6">
                  <c:v>94.450958999999983</c:v>
                </c:pt>
                <c:pt idx="7">
                  <c:v>1029.2151640000002</c:v>
                </c:pt>
                <c:pt idx="8">
                  <c:v>2249.9927399999997</c:v>
                </c:pt>
                <c:pt idx="9">
                  <c:v>5207.6707139999999</c:v>
                </c:pt>
                <c:pt idx="10">
                  <c:v>3002.8160810000004</c:v>
                </c:pt>
                <c:pt idx="11">
                  <c:v>12704.561519999999</c:v>
                </c:pt>
                <c:pt idx="12">
                  <c:v>17746.530289000006</c:v>
                </c:pt>
                <c:pt idx="13">
                  <c:v>3161.5014330000004</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Nuclear fuel</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484.58499999999998</c:v>
                </c:pt>
                <c:pt idx="2">
                  <c:v>0</c:v>
                </c:pt>
                <c:pt idx="3">
                  <c:v>0</c:v>
                </c:pt>
                <c:pt idx="4">
                  <c:v>381.286</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Coke</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Waste heat</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82.242750000000001</c:v>
                </c:pt>
                <c:pt idx="3">
                  <c:v>9.4661000000000008</c:v>
                </c:pt>
                <c:pt idx="4">
                  <c:v>30.617000000000001</c:v>
                </c:pt>
                <c:pt idx="5">
                  <c:v>1.3534900000000003</c:v>
                </c:pt>
                <c:pt idx="6">
                  <c:v>5.434099999999999</c:v>
                </c:pt>
                <c:pt idx="7">
                  <c:v>1844.9555300000002</c:v>
                </c:pt>
                <c:pt idx="8">
                  <c:v>637.19700999999998</c:v>
                </c:pt>
                <c:pt idx="9">
                  <c:v>186.95699999999999</c:v>
                </c:pt>
                <c:pt idx="10">
                  <c:v>0</c:v>
                </c:pt>
                <c:pt idx="11">
                  <c:v>3423.0140000000001</c:v>
                </c:pt>
                <c:pt idx="12">
                  <c:v>1523.7329999999999</c:v>
                </c:pt>
                <c:pt idx="13">
                  <c:v>187.79599999999999</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Other liquid fuels</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14.941351000000003</c:v>
                </c:pt>
                <c:pt idx="2">
                  <c:v>0</c:v>
                </c:pt>
                <c:pt idx="3">
                  <c:v>0</c:v>
                </c:pt>
                <c:pt idx="4">
                  <c:v>0</c:v>
                </c:pt>
                <c:pt idx="5">
                  <c:v>0</c:v>
                </c:pt>
                <c:pt idx="6">
                  <c:v>0</c:v>
                </c:pt>
                <c:pt idx="7">
                  <c:v>0</c:v>
                </c:pt>
                <c:pt idx="8">
                  <c:v>0</c:v>
                </c:pt>
                <c:pt idx="9">
                  <c:v>0</c:v>
                </c:pt>
                <c:pt idx="10">
                  <c:v>0</c:v>
                </c:pt>
                <c:pt idx="11">
                  <c:v>37.553122999999999</c:v>
                </c:pt>
                <c:pt idx="12">
                  <c:v>0</c:v>
                </c:pt>
                <c:pt idx="13">
                  <c:v>195.89699999999999</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Other solid fuels</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1134.62607</c:v>
                </c:pt>
                <c:pt idx="1">
                  <c:v>8.0489720000000009</c:v>
                </c:pt>
                <c:pt idx="2">
                  <c:v>1653.557</c:v>
                </c:pt>
                <c:pt idx="3">
                  <c:v>0.25585200000000002</c:v>
                </c:pt>
                <c:pt idx="4">
                  <c:v>13.681824000000001</c:v>
                </c:pt>
                <c:pt idx="5">
                  <c:v>0</c:v>
                </c:pt>
                <c:pt idx="6">
                  <c:v>764.09100000000001</c:v>
                </c:pt>
                <c:pt idx="7">
                  <c:v>181.234039</c:v>
                </c:pt>
                <c:pt idx="8">
                  <c:v>0</c:v>
                </c:pt>
                <c:pt idx="9">
                  <c:v>0</c:v>
                </c:pt>
                <c:pt idx="10">
                  <c:v>140.65317199999998</c:v>
                </c:pt>
                <c:pt idx="11">
                  <c:v>102.26382935199069</c:v>
                </c:pt>
                <c:pt idx="12">
                  <c:v>44.222639999999991</c:v>
                </c:pt>
                <c:pt idx="13">
                  <c:v>75.888999999999996</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Other gases</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0.85945600000000011</c:v>
                </c:pt>
                <c:pt idx="2">
                  <c:v>0</c:v>
                </c:pt>
                <c:pt idx="3">
                  <c:v>0</c:v>
                </c:pt>
                <c:pt idx="4">
                  <c:v>0</c:v>
                </c:pt>
                <c:pt idx="5">
                  <c:v>0</c:v>
                </c:pt>
                <c:pt idx="6">
                  <c:v>0</c:v>
                </c:pt>
                <c:pt idx="7">
                  <c:v>5501.6757310000003</c:v>
                </c:pt>
                <c:pt idx="8">
                  <c:v>0</c:v>
                </c:pt>
                <c:pt idx="9">
                  <c:v>0</c:v>
                </c:pt>
                <c:pt idx="10">
                  <c:v>0.54900000000000004</c:v>
                </c:pt>
                <c:pt idx="11">
                  <c:v>888.21034100000008</c:v>
                </c:pt>
                <c:pt idx="12">
                  <c:v>891.79</c:v>
                </c:pt>
                <c:pt idx="13">
                  <c:v>1415.4159999999999</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Other</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Fuel oils</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1.069</c:v>
                </c:pt>
                <c:pt idx="1">
                  <c:v>116.73695400000001</c:v>
                </c:pt>
                <c:pt idx="2">
                  <c:v>2.778235</c:v>
                </c:pt>
                <c:pt idx="3">
                  <c:v>73.282545999999996</c:v>
                </c:pt>
                <c:pt idx="4">
                  <c:v>2.4304390000000002</c:v>
                </c:pt>
                <c:pt idx="5">
                  <c:v>18.239357999999996</c:v>
                </c:pt>
                <c:pt idx="6">
                  <c:v>198.68096000000003</c:v>
                </c:pt>
                <c:pt idx="7">
                  <c:v>15.399500999999999</c:v>
                </c:pt>
                <c:pt idx="8">
                  <c:v>380.87201600000014</c:v>
                </c:pt>
                <c:pt idx="9">
                  <c:v>2.7020710000000001</c:v>
                </c:pt>
                <c:pt idx="10">
                  <c:v>2.4009529999999994</c:v>
                </c:pt>
                <c:pt idx="11">
                  <c:v>40.352340999999996</c:v>
                </c:pt>
                <c:pt idx="12">
                  <c:v>65.624264999999994</c:v>
                </c:pt>
                <c:pt idx="13">
                  <c:v>1.550127</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Natural gas</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3714.5491494479988</c:v>
                </c:pt>
                <c:pt idx="1">
                  <c:v>744.09154200000046</c:v>
                </c:pt>
                <c:pt idx="2">
                  <c:v>4704.189887999999</c:v>
                </c:pt>
                <c:pt idx="3">
                  <c:v>853.57006200000001</c:v>
                </c:pt>
                <c:pt idx="4">
                  <c:v>740.61602600000026</c:v>
                </c:pt>
                <c:pt idx="5">
                  <c:v>1426.9295980000002</c:v>
                </c:pt>
                <c:pt idx="6">
                  <c:v>1271.235574999999</c:v>
                </c:pt>
                <c:pt idx="7">
                  <c:v>2497.8991410000058</c:v>
                </c:pt>
                <c:pt idx="8">
                  <c:v>2545.5020210000007</c:v>
                </c:pt>
                <c:pt idx="9">
                  <c:v>520.23106999999993</c:v>
                </c:pt>
                <c:pt idx="10">
                  <c:v>969.95836300000019</c:v>
                </c:pt>
                <c:pt idx="11">
                  <c:v>6759.2872554213072</c:v>
                </c:pt>
                <c:pt idx="12">
                  <c:v>1139.032322</c:v>
                </c:pt>
                <c:pt idx="13">
                  <c:v>1669.1318890000005</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35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4.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image" Target="../media/image5.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6.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7.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8.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9.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0.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2.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1.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3.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5.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4.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7.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6.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9.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8.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1.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0.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2.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3.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4.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5.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6.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1.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9.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3056372</xdr:rowOff>
    </xdr:from>
    <xdr:to>
      <xdr:col>2</xdr:col>
      <xdr:colOff>368119</xdr:colOff>
      <xdr:row>1</xdr:row>
      <xdr:rowOff>4485848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56372"/>
          <a:ext cx="6500754" cy="6507034"/>
        </a:xfrm>
        <a:prstGeom prst="rect">
          <a:avLst/>
        </a:prstGeom>
      </xdr:spPr>
    </xdr:pic>
    <xdr:clientData/>
  </xdr:twoCellAnchor>
  <xdr:twoCellAnchor editAs="oneCell">
    <xdr:from>
      <xdr:col>1</xdr:col>
      <xdr:colOff>2250645</xdr:colOff>
      <xdr:row>1</xdr:row>
      <xdr:rowOff>4372248</xdr:rowOff>
    </xdr:from>
    <xdr:to>
      <xdr:col>2</xdr:col>
      <xdr:colOff>33531</xdr:colOff>
      <xdr:row>2</xdr:row>
      <xdr:rowOff>97864</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0222" y="9449806"/>
          <a:ext cx="1145944" cy="803173"/>
        </a:xfrm>
        <a:prstGeom prst="rect">
          <a:avLst/>
        </a:prstGeom>
      </xdr:spPr>
    </xdr:pic>
    <xdr:clientData/>
  </xdr:twoCellAnchor>
  <xdr:twoCellAnchor editAs="oneCell">
    <xdr:from>
      <xdr:col>0</xdr:col>
      <xdr:colOff>103909</xdr:colOff>
      <xdr:row>0</xdr:row>
      <xdr:rowOff>51954</xdr:rowOff>
    </xdr:from>
    <xdr:to>
      <xdr:col>0</xdr:col>
      <xdr:colOff>1903909</xdr:colOff>
      <xdr:row>0</xdr:row>
      <xdr:rowOff>789010</xdr:rowOff>
    </xdr:to>
    <xdr:pic>
      <xdr:nvPicPr>
        <xdr:cNvPr id="5" name="Obrázek 4">
          <a:extLst>
            <a:ext uri="{FF2B5EF4-FFF2-40B4-BE49-F238E27FC236}">
              <a16:creationId xmlns:a16="http://schemas.microsoft.com/office/drawing/2014/main" id="{B3FC0695-A85B-4541-BE9E-B7FA4A4E9B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3909" y="51954"/>
          <a:ext cx="1800000" cy="7370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20</xdr:row>
      <xdr:rowOff>66675</xdr:rowOff>
    </xdr:from>
    <xdr:to>
      <xdr:col>12</xdr:col>
      <xdr:colOff>646460</xdr:colOff>
      <xdr:row>44</xdr:row>
      <xdr:rowOff>40822</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104775</xdr:rowOff>
    </xdr:from>
    <xdr:to>
      <xdr:col>7</xdr:col>
      <xdr:colOff>85724</xdr:colOff>
      <xdr:row>34</xdr:row>
      <xdr:rowOff>59872</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13607</xdr:rowOff>
    </xdr:from>
    <xdr:to>
      <xdr:col>7</xdr:col>
      <xdr:colOff>200024</xdr:colOff>
      <xdr:row>45</xdr:row>
      <xdr:rowOff>68035</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xdr:colOff>
      <xdr:row>16</xdr:row>
      <xdr:rowOff>81643</xdr:rowOff>
    </xdr:from>
    <xdr:to>
      <xdr:col>13</xdr:col>
      <xdr:colOff>600076</xdr:colOff>
      <xdr:row>41</xdr:row>
      <xdr:rowOff>76200</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9524</xdr:rowOff>
    </xdr:from>
    <xdr:to>
      <xdr:col>9</xdr:col>
      <xdr:colOff>911679</xdr:colOff>
      <xdr:row>43</xdr:row>
      <xdr:rowOff>147411</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47625</xdr:rowOff>
    </xdr:from>
    <xdr:to>
      <xdr:col>9</xdr:col>
      <xdr:colOff>906531</xdr:colOff>
      <xdr:row>42</xdr:row>
      <xdr:rowOff>104776</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423023</xdr:colOff>
      <xdr:row>36</xdr:row>
      <xdr:rowOff>0</xdr:rowOff>
    </xdr:from>
    <xdr:to>
      <xdr:col>14</xdr:col>
      <xdr:colOff>67234</xdr:colOff>
      <xdr:row>44</xdr:row>
      <xdr:rowOff>11207</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321608</xdr:colOff>
      <xdr:row>36</xdr:row>
      <xdr:rowOff>11207</xdr:rowOff>
    </xdr:from>
    <xdr:to>
      <xdr:col>14</xdr:col>
      <xdr:colOff>388843</xdr:colOff>
      <xdr:row>44</xdr:row>
      <xdr:rowOff>0</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0</xdr:rowOff>
    </xdr:from>
    <xdr:to>
      <xdr:col>3</xdr:col>
      <xdr:colOff>314324</xdr:colOff>
      <xdr:row>44</xdr:row>
      <xdr:rowOff>11207</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5</xdr:row>
      <xdr:rowOff>154622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922"/>
          <a:ext cx="1082828" cy="63720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333379</xdr:colOff>
      <xdr:row>35</xdr:row>
      <xdr:rowOff>19050</xdr:rowOff>
    </xdr:from>
    <xdr:to>
      <xdr:col>12</xdr:col>
      <xdr:colOff>326572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453390</xdr:colOff>
      <xdr:row>35</xdr:row>
      <xdr:rowOff>57150</xdr:rowOff>
    </xdr:from>
    <xdr:to>
      <xdr:col>14</xdr:col>
      <xdr:colOff>436789</xdr:colOff>
      <xdr:row>45</xdr:row>
      <xdr:rowOff>91168</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19050</xdr:rowOff>
    </xdr:from>
    <xdr:to>
      <xdr:col>3</xdr:col>
      <xdr:colOff>314324</xdr:colOff>
      <xdr:row>45</xdr:row>
      <xdr:rowOff>72119</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265342</xdr:colOff>
      <xdr:row>35</xdr:row>
      <xdr:rowOff>38101</xdr:rowOff>
    </xdr:from>
    <xdr:to>
      <xdr:col>12</xdr:col>
      <xdr:colOff>68036</xdr:colOff>
      <xdr:row>45</xdr:row>
      <xdr:rowOff>47626</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322489</xdr:colOff>
      <xdr:row>35</xdr:row>
      <xdr:rowOff>1</xdr:rowOff>
    </xdr:from>
    <xdr:to>
      <xdr:col>14</xdr:col>
      <xdr:colOff>333375</xdr:colOff>
      <xdr:row>45</xdr:row>
      <xdr:rowOff>70759</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38101</xdr:rowOff>
    </xdr:from>
    <xdr:to>
      <xdr:col>3</xdr:col>
      <xdr:colOff>314324</xdr:colOff>
      <xdr:row>45</xdr:row>
      <xdr:rowOff>72120</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0000000-0008-0000-1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311606</xdr:colOff>
      <xdr:row>35</xdr:row>
      <xdr:rowOff>19050</xdr:rowOff>
    </xdr:from>
    <xdr:to>
      <xdr:col>12</xdr:col>
      <xdr:colOff>95251</xdr:colOff>
      <xdr:row>45</xdr:row>
      <xdr:rowOff>89807</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314325</xdr:colOff>
      <xdr:row>35</xdr:row>
      <xdr:rowOff>19050</xdr:rowOff>
    </xdr:from>
    <xdr:to>
      <xdr:col>14</xdr:col>
      <xdr:colOff>361950</xdr:colOff>
      <xdr:row>45</xdr:row>
      <xdr:rowOff>70758</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95251</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7</xdr:col>
      <xdr:colOff>247650</xdr:colOff>
      <xdr:row>45</xdr:row>
      <xdr:rowOff>104775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333375</xdr:colOff>
      <xdr:row>23</xdr:row>
      <xdr:rowOff>76200</xdr:rowOff>
    </xdr:from>
    <xdr:to>
      <xdr:col>13</xdr:col>
      <xdr:colOff>653142</xdr:colOff>
      <xdr:row>45</xdr:row>
      <xdr:rowOff>95250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292555</xdr:colOff>
      <xdr:row>35</xdr:row>
      <xdr:rowOff>38100</xdr:rowOff>
    </xdr:from>
    <xdr:to>
      <xdr:col>12</xdr:col>
      <xdr:colOff>435428</xdr:colOff>
      <xdr:row>45</xdr:row>
      <xdr:rowOff>66676</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425904</xdr:colOff>
      <xdr:row>35</xdr:row>
      <xdr:rowOff>38100</xdr:rowOff>
    </xdr:from>
    <xdr:to>
      <xdr:col>14</xdr:col>
      <xdr:colOff>400050</xdr:colOff>
      <xdr:row>45</xdr:row>
      <xdr:rowOff>88447</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35</xdr:row>
      <xdr:rowOff>28575</xdr:rowOff>
    </xdr:from>
    <xdr:to>
      <xdr:col>3</xdr:col>
      <xdr:colOff>247650</xdr:colOff>
      <xdr:row>45</xdr:row>
      <xdr:rowOff>57150</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00000000-0008-0000-2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238127</xdr:colOff>
      <xdr:row>36</xdr:row>
      <xdr:rowOff>28575</xdr:rowOff>
    </xdr:from>
    <xdr:to>
      <xdr:col>13</xdr:col>
      <xdr:colOff>244929</xdr:colOff>
      <xdr:row>45</xdr:row>
      <xdr:rowOff>29936</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371476</xdr:colOff>
      <xdr:row>36</xdr:row>
      <xdr:rowOff>28575</xdr:rowOff>
    </xdr:from>
    <xdr:to>
      <xdr:col>14</xdr:col>
      <xdr:colOff>361951</xdr:colOff>
      <xdr:row>45</xdr:row>
      <xdr:rowOff>114300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28575</xdr:rowOff>
    </xdr:from>
    <xdr:to>
      <xdr:col>3</xdr:col>
      <xdr:colOff>314324</xdr:colOff>
      <xdr:row>45</xdr:row>
      <xdr:rowOff>68036</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00000000-0008-0000-2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00000000-0008-0000-2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278947</xdr:colOff>
      <xdr:row>35</xdr:row>
      <xdr:rowOff>66675</xdr:rowOff>
    </xdr:from>
    <xdr:to>
      <xdr:col>12</xdr:col>
      <xdr:colOff>190500</xdr:colOff>
      <xdr:row>45</xdr:row>
      <xdr:rowOff>31297</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333375</xdr:colOff>
      <xdr:row>35</xdr:row>
      <xdr:rowOff>85725</xdr:rowOff>
    </xdr:from>
    <xdr:to>
      <xdr:col>14</xdr:col>
      <xdr:colOff>381000</xdr:colOff>
      <xdr:row>45</xdr:row>
      <xdr:rowOff>92670</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81829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306162</xdr:colOff>
      <xdr:row>35</xdr:row>
      <xdr:rowOff>66675</xdr:rowOff>
    </xdr:from>
    <xdr:to>
      <xdr:col>12</xdr:col>
      <xdr:colOff>244928</xdr:colOff>
      <xdr:row>45</xdr:row>
      <xdr:rowOff>21772</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400050</xdr:colOff>
      <xdr:row>35</xdr:row>
      <xdr:rowOff>85725</xdr:rowOff>
    </xdr:from>
    <xdr:to>
      <xdr:col>14</xdr:col>
      <xdr:colOff>447675</xdr:colOff>
      <xdr:row>45</xdr:row>
      <xdr:rowOff>18742</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66675</xdr:rowOff>
    </xdr:from>
    <xdr:to>
      <xdr:col>3</xdr:col>
      <xdr:colOff>314324</xdr:colOff>
      <xdr:row>45</xdr:row>
      <xdr:rowOff>81560</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00000000-0008-0000-2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292556</xdr:colOff>
      <xdr:row>35</xdr:row>
      <xdr:rowOff>38100</xdr:rowOff>
    </xdr:from>
    <xdr:to>
      <xdr:col>13</xdr:col>
      <xdr:colOff>0</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381000</xdr:colOff>
      <xdr:row>35</xdr:row>
      <xdr:rowOff>19050</xdr:rowOff>
    </xdr:from>
    <xdr:to>
      <xdr:col>14</xdr:col>
      <xdr:colOff>428625</xdr:colOff>
      <xdr:row>45</xdr:row>
      <xdr:rowOff>85725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00000000-0008-0000-2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00000000-0008-0000-2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319770</xdr:colOff>
      <xdr:row>36</xdr:row>
      <xdr:rowOff>38100</xdr:rowOff>
    </xdr:from>
    <xdr:to>
      <xdr:col>12</xdr:col>
      <xdr:colOff>462643</xdr:colOff>
      <xdr:row>45</xdr:row>
      <xdr:rowOff>123825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361950</xdr:colOff>
      <xdr:row>36</xdr:row>
      <xdr:rowOff>47625</xdr:rowOff>
    </xdr:from>
    <xdr:to>
      <xdr:col>14</xdr:col>
      <xdr:colOff>409575</xdr:colOff>
      <xdr:row>45</xdr:row>
      <xdr:rowOff>81733</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38100</xdr:rowOff>
    </xdr:from>
    <xdr:to>
      <xdr:col>3</xdr:col>
      <xdr:colOff>314324</xdr:colOff>
      <xdr:row>45</xdr:row>
      <xdr:rowOff>114973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00000000-0008-0000-2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00000000-0008-0000-2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265341</xdr:colOff>
      <xdr:row>35</xdr:row>
      <xdr:rowOff>12248</xdr:rowOff>
    </xdr:from>
    <xdr:to>
      <xdr:col>13</xdr:col>
      <xdr:colOff>95250</xdr:colOff>
      <xdr:row>45</xdr:row>
      <xdr:rowOff>28577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424544</xdr:colOff>
      <xdr:row>35</xdr:row>
      <xdr:rowOff>2723</xdr:rowOff>
    </xdr:from>
    <xdr:to>
      <xdr:col>14</xdr:col>
      <xdr:colOff>366033</xdr:colOff>
      <xdr:row>45</xdr:row>
      <xdr:rowOff>114301</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12248</xdr:rowOff>
    </xdr:from>
    <xdr:to>
      <xdr:col>3</xdr:col>
      <xdr:colOff>314324</xdr:colOff>
      <xdr:row>45</xdr:row>
      <xdr:rowOff>54133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00000000-0008-0000-2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319770</xdr:colOff>
      <xdr:row>35</xdr:row>
      <xdr:rowOff>29696</xdr:rowOff>
    </xdr:from>
    <xdr:to>
      <xdr:col>13</xdr:col>
      <xdr:colOff>258536</xdr:colOff>
      <xdr:row>44</xdr:row>
      <xdr:rowOff>36499</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401411</xdr:colOff>
      <xdr:row>35</xdr:row>
      <xdr:rowOff>20171</xdr:rowOff>
    </xdr:from>
    <xdr:to>
      <xdr:col>14</xdr:col>
      <xdr:colOff>449036</xdr:colOff>
      <xdr:row>44</xdr:row>
      <xdr:rowOff>104776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29696</xdr:rowOff>
    </xdr:from>
    <xdr:to>
      <xdr:col>3</xdr:col>
      <xdr:colOff>314324</xdr:colOff>
      <xdr:row>44</xdr:row>
      <xdr:rowOff>95386</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4</xdr:row>
      <xdr:rowOff>138777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0</xdr:rowOff>
    </xdr:from>
    <xdr:to>
      <xdr:col>0</xdr:col>
      <xdr:colOff>123825</xdr:colOff>
      <xdr:row>23</xdr:row>
      <xdr:rowOff>135106</xdr:rowOff>
    </xdr:to>
    <xdr:graphicFrame macro="">
      <xdr:nvGraphicFramePr>
        <xdr:cNvPr id="9" name="Graf 8">
          <a:extLst>
            <a:ext uri="{FF2B5EF4-FFF2-40B4-BE49-F238E27FC236}">
              <a16:creationId xmlns:a16="http://schemas.microsoft.com/office/drawing/2014/main" id="{00000000-0008-0000-2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325212</xdr:colOff>
      <xdr:row>35</xdr:row>
      <xdr:rowOff>28575</xdr:rowOff>
    </xdr:from>
    <xdr:to>
      <xdr:col>13</xdr:col>
      <xdr:colOff>454478</xdr:colOff>
      <xdr:row>45</xdr:row>
      <xdr:rowOff>66676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352424</xdr:colOff>
      <xdr:row>35</xdr:row>
      <xdr:rowOff>19050</xdr:rowOff>
    </xdr:from>
    <xdr:to>
      <xdr:col>14</xdr:col>
      <xdr:colOff>293913</xdr:colOff>
      <xdr:row>45</xdr:row>
      <xdr:rowOff>50073</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38100</xdr:rowOff>
    </xdr:from>
    <xdr:to>
      <xdr:col>3</xdr:col>
      <xdr:colOff>314324</xdr:colOff>
      <xdr:row>45</xdr:row>
      <xdr:rowOff>116594</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321131</xdr:colOff>
      <xdr:row>35</xdr:row>
      <xdr:rowOff>95250</xdr:rowOff>
    </xdr:from>
    <xdr:to>
      <xdr:col>13</xdr:col>
      <xdr:colOff>110218</xdr:colOff>
      <xdr:row>45</xdr:row>
      <xdr:rowOff>142875</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390525</xdr:colOff>
      <xdr:row>35</xdr:row>
      <xdr:rowOff>95250</xdr:rowOff>
    </xdr:from>
    <xdr:to>
      <xdr:col>14</xdr:col>
      <xdr:colOff>438150</xdr:colOff>
      <xdr:row>45</xdr:row>
      <xdr:rowOff>31054</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47625</xdr:rowOff>
    </xdr:from>
    <xdr:to>
      <xdr:col>3</xdr:col>
      <xdr:colOff>314324</xdr:colOff>
      <xdr:row>45</xdr:row>
      <xdr:rowOff>81644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00000000-0008-0000-2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00000000-0008-0000-2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571501</xdr:colOff>
      <xdr:row>20</xdr:row>
      <xdr:rowOff>60959</xdr:rowOff>
    </xdr:from>
    <xdr:to>
      <xdr:col>13</xdr:col>
      <xdr:colOff>666751</xdr:colOff>
      <xdr:row>44</xdr:row>
      <xdr:rowOff>114300</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xdr:colOff>
      <xdr:row>20</xdr:row>
      <xdr:rowOff>60960</xdr:rowOff>
    </xdr:from>
    <xdr:to>
      <xdr:col>7</xdr:col>
      <xdr:colOff>289781</xdr:colOff>
      <xdr:row>44</xdr:row>
      <xdr:rowOff>119710</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xdr:colOff>
      <xdr:row>22</xdr:row>
      <xdr:rowOff>53340</xdr:rowOff>
    </xdr:from>
    <xdr:to>
      <xdr:col>6</xdr:col>
      <xdr:colOff>295275</xdr:colOff>
      <xdr:row>42</xdr:row>
      <xdr:rowOff>129268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22</xdr:row>
      <xdr:rowOff>109039</xdr:rowOff>
    </xdr:from>
    <xdr:to>
      <xdr:col>15</xdr:col>
      <xdr:colOff>438150</xdr:colOff>
      <xdr:row>42</xdr:row>
      <xdr:rowOff>154305</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00000000-0008-0000-2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xdr:colOff>
      <xdr:row>22</xdr:row>
      <xdr:rowOff>95250</xdr:rowOff>
    </xdr:from>
    <xdr:to>
      <xdr:col>3</xdr:col>
      <xdr:colOff>419101</xdr:colOff>
      <xdr:row>36</xdr:row>
      <xdr:rowOff>142875</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636270</xdr:colOff>
      <xdr:row>22</xdr:row>
      <xdr:rowOff>78398</xdr:rowOff>
    </xdr:from>
    <xdr:to>
      <xdr:col>9</xdr:col>
      <xdr:colOff>371475</xdr:colOff>
      <xdr:row>37</xdr:row>
      <xdr:rowOff>15926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68583</xdr:colOff>
      <xdr:row>19</xdr:row>
      <xdr:rowOff>60960</xdr:rowOff>
    </xdr:from>
    <xdr:to>
      <xdr:col>5</xdr:col>
      <xdr:colOff>304801</xdr:colOff>
      <xdr:row>32</xdr:row>
      <xdr:rowOff>108585</xdr:rowOff>
    </xdr:to>
    <xdr:graphicFrame macro="">
      <xdr:nvGraphicFramePr>
        <xdr:cNvPr id="2" name="Graf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297180</xdr:colOff>
      <xdr:row>32</xdr:row>
      <xdr:rowOff>45720</xdr:rowOff>
    </xdr:from>
    <xdr:to>
      <xdr:col>9</xdr:col>
      <xdr:colOff>270510</xdr:colOff>
      <xdr:row>44</xdr:row>
      <xdr:rowOff>144780</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535308</xdr:colOff>
      <xdr:row>19</xdr:row>
      <xdr:rowOff>43815</xdr:rowOff>
    </xdr:from>
    <xdr:to>
      <xdr:col>13</xdr:col>
      <xdr:colOff>299085</xdr:colOff>
      <xdr:row>32</xdr:row>
      <xdr:rowOff>100964</xdr:rowOff>
    </xdr:to>
    <xdr:graphicFrame macro="">
      <xdr:nvGraphicFramePr>
        <xdr:cNvPr id="4" name="Graf 3">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13</xdr:row>
      <xdr:rowOff>22858</xdr:rowOff>
    </xdr:from>
    <xdr:to>
      <xdr:col>5</xdr:col>
      <xdr:colOff>751410</xdr:colOff>
      <xdr:row>28</xdr:row>
      <xdr:rowOff>115306</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11</xdr:row>
      <xdr:rowOff>139494</xdr:rowOff>
    </xdr:to>
    <xdr:graphicFrame macro="">
      <xdr:nvGraphicFramePr>
        <xdr:cNvPr id="4" name="Graf 3">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00000000-0008-0000-3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238125</xdr:rowOff>
    </xdr:from>
    <xdr:to>
      <xdr:col>8</xdr:col>
      <xdr:colOff>126427</xdr:colOff>
      <xdr:row>21</xdr:row>
      <xdr:rowOff>50175</xdr:rowOff>
    </xdr:to>
    <xdr:pic>
      <xdr:nvPicPr>
        <xdr:cNvPr id="7" name="Obrázek 6">
          <a:extLst>
            <a:ext uri="{FF2B5EF4-FFF2-40B4-BE49-F238E27FC236}">
              <a16:creationId xmlns:a16="http://schemas.microsoft.com/office/drawing/2014/main" id="{E04FE587-128F-4370-8A79-B09CFA8C3DA0}"/>
            </a:ext>
          </a:extLst>
        </xdr:cNvPr>
        <xdr:cNvPicPr>
          <a:picLocks noChangeAspect="1"/>
        </xdr:cNvPicPr>
      </xdr:nvPicPr>
      <xdr:blipFill>
        <a:blip xmlns:r="http://schemas.openxmlformats.org/officeDocument/2006/relationships" r:embed="rId1"/>
        <a:stretch>
          <a:fillRect/>
        </a:stretch>
      </xdr:blipFill>
      <xdr:spPr>
        <a:xfrm>
          <a:off x="0" y="238125"/>
          <a:ext cx="6489127" cy="3222000"/>
        </a:xfrm>
        <a:prstGeom prst="rect">
          <a:avLst/>
        </a:prstGeom>
      </xdr:spPr>
    </xdr:pic>
    <xdr:clientData/>
  </xdr:twoCellAnchor>
  <xdr:twoCellAnchor editAs="oneCell">
    <xdr:from>
      <xdr:col>0</xdr:col>
      <xdr:colOff>0</xdr:colOff>
      <xdr:row>21</xdr:row>
      <xdr:rowOff>76200</xdr:rowOff>
    </xdr:from>
    <xdr:to>
      <xdr:col>8</xdr:col>
      <xdr:colOff>41247</xdr:colOff>
      <xdr:row>41</xdr:row>
      <xdr:rowOff>59700</xdr:rowOff>
    </xdr:to>
    <xdr:pic>
      <xdr:nvPicPr>
        <xdr:cNvPr id="8" name="Obrázek 7">
          <a:extLst>
            <a:ext uri="{FF2B5EF4-FFF2-40B4-BE49-F238E27FC236}">
              <a16:creationId xmlns:a16="http://schemas.microsoft.com/office/drawing/2014/main" id="{199EE3C3-AAAC-4BCF-85B6-29F043C7D014}"/>
            </a:ext>
          </a:extLst>
        </xdr:cNvPr>
        <xdr:cNvPicPr>
          <a:picLocks noChangeAspect="1"/>
        </xdr:cNvPicPr>
      </xdr:nvPicPr>
      <xdr:blipFill>
        <a:blip xmlns:r="http://schemas.openxmlformats.org/officeDocument/2006/relationships" r:embed="rId2"/>
        <a:stretch>
          <a:fillRect/>
        </a:stretch>
      </xdr:blipFill>
      <xdr:spPr>
        <a:xfrm>
          <a:off x="0" y="3486150"/>
          <a:ext cx="6403947" cy="3222000"/>
        </a:xfrm>
        <a:prstGeom prst="rect">
          <a:avLst/>
        </a:prstGeom>
      </xdr:spPr>
    </xdr:pic>
    <xdr:clientData/>
  </xdr:twoCellAnchor>
  <xdr:twoCellAnchor>
    <xdr:from>
      <xdr:col>1</xdr:col>
      <xdr:colOff>171450</xdr:colOff>
      <xdr:row>9</xdr:row>
      <xdr:rowOff>38100</xdr:rowOff>
    </xdr:from>
    <xdr:to>
      <xdr:col>2</xdr:col>
      <xdr:colOff>47625</xdr:colOff>
      <xdr:row>10</xdr:row>
      <xdr:rowOff>114300</xdr:rowOff>
    </xdr:to>
    <xdr:sp macro="" textlink="">
      <xdr:nvSpPr>
        <xdr:cNvPr id="6" name="TextovéPole 5">
          <a:extLst>
            <a:ext uri="{FF2B5EF4-FFF2-40B4-BE49-F238E27FC236}">
              <a16:creationId xmlns:a16="http://schemas.microsoft.com/office/drawing/2014/main" id="{00000000-0008-0000-3200-000006000000}"/>
            </a:ext>
          </a:extLst>
        </xdr:cNvPr>
        <xdr:cNvSpPr txBox="1"/>
      </xdr:nvSpPr>
      <xdr:spPr>
        <a:xfrm>
          <a:off x="2257425" y="15049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5,050</a:t>
          </a:r>
        </a:p>
      </xdr:txBody>
    </xdr:sp>
    <xdr:clientData/>
  </xdr:twoCellAnchor>
  <xdr:twoCellAnchor>
    <xdr:from>
      <xdr:col>1</xdr:col>
      <xdr:colOff>152400</xdr:colOff>
      <xdr:row>29</xdr:row>
      <xdr:rowOff>57150</xdr:rowOff>
    </xdr:from>
    <xdr:to>
      <xdr:col>2</xdr:col>
      <xdr:colOff>28575</xdr:colOff>
      <xdr:row>30</xdr:row>
      <xdr:rowOff>133350</xdr:rowOff>
    </xdr:to>
    <xdr:sp macro="" textlink="">
      <xdr:nvSpPr>
        <xdr:cNvPr id="11" name="TextovéPole 10">
          <a:extLst>
            <a:ext uri="{FF2B5EF4-FFF2-40B4-BE49-F238E27FC236}">
              <a16:creationId xmlns:a16="http://schemas.microsoft.com/office/drawing/2014/main" id="{00000000-0008-0000-3200-00000B000000}"/>
            </a:ext>
          </a:extLst>
        </xdr:cNvPr>
        <xdr:cNvSpPr txBox="1"/>
      </xdr:nvSpPr>
      <xdr:spPr>
        <a:xfrm>
          <a:off x="2238375" y="476250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700">
              <a:latin typeface="Arial" panose="020B0604020202020204" pitchFamily="34" charset="0"/>
              <a:cs typeface="Arial" panose="020B0604020202020204" pitchFamily="34" charset="0"/>
            </a:rPr>
            <a:t>1,593</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56029</xdr:colOff>
      <xdr:row>1</xdr:row>
      <xdr:rowOff>56030</xdr:rowOff>
    </xdr:from>
    <xdr:to>
      <xdr:col>14</xdr:col>
      <xdr:colOff>997324</xdr:colOff>
      <xdr:row>37</xdr:row>
      <xdr:rowOff>35646</xdr:rowOff>
    </xdr:to>
    <xdr:pic>
      <xdr:nvPicPr>
        <xdr:cNvPr id="3" name="Obrázek 2">
          <a:extLst>
            <a:ext uri="{FF2B5EF4-FFF2-40B4-BE49-F238E27FC236}">
              <a16:creationId xmlns:a16="http://schemas.microsoft.com/office/drawing/2014/main" id="{205B61CF-635E-4F85-880D-CF5C3EA83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29" y="212912"/>
          <a:ext cx="9412942" cy="5627381"/>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11206</xdr:colOff>
      <xdr:row>51</xdr:row>
      <xdr:rowOff>134470</xdr:rowOff>
    </xdr:from>
    <xdr:to>
      <xdr:col>5</xdr:col>
      <xdr:colOff>456018</xdr:colOff>
      <xdr:row>57</xdr:row>
      <xdr:rowOff>134644</xdr:rowOff>
    </xdr:to>
    <xdr:pic>
      <xdr:nvPicPr>
        <xdr:cNvPr id="3" name="Obrázek 2">
          <a:extLst>
            <a:ext uri="{FF2B5EF4-FFF2-40B4-BE49-F238E27FC236}">
              <a16:creationId xmlns:a16="http://schemas.microsoft.com/office/drawing/2014/main" id="{28D46A3D-33FC-47CD-BD3C-244CA58E4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06" y="8213911"/>
          <a:ext cx="3470400" cy="9414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95250</xdr:rowOff>
    </xdr:from>
    <xdr:to>
      <xdr:col>15</xdr:col>
      <xdr:colOff>523875</xdr:colOff>
      <xdr:row>44</xdr:row>
      <xdr:rowOff>9252</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42</xdr:row>
      <xdr:rowOff>15876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477838</xdr:colOff>
      <xdr:row>24</xdr:row>
      <xdr:rowOff>57151</xdr:rowOff>
    </xdr:from>
    <xdr:to>
      <xdr:col>13</xdr:col>
      <xdr:colOff>612322</xdr:colOff>
      <xdr:row>42</xdr:row>
      <xdr:rowOff>47625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276226</xdr:colOff>
      <xdr:row>20</xdr:row>
      <xdr:rowOff>38100</xdr:rowOff>
    </xdr:from>
    <xdr:to>
      <xdr:col>13</xdr:col>
      <xdr:colOff>666750</xdr:colOff>
      <xdr:row>45</xdr:row>
      <xdr:rowOff>9525</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57150</xdr:rowOff>
    </xdr:from>
    <xdr:to>
      <xdr:col>8</xdr:col>
      <xdr:colOff>155869</xdr:colOff>
      <xdr:row>43</xdr:row>
      <xdr:rowOff>47632</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52916</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35</xdr:row>
      <xdr:rowOff>19591</xdr:rowOff>
    </xdr:from>
    <xdr:to>
      <xdr:col>3</xdr:col>
      <xdr:colOff>91440</xdr:colOff>
      <xdr:row>45</xdr:row>
      <xdr:rowOff>30521</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25</xdr:row>
      <xdr:rowOff>66946</xdr:rowOff>
    </xdr:from>
    <xdr:to>
      <xdr:col>2</xdr:col>
      <xdr:colOff>241575</xdr:colOff>
      <xdr:row>35</xdr:row>
      <xdr:rowOff>80282</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563881</xdr:colOff>
      <xdr:row>35</xdr:row>
      <xdr:rowOff>86266</xdr:rowOff>
    </xdr:from>
    <xdr:to>
      <xdr:col>8</xdr:col>
      <xdr:colOff>160108</xdr:colOff>
      <xdr:row>45</xdr:row>
      <xdr:rowOff>97880</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25</xdr:row>
      <xdr:rowOff>57151</xdr:rowOff>
    </xdr:from>
    <xdr:to>
      <xdr:col>8</xdr:col>
      <xdr:colOff>141562</xdr:colOff>
      <xdr:row>35</xdr:row>
      <xdr:rowOff>52343</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398692</xdr:colOff>
      <xdr:row>35</xdr:row>
      <xdr:rowOff>57691</xdr:rowOff>
    </xdr:from>
    <xdr:to>
      <xdr:col>13</xdr:col>
      <xdr:colOff>512293</xdr:colOff>
      <xdr:row>45</xdr:row>
      <xdr:rowOff>69305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438151</xdr:colOff>
      <xdr:row>25</xdr:row>
      <xdr:rowOff>38100</xdr:rowOff>
    </xdr:from>
    <xdr:to>
      <xdr:col>13</xdr:col>
      <xdr:colOff>517801</xdr:colOff>
      <xdr:row>35</xdr:row>
      <xdr:rowOff>23767</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14287</xdr:rowOff>
    </xdr:from>
    <xdr:to>
      <xdr:col>0</xdr:col>
      <xdr:colOff>152400</xdr:colOff>
      <xdr:row>20</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xdr:row>
      <xdr:rowOff>14286</xdr:rowOff>
    </xdr:from>
    <xdr:to>
      <xdr:col>0</xdr:col>
      <xdr:colOff>114300</xdr:colOff>
      <xdr:row>25</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xdr:row>
      <xdr:rowOff>14287</xdr:rowOff>
    </xdr:from>
    <xdr:to>
      <xdr:col>0</xdr:col>
      <xdr:colOff>152400</xdr:colOff>
      <xdr:row>13</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OV&#193;%20STATISTIKA/Zpr&#225;vy%20TEPLO/Ro&#269;n&#237;%20zpr&#225;vy%20TEPLO/RZ%20Teplo%202022_en/v1/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Podklady QZ"/>
      <sheetName val="Podklady RZ"/>
      <sheetName val="List1"/>
      <sheetName val="List2"/>
    </sheetNames>
    <sheetDataSet>
      <sheetData sheetId="0"/>
      <sheetData sheetId="1"/>
      <sheetData sheetId="2"/>
      <sheetData sheetId="3">
        <row r="1">
          <cell r="O1" t="str">
            <v>leden 2022</v>
          </cell>
          <cell r="Q1" t="str">
            <v>prosinec 2022</v>
          </cell>
        </row>
        <row r="5">
          <cell r="Q5">
            <v>51649.8799137733</v>
          </cell>
          <cell r="R5">
            <v>30879.657070071997</v>
          </cell>
          <cell r="S5">
            <v>24270.988412999999</v>
          </cell>
          <cell r="T5">
            <v>44292.940444376</v>
          </cell>
        </row>
        <row r="6">
          <cell r="B6">
            <v>19443.893473</v>
          </cell>
          <cell r="C6">
            <v>15892.034386651603</v>
          </cell>
          <cell r="D6">
            <v>16313.952054121697</v>
          </cell>
          <cell r="E6">
            <v>13523.164816279999</v>
          </cell>
          <cell r="F6">
            <v>9408.3478437360027</v>
          </cell>
          <cell r="G6">
            <v>7948.1444100559984</v>
          </cell>
          <cell r="H6">
            <v>7511.9053000000004</v>
          </cell>
          <cell r="I6">
            <v>7457.2335599999997</v>
          </cell>
          <cell r="J6">
            <v>9301.849553</v>
          </cell>
          <cell r="K6">
            <v>11147.413182376002</v>
          </cell>
          <cell r="L6">
            <v>14951.953478183999</v>
          </cell>
          <cell r="M6">
            <v>18193.573783816002</v>
          </cell>
          <cell r="Q6">
            <v>31881.908243022164</v>
          </cell>
          <cell r="R6">
            <v>14755.739691572808</v>
          </cell>
          <cell r="S6">
            <v>9897.3190016545013</v>
          </cell>
          <cell r="T6">
            <v>25535.021715121322</v>
          </cell>
        </row>
        <row r="8">
          <cell r="B8">
            <v>929.99536400000068</v>
          </cell>
          <cell r="C8">
            <v>810.23946799999965</v>
          </cell>
          <cell r="D8">
            <v>902.83899399999848</v>
          </cell>
          <cell r="E8">
            <v>763.07092899999941</v>
          </cell>
          <cell r="F8">
            <v>756.69356200000027</v>
          </cell>
          <cell r="G8">
            <v>699.84403400000053</v>
          </cell>
          <cell r="H8">
            <v>748.17575500000021</v>
          </cell>
          <cell r="I8">
            <v>737.43511700000056</v>
          </cell>
          <cell r="J8">
            <v>694.01597700000082</v>
          </cell>
          <cell r="K8">
            <v>737.29077400000062</v>
          </cell>
          <cell r="L8">
            <v>781.13432300000056</v>
          </cell>
          <cell r="M8">
            <v>851.27310300000079</v>
          </cell>
        </row>
        <row r="10">
          <cell r="B10">
            <v>1440.2104973637083</v>
          </cell>
          <cell r="C10">
            <v>1183.7336925522907</v>
          </cell>
          <cell r="D10">
            <v>1195.6297834551624</v>
          </cell>
          <cell r="E10">
            <v>1112.158821062774</v>
          </cell>
          <cell r="F10">
            <v>880.42227073797949</v>
          </cell>
          <cell r="G10">
            <v>808.26951428018583</v>
          </cell>
          <cell r="H10">
            <v>785.61074292428316</v>
          </cell>
          <cell r="I10">
            <v>760.33271196710189</v>
          </cell>
          <cell r="J10">
            <v>884.24106751411284</v>
          </cell>
          <cell r="K10">
            <v>981.27390615649233</v>
          </cell>
          <cell r="L10">
            <v>1105.8733067696191</v>
          </cell>
          <cell r="M10">
            <v>1207.549873749372</v>
          </cell>
        </row>
        <row r="12">
          <cell r="B12">
            <v>4938.188289969894</v>
          </cell>
          <cell r="C12">
            <v>4056.3182592351181</v>
          </cell>
          <cell r="D12">
            <v>4247.5398131749498</v>
          </cell>
          <cell r="E12">
            <v>3843.1707607792077</v>
          </cell>
          <cell r="F12">
            <v>3778.510718704802</v>
          </cell>
          <cell r="G12">
            <v>3420.4986689342386</v>
          </cell>
          <cell r="H12">
            <v>3124.4710346600018</v>
          </cell>
          <cell r="I12">
            <v>3089.996481260006</v>
          </cell>
          <cell r="J12">
            <v>3500.064771020001</v>
          </cell>
          <cell r="K12">
            <v>3737.1778643848602</v>
          </cell>
          <cell r="L12">
            <v>4524.0134153910431</v>
          </cell>
          <cell r="M12">
            <v>4783.615510803299</v>
          </cell>
        </row>
        <row r="14">
          <cell r="B14">
            <v>12108.59828866639</v>
          </cell>
          <cell r="C14">
            <v>9829.5325508641927</v>
          </cell>
          <cell r="D14">
            <v>9943.7774034915819</v>
          </cell>
          <cell r="E14">
            <v>7782.3585524380142</v>
          </cell>
          <cell r="F14">
            <v>3971.3348682932165</v>
          </cell>
          <cell r="G14">
            <v>3002.0462708415785</v>
          </cell>
          <cell r="H14">
            <v>2836.0209574157179</v>
          </cell>
          <cell r="I14">
            <v>2853.2195907728974</v>
          </cell>
          <cell r="J14">
            <v>4208.0784534658869</v>
          </cell>
          <cell r="K14">
            <v>5671.6382388346465</v>
          </cell>
          <cell r="L14">
            <v>8529.203142023347</v>
          </cell>
          <cell r="M14">
            <v>11334.180334263327</v>
          </cell>
        </row>
        <row r="16">
          <cell r="B16">
            <v>26.901033000007374</v>
          </cell>
          <cell r="C16">
            <v>12.210416000001715</v>
          </cell>
          <cell r="D16">
            <v>24.166060000005018</v>
          </cell>
          <cell r="E16">
            <v>22.405753000003642</v>
          </cell>
          <cell r="F16">
            <v>21.386424000004354</v>
          </cell>
          <cell r="G16">
            <v>17.485921999994844</v>
          </cell>
          <cell r="H16">
            <v>17.626809999997477</v>
          </cell>
          <cell r="I16">
            <v>16.249658999993244</v>
          </cell>
          <cell r="J16">
            <v>15.449283999998443</v>
          </cell>
          <cell r="K16">
            <v>20.032399000002442</v>
          </cell>
          <cell r="L16">
            <v>11.729290999988734</v>
          </cell>
          <cell r="M16">
            <v>16.954962000005253</v>
          </cell>
        </row>
        <row r="24">
          <cell r="B24">
            <v>2330.145712999999</v>
          </cell>
          <cell r="C24">
            <v>2172.1127139999999</v>
          </cell>
          <cell r="D24">
            <v>2312.4136080000007</v>
          </cell>
          <cell r="E24">
            <v>2054.2007920000001</v>
          </cell>
          <cell r="F24">
            <v>1801.7781340000004</v>
          </cell>
          <cell r="G24">
            <v>1576.7752560000004</v>
          </cell>
          <cell r="H24">
            <v>1564.717261</v>
          </cell>
          <cell r="I24">
            <v>1547.8258609999996</v>
          </cell>
          <cell r="J24">
            <v>1680.4756790000008</v>
          </cell>
          <cell r="K24">
            <v>1315.0861180000002</v>
          </cell>
          <cell r="L24">
            <v>2053.6355279999998</v>
          </cell>
          <cell r="M24">
            <v>2251.8800539999993</v>
          </cell>
          <cell r="N24">
            <v>22661.046717999998</v>
          </cell>
        </row>
        <row r="25">
          <cell r="B25">
            <v>421.71794599999998</v>
          </cell>
          <cell r="C25">
            <v>368.74494099999993</v>
          </cell>
          <cell r="D25">
            <v>398.57249700000017</v>
          </cell>
          <cell r="E25">
            <v>374.16169299999973</v>
          </cell>
          <cell r="F25">
            <v>331.73767299999992</v>
          </cell>
          <cell r="G25">
            <v>294.66740199999998</v>
          </cell>
          <cell r="H25">
            <v>297.40129799999994</v>
          </cell>
          <cell r="I25">
            <v>296.45281599999981</v>
          </cell>
          <cell r="J25">
            <v>320.05893000000003</v>
          </cell>
          <cell r="K25">
            <v>366.09580799999992</v>
          </cell>
          <cell r="L25">
            <v>387.80301499999996</v>
          </cell>
          <cell r="M25">
            <v>417.18880800000005</v>
          </cell>
          <cell r="N25">
            <v>4274.6028269999997</v>
          </cell>
        </row>
        <row r="26">
          <cell r="B26">
            <v>2016.8260669999995</v>
          </cell>
          <cell r="C26">
            <v>1450.2728900000002</v>
          </cell>
          <cell r="D26">
            <v>1510.7488640000001</v>
          </cell>
          <cell r="E26">
            <v>1162.7768349999999</v>
          </cell>
          <cell r="F26">
            <v>611.21719299999995</v>
          </cell>
          <cell r="G26">
            <v>415.24973799999998</v>
          </cell>
          <cell r="H26">
            <v>456.67933699999998</v>
          </cell>
          <cell r="I26">
            <v>451.127838</v>
          </cell>
          <cell r="J26">
            <v>652.91471199999989</v>
          </cell>
          <cell r="K26">
            <v>874.006438</v>
          </cell>
          <cell r="L26">
            <v>1240.0886439999999</v>
          </cell>
          <cell r="M26">
            <v>1697.5817749999999</v>
          </cell>
          <cell r="N26">
            <v>12539.490330999999</v>
          </cell>
        </row>
        <row r="27">
          <cell r="B27">
            <v>4.1042699999999996</v>
          </cell>
          <cell r="C27">
            <v>4.5074400000000008</v>
          </cell>
          <cell r="D27">
            <v>5.6810700000000001</v>
          </cell>
          <cell r="E27">
            <v>4.7649399999999993</v>
          </cell>
          <cell r="F27">
            <v>3.7690260000000002</v>
          </cell>
          <cell r="G27">
            <v>3.4811519999999998</v>
          </cell>
          <cell r="H27">
            <v>3.545229</v>
          </cell>
          <cell r="I27">
            <v>3.7158230000000003</v>
          </cell>
          <cell r="J27">
            <v>3.2781060000000002</v>
          </cell>
          <cell r="K27">
            <v>10.9742</v>
          </cell>
          <cell r="L27">
            <v>12.965489000000002</v>
          </cell>
          <cell r="M27">
            <v>11.683755000000001</v>
          </cell>
          <cell r="N27">
            <v>72.470500000000015</v>
          </cell>
        </row>
        <row r="28">
          <cell r="B28">
            <v>11.288750585271167</v>
          </cell>
          <cell r="C28">
            <v>9.0979990118497192</v>
          </cell>
          <cell r="D28">
            <v>9.2478530971073702</v>
          </cell>
          <cell r="E28">
            <v>7.8157203650260341</v>
          </cell>
          <cell r="F28">
            <v>4.0278141166785488</v>
          </cell>
          <cell r="G28">
            <v>3.0978770418817247</v>
          </cell>
          <cell r="H28">
            <v>2.6697407797449042</v>
          </cell>
          <cell r="I28">
            <v>2.9317656293500796</v>
          </cell>
          <cell r="J28">
            <v>4.3263888824092778</v>
          </cell>
          <cell r="K28">
            <v>6.5308870739999181</v>
          </cell>
          <cell r="L28">
            <v>8.6502383471724755</v>
          </cell>
          <cell r="M28">
            <v>11.20267506950878</v>
          </cell>
          <cell r="N28">
            <v>80.887709999999998</v>
          </cell>
        </row>
        <row r="29">
          <cell r="B29">
            <v>1.585E-2</v>
          </cell>
          <cell r="C29">
            <v>2.6810000000000004E-2</v>
          </cell>
          <cell r="D29">
            <v>7.5740000000000002E-2</v>
          </cell>
          <cell r="E29">
            <v>6.9809999999999983E-2</v>
          </cell>
          <cell r="F29">
            <v>8.6279999999999996E-2</v>
          </cell>
          <cell r="G29">
            <v>9.8789999999999989E-2</v>
          </cell>
          <cell r="H29">
            <v>9.0109999999999996E-2</v>
          </cell>
          <cell r="I29">
            <v>7.0779999999999996E-2</v>
          </cell>
          <cell r="J29">
            <v>4.5830000000000003E-2</v>
          </cell>
          <cell r="K29">
            <v>4.1500000000000002E-2</v>
          </cell>
          <cell r="L29">
            <v>1.7670000000000002E-2</v>
          </cell>
          <cell r="M29">
            <v>7.0400000000000003E-3</v>
          </cell>
          <cell r="N29">
            <v>0.64620999999999995</v>
          </cell>
        </row>
        <row r="30">
          <cell r="B30">
            <v>8001.732575</v>
          </cell>
          <cell r="C30">
            <v>6502.8399280000003</v>
          </cell>
          <cell r="D30">
            <v>6766.1583319999982</v>
          </cell>
          <cell r="E30">
            <v>5471.9062839999988</v>
          </cell>
          <cell r="F30">
            <v>3340.3535660000002</v>
          </cell>
          <cell r="G30">
            <v>2804.1563910000004</v>
          </cell>
          <cell r="H30">
            <v>2245.2005349999999</v>
          </cell>
          <cell r="I30">
            <v>2331.1503160000002</v>
          </cell>
          <cell r="J30">
            <v>3399.6427619999995</v>
          </cell>
          <cell r="K30">
            <v>4391.7767869999998</v>
          </cell>
          <cell r="L30">
            <v>6158.9896769999987</v>
          </cell>
          <cell r="M30">
            <v>7708.0193440000003</v>
          </cell>
          <cell r="N30">
            <v>59121.926497000008</v>
          </cell>
        </row>
        <row r="31">
          <cell r="B31">
            <v>133.71199999999999</v>
          </cell>
          <cell r="C31">
            <v>106.596</v>
          </cell>
          <cell r="D31">
            <v>111.812</v>
          </cell>
          <cell r="E31">
            <v>88.134</v>
          </cell>
          <cell r="F31">
            <v>36.494999999999997</v>
          </cell>
          <cell r="G31">
            <v>18.504999999999999</v>
          </cell>
          <cell r="H31">
            <v>17.888000000000002</v>
          </cell>
          <cell r="I31">
            <v>16.122</v>
          </cell>
          <cell r="J31">
            <v>41.209000000000003</v>
          </cell>
          <cell r="K31">
            <v>68.739999999999995</v>
          </cell>
          <cell r="L31">
            <v>95.132000000000005</v>
          </cell>
          <cell r="M31">
            <v>131.52600000000001</v>
          </cell>
          <cell r="N31">
            <v>865.87100000000009</v>
          </cell>
        </row>
        <row r="32">
          <cell r="B32">
            <v>0</v>
          </cell>
          <cell r="C32">
            <v>0</v>
          </cell>
          <cell r="D32">
            <v>0</v>
          </cell>
          <cell r="E32">
            <v>0</v>
          </cell>
          <cell r="F32">
            <v>0</v>
          </cell>
          <cell r="G32">
            <v>0</v>
          </cell>
          <cell r="H32">
            <v>0</v>
          </cell>
          <cell r="I32">
            <v>0</v>
          </cell>
          <cell r="J32">
            <v>0</v>
          </cell>
          <cell r="K32">
            <v>0</v>
          </cell>
          <cell r="L32">
            <v>0</v>
          </cell>
          <cell r="M32">
            <v>0</v>
          </cell>
          <cell r="N32">
            <v>0</v>
          </cell>
        </row>
        <row r="33">
          <cell r="B33">
            <v>789.14843200000007</v>
          </cell>
          <cell r="C33">
            <v>686.38503099999991</v>
          </cell>
          <cell r="D33">
            <v>560.41229499999997</v>
          </cell>
          <cell r="E33">
            <v>508.80935899999997</v>
          </cell>
          <cell r="F33">
            <v>709.56771300000003</v>
          </cell>
          <cell r="G33">
            <v>690.48817299999996</v>
          </cell>
          <cell r="H33">
            <v>689.90866299999993</v>
          </cell>
          <cell r="I33">
            <v>598.49580999999989</v>
          </cell>
          <cell r="J33">
            <v>627.73633699999993</v>
          </cell>
          <cell r="K33">
            <v>704.11393100000009</v>
          </cell>
          <cell r="L33">
            <v>695.89102999999989</v>
          </cell>
          <cell r="M33">
            <v>671.80920600000002</v>
          </cell>
          <cell r="N33">
            <v>7932.7659799999992</v>
          </cell>
        </row>
        <row r="34">
          <cell r="B34">
            <v>48.37086</v>
          </cell>
          <cell r="C34">
            <v>31.518058</v>
          </cell>
          <cell r="D34">
            <v>36.587154000000005</v>
          </cell>
          <cell r="E34">
            <v>3.8417129999999999</v>
          </cell>
          <cell r="F34">
            <v>3.107726</v>
          </cell>
          <cell r="G34">
            <v>11.140400000000001</v>
          </cell>
          <cell r="H34">
            <v>2.54</v>
          </cell>
          <cell r="I34">
            <v>2.3384270000000003</v>
          </cell>
          <cell r="J34">
            <v>28.616529</v>
          </cell>
          <cell r="K34">
            <v>3.3486959999999999</v>
          </cell>
          <cell r="L34">
            <v>29.078040999999999</v>
          </cell>
          <cell r="M34">
            <v>47.903869999999998</v>
          </cell>
          <cell r="N34">
            <v>248.39147400000002</v>
          </cell>
        </row>
        <row r="35">
          <cell r="B35">
            <v>386.60954900000002</v>
          </cell>
          <cell r="C35">
            <v>326.66556499999996</v>
          </cell>
          <cell r="D35">
            <v>327.20552800000002</v>
          </cell>
          <cell r="E35">
            <v>297.29124200000001</v>
          </cell>
          <cell r="F35">
            <v>362.4825920835404</v>
          </cell>
          <cell r="G35">
            <v>289.40500759672034</v>
          </cell>
          <cell r="H35">
            <v>353.99812668719846</v>
          </cell>
          <cell r="I35">
            <v>324.3648858376049</v>
          </cell>
          <cell r="J35">
            <v>322.54252719086696</v>
          </cell>
          <cell r="K35">
            <v>355.57576002762409</v>
          </cell>
          <cell r="L35">
            <v>373.49259507701544</v>
          </cell>
          <cell r="M35">
            <v>398.89001985141999</v>
          </cell>
          <cell r="N35">
            <v>4118.5233983519902</v>
          </cell>
        </row>
        <row r="36">
          <cell r="B36">
            <v>976.25320399999987</v>
          </cell>
          <cell r="C36">
            <v>820.50639299999978</v>
          </cell>
          <cell r="D36">
            <v>821.04661900000008</v>
          </cell>
          <cell r="E36">
            <v>814.50453900000002</v>
          </cell>
          <cell r="F36">
            <v>728.27523100000008</v>
          </cell>
          <cell r="G36">
            <v>647.78626200000008</v>
          </cell>
          <cell r="H36">
            <v>575.39414299999999</v>
          </cell>
          <cell r="I36">
            <v>586.641344</v>
          </cell>
          <cell r="J36">
            <v>632.55127500000015</v>
          </cell>
          <cell r="K36">
            <v>667.38595899999996</v>
          </cell>
          <cell r="L36">
            <v>753.8892689999999</v>
          </cell>
          <cell r="M36">
            <v>674.26629000000003</v>
          </cell>
          <cell r="N36">
            <v>8698.5005279999987</v>
          </cell>
        </row>
        <row r="37">
          <cell r="B37">
            <v>0</v>
          </cell>
          <cell r="C37">
            <v>0</v>
          </cell>
          <cell r="D37">
            <v>0</v>
          </cell>
          <cell r="E37">
            <v>0</v>
          </cell>
          <cell r="F37">
            <v>0</v>
          </cell>
          <cell r="G37">
            <v>0</v>
          </cell>
          <cell r="H37">
            <v>0</v>
          </cell>
          <cell r="I37">
            <v>0</v>
          </cell>
          <cell r="J37">
            <v>0</v>
          </cell>
          <cell r="K37">
            <v>0</v>
          </cell>
          <cell r="L37">
            <v>0</v>
          </cell>
          <cell r="M37">
            <v>0</v>
          </cell>
          <cell r="N37">
            <v>0</v>
          </cell>
        </row>
        <row r="38">
          <cell r="B38">
            <v>147.93145800000005</v>
          </cell>
          <cell r="C38">
            <v>103.69863599999998</v>
          </cell>
          <cell r="D38">
            <v>94.216414999999969</v>
          </cell>
          <cell r="E38">
            <v>60.189102999999996</v>
          </cell>
          <cell r="F38">
            <v>10.503563</v>
          </cell>
          <cell r="G38">
            <v>4.6085009999999986</v>
          </cell>
          <cell r="H38">
            <v>55.688391000000003</v>
          </cell>
          <cell r="I38">
            <v>12.694617000000003</v>
          </cell>
          <cell r="J38">
            <v>46.081566999999993</v>
          </cell>
          <cell r="K38">
            <v>109.01188999999998</v>
          </cell>
          <cell r="L38">
            <v>76.523898999999986</v>
          </cell>
          <cell r="M38">
            <v>200.97072599999998</v>
          </cell>
          <cell r="N38">
            <v>922.11876600000005</v>
          </cell>
        </row>
        <row r="39">
          <cell r="B39">
            <v>4176.0367984147297</v>
          </cell>
          <cell r="C39">
            <v>3309.0619816397557</v>
          </cell>
          <cell r="D39">
            <v>3359.7740790245884</v>
          </cell>
          <cell r="E39">
            <v>2674.6987859149763</v>
          </cell>
          <cell r="F39">
            <v>1464.9463325357822</v>
          </cell>
          <cell r="G39">
            <v>1188.6844604173962</v>
          </cell>
          <cell r="H39">
            <v>1246.1844655330567</v>
          </cell>
          <cell r="I39">
            <v>1283.3012765330459</v>
          </cell>
          <cell r="J39">
            <v>1542.3699099267242</v>
          </cell>
          <cell r="K39">
            <v>2274.7252082743798</v>
          </cell>
          <cell r="L39">
            <v>3065.7963827598119</v>
          </cell>
          <cell r="M39">
            <v>3970.6442208950734</v>
          </cell>
          <cell r="N39">
            <v>29556.223901869318</v>
          </cell>
        </row>
        <row r="47">
          <cell r="B47">
            <v>692.15648999999996</v>
          </cell>
          <cell r="C47">
            <v>568.36253599999998</v>
          </cell>
          <cell r="D47">
            <v>571.25268100000005</v>
          </cell>
          <cell r="E47">
            <v>459.56415628000008</v>
          </cell>
          <cell r="F47">
            <v>252.07574873599998</v>
          </cell>
          <cell r="G47">
            <v>209.79736005600003</v>
          </cell>
          <cell r="H47">
            <v>243.89461100000005</v>
          </cell>
          <cell r="I47">
            <v>238.60801499999999</v>
          </cell>
          <cell r="J47">
            <v>258.26714399999997</v>
          </cell>
          <cell r="K47">
            <v>387.17716337600001</v>
          </cell>
          <cell r="L47">
            <v>515.61427618399989</v>
          </cell>
          <cell r="M47">
            <v>653.32603781600017</v>
          </cell>
          <cell r="N47">
            <v>5050.0962194479998</v>
          </cell>
        </row>
        <row r="48">
          <cell r="B48">
            <v>961.30229400000007</v>
          </cell>
          <cell r="C48">
            <v>794.8305710000003</v>
          </cell>
          <cell r="D48">
            <v>837.70600699999966</v>
          </cell>
          <cell r="E48">
            <v>685.36485699999957</v>
          </cell>
          <cell r="F48">
            <v>417.71763000000004</v>
          </cell>
          <cell r="G48">
            <v>297.57651900000002</v>
          </cell>
          <cell r="H48">
            <v>344.22584600000005</v>
          </cell>
          <cell r="I48">
            <v>342.03509599999973</v>
          </cell>
          <cell r="J48">
            <v>434.37107400000002</v>
          </cell>
          <cell r="K48">
            <v>527.47090400000013</v>
          </cell>
          <cell r="L48">
            <v>724.88009500000021</v>
          </cell>
          <cell r="M48">
            <v>907.19350100000042</v>
          </cell>
          <cell r="N48">
            <v>7274.6743940000006</v>
          </cell>
        </row>
        <row r="49">
          <cell r="B49">
            <v>1056.9576240000001</v>
          </cell>
          <cell r="C49">
            <v>831.93650300000002</v>
          </cell>
          <cell r="D49">
            <v>856.72014300000001</v>
          </cell>
          <cell r="E49">
            <v>629.43342400000029</v>
          </cell>
          <cell r="F49">
            <v>348.89152799999982</v>
          </cell>
          <cell r="G49">
            <v>283.5352850000001</v>
          </cell>
          <cell r="H49">
            <v>272.51634599999994</v>
          </cell>
          <cell r="I49">
            <v>272.64814300000023</v>
          </cell>
          <cell r="J49">
            <v>397.19323000000026</v>
          </cell>
          <cell r="K49">
            <v>577.39841400000012</v>
          </cell>
          <cell r="L49">
            <v>776.9776539999998</v>
          </cell>
          <cell r="M49">
            <v>975.10350199999993</v>
          </cell>
          <cell r="N49">
            <v>7279.311796</v>
          </cell>
        </row>
        <row r="50">
          <cell r="B50">
            <v>1101.5153939999998</v>
          </cell>
          <cell r="C50">
            <v>1013.0044139999998</v>
          </cell>
          <cell r="D50">
            <v>1071.6179819999995</v>
          </cell>
          <cell r="E50">
            <v>970.54224399999998</v>
          </cell>
          <cell r="F50">
            <v>761.58580400000028</v>
          </cell>
          <cell r="G50">
            <v>620.00868199999991</v>
          </cell>
          <cell r="H50">
            <v>315.4058179999999</v>
          </cell>
          <cell r="I50">
            <v>345.34236799999996</v>
          </cell>
          <cell r="J50">
            <v>446.6964210000001</v>
          </cell>
          <cell r="K50">
            <v>766.66292900000008</v>
          </cell>
          <cell r="L50">
            <v>920.79849900000011</v>
          </cell>
          <cell r="M50">
            <v>1102.7729460000003</v>
          </cell>
          <cell r="N50">
            <v>9435.953501</v>
          </cell>
        </row>
        <row r="51">
          <cell r="B51">
            <v>467.63995900000015</v>
          </cell>
          <cell r="C51">
            <v>397.38265000000001</v>
          </cell>
          <cell r="D51">
            <v>410.49645099999987</v>
          </cell>
          <cell r="E51">
            <v>291.52160999999995</v>
          </cell>
          <cell r="F51">
            <v>188.37249800000001</v>
          </cell>
          <cell r="G51">
            <v>174.06017900000001</v>
          </cell>
          <cell r="H51">
            <v>141.03561999999999</v>
          </cell>
          <cell r="I51">
            <v>169.66053500000004</v>
          </cell>
          <cell r="J51">
            <v>225.58226899999994</v>
          </cell>
          <cell r="K51">
            <v>274.30420699999996</v>
          </cell>
          <cell r="L51">
            <v>341.48195200000021</v>
          </cell>
          <cell r="M51">
            <v>452.17850700000002</v>
          </cell>
          <cell r="N51">
            <v>3533.7164370000005</v>
          </cell>
        </row>
        <row r="52">
          <cell r="B52">
            <v>614.61780399999975</v>
          </cell>
          <cell r="C52">
            <v>437.17862499999978</v>
          </cell>
          <cell r="D52">
            <v>443.283816</v>
          </cell>
          <cell r="E52">
            <v>370.97523099999989</v>
          </cell>
          <cell r="F52">
            <v>239.799193</v>
          </cell>
          <cell r="G52">
            <v>201.95945100000003</v>
          </cell>
          <cell r="H52">
            <v>175.26270099999996</v>
          </cell>
          <cell r="I52">
            <v>183.72732000000005</v>
          </cell>
          <cell r="J52">
            <v>306.20514299999996</v>
          </cell>
          <cell r="K52">
            <v>407.20858999999979</v>
          </cell>
          <cell r="L52">
            <v>500.16027999999994</v>
          </cell>
          <cell r="M52">
            <v>581.82528500000001</v>
          </cell>
          <cell r="N52">
            <v>4462.2034389999999</v>
          </cell>
        </row>
        <row r="53">
          <cell r="B53">
            <v>335.15499299999993</v>
          </cell>
          <cell r="C53">
            <v>280.345888</v>
          </cell>
          <cell r="D53">
            <v>271.94481999999994</v>
          </cell>
          <cell r="E53">
            <v>225.75027399999993</v>
          </cell>
          <cell r="F53">
            <v>128.31832900000001</v>
          </cell>
          <cell r="G53">
            <v>75.658520999999993</v>
          </cell>
          <cell r="H53">
            <v>107.55261999999998</v>
          </cell>
          <cell r="I53">
            <v>105.84556599999999</v>
          </cell>
          <cell r="J53">
            <v>136.33723399999994</v>
          </cell>
          <cell r="K53">
            <v>169.02946899999992</v>
          </cell>
          <cell r="L53">
            <v>233.000923</v>
          </cell>
          <cell r="M53">
            <v>307.88353699999988</v>
          </cell>
          <cell r="N53">
            <v>2376.822173999999</v>
          </cell>
        </row>
        <row r="54">
          <cell r="B54">
            <v>3743.7091550000027</v>
          </cell>
          <cell r="C54">
            <v>2997.3783829999988</v>
          </cell>
          <cell r="D54">
            <v>3202.814245</v>
          </cell>
          <cell r="E54">
            <v>2756.9797890000004</v>
          </cell>
          <cell r="F54">
            <v>1983.6920960000002</v>
          </cell>
          <cell r="G54">
            <v>1727.4648079999997</v>
          </cell>
          <cell r="H54">
            <v>1666.5365019999986</v>
          </cell>
          <cell r="I54">
            <v>1585.1389919999999</v>
          </cell>
          <cell r="J54">
            <v>1854.8920889999999</v>
          </cell>
          <cell r="K54">
            <v>2006.0316200000009</v>
          </cell>
          <cell r="L54">
            <v>2799.2946399999992</v>
          </cell>
          <cell r="M54">
            <v>3382.2375449999995</v>
          </cell>
          <cell r="N54">
            <v>29706.169864000003</v>
          </cell>
        </row>
        <row r="55">
          <cell r="B55">
            <v>895.41137600000002</v>
          </cell>
          <cell r="C55">
            <v>655.52853300000004</v>
          </cell>
          <cell r="D55">
            <v>669.43163000000004</v>
          </cell>
          <cell r="E55">
            <v>541.60190799999987</v>
          </cell>
          <cell r="F55">
            <v>369.37061999999997</v>
          </cell>
          <cell r="G55">
            <v>317.456749</v>
          </cell>
          <cell r="H55">
            <v>312.78262099999984</v>
          </cell>
          <cell r="I55">
            <v>288.73486699999984</v>
          </cell>
          <cell r="J55">
            <v>403.65098899999987</v>
          </cell>
          <cell r="K55">
            <v>563.40011799999991</v>
          </cell>
          <cell r="L55">
            <v>666.69955799999968</v>
          </cell>
          <cell r="M55">
            <v>807.05377299999986</v>
          </cell>
          <cell r="N55">
            <v>6491.1227419999987</v>
          </cell>
        </row>
        <row r="56">
          <cell r="B56">
            <v>936.42424900000003</v>
          </cell>
          <cell r="C56">
            <v>756.43817499999955</v>
          </cell>
          <cell r="D56">
            <v>768.63031100000001</v>
          </cell>
          <cell r="E56">
            <v>612.04364700000008</v>
          </cell>
          <cell r="F56">
            <v>310.25478799999996</v>
          </cell>
          <cell r="G56">
            <v>248.42957300000012</v>
          </cell>
          <cell r="H56">
            <v>225.20850900000008</v>
          </cell>
          <cell r="I56">
            <v>207.40522199999998</v>
          </cell>
          <cell r="J56">
            <v>347.76942100000002</v>
          </cell>
          <cell r="K56">
            <v>455.09534300000018</v>
          </cell>
          <cell r="L56">
            <v>674.56595800000002</v>
          </cell>
          <cell r="M56">
            <v>873.61557099999936</v>
          </cell>
          <cell r="N56">
            <v>6415.8807669999997</v>
          </cell>
        </row>
        <row r="57">
          <cell r="B57">
            <v>795.11309499999959</v>
          </cell>
          <cell r="C57">
            <v>652.21535899999981</v>
          </cell>
          <cell r="D57">
            <v>671.05151899999976</v>
          </cell>
          <cell r="E57">
            <v>531.36058800000001</v>
          </cell>
          <cell r="F57">
            <v>281.31871600000005</v>
          </cell>
          <cell r="G57">
            <v>230.07731299999992</v>
          </cell>
          <cell r="H57">
            <v>222.31013399999983</v>
          </cell>
          <cell r="I57">
            <v>196.34701799999999</v>
          </cell>
          <cell r="J57">
            <v>295.87268799999993</v>
          </cell>
          <cell r="K57">
            <v>396.96888399999995</v>
          </cell>
          <cell r="L57">
            <v>583.37670399999968</v>
          </cell>
          <cell r="M57">
            <v>756.50145099999975</v>
          </cell>
          <cell r="N57">
            <v>5612.5134689999986</v>
          </cell>
        </row>
        <row r="58">
          <cell r="B58">
            <v>3461.5468069999988</v>
          </cell>
          <cell r="C58">
            <v>2762.6459786516066</v>
          </cell>
          <cell r="D58">
            <v>2595.1645091216974</v>
          </cell>
          <cell r="E58">
            <v>2114.726584999999</v>
          </cell>
          <cell r="F58">
            <v>1488.9950640000006</v>
          </cell>
          <cell r="G58">
            <v>1279.1037460000005</v>
          </cell>
          <cell r="H58">
            <v>1213.9241930000001</v>
          </cell>
          <cell r="I58">
            <v>1204.2243430000001</v>
          </cell>
          <cell r="J58">
            <v>1603.8968590000009</v>
          </cell>
          <cell r="K58">
            <v>2024.7697169999992</v>
          </cell>
          <cell r="L58">
            <v>2691.9683190000005</v>
          </cell>
          <cell r="M58">
            <v>3299.8826240000012</v>
          </cell>
          <cell r="N58">
            <v>25740.848744773306</v>
          </cell>
        </row>
        <row r="59">
          <cell r="B59">
            <v>3411.6861200000008</v>
          </cell>
          <cell r="C59">
            <v>2947.9336209999992</v>
          </cell>
          <cell r="D59">
            <v>3081.4115810000003</v>
          </cell>
          <cell r="E59">
            <v>2684.9158459999999</v>
          </cell>
          <cell r="F59">
            <v>2177.5541630000007</v>
          </cell>
          <cell r="G59">
            <v>1860.2696320000007</v>
          </cell>
          <cell r="H59">
            <v>1958.0235750000002</v>
          </cell>
          <cell r="I59">
            <v>1953.1855330000001</v>
          </cell>
          <cell r="J59">
            <v>2144.0648719999999</v>
          </cell>
          <cell r="K59">
            <v>2103.2483770000013</v>
          </cell>
          <cell r="L59">
            <v>2858.2524250000019</v>
          </cell>
          <cell r="M59">
            <v>3297.8269840000007</v>
          </cell>
          <cell r="N59">
            <v>30478.372729000002</v>
          </cell>
        </row>
        <row r="60">
          <cell r="B60">
            <v>970.65811300000041</v>
          </cell>
          <cell r="C60">
            <v>796.85315000000037</v>
          </cell>
          <cell r="D60">
            <v>862.42635900000005</v>
          </cell>
          <cell r="E60">
            <v>648.38465700000006</v>
          </cell>
          <cell r="F60">
            <v>460.40166600000009</v>
          </cell>
          <cell r="G60">
            <v>422.74659200000008</v>
          </cell>
          <cell r="H60">
            <v>313.22620400000017</v>
          </cell>
          <cell r="I60">
            <v>364.33054199999981</v>
          </cell>
          <cell r="J60">
            <v>447.05011999999994</v>
          </cell>
          <cell r="K60">
            <v>488.64744700000006</v>
          </cell>
          <cell r="L60">
            <v>664.88219500000014</v>
          </cell>
          <cell r="M60">
            <v>796.175299</v>
          </cell>
          <cell r="N60">
            <v>7235.7823440000011</v>
          </cell>
        </row>
        <row r="66">
          <cell r="B66">
            <v>0</v>
          </cell>
          <cell r="C66">
            <v>2016.8134880000011</v>
          </cell>
          <cell r="D66">
            <v>417.39567999999997</v>
          </cell>
          <cell r="E66">
            <v>441.52682299999992</v>
          </cell>
          <cell r="F66">
            <v>1325.4365849999999</v>
          </cell>
          <cell r="G66">
            <v>598.85940999999991</v>
          </cell>
          <cell r="H66">
            <v>3.580184</v>
          </cell>
          <cell r="I66">
            <v>6004.500548</v>
          </cell>
          <cell r="J66">
            <v>157.44414500000005</v>
          </cell>
          <cell r="K66">
            <v>61.690969999999993</v>
          </cell>
          <cell r="L66">
            <v>1112.706942</v>
          </cell>
          <cell r="M66">
            <v>1287.3638440000002</v>
          </cell>
          <cell r="N66">
            <v>8893.5604139999959</v>
          </cell>
          <cell r="O66">
            <v>340.16768499999995</v>
          </cell>
        </row>
        <row r="67">
          <cell r="B67">
            <v>184.607</v>
          </cell>
          <cell r="C67">
            <v>405.93581499999988</v>
          </cell>
          <cell r="D67">
            <v>323.74085300000007</v>
          </cell>
          <cell r="E67">
            <v>73.612841999999986</v>
          </cell>
          <cell r="F67">
            <v>645.12113799999975</v>
          </cell>
          <cell r="G67">
            <v>391.59689299999934</v>
          </cell>
          <cell r="H67">
            <v>39.349396000000006</v>
          </cell>
          <cell r="I67">
            <v>357.84388700000011</v>
          </cell>
          <cell r="J67">
            <v>360.63335999999998</v>
          </cell>
          <cell r="K67">
            <v>394.32554199999998</v>
          </cell>
          <cell r="L67">
            <v>378.925544</v>
          </cell>
          <cell r="M67">
            <v>478.04673799999927</v>
          </cell>
          <cell r="N67">
            <v>104.298379</v>
          </cell>
          <cell r="O67">
            <v>136.56543999999997</v>
          </cell>
        </row>
        <row r="68">
          <cell r="B68">
            <v>0</v>
          </cell>
          <cell r="C68">
            <v>0</v>
          </cell>
          <cell r="D68">
            <v>1.16106</v>
          </cell>
          <cell r="E68">
            <v>0</v>
          </cell>
          <cell r="F68">
            <v>0</v>
          </cell>
          <cell r="G68">
            <v>44.973180000000006</v>
          </cell>
          <cell r="H68">
            <v>0</v>
          </cell>
          <cell r="I68">
            <v>12272.614811000001</v>
          </cell>
          <cell r="J68">
            <v>159.48145</v>
          </cell>
          <cell r="K68">
            <v>4.05</v>
          </cell>
          <cell r="L68">
            <v>0</v>
          </cell>
          <cell r="M68">
            <v>0</v>
          </cell>
          <cell r="N68">
            <v>5.9834199999999989</v>
          </cell>
          <cell r="O68">
            <v>51.226410000000001</v>
          </cell>
        </row>
        <row r="69">
          <cell r="B69">
            <v>3.8220000000000001</v>
          </cell>
          <cell r="C69">
            <v>0</v>
          </cell>
          <cell r="D69">
            <v>4.6159999999999997</v>
          </cell>
          <cell r="E69">
            <v>0</v>
          </cell>
          <cell r="F69">
            <v>3.1E-2</v>
          </cell>
          <cell r="G69">
            <v>0</v>
          </cell>
          <cell r="H69">
            <v>0</v>
          </cell>
          <cell r="I69">
            <v>0.83151199999999992</v>
          </cell>
          <cell r="J69">
            <v>0</v>
          </cell>
          <cell r="K69">
            <v>38.253399999999999</v>
          </cell>
          <cell r="L69">
            <v>4.5034140000000003</v>
          </cell>
          <cell r="M69">
            <v>20.192974000000003</v>
          </cell>
          <cell r="N69">
            <v>0</v>
          </cell>
          <cell r="O69">
            <v>0.22019999999999998</v>
          </cell>
        </row>
        <row r="70">
          <cell r="B70">
            <v>11.423</v>
          </cell>
          <cell r="C70">
            <v>0</v>
          </cell>
          <cell r="D70">
            <v>0.59899999999999998</v>
          </cell>
          <cell r="E70">
            <v>4.91655</v>
          </cell>
          <cell r="F70">
            <v>0</v>
          </cell>
          <cell r="G70">
            <v>0</v>
          </cell>
          <cell r="H70">
            <v>0</v>
          </cell>
          <cell r="I70">
            <v>0</v>
          </cell>
          <cell r="J70">
            <v>0</v>
          </cell>
          <cell r="K70">
            <v>0</v>
          </cell>
          <cell r="L70">
            <v>0</v>
          </cell>
          <cell r="M70">
            <v>0</v>
          </cell>
          <cell r="N70">
            <v>63.527999999999992</v>
          </cell>
          <cell r="O70">
            <v>0.42115999999999998</v>
          </cell>
        </row>
        <row r="71">
          <cell r="B71">
            <v>0</v>
          </cell>
          <cell r="C71">
            <v>0</v>
          </cell>
          <cell r="D71">
            <v>0.248</v>
          </cell>
          <cell r="E71">
            <v>0.16747999999999996</v>
          </cell>
          <cell r="F71">
            <v>0.15843000000000002</v>
          </cell>
          <cell r="G71">
            <v>2.3E-3</v>
          </cell>
          <cell r="H71">
            <v>0</v>
          </cell>
          <cell r="I71">
            <v>0</v>
          </cell>
          <cell r="J71">
            <v>0</v>
          </cell>
          <cell r="K71">
            <v>0</v>
          </cell>
          <cell r="L71">
            <v>0</v>
          </cell>
          <cell r="M71">
            <v>0</v>
          </cell>
          <cell r="N71">
            <v>7.0000000000000007E-2</v>
          </cell>
          <cell r="O71">
            <v>0</v>
          </cell>
        </row>
        <row r="72">
          <cell r="B72">
            <v>0</v>
          </cell>
          <cell r="C72">
            <v>3482.6618159999994</v>
          </cell>
          <cell r="D72">
            <v>88.783329999999992</v>
          </cell>
          <cell r="E72">
            <v>7979.1552459999984</v>
          </cell>
          <cell r="F72">
            <v>394.33799500000003</v>
          </cell>
          <cell r="G72">
            <v>1980.2492100000002</v>
          </cell>
          <cell r="H72">
            <v>94.450958999999983</v>
          </cell>
          <cell r="I72">
            <v>1029.2151640000002</v>
          </cell>
          <cell r="J72">
            <v>2249.9927399999997</v>
          </cell>
          <cell r="K72">
            <v>5207.6707139999999</v>
          </cell>
          <cell r="L72">
            <v>3002.8160810000004</v>
          </cell>
          <cell r="M72">
            <v>12704.561519999999</v>
          </cell>
          <cell r="N72">
            <v>17746.530289000006</v>
          </cell>
          <cell r="O72">
            <v>3161.5014330000004</v>
          </cell>
        </row>
        <row r="73">
          <cell r="B73">
            <v>0</v>
          </cell>
          <cell r="C73">
            <v>484.58499999999998</v>
          </cell>
          <cell r="D73">
            <v>0</v>
          </cell>
          <cell r="E73">
            <v>0</v>
          </cell>
          <cell r="F73">
            <v>381.286</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row>
        <row r="75">
          <cell r="B75">
            <v>0</v>
          </cell>
          <cell r="C75">
            <v>0</v>
          </cell>
          <cell r="D75">
            <v>82.242750000000001</v>
          </cell>
          <cell r="E75">
            <v>9.4661000000000008</v>
          </cell>
          <cell r="F75">
            <v>30.617000000000001</v>
          </cell>
          <cell r="G75">
            <v>1.3534900000000003</v>
          </cell>
          <cell r="H75">
            <v>5.434099999999999</v>
          </cell>
          <cell r="I75">
            <v>1844.9555300000002</v>
          </cell>
          <cell r="J75">
            <v>637.19700999999998</v>
          </cell>
          <cell r="K75">
            <v>186.95699999999999</v>
          </cell>
          <cell r="L75">
            <v>0</v>
          </cell>
          <cell r="M75">
            <v>3423.0140000000001</v>
          </cell>
          <cell r="N75">
            <v>1523.7329999999999</v>
          </cell>
          <cell r="O75">
            <v>187.79599999999999</v>
          </cell>
        </row>
        <row r="76">
          <cell r="B76">
            <v>0</v>
          </cell>
          <cell r="C76">
            <v>14.941351000000003</v>
          </cell>
          <cell r="D76">
            <v>0</v>
          </cell>
          <cell r="E76">
            <v>0</v>
          </cell>
          <cell r="F76">
            <v>0</v>
          </cell>
          <cell r="G76">
            <v>0</v>
          </cell>
          <cell r="H76">
            <v>0</v>
          </cell>
          <cell r="I76">
            <v>0</v>
          </cell>
          <cell r="J76">
            <v>0</v>
          </cell>
          <cell r="K76">
            <v>0</v>
          </cell>
          <cell r="L76">
            <v>0</v>
          </cell>
          <cell r="M76">
            <v>37.553122999999999</v>
          </cell>
          <cell r="N76">
            <v>0</v>
          </cell>
          <cell r="O76">
            <v>195.89699999999999</v>
          </cell>
        </row>
        <row r="77">
          <cell r="B77">
            <v>1134.62607</v>
          </cell>
          <cell r="C77">
            <v>8.0489720000000009</v>
          </cell>
          <cell r="D77">
            <v>1653.557</v>
          </cell>
          <cell r="E77">
            <v>0.25585200000000002</v>
          </cell>
          <cell r="F77">
            <v>13.681824000000001</v>
          </cell>
          <cell r="G77">
            <v>0</v>
          </cell>
          <cell r="H77">
            <v>764.09100000000001</v>
          </cell>
          <cell r="I77">
            <v>181.234039</v>
          </cell>
          <cell r="J77">
            <v>0</v>
          </cell>
          <cell r="K77">
            <v>0</v>
          </cell>
          <cell r="L77">
            <v>140.65317199999998</v>
          </cell>
          <cell r="M77">
            <v>102.26382935199069</v>
          </cell>
          <cell r="N77">
            <v>44.222639999999991</v>
          </cell>
          <cell r="O77">
            <v>75.888999999999996</v>
          </cell>
        </row>
        <row r="78">
          <cell r="B78">
            <v>0</v>
          </cell>
          <cell r="C78">
            <v>0.85945600000000011</v>
          </cell>
          <cell r="D78">
            <v>0</v>
          </cell>
          <cell r="E78">
            <v>0</v>
          </cell>
          <cell r="F78">
            <v>0</v>
          </cell>
          <cell r="G78">
            <v>0</v>
          </cell>
          <cell r="H78">
            <v>0</v>
          </cell>
          <cell r="I78">
            <v>5501.6757310000003</v>
          </cell>
          <cell r="J78">
            <v>0</v>
          </cell>
          <cell r="K78">
            <v>0</v>
          </cell>
          <cell r="L78">
            <v>0.54900000000000004</v>
          </cell>
          <cell r="M78">
            <v>888.21034100000008</v>
          </cell>
          <cell r="N78">
            <v>891.79</v>
          </cell>
          <cell r="O78">
            <v>1415.4159999999999</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1.069</v>
          </cell>
          <cell r="C80">
            <v>116.73695400000001</v>
          </cell>
          <cell r="D80">
            <v>2.778235</v>
          </cell>
          <cell r="E80">
            <v>73.282545999999996</v>
          </cell>
          <cell r="F80">
            <v>2.4304390000000002</v>
          </cell>
          <cell r="G80">
            <v>18.239357999999996</v>
          </cell>
          <cell r="H80">
            <v>198.68096000000003</v>
          </cell>
          <cell r="I80">
            <v>15.399500999999999</v>
          </cell>
          <cell r="J80">
            <v>380.87201600000014</v>
          </cell>
          <cell r="K80">
            <v>2.7020710000000001</v>
          </cell>
          <cell r="L80">
            <v>2.4009529999999994</v>
          </cell>
          <cell r="M80">
            <v>40.352340999999996</v>
          </cell>
          <cell r="N80">
            <v>65.624264999999994</v>
          </cell>
          <cell r="O80">
            <v>1.550127</v>
          </cell>
        </row>
        <row r="81">
          <cell r="B81">
            <v>3714.5491494479988</v>
          </cell>
          <cell r="C81">
            <v>744.09154200000046</v>
          </cell>
          <cell r="D81">
            <v>4704.189887999999</v>
          </cell>
          <cell r="E81">
            <v>853.57006200000001</v>
          </cell>
          <cell r="F81">
            <v>740.61602600000026</v>
          </cell>
          <cell r="G81">
            <v>1426.9295980000002</v>
          </cell>
          <cell r="H81">
            <v>1271.235574999999</v>
          </cell>
          <cell r="I81">
            <v>2497.8991410000058</v>
          </cell>
          <cell r="J81">
            <v>2545.5020210000007</v>
          </cell>
          <cell r="K81">
            <v>520.23106999999993</v>
          </cell>
          <cell r="L81">
            <v>969.95836300000019</v>
          </cell>
          <cell r="M81">
            <v>6759.2872554213072</v>
          </cell>
          <cell r="N81">
            <v>1139.032322</v>
          </cell>
          <cell r="O81">
            <v>1669.1318890000005</v>
          </cell>
        </row>
        <row r="89">
          <cell r="B89">
            <v>966.99145700000008</v>
          </cell>
          <cell r="C89">
            <v>886.39317500000016</v>
          </cell>
          <cell r="D89">
            <v>894.65779700000007</v>
          </cell>
          <cell r="E89">
            <v>767.94796399999973</v>
          </cell>
          <cell r="F89">
            <v>483.38606000000004</v>
          </cell>
          <cell r="G89">
            <v>340.4803379999999</v>
          </cell>
          <cell r="H89">
            <v>319.85250600000001</v>
          </cell>
          <cell r="I89">
            <v>293.4547649999999</v>
          </cell>
          <cell r="J89">
            <v>436.29165499999993</v>
          </cell>
          <cell r="K89">
            <v>539.06400599999995</v>
          </cell>
          <cell r="L89">
            <v>720.17369100000008</v>
          </cell>
          <cell r="M89">
            <v>906.37539999999979</v>
          </cell>
          <cell r="N89">
            <v>7555.0688139999993</v>
          </cell>
        </row>
        <row r="90">
          <cell r="B90">
            <v>66.313161999999991</v>
          </cell>
          <cell r="C90">
            <v>55.953565000000012</v>
          </cell>
          <cell r="D90">
            <v>60.537046000000025</v>
          </cell>
          <cell r="E90">
            <v>56.986657000000001</v>
          </cell>
          <cell r="F90">
            <v>43.327052000000009</v>
          </cell>
          <cell r="G90">
            <v>34.956862000000001</v>
          </cell>
          <cell r="H90">
            <v>31.483512000000001</v>
          </cell>
          <cell r="I90">
            <v>31.539184999999996</v>
          </cell>
          <cell r="J90">
            <v>39.859686000000004</v>
          </cell>
          <cell r="K90">
            <v>52.333908000000001</v>
          </cell>
          <cell r="L90">
            <v>60.949892999999982</v>
          </cell>
          <cell r="M90">
            <v>68.266539999999978</v>
          </cell>
          <cell r="N90">
            <v>602.507068</v>
          </cell>
        </row>
        <row r="91">
          <cell r="B91">
            <v>1458.0229449999999</v>
          </cell>
          <cell r="C91">
            <v>1075.556284</v>
          </cell>
          <cell r="D91">
            <v>1113.4044820000001</v>
          </cell>
          <cell r="E91">
            <v>774.86625400000014</v>
          </cell>
          <cell r="F91">
            <v>296.40556900000001</v>
          </cell>
          <cell r="G91">
            <v>205.42004300000002</v>
          </cell>
          <cell r="H91">
            <v>218.45059899999998</v>
          </cell>
          <cell r="I91">
            <v>216.74579399999999</v>
          </cell>
          <cell r="J91">
            <v>346.02634499999999</v>
          </cell>
          <cell r="K91">
            <v>497.66873199999998</v>
          </cell>
          <cell r="L91">
            <v>847.983521</v>
          </cell>
          <cell r="M91">
            <v>1243.632159</v>
          </cell>
          <cell r="N91">
            <v>8294.1827270000013</v>
          </cell>
        </row>
        <row r="92">
          <cell r="B92">
            <v>3.85473</v>
          </cell>
          <cell r="C92">
            <v>4.3682499999999997</v>
          </cell>
          <cell r="D92">
            <v>5.0499799999999997</v>
          </cell>
          <cell r="E92">
            <v>4.5624799999999999</v>
          </cell>
          <cell r="F92">
            <v>2.9732660000000002</v>
          </cell>
          <cell r="G92">
            <v>2.7665119999999996</v>
          </cell>
          <cell r="H92">
            <v>3.197209</v>
          </cell>
          <cell r="I92">
            <v>3.3501129999999999</v>
          </cell>
          <cell r="J92">
            <v>2.7514559999999997</v>
          </cell>
          <cell r="K92">
            <v>7.9317170000000008</v>
          </cell>
          <cell r="L92">
            <v>9.1215599999999988</v>
          </cell>
          <cell r="M92">
            <v>5.9938880000000001</v>
          </cell>
          <cell r="N92">
            <v>55.921160999999998</v>
          </cell>
        </row>
        <row r="93">
          <cell r="B93">
            <v>10.999750585271167</v>
          </cell>
          <cell r="C93">
            <v>8.7789990118497183</v>
          </cell>
          <cell r="D93">
            <v>8.6913210971073696</v>
          </cell>
          <cell r="E93">
            <v>7.2513443650260339</v>
          </cell>
          <cell r="F93">
            <v>3.6213441166785492</v>
          </cell>
          <cell r="G93">
            <v>2.7158770418817246</v>
          </cell>
          <cell r="H93">
            <v>2.3907407797449043</v>
          </cell>
          <cell r="I93">
            <v>2.5637656293500797</v>
          </cell>
          <cell r="J93">
            <v>4.063388882409277</v>
          </cell>
          <cell r="K93">
            <v>6.2717020739999176</v>
          </cell>
          <cell r="L93">
            <v>8.0994593471724752</v>
          </cell>
          <cell r="M93">
            <v>10.692886069508779</v>
          </cell>
          <cell r="N93">
            <v>76.140578999999988</v>
          </cell>
        </row>
        <row r="94">
          <cell r="B94">
            <v>1.585E-2</v>
          </cell>
          <cell r="C94">
            <v>2.6810000000000004E-2</v>
          </cell>
          <cell r="D94">
            <v>7.5740000000000002E-2</v>
          </cell>
          <cell r="E94">
            <v>6.9809999999999983E-2</v>
          </cell>
          <cell r="F94">
            <v>8.6279999999999996E-2</v>
          </cell>
          <cell r="G94">
            <v>9.8789999999999989E-2</v>
          </cell>
          <cell r="H94">
            <v>9.0109999999999996E-2</v>
          </cell>
          <cell r="I94">
            <v>7.0779999999999996E-2</v>
          </cell>
          <cell r="J94">
            <v>4.5830000000000003E-2</v>
          </cell>
          <cell r="K94">
            <v>3.8600000000000002E-2</v>
          </cell>
          <cell r="L94">
            <v>1.5870000000000002E-2</v>
          </cell>
          <cell r="M94">
            <v>5.5399999999999998E-3</v>
          </cell>
          <cell r="N94">
            <v>0.64000999999999997</v>
          </cell>
        </row>
        <row r="95">
          <cell r="B95">
            <v>5465.5459460000002</v>
          </cell>
          <cell r="C95">
            <v>4433.2752719999999</v>
          </cell>
          <cell r="D95">
            <v>4546.8547230000013</v>
          </cell>
          <cell r="E95">
            <v>3449.0260959999991</v>
          </cell>
          <cell r="F95">
            <v>1573.367628</v>
          </cell>
          <cell r="G95">
            <v>1196.5550900000001</v>
          </cell>
          <cell r="H95">
            <v>938.28016800000023</v>
          </cell>
          <cell r="I95">
            <v>1015.598025</v>
          </cell>
          <cell r="J95">
            <v>1852.1505170000005</v>
          </cell>
          <cell r="K95">
            <v>2570.0546810000001</v>
          </cell>
          <cell r="L95">
            <v>4005.8434030000008</v>
          </cell>
          <cell r="M95">
            <v>5264.957159999999</v>
          </cell>
          <cell r="N95">
            <v>36311.508709000002</v>
          </cell>
        </row>
        <row r="96">
          <cell r="B96">
            <v>35.590720000000005</v>
          </cell>
          <cell r="C96">
            <v>28.72907</v>
          </cell>
          <cell r="D96">
            <v>27.837010000000003</v>
          </cell>
          <cell r="E96">
            <v>23.030720000000002</v>
          </cell>
          <cell r="F96">
            <v>10.26187</v>
          </cell>
          <cell r="G96">
            <v>7.2140999999999993</v>
          </cell>
          <cell r="H96">
            <v>6.8383600000000007</v>
          </cell>
          <cell r="I96">
            <v>6.9420799999999998</v>
          </cell>
          <cell r="J96">
            <v>11.733779999999999</v>
          </cell>
          <cell r="K96">
            <v>15.750360000000001</v>
          </cell>
          <cell r="L96">
            <v>25.036940000000001</v>
          </cell>
          <cell r="M96">
            <v>34.894930000000002</v>
          </cell>
          <cell r="N96">
            <v>233.85993999999999</v>
          </cell>
        </row>
        <row r="97">
          <cell r="B97">
            <v>0</v>
          </cell>
          <cell r="C97">
            <v>0</v>
          </cell>
          <cell r="D97">
            <v>0</v>
          </cell>
          <cell r="E97">
            <v>0</v>
          </cell>
          <cell r="F97">
            <v>0</v>
          </cell>
          <cell r="G97">
            <v>0</v>
          </cell>
          <cell r="H97">
            <v>0</v>
          </cell>
          <cell r="I97">
            <v>0</v>
          </cell>
          <cell r="J97">
            <v>0</v>
          </cell>
          <cell r="K97">
            <v>0</v>
          </cell>
          <cell r="L97">
            <v>0</v>
          </cell>
          <cell r="M97">
            <v>0</v>
          </cell>
          <cell r="N97">
            <v>0</v>
          </cell>
        </row>
        <row r="98">
          <cell r="B98">
            <v>87.933906000000007</v>
          </cell>
          <cell r="C98">
            <v>73.623374999999996</v>
          </cell>
          <cell r="D98">
            <v>74.890745999999993</v>
          </cell>
          <cell r="E98">
            <v>70.439259000000007</v>
          </cell>
          <cell r="F98">
            <v>73.260815000000008</v>
          </cell>
          <cell r="G98">
            <v>78.339445000000012</v>
          </cell>
          <cell r="H98">
            <v>58.744028</v>
          </cell>
          <cell r="I98">
            <v>53.362217999999999</v>
          </cell>
          <cell r="J98">
            <v>62.276957000000003</v>
          </cell>
          <cell r="K98">
            <v>52.237139999999997</v>
          </cell>
          <cell r="L98">
            <v>72.952703999999997</v>
          </cell>
          <cell r="M98">
            <v>64.453094000000007</v>
          </cell>
          <cell r="N98">
            <v>822.513687</v>
          </cell>
        </row>
        <row r="99">
          <cell r="B99">
            <v>9.1894429999999989</v>
          </cell>
          <cell r="C99">
            <v>7.7133140000000004</v>
          </cell>
          <cell r="D99">
            <v>7.00929</v>
          </cell>
          <cell r="E99">
            <v>2.2263660000000001</v>
          </cell>
          <cell r="F99">
            <v>1.492721</v>
          </cell>
          <cell r="G99">
            <v>3.8055190000000003</v>
          </cell>
          <cell r="H99">
            <v>0.98899999999999999</v>
          </cell>
          <cell r="I99">
            <v>0.93585499999999999</v>
          </cell>
          <cell r="J99">
            <v>3.8968229999999999</v>
          </cell>
          <cell r="K99">
            <v>2.1145510000000001</v>
          </cell>
          <cell r="L99">
            <v>5.3268770000000005</v>
          </cell>
          <cell r="M99">
            <v>10.807233</v>
          </cell>
          <cell r="N99">
            <v>55.506991999999997</v>
          </cell>
        </row>
        <row r="100">
          <cell r="B100">
            <v>251.46431497379282</v>
          </cell>
          <cell r="C100">
            <v>204.50090208053476</v>
          </cell>
          <cell r="D100">
            <v>193.34435724466738</v>
          </cell>
          <cell r="E100">
            <v>185.10457701724076</v>
          </cell>
          <cell r="F100">
            <v>215.99184293388728</v>
          </cell>
          <cell r="G100">
            <v>178.78570461084175</v>
          </cell>
          <cell r="H100">
            <v>202.37182027681635</v>
          </cell>
          <cell r="I100">
            <v>197.13533937077139</v>
          </cell>
          <cell r="J100">
            <v>185.607823345708</v>
          </cell>
          <cell r="K100">
            <v>211.77311534790917</v>
          </cell>
          <cell r="L100">
            <v>265.1110597214394</v>
          </cell>
          <cell r="M100">
            <v>281.376756261239</v>
          </cell>
          <cell r="N100">
            <v>2572.5676131848481</v>
          </cell>
        </row>
        <row r="101">
          <cell r="B101">
            <v>456.59448399999997</v>
          </cell>
          <cell r="C101">
            <v>356.48472299999992</v>
          </cell>
          <cell r="D101">
            <v>333.45182200000005</v>
          </cell>
          <cell r="E101">
            <v>320.52157</v>
          </cell>
          <cell r="F101">
            <v>230.04231799999999</v>
          </cell>
          <cell r="G101">
            <v>188.36764200000002</v>
          </cell>
          <cell r="H101">
            <v>175.06265800000003</v>
          </cell>
          <cell r="I101">
            <v>184.10589599999997</v>
          </cell>
          <cell r="J101">
            <v>208.19143299999996</v>
          </cell>
          <cell r="K101">
            <v>252.223961</v>
          </cell>
          <cell r="L101">
            <v>301.26302199999998</v>
          </cell>
          <cell r="M101">
            <v>302.90412499999996</v>
          </cell>
          <cell r="N101">
            <v>3309.2136540000001</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B103">
            <v>128.67754700000003</v>
          </cell>
          <cell r="C103">
            <v>90.631960000000021</v>
          </cell>
          <cell r="D103">
            <v>79.138037999999995</v>
          </cell>
          <cell r="E103">
            <v>50.609259000000009</v>
          </cell>
          <cell r="F103">
            <v>6.4182959999999998</v>
          </cell>
          <cell r="G103">
            <v>2.5126010000000001</v>
          </cell>
          <cell r="H103">
            <v>36.937408000000012</v>
          </cell>
          <cell r="I103">
            <v>7.9229190000000012</v>
          </cell>
          <cell r="J103">
            <v>16.554525999999999</v>
          </cell>
          <cell r="K103">
            <v>30.029225000000004</v>
          </cell>
          <cell r="L103">
            <v>24.212851000000004</v>
          </cell>
          <cell r="M103">
            <v>99.631622000000007</v>
          </cell>
          <cell r="N103">
            <v>573.27625200000011</v>
          </cell>
        </row>
        <row r="104">
          <cell r="B104">
            <v>3167.404033107327</v>
          </cell>
          <cell r="C104">
            <v>2603.4968517718089</v>
          </cell>
          <cell r="D104">
            <v>2598.8350511498065</v>
          </cell>
          <cell r="E104">
            <v>2069.7161960557492</v>
          </cell>
          <cell r="F104">
            <v>1030.6998062426512</v>
          </cell>
          <cell r="G104">
            <v>760.02774718885473</v>
          </cell>
          <cell r="H104">
            <v>841.33283835915654</v>
          </cell>
          <cell r="I104">
            <v>839.49285577277578</v>
          </cell>
          <cell r="J104">
            <v>1038.6282332377696</v>
          </cell>
          <cell r="K104">
            <v>1434.1465404127371</v>
          </cell>
          <cell r="L104">
            <v>2183.112290954733</v>
          </cell>
          <cell r="M104">
            <v>3040.1890009325775</v>
          </cell>
          <cell r="N104">
            <v>21607.081445185948</v>
          </cell>
        </row>
        <row r="112">
          <cell r="B112">
            <v>542.41729899999984</v>
          </cell>
          <cell r="C112">
            <v>447.17188800000002</v>
          </cell>
          <cell r="D112">
            <v>436.44893200000001</v>
          </cell>
          <cell r="E112">
            <v>361.88098900000006</v>
          </cell>
          <cell r="F112">
            <v>173.46257200000005</v>
          </cell>
          <cell r="G112">
            <v>136.29749800000002</v>
          </cell>
          <cell r="H112">
            <v>173.08038600000003</v>
          </cell>
          <cell r="I112">
            <v>172.57665800000001</v>
          </cell>
          <cell r="J112">
            <v>171.908782</v>
          </cell>
          <cell r="K112">
            <v>267.44772099999994</v>
          </cell>
          <cell r="L112">
            <v>397.56605400000001</v>
          </cell>
          <cell r="M112">
            <v>512.84018100000003</v>
          </cell>
          <cell r="N112">
            <v>3793.0989599999998</v>
          </cell>
        </row>
        <row r="113">
          <cell r="B113">
            <v>678.25765200000001</v>
          </cell>
          <cell r="C113">
            <v>551.25482399999999</v>
          </cell>
          <cell r="D113">
            <v>571.08284300000003</v>
          </cell>
          <cell r="E113">
            <v>443.89922899999993</v>
          </cell>
          <cell r="F113">
            <v>222.65275500000007</v>
          </cell>
          <cell r="G113">
            <v>155.87168299999996</v>
          </cell>
          <cell r="H113">
            <v>169.769552</v>
          </cell>
          <cell r="I113">
            <v>168.16820800000002</v>
          </cell>
          <cell r="J113">
            <v>250.75099100000003</v>
          </cell>
          <cell r="K113">
            <v>321.64245299999999</v>
          </cell>
          <cell r="L113">
            <v>492.35973199999989</v>
          </cell>
          <cell r="M113">
            <v>632.61498000000017</v>
          </cell>
          <cell r="N113">
            <v>4658.3249020000003</v>
          </cell>
        </row>
        <row r="114">
          <cell r="B114">
            <v>822.68456700000002</v>
          </cell>
          <cell r="C114">
            <v>630.52386300000023</v>
          </cell>
          <cell r="D114">
            <v>628.74155800000028</v>
          </cell>
          <cell r="E114">
            <v>454.470842</v>
          </cell>
          <cell r="F114">
            <v>230.62734699999999</v>
          </cell>
          <cell r="G114">
            <v>189.715474</v>
          </cell>
          <cell r="H114">
            <v>176.34300400000004</v>
          </cell>
          <cell r="I114">
            <v>176.99729499999998</v>
          </cell>
          <cell r="J114">
            <v>243.69732399999998</v>
          </cell>
          <cell r="K114">
            <v>329.02718699999991</v>
          </cell>
          <cell r="L114">
            <v>536.68506899999988</v>
          </cell>
          <cell r="M114">
            <v>756.80538000000001</v>
          </cell>
          <cell r="N114">
            <v>5176.31891</v>
          </cell>
        </row>
        <row r="115">
          <cell r="B115">
            <v>459.45558599999993</v>
          </cell>
          <cell r="C115">
            <v>388.6099089999999</v>
          </cell>
          <cell r="D115">
            <v>386.97965300000004</v>
          </cell>
          <cell r="E115">
            <v>312.82591599999995</v>
          </cell>
          <cell r="F115">
            <v>157.61672200000001</v>
          </cell>
          <cell r="G115">
            <v>104.125484</v>
          </cell>
          <cell r="H115">
            <v>97.407905000000014</v>
          </cell>
          <cell r="I115">
            <v>93.710223999999968</v>
          </cell>
          <cell r="J115">
            <v>171.643519</v>
          </cell>
          <cell r="K115">
            <v>257.53848400000004</v>
          </cell>
          <cell r="L115">
            <v>359.20968900000003</v>
          </cell>
          <cell r="M115">
            <v>469.21629199999995</v>
          </cell>
          <cell r="N115">
            <v>3258.3393830000005</v>
          </cell>
        </row>
        <row r="116">
          <cell r="B116">
            <v>241.25622999999996</v>
          </cell>
          <cell r="C116">
            <v>197.16406399999988</v>
          </cell>
          <cell r="D116">
            <v>195.785076</v>
          </cell>
          <cell r="E116">
            <v>146.69514100000004</v>
          </cell>
          <cell r="F116">
            <v>62.766919000000016</v>
          </cell>
          <cell r="G116">
            <v>42.719560000000008</v>
          </cell>
          <cell r="H116">
            <v>40.420530000000007</v>
          </cell>
          <cell r="I116">
            <v>38.91595800000001</v>
          </cell>
          <cell r="J116">
            <v>71.674035999999987</v>
          </cell>
          <cell r="K116">
            <v>106.86237</v>
          </cell>
          <cell r="L116">
            <v>165.296007</v>
          </cell>
          <cell r="M116">
            <v>229.06115100000002</v>
          </cell>
          <cell r="N116">
            <v>1538.6170420000001</v>
          </cell>
        </row>
        <row r="117">
          <cell r="B117">
            <v>403.39181300000007</v>
          </cell>
          <cell r="C117">
            <v>333.82495899999992</v>
          </cell>
          <cell r="D117">
            <v>330.33834499999995</v>
          </cell>
          <cell r="E117">
            <v>272.73047499999996</v>
          </cell>
          <cell r="F117">
            <v>154.26804899999999</v>
          </cell>
          <cell r="G117">
            <v>123.22886600000002</v>
          </cell>
          <cell r="H117">
            <v>102.95885999999999</v>
          </cell>
          <cell r="I117">
            <v>110.42486599999999</v>
          </cell>
          <cell r="J117">
            <v>159.83907000000002</v>
          </cell>
          <cell r="K117">
            <v>203.82544900000002</v>
          </cell>
          <cell r="L117">
            <v>287.99789299999998</v>
          </cell>
          <cell r="M117">
            <v>353.98984499999989</v>
          </cell>
          <cell r="N117">
            <v>2836.8184899999997</v>
          </cell>
        </row>
        <row r="118">
          <cell r="B118">
            <v>300.18173513259842</v>
          </cell>
          <cell r="C118">
            <v>249.46787036949726</v>
          </cell>
          <cell r="D118">
            <v>239.11910006905029</v>
          </cell>
          <cell r="E118">
            <v>194.22454371133475</v>
          </cell>
          <cell r="F118">
            <v>85.618140587365161</v>
          </cell>
          <cell r="G118">
            <v>47.669538892546363</v>
          </cell>
          <cell r="H118">
            <v>60.670559415717442</v>
          </cell>
          <cell r="I118">
            <v>60.35636177289792</v>
          </cell>
          <cell r="J118">
            <v>100.4308704658868</v>
          </cell>
          <cell r="K118">
            <v>137.60756873113209</v>
          </cell>
          <cell r="L118">
            <v>203.80413261296823</v>
          </cell>
          <cell r="M118">
            <v>273.26601424904266</v>
          </cell>
          <cell r="N118">
            <v>1952.4164360100374</v>
          </cell>
        </row>
        <row r="119">
          <cell r="B119">
            <v>2139.1870179999996</v>
          </cell>
          <cell r="C119">
            <v>1677.8003819999999</v>
          </cell>
          <cell r="D119">
            <v>1784.4808600000003</v>
          </cell>
          <cell r="E119">
            <v>1386.8153220000002</v>
          </cell>
          <cell r="F119">
            <v>636.67043200000012</v>
          </cell>
          <cell r="G119">
            <v>473.27443799999998</v>
          </cell>
          <cell r="H119">
            <v>445.24300099999999</v>
          </cell>
          <cell r="I119">
            <v>455.98537400000004</v>
          </cell>
          <cell r="J119">
            <v>664.3835660000002</v>
          </cell>
          <cell r="K119">
            <v>911.87741300000005</v>
          </cell>
          <cell r="L119">
            <v>1421.771385</v>
          </cell>
          <cell r="M119">
            <v>2002.0980189999993</v>
          </cell>
          <cell r="N119">
            <v>13999.58721</v>
          </cell>
        </row>
        <row r="120">
          <cell r="B120">
            <v>505.57301299999995</v>
          </cell>
          <cell r="C120">
            <v>392.3838869999999</v>
          </cell>
          <cell r="D120">
            <v>393.02921800000007</v>
          </cell>
          <cell r="E120">
            <v>287.59748899999994</v>
          </cell>
          <cell r="F120">
            <v>136.21423600000003</v>
          </cell>
          <cell r="G120">
            <v>102.44319600000001</v>
          </cell>
          <cell r="H120">
            <v>100.95606100000001</v>
          </cell>
          <cell r="I120">
            <v>95.998296000000011</v>
          </cell>
          <cell r="J120">
            <v>159.06801399999998</v>
          </cell>
          <cell r="K120">
            <v>209.62449499999997</v>
          </cell>
          <cell r="L120">
            <v>315.81396999999993</v>
          </cell>
          <cell r="M120">
            <v>453.79937400000006</v>
          </cell>
          <cell r="N120">
            <v>3152.5012489999999</v>
          </cell>
        </row>
        <row r="121">
          <cell r="B121">
            <v>658.29076000000009</v>
          </cell>
          <cell r="C121">
            <v>513.67099900000017</v>
          </cell>
          <cell r="D121">
            <v>503.84687199999996</v>
          </cell>
          <cell r="E121">
            <v>377.01946599999997</v>
          </cell>
          <cell r="F121">
            <v>129.45441099999999</v>
          </cell>
          <cell r="G121">
            <v>85.554650999999978</v>
          </cell>
          <cell r="H121">
            <v>76.641875999999996</v>
          </cell>
          <cell r="I121">
            <v>75.411660999999981</v>
          </cell>
          <cell r="J121">
            <v>167.77485899999999</v>
          </cell>
          <cell r="K121">
            <v>254.40351799999996</v>
          </cell>
          <cell r="L121">
            <v>448.35456100000005</v>
          </cell>
          <cell r="M121">
            <v>612.25796400000024</v>
          </cell>
          <cell r="N121">
            <v>3902.6815980000015</v>
          </cell>
        </row>
        <row r="122">
          <cell r="B122">
            <v>592.98670900000002</v>
          </cell>
          <cell r="C122">
            <v>495.88954799999988</v>
          </cell>
          <cell r="D122">
            <v>507.79633200000006</v>
          </cell>
          <cell r="E122">
            <v>376.41646499999996</v>
          </cell>
          <cell r="F122">
            <v>168.74191799999997</v>
          </cell>
          <cell r="G122">
            <v>113.42795000000001</v>
          </cell>
          <cell r="H122">
            <v>105.12974700000002</v>
          </cell>
          <cell r="I122">
            <v>98.492424</v>
          </cell>
          <cell r="J122">
            <v>171.93359000000004</v>
          </cell>
          <cell r="K122">
            <v>251.67289799999995</v>
          </cell>
          <cell r="L122">
            <v>421.56807000000015</v>
          </cell>
          <cell r="M122">
            <v>604.23572999999953</v>
          </cell>
          <cell r="N122">
            <v>3908.2913809999995</v>
          </cell>
        </row>
        <row r="123">
          <cell r="B123">
            <v>2693.4820930000014</v>
          </cell>
          <cell r="C123">
            <v>2225.0974590000001</v>
          </cell>
          <cell r="D123">
            <v>2186.2072620000017</v>
          </cell>
          <cell r="E123">
            <v>1768.9441020000004</v>
          </cell>
          <cell r="F123">
            <v>989.57111500000008</v>
          </cell>
          <cell r="G123">
            <v>770.81636100000014</v>
          </cell>
          <cell r="H123">
            <v>675.54299199999991</v>
          </cell>
          <cell r="I123">
            <v>689.64985199999978</v>
          </cell>
          <cell r="J123">
            <v>1012.565412</v>
          </cell>
          <cell r="K123">
            <v>1296.4418280000002</v>
          </cell>
          <cell r="L123">
            <v>1898.2604340000005</v>
          </cell>
          <cell r="M123">
            <v>2503.1947459999997</v>
          </cell>
          <cell r="N123">
            <v>18709.773656000005</v>
          </cell>
        </row>
        <row r="124">
          <cell r="B124">
            <v>1534.0190460000003</v>
          </cell>
          <cell r="C124">
            <v>1288.8654109999993</v>
          </cell>
          <cell r="D124">
            <v>1321.4003690000004</v>
          </cell>
          <cell r="E124">
            <v>1059.8679410000002</v>
          </cell>
          <cell r="F124">
            <v>634.69468399999994</v>
          </cell>
          <cell r="G124">
            <v>497.60777099999996</v>
          </cell>
          <cell r="H124">
            <v>488.11931600000003</v>
          </cell>
          <cell r="I124">
            <v>464.15240699999987</v>
          </cell>
          <cell r="J124">
            <v>666.50374899999986</v>
          </cell>
          <cell r="K124">
            <v>879.37770200000011</v>
          </cell>
          <cell r="L124">
            <v>1216.5172929999992</v>
          </cell>
          <cell r="M124">
            <v>1464.4139849999995</v>
          </cell>
          <cell r="N124">
            <v>11515.539673999998</v>
          </cell>
        </row>
        <row r="125">
          <cell r="B125">
            <v>537.41476753379641</v>
          </cell>
          <cell r="C125">
            <v>437.80748749469763</v>
          </cell>
          <cell r="D125">
            <v>458.52098342253186</v>
          </cell>
          <cell r="E125">
            <v>338.97063172668089</v>
          </cell>
          <cell r="F125">
            <v>188.97556770585203</v>
          </cell>
          <cell r="G125">
            <v>159.29379994903229</v>
          </cell>
          <cell r="H125">
            <v>123.73716800000001</v>
          </cell>
          <cell r="I125">
            <v>152.38000599999998</v>
          </cell>
          <cell r="J125">
            <v>195.90467099999998</v>
          </cell>
          <cell r="K125">
            <v>244.28915210351332</v>
          </cell>
          <cell r="L125">
            <v>363.9988524103768</v>
          </cell>
          <cell r="M125">
            <v>466.38917001428189</v>
          </cell>
          <cell r="N125">
            <v>3667.6822573607628</v>
          </cell>
        </row>
        <row r="131">
          <cell r="B131">
            <v>0</v>
          </cell>
          <cell r="C131">
            <v>1502.9712159999999</v>
          </cell>
          <cell r="D131">
            <v>391.78462000000002</v>
          </cell>
          <cell r="E131">
            <v>361.75963599999983</v>
          </cell>
          <cell r="F131">
            <v>578.11339600000008</v>
          </cell>
          <cell r="G131">
            <v>429.75978100000003</v>
          </cell>
          <cell r="H131">
            <v>2.4296840000000004</v>
          </cell>
          <cell r="I131">
            <v>758.98490700000025</v>
          </cell>
          <cell r="J131">
            <v>131.24519700000002</v>
          </cell>
          <cell r="K131">
            <v>38.673626000000006</v>
          </cell>
          <cell r="L131">
            <v>653.66564700000015</v>
          </cell>
          <cell r="M131">
            <v>956.94321000000025</v>
          </cell>
          <cell r="N131">
            <v>1437.5031029999993</v>
          </cell>
          <cell r="O131">
            <v>311.23479099999997</v>
          </cell>
        </row>
        <row r="132">
          <cell r="B132">
            <v>70.323999999999998</v>
          </cell>
          <cell r="C132">
            <v>106.470752</v>
          </cell>
          <cell r="D132">
            <v>88.56469700000001</v>
          </cell>
          <cell r="E132">
            <v>5.883</v>
          </cell>
          <cell r="F132">
            <v>47.584881000000003</v>
          </cell>
          <cell r="G132">
            <v>43.226309000000001</v>
          </cell>
          <cell r="H132">
            <v>9.9210899999999995</v>
          </cell>
          <cell r="I132">
            <v>1.1224069999999999</v>
          </cell>
          <cell r="J132">
            <v>36.283239999999999</v>
          </cell>
          <cell r="K132">
            <v>47.310958000000049</v>
          </cell>
          <cell r="L132">
            <v>67.728929999999991</v>
          </cell>
          <cell r="M132">
            <v>46.995442999999995</v>
          </cell>
          <cell r="N132">
            <v>20.898438999999996</v>
          </cell>
          <cell r="O132">
            <v>10.192921999999999</v>
          </cell>
        </row>
        <row r="133">
          <cell r="B133">
            <v>0</v>
          </cell>
          <cell r="C133">
            <v>0</v>
          </cell>
          <cell r="D133">
            <v>1.1231099999999998</v>
          </cell>
          <cell r="E133">
            <v>0</v>
          </cell>
          <cell r="F133">
            <v>0</v>
          </cell>
          <cell r="G133">
            <v>43.555739999999993</v>
          </cell>
          <cell r="H133">
            <v>0</v>
          </cell>
          <cell r="I133">
            <v>8070.8539130000008</v>
          </cell>
          <cell r="J133">
            <v>128.485614</v>
          </cell>
          <cell r="K133">
            <v>0.72499999999999998</v>
          </cell>
          <cell r="L133">
            <v>0</v>
          </cell>
          <cell r="M133">
            <v>0</v>
          </cell>
          <cell r="N133">
            <v>5.4474399999999994</v>
          </cell>
          <cell r="O133">
            <v>43.991909999999997</v>
          </cell>
        </row>
        <row r="134">
          <cell r="B134">
            <v>2.84</v>
          </cell>
          <cell r="C134">
            <v>0</v>
          </cell>
          <cell r="D134">
            <v>4.5998000000000001</v>
          </cell>
          <cell r="E134">
            <v>0</v>
          </cell>
          <cell r="F134">
            <v>3.1E-2</v>
          </cell>
          <cell r="G134">
            <v>0</v>
          </cell>
          <cell r="H134">
            <v>0</v>
          </cell>
          <cell r="I134">
            <v>0.69851199999999991</v>
          </cell>
          <cell r="J134">
            <v>0</v>
          </cell>
          <cell r="K134">
            <v>33.119</v>
          </cell>
          <cell r="L134">
            <v>2.6592069999999999</v>
          </cell>
          <cell r="M134">
            <v>11.753442</v>
          </cell>
          <cell r="N134">
            <v>0</v>
          </cell>
          <cell r="O134">
            <v>0.22019999999999998</v>
          </cell>
        </row>
        <row r="135">
          <cell r="B135">
            <v>6.7839999999999998</v>
          </cell>
          <cell r="C135">
            <v>0</v>
          </cell>
          <cell r="D135">
            <v>0.59899999999999998</v>
          </cell>
          <cell r="E135">
            <v>4.8655499999999998</v>
          </cell>
          <cell r="F135">
            <v>0</v>
          </cell>
          <cell r="G135">
            <v>0</v>
          </cell>
          <cell r="H135">
            <v>0</v>
          </cell>
          <cell r="I135">
            <v>0</v>
          </cell>
          <cell r="J135">
            <v>0</v>
          </cell>
          <cell r="K135">
            <v>0</v>
          </cell>
          <cell r="L135">
            <v>0</v>
          </cell>
          <cell r="M135">
            <v>0</v>
          </cell>
          <cell r="N135">
            <v>63.527999999999992</v>
          </cell>
          <cell r="O135">
            <v>0.36402899999999999</v>
          </cell>
        </row>
        <row r="136">
          <cell r="B136">
            <v>0</v>
          </cell>
          <cell r="C136">
            <v>0</v>
          </cell>
          <cell r="D136">
            <v>0.248</v>
          </cell>
          <cell r="E136">
            <v>0.16127999999999998</v>
          </cell>
          <cell r="F136">
            <v>0.15843000000000002</v>
          </cell>
          <cell r="G136">
            <v>2.3E-3</v>
          </cell>
          <cell r="H136">
            <v>0</v>
          </cell>
          <cell r="I136">
            <v>0</v>
          </cell>
          <cell r="J136">
            <v>0</v>
          </cell>
          <cell r="K136">
            <v>0</v>
          </cell>
          <cell r="L136">
            <v>0</v>
          </cell>
          <cell r="M136">
            <v>0</v>
          </cell>
          <cell r="N136">
            <v>7.0000000000000007E-2</v>
          </cell>
          <cell r="O136">
            <v>0</v>
          </cell>
        </row>
        <row r="137">
          <cell r="B137">
            <v>0</v>
          </cell>
          <cell r="C137">
            <v>2179.3202310000001</v>
          </cell>
          <cell r="D137">
            <v>85.766999999999996</v>
          </cell>
          <cell r="E137">
            <v>2235.1724810000001</v>
          </cell>
          <cell r="F137">
            <v>240.11038500000001</v>
          </cell>
          <cell r="G137">
            <v>1342.82744</v>
          </cell>
          <cell r="H137">
            <v>86.420671999999982</v>
          </cell>
          <cell r="I137">
            <v>361.76067199999994</v>
          </cell>
          <cell r="J137">
            <v>1331.5020600000003</v>
          </cell>
          <cell r="K137">
            <v>3329.5272829999999</v>
          </cell>
          <cell r="L137">
            <v>2421.3968399999994</v>
          </cell>
          <cell r="M137">
            <v>11463.81198</v>
          </cell>
          <cell r="N137">
            <v>8951.4146639999999</v>
          </cell>
          <cell r="O137">
            <v>2282.4770009999997</v>
          </cell>
        </row>
        <row r="138">
          <cell r="B138">
            <v>0</v>
          </cell>
          <cell r="C138">
            <v>192.35563999999999</v>
          </cell>
          <cell r="D138">
            <v>0</v>
          </cell>
          <cell r="E138">
            <v>0</v>
          </cell>
          <cell r="F138">
            <v>41.504300000000001</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row>
        <row r="140">
          <cell r="B140">
            <v>0</v>
          </cell>
          <cell r="C140">
            <v>0</v>
          </cell>
          <cell r="D140">
            <v>68.770360000000011</v>
          </cell>
          <cell r="E140">
            <v>0.20910000000000001</v>
          </cell>
          <cell r="F140">
            <v>18.560116000000001</v>
          </cell>
          <cell r="G140">
            <v>0</v>
          </cell>
          <cell r="H140">
            <v>2.6770999999999998</v>
          </cell>
          <cell r="I140">
            <v>598.46984000000009</v>
          </cell>
          <cell r="J140">
            <v>0</v>
          </cell>
          <cell r="K140">
            <v>26.585999999999999</v>
          </cell>
          <cell r="L140">
            <v>0</v>
          </cell>
          <cell r="M140">
            <v>90.583171000000007</v>
          </cell>
          <cell r="N140">
            <v>3.9129999999999998</v>
          </cell>
          <cell r="O140">
            <v>12.744999999999999</v>
          </cell>
        </row>
        <row r="141">
          <cell r="B141">
            <v>0</v>
          </cell>
          <cell r="C141">
            <v>5.0556559999999999</v>
          </cell>
          <cell r="D141">
            <v>0</v>
          </cell>
          <cell r="E141">
            <v>0</v>
          </cell>
          <cell r="F141">
            <v>0</v>
          </cell>
          <cell r="G141">
            <v>0</v>
          </cell>
          <cell r="H141">
            <v>0</v>
          </cell>
          <cell r="I141">
            <v>0</v>
          </cell>
          <cell r="J141">
            <v>0</v>
          </cell>
          <cell r="K141">
            <v>0</v>
          </cell>
          <cell r="L141">
            <v>0</v>
          </cell>
          <cell r="M141">
            <v>19.921336</v>
          </cell>
          <cell r="N141">
            <v>0</v>
          </cell>
          <cell r="O141">
            <v>30.53</v>
          </cell>
        </row>
        <row r="142">
          <cell r="B142">
            <v>744.06299999999999</v>
          </cell>
          <cell r="C142">
            <v>8.0489720000000009</v>
          </cell>
          <cell r="D142">
            <v>971.12686999999994</v>
          </cell>
          <cell r="E142">
            <v>0.171153</v>
          </cell>
          <cell r="F142">
            <v>9.1380289999999995</v>
          </cell>
          <cell r="G142">
            <v>0</v>
          </cell>
          <cell r="H142">
            <v>562.20000000000005</v>
          </cell>
          <cell r="I142">
            <v>24.032</v>
          </cell>
          <cell r="J142">
            <v>0</v>
          </cell>
          <cell r="K142">
            <v>0</v>
          </cell>
          <cell r="L142">
            <v>132.39644799999999</v>
          </cell>
          <cell r="M142">
            <v>75.221411184848108</v>
          </cell>
          <cell r="N142">
            <v>19.696730000000002</v>
          </cell>
          <cell r="O142">
            <v>26.472999999999999</v>
          </cell>
        </row>
        <row r="143">
          <cell r="B143">
            <v>0</v>
          </cell>
          <cell r="C143">
            <v>0.62306600000000001</v>
          </cell>
          <cell r="D143">
            <v>0</v>
          </cell>
          <cell r="E143">
            <v>0</v>
          </cell>
          <cell r="F143">
            <v>0</v>
          </cell>
          <cell r="G143">
            <v>0</v>
          </cell>
          <cell r="H143">
            <v>0</v>
          </cell>
          <cell r="I143">
            <v>2415.1467969999994</v>
          </cell>
          <cell r="J143">
            <v>0</v>
          </cell>
          <cell r="K143">
            <v>0</v>
          </cell>
          <cell r="L143">
            <v>0.39100000000000001</v>
          </cell>
          <cell r="M143">
            <v>692.14679100000001</v>
          </cell>
          <cell r="N143">
            <v>91.403000000000006</v>
          </cell>
          <cell r="O143">
            <v>109.503</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1.069</v>
          </cell>
          <cell r="C145">
            <v>97.709142000000028</v>
          </cell>
          <cell r="D145">
            <v>2.2014420000000006</v>
          </cell>
          <cell r="E145">
            <v>66.661018999999996</v>
          </cell>
          <cell r="F145">
            <v>0.73698600000000003</v>
          </cell>
          <cell r="G145">
            <v>14.492239999999999</v>
          </cell>
          <cell r="H145">
            <v>167.07946200000004</v>
          </cell>
          <cell r="I145">
            <v>4.012397</v>
          </cell>
          <cell r="J145">
            <v>158.347238</v>
          </cell>
          <cell r="K145">
            <v>0.32692399999999999</v>
          </cell>
          <cell r="L145">
            <v>2.3475519999999994</v>
          </cell>
          <cell r="M145">
            <v>31.024690999999983</v>
          </cell>
          <cell r="N145">
            <v>26.401649000000006</v>
          </cell>
          <cell r="O145">
            <v>0.86651000000000011</v>
          </cell>
        </row>
        <row r="146">
          <cell r="B146">
            <v>2968.0189600000003</v>
          </cell>
          <cell r="C146">
            <v>565.77022700000043</v>
          </cell>
          <cell r="D146">
            <v>3561.5340110000025</v>
          </cell>
          <cell r="E146">
            <v>583.45616400000006</v>
          </cell>
          <cell r="F146">
            <v>602.67951900000037</v>
          </cell>
          <cell r="G146">
            <v>962.95468000000005</v>
          </cell>
          <cell r="H146">
            <v>1121.6884280100373</v>
          </cell>
          <cell r="I146">
            <v>1764.505765000001</v>
          </cell>
          <cell r="J146">
            <v>1366.6378999999995</v>
          </cell>
          <cell r="K146">
            <v>426.41280699999993</v>
          </cell>
          <cell r="L146">
            <v>627.70575699999995</v>
          </cell>
          <cell r="M146">
            <v>5321.3696838151491</v>
          </cell>
          <cell r="N146">
            <v>895.2636489999993</v>
          </cell>
          <cell r="O146">
            <v>839.08389436076277</v>
          </cell>
        </row>
        <row r="153">
          <cell r="B153">
            <v>60.38494</v>
          </cell>
          <cell r="C153">
            <v>43.509689999999999</v>
          </cell>
          <cell r="D153">
            <v>66.595869999999991</v>
          </cell>
          <cell r="E153">
            <v>53.112370000000006</v>
          </cell>
          <cell r="F153">
            <v>13.26261</v>
          </cell>
          <cell r="G153">
            <v>3.2478500000000001</v>
          </cell>
          <cell r="H153">
            <v>4.9845500000000005</v>
          </cell>
          <cell r="I153">
            <v>5.7718699999999998</v>
          </cell>
          <cell r="J153">
            <v>9.3575300000000006</v>
          </cell>
          <cell r="K153">
            <v>2.4458800000000003</v>
          </cell>
          <cell r="L153">
            <v>4.83812</v>
          </cell>
          <cell r="M153">
            <v>49.515720000000002</v>
          </cell>
        </row>
        <row r="154">
          <cell r="B154">
            <v>1387.7859350000001</v>
          </cell>
          <cell r="C154">
            <v>1028.1046139999999</v>
          </cell>
          <cell r="D154">
            <v>1044.679752</v>
          </cell>
          <cell r="E154">
            <v>715.06751400000019</v>
          </cell>
          <cell r="F154">
            <v>280.49942900000002</v>
          </cell>
          <cell r="G154">
            <v>202.08948300000003</v>
          </cell>
          <cell r="H154">
            <v>211.654359</v>
          </cell>
          <cell r="I154">
            <v>208.48502400000001</v>
          </cell>
          <cell r="J154">
            <v>333.46328500000004</v>
          </cell>
          <cell r="K154">
            <v>494.05050199999999</v>
          </cell>
          <cell r="L154">
            <v>839.42365099999984</v>
          </cell>
          <cell r="M154">
            <v>1190.4188689999999</v>
          </cell>
        </row>
        <row r="155">
          <cell r="B155">
            <v>9.8520699999999994</v>
          </cell>
          <cell r="C155">
            <v>3.94198</v>
          </cell>
          <cell r="D155">
            <v>2.12886</v>
          </cell>
          <cell r="E155">
            <v>6.6863700000000001</v>
          </cell>
          <cell r="F155">
            <v>2.6435300000000002</v>
          </cell>
          <cell r="G155">
            <v>8.2709999999999992E-2</v>
          </cell>
          <cell r="H155">
            <v>1.81169</v>
          </cell>
          <cell r="I155">
            <v>2.4889000000000001</v>
          </cell>
          <cell r="J155">
            <v>3.20553</v>
          </cell>
          <cell r="K155">
            <v>1.17235</v>
          </cell>
          <cell r="L155">
            <v>3.7217500000000001</v>
          </cell>
          <cell r="M155">
            <v>3.6975700000000002</v>
          </cell>
        </row>
        <row r="156">
          <cell r="B156">
            <v>416.74232100000006</v>
          </cell>
          <cell r="C156">
            <v>357.10014699999994</v>
          </cell>
          <cell r="D156">
            <v>369.39108200000004</v>
          </cell>
          <cell r="E156">
            <v>241.02536400000002</v>
          </cell>
          <cell r="F156">
            <v>126.39052200000002</v>
          </cell>
          <cell r="G156">
            <v>116.00744799999998</v>
          </cell>
          <cell r="H156">
            <v>70.774456999999998</v>
          </cell>
          <cell r="I156">
            <v>79.3643</v>
          </cell>
          <cell r="J156">
            <v>168.236537</v>
          </cell>
          <cell r="K156">
            <v>227.24762999999999</v>
          </cell>
          <cell r="L156">
            <v>348.74728000000005</v>
          </cell>
          <cell r="M156">
            <v>460.61775099999994</v>
          </cell>
        </row>
        <row r="157">
          <cell r="B157">
            <v>5048.5686249999999</v>
          </cell>
          <cell r="C157">
            <v>4075.9941250000002</v>
          </cell>
          <cell r="D157">
            <v>4177.2896410000003</v>
          </cell>
          <cell r="E157">
            <v>3207.8627320000001</v>
          </cell>
          <cell r="F157">
            <v>1446.977106</v>
          </cell>
          <cell r="G157">
            <v>1080.547642</v>
          </cell>
          <cell r="H157">
            <v>867.39122100000009</v>
          </cell>
          <cell r="I157">
            <v>936.23372500000016</v>
          </cell>
          <cell r="J157">
            <v>1683.8709800000004</v>
          </cell>
          <cell r="K157">
            <v>2342.8070509999998</v>
          </cell>
          <cell r="L157">
            <v>3657.0961230000003</v>
          </cell>
          <cell r="M157">
            <v>4804.3394089999983</v>
          </cell>
        </row>
        <row r="158">
          <cell r="B158">
            <v>0.23499999999999999</v>
          </cell>
          <cell r="C158">
            <v>0.18099999999999999</v>
          </cell>
          <cell r="D158">
            <v>0.17399999999999999</v>
          </cell>
          <cell r="E158">
            <v>0.13800000000000001</v>
          </cell>
          <cell r="F158">
            <v>0</v>
          </cell>
          <cell r="G158">
            <v>0</v>
          </cell>
          <cell r="H158">
            <v>0</v>
          </cell>
          <cell r="I158">
            <v>0</v>
          </cell>
          <cell r="J158">
            <v>4.2999999999999997E-2</v>
          </cell>
          <cell r="K158">
            <v>0</v>
          </cell>
          <cell r="L158">
            <v>0</v>
          </cell>
          <cell r="M158">
            <v>0</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0</v>
          </cell>
          <cell r="C160">
            <v>0</v>
          </cell>
          <cell r="D160">
            <v>0</v>
          </cell>
          <cell r="E160">
            <v>0</v>
          </cell>
          <cell r="F160">
            <v>0</v>
          </cell>
          <cell r="G160">
            <v>0</v>
          </cell>
          <cell r="H160">
            <v>0.11448999999999999</v>
          </cell>
          <cell r="I160">
            <v>0</v>
          </cell>
          <cell r="J160">
            <v>0</v>
          </cell>
          <cell r="K160">
            <v>0</v>
          </cell>
          <cell r="L160">
            <v>0</v>
          </cell>
          <cell r="M160">
            <v>0</v>
          </cell>
        </row>
        <row r="162">
          <cell r="B162">
            <v>78.162970999999999</v>
          </cell>
          <cell r="C162">
            <v>72.203281999999987</v>
          </cell>
          <cell r="D162">
            <v>69.860430999999991</v>
          </cell>
          <cell r="E162">
            <v>43.468959000000005</v>
          </cell>
          <cell r="F162">
            <v>19.010192</v>
          </cell>
          <cell r="G162">
            <v>11.238153000000002</v>
          </cell>
          <cell r="H162">
            <v>7.5275840000000001</v>
          </cell>
          <cell r="I162">
            <v>11.4582</v>
          </cell>
          <cell r="J162">
            <v>19.232569999999999</v>
          </cell>
          <cell r="K162">
            <v>18.601544000000001</v>
          </cell>
          <cell r="L162">
            <v>34.906382999999998</v>
          </cell>
          <cell r="M162">
            <v>38.394663000000001</v>
          </cell>
        </row>
        <row r="163">
          <cell r="B163">
            <v>82.193860000000001</v>
          </cell>
          <cell r="C163">
            <v>71.263089999999991</v>
          </cell>
          <cell r="D163">
            <v>78.311019999999999</v>
          </cell>
          <cell r="E163">
            <v>67.301149999999993</v>
          </cell>
          <cell r="F163">
            <v>63.067639999999997</v>
          </cell>
          <cell r="G163">
            <v>55.707089999999994</v>
          </cell>
          <cell r="H163">
            <v>64.496409999999997</v>
          </cell>
          <cell r="I163">
            <v>63.596919999999997</v>
          </cell>
          <cell r="J163">
            <v>64.034220000000005</v>
          </cell>
          <cell r="K163">
            <v>38.086410000000001</v>
          </cell>
          <cell r="L163">
            <v>69.396720000000002</v>
          </cell>
          <cell r="M163">
            <v>83.973230000000001</v>
          </cell>
        </row>
        <row r="164">
          <cell r="B164">
            <v>0</v>
          </cell>
          <cell r="C164">
            <v>0</v>
          </cell>
          <cell r="D164">
            <v>0</v>
          </cell>
          <cell r="E164">
            <v>0</v>
          </cell>
          <cell r="F164">
            <v>0</v>
          </cell>
          <cell r="G164">
            <v>0</v>
          </cell>
          <cell r="H164">
            <v>0</v>
          </cell>
          <cell r="I164">
            <v>0</v>
          </cell>
          <cell r="J164">
            <v>0</v>
          </cell>
          <cell r="K164">
            <v>0</v>
          </cell>
          <cell r="L164">
            <v>0</v>
          </cell>
          <cell r="M164">
            <v>0</v>
          </cell>
        </row>
        <row r="165">
          <cell r="B165">
            <v>0</v>
          </cell>
          <cell r="C165">
            <v>0</v>
          </cell>
          <cell r="D165">
            <v>0</v>
          </cell>
          <cell r="E165">
            <v>0</v>
          </cell>
          <cell r="F165">
            <v>0</v>
          </cell>
          <cell r="G165">
            <v>0</v>
          </cell>
          <cell r="H165">
            <v>0</v>
          </cell>
          <cell r="I165">
            <v>0</v>
          </cell>
          <cell r="J165">
            <v>0</v>
          </cell>
          <cell r="K165">
            <v>0</v>
          </cell>
          <cell r="L165">
            <v>0</v>
          </cell>
          <cell r="M165">
            <v>0</v>
          </cell>
        </row>
        <row r="166">
          <cell r="B166">
            <v>0</v>
          </cell>
          <cell r="C166">
            <v>0</v>
          </cell>
          <cell r="D166">
            <v>0.90748099999999998</v>
          </cell>
          <cell r="E166">
            <v>0</v>
          </cell>
          <cell r="F166">
            <v>0</v>
          </cell>
          <cell r="G166">
            <v>0</v>
          </cell>
          <cell r="H166">
            <v>7.0836999999999997E-2</v>
          </cell>
          <cell r="I166">
            <v>0</v>
          </cell>
          <cell r="J166">
            <v>0</v>
          </cell>
          <cell r="K166">
            <v>0</v>
          </cell>
          <cell r="L166">
            <v>0</v>
          </cell>
          <cell r="M166">
            <v>0</v>
          </cell>
        </row>
        <row r="167">
          <cell r="B167">
            <v>752.97615799999994</v>
          </cell>
          <cell r="C167">
            <v>699.70510500000012</v>
          </cell>
          <cell r="D167">
            <v>704.07742700000017</v>
          </cell>
          <cell r="E167">
            <v>626.98357399999975</v>
          </cell>
          <cell r="F167">
            <v>388.63917400000014</v>
          </cell>
          <cell r="G167">
            <v>263.32111500000008</v>
          </cell>
          <cell r="H167">
            <v>238.47338700000009</v>
          </cell>
          <cell r="I167">
            <v>210.28151099999997</v>
          </cell>
          <cell r="J167">
            <v>339.21470499999998</v>
          </cell>
          <cell r="K167">
            <v>464.86524299999996</v>
          </cell>
          <cell r="L167">
            <v>578.58497599999998</v>
          </cell>
          <cell r="M167">
            <v>730.49734499999988</v>
          </cell>
        </row>
        <row r="168">
          <cell r="B168">
            <v>53.658467999999985</v>
          </cell>
          <cell r="C168">
            <v>43.221698000000004</v>
          </cell>
          <cell r="D168">
            <v>41.501437999999993</v>
          </cell>
          <cell r="E168">
            <v>30.194281000000004</v>
          </cell>
          <cell r="F168">
            <v>12.669054000000001</v>
          </cell>
          <cell r="G168">
            <v>10.213979999999999</v>
          </cell>
          <cell r="H168">
            <v>9.2842880000000001</v>
          </cell>
          <cell r="I168">
            <v>8.1181339999999995</v>
          </cell>
          <cell r="J168">
            <v>13.81016</v>
          </cell>
          <cell r="K168">
            <v>17.510809000000002</v>
          </cell>
          <cell r="L168">
            <v>37.285611999999993</v>
          </cell>
          <cell r="M168">
            <v>53.510161999999994</v>
          </cell>
        </row>
        <row r="170">
          <cell r="B170">
            <v>4.3650000000000002</v>
          </cell>
          <cell r="C170">
            <v>3.9870000000000001</v>
          </cell>
          <cell r="D170">
            <v>4.49</v>
          </cell>
          <cell r="E170">
            <v>8.5839999999999996</v>
          </cell>
          <cell r="F170">
            <v>7.2640000000000002</v>
          </cell>
          <cell r="G170">
            <v>5.391</v>
          </cell>
          <cell r="H170">
            <v>4.5199999999999996</v>
          </cell>
          <cell r="I170">
            <v>5.0670000000000002</v>
          </cell>
          <cell r="J170">
            <v>5.4539999999999997</v>
          </cell>
          <cell r="K170">
            <v>8.6440000000000001</v>
          </cell>
          <cell r="L170">
            <v>8.3279999999999994</v>
          </cell>
          <cell r="M170">
            <v>7.2830000000000004</v>
          </cell>
        </row>
        <row r="171">
          <cell r="B171">
            <v>0.51782000000000006</v>
          </cell>
          <cell r="C171">
            <v>0.69232799999999994</v>
          </cell>
          <cell r="D171">
            <v>0.80798900000000007</v>
          </cell>
          <cell r="E171">
            <v>0.430178</v>
          </cell>
          <cell r="F171">
            <v>0.81556400000000007</v>
          </cell>
          <cell r="G171">
            <v>0.653779</v>
          </cell>
          <cell r="H171">
            <v>0.59389899999999995</v>
          </cell>
          <cell r="I171">
            <v>0.66240699999999997</v>
          </cell>
          <cell r="J171">
            <v>0.61838099999999996</v>
          </cell>
          <cell r="K171">
            <v>0.77513699999999996</v>
          </cell>
          <cell r="L171">
            <v>0.65583799999999992</v>
          </cell>
          <cell r="M171">
            <v>0.58473800000000009</v>
          </cell>
        </row>
        <row r="172">
          <cell r="B172">
            <v>61.430342000000003</v>
          </cell>
          <cell r="C172">
            <v>51.274237000000007</v>
          </cell>
          <cell r="D172">
            <v>55.239057000000017</v>
          </cell>
          <cell r="E172">
            <v>47.972478999999993</v>
          </cell>
          <cell r="F172">
            <v>35.247488000000004</v>
          </cell>
          <cell r="G172">
            <v>28.912082999999999</v>
          </cell>
          <cell r="H172">
            <v>26.369613000000001</v>
          </cell>
          <cell r="I172">
            <v>25.809777999999998</v>
          </cell>
          <cell r="J172">
            <v>33.787305000000003</v>
          </cell>
          <cell r="K172">
            <v>42.914771000000002</v>
          </cell>
          <cell r="L172">
            <v>51.966054999999976</v>
          </cell>
          <cell r="M172">
            <v>60.398801999999996</v>
          </cell>
        </row>
        <row r="180">
          <cell r="B180">
            <v>2103.4419999999986</v>
          </cell>
          <cell r="C180">
            <v>2103.1209999999992</v>
          </cell>
          <cell r="D180">
            <v>2103.1209999999992</v>
          </cell>
          <cell r="E180">
            <v>2110.1879999999996</v>
          </cell>
          <cell r="F180">
            <v>2111.1059999999993</v>
          </cell>
          <cell r="G180">
            <v>2111.1059999999993</v>
          </cell>
          <cell r="H180">
            <v>2103.9919999999993</v>
          </cell>
          <cell r="I180">
            <v>2104.9099999999994</v>
          </cell>
          <cell r="J180">
            <v>2104.9099999999994</v>
          </cell>
          <cell r="K180">
            <v>1637.662</v>
          </cell>
          <cell r="L180">
            <v>1592.5570000000002</v>
          </cell>
          <cell r="M180">
            <v>1592.5570000000002</v>
          </cell>
        </row>
        <row r="181">
          <cell r="B181">
            <v>2174.099000000002</v>
          </cell>
          <cell r="C181">
            <v>2174.8800000000019</v>
          </cell>
          <cell r="D181">
            <v>2174.9450000000015</v>
          </cell>
          <cell r="E181">
            <v>2174.9440000000018</v>
          </cell>
          <cell r="F181">
            <v>2174.9440000000018</v>
          </cell>
          <cell r="G181">
            <v>2174.9440000000018</v>
          </cell>
          <cell r="H181">
            <v>2174.8900000000017</v>
          </cell>
          <cell r="I181">
            <v>2174.9270000000015</v>
          </cell>
          <cell r="J181">
            <v>2174.9270000000015</v>
          </cell>
          <cell r="K181">
            <v>2174.9270000000015</v>
          </cell>
          <cell r="L181">
            <v>2174.9270000000015</v>
          </cell>
          <cell r="M181">
            <v>2174.9270000000015</v>
          </cell>
        </row>
        <row r="182">
          <cell r="B182">
            <v>1876.6399999999983</v>
          </cell>
          <cell r="C182">
            <v>1875.5789999999984</v>
          </cell>
          <cell r="D182">
            <v>1876.5169999999982</v>
          </cell>
          <cell r="E182">
            <v>1757.4159999999981</v>
          </cell>
          <cell r="F182">
            <v>1757.3709999999983</v>
          </cell>
          <cell r="G182">
            <v>1757.3709999999983</v>
          </cell>
          <cell r="H182">
            <v>1753.141999999998</v>
          </cell>
          <cell r="I182">
            <v>1753.141999999998</v>
          </cell>
          <cell r="J182">
            <v>1753.141999999998</v>
          </cell>
          <cell r="K182">
            <v>1744.947999999998</v>
          </cell>
          <cell r="L182">
            <v>1744.947999999998</v>
          </cell>
          <cell r="M182">
            <v>1744.9359999999981</v>
          </cell>
        </row>
        <row r="183">
          <cell r="B183">
            <v>2833.8580000000002</v>
          </cell>
          <cell r="C183">
            <v>2833.8580000000002</v>
          </cell>
          <cell r="D183">
            <v>2833.8580000000002</v>
          </cell>
          <cell r="E183">
            <v>2824.6530000000002</v>
          </cell>
          <cell r="F183">
            <v>2824.6530000000002</v>
          </cell>
          <cell r="G183">
            <v>2824.6530000000002</v>
          </cell>
          <cell r="H183">
            <v>2824.6530000000002</v>
          </cell>
          <cell r="I183">
            <v>2824.6530000000002</v>
          </cell>
          <cell r="J183">
            <v>2824.6530000000002</v>
          </cell>
          <cell r="K183">
            <v>2824.6530000000002</v>
          </cell>
          <cell r="L183">
            <v>2824.6530000000002</v>
          </cell>
          <cell r="M183">
            <v>2824.6250000000005</v>
          </cell>
        </row>
        <row r="184">
          <cell r="B184">
            <v>608.68700000000035</v>
          </cell>
          <cell r="C184">
            <v>608.69000000000028</v>
          </cell>
          <cell r="D184">
            <v>608.69000000000028</v>
          </cell>
          <cell r="E184">
            <v>611.18700000000024</v>
          </cell>
          <cell r="F184">
            <v>612.24400000000026</v>
          </cell>
          <cell r="G184">
            <v>609.15500000000031</v>
          </cell>
          <cell r="H184">
            <v>609.14500000000032</v>
          </cell>
          <cell r="I184">
            <v>611.34900000000027</v>
          </cell>
          <cell r="J184">
            <v>611.34900000000027</v>
          </cell>
          <cell r="K184">
            <v>611.34900000000027</v>
          </cell>
          <cell r="L184">
            <v>611.34900000000027</v>
          </cell>
          <cell r="M184">
            <v>611.34900000000027</v>
          </cell>
        </row>
        <row r="185">
          <cell r="B185">
            <v>1068.6844999999998</v>
          </cell>
          <cell r="C185">
            <v>1068.6824999999997</v>
          </cell>
          <cell r="D185">
            <v>1068.6824999999997</v>
          </cell>
          <cell r="E185">
            <v>1068.7424999999998</v>
          </cell>
          <cell r="F185">
            <v>1068.7424999999998</v>
          </cell>
          <cell r="G185">
            <v>1068.7424999999998</v>
          </cell>
          <cell r="H185">
            <v>1068.7424999999998</v>
          </cell>
          <cell r="I185">
            <v>1068.7434999999998</v>
          </cell>
          <cell r="J185">
            <v>1068.7424999999998</v>
          </cell>
          <cell r="K185">
            <v>1068.3525</v>
          </cell>
          <cell r="L185">
            <v>1068.3525</v>
          </cell>
          <cell r="M185">
            <v>1068.3525</v>
          </cell>
        </row>
        <row r="186">
          <cell r="B186">
            <v>484.17200000000003</v>
          </cell>
          <cell r="C186">
            <v>485.33600000000001</v>
          </cell>
          <cell r="D186">
            <v>485.33600000000001</v>
          </cell>
          <cell r="E186">
            <v>484.68500000000006</v>
          </cell>
          <cell r="F186">
            <v>484.68700000000001</v>
          </cell>
          <cell r="G186">
            <v>484.68700000000001</v>
          </cell>
          <cell r="H186">
            <v>484.68700000000001</v>
          </cell>
          <cell r="I186">
            <v>484.68700000000001</v>
          </cell>
          <cell r="J186">
            <v>484.68700000000001</v>
          </cell>
          <cell r="K186">
            <v>445.98799999999994</v>
          </cell>
          <cell r="L186">
            <v>445.98799999999994</v>
          </cell>
          <cell r="M186">
            <v>445.98799999999994</v>
          </cell>
        </row>
        <row r="187">
          <cell r="B187">
            <v>6109.2849999999989</v>
          </cell>
          <cell r="C187">
            <v>6125.8599999999988</v>
          </cell>
          <cell r="D187">
            <v>6125.8599999999988</v>
          </cell>
          <cell r="E187">
            <v>6109.1299999999983</v>
          </cell>
          <cell r="F187">
            <v>6110.1299999999983</v>
          </cell>
          <cell r="G187">
            <v>6109.2199999999984</v>
          </cell>
          <cell r="H187">
            <v>6109.0699999999988</v>
          </cell>
          <cell r="I187">
            <v>6109.0699999999988</v>
          </cell>
          <cell r="J187">
            <v>6108.6299999999983</v>
          </cell>
          <cell r="K187">
            <v>6101.8399999999974</v>
          </cell>
          <cell r="L187">
            <v>6127.3559999999989</v>
          </cell>
          <cell r="M187">
            <v>6121.1089999999986</v>
          </cell>
        </row>
        <row r="188">
          <cell r="B188">
            <v>1262.9279999999999</v>
          </cell>
          <cell r="C188">
            <v>1281.4599999999996</v>
          </cell>
          <cell r="D188">
            <v>1281.4599999999996</v>
          </cell>
          <cell r="E188">
            <v>1353.2359999999996</v>
          </cell>
          <cell r="F188">
            <v>1353.2359999999996</v>
          </cell>
          <cell r="G188">
            <v>1353.2359999999996</v>
          </cell>
          <cell r="H188">
            <v>1354.2359999999996</v>
          </cell>
          <cell r="I188">
            <v>1354.2359999999996</v>
          </cell>
          <cell r="J188">
            <v>1352.0749999999996</v>
          </cell>
          <cell r="K188">
            <v>1350.8239999999994</v>
          </cell>
          <cell r="L188">
            <v>1350.8239999999994</v>
          </cell>
          <cell r="M188">
            <v>1350.8239999999994</v>
          </cell>
        </row>
        <row r="189">
          <cell r="B189">
            <v>3723.8229999999985</v>
          </cell>
          <cell r="C189">
            <v>3724.1529999999984</v>
          </cell>
          <cell r="D189">
            <v>3724.1529999999984</v>
          </cell>
          <cell r="E189">
            <v>3724.2369999999987</v>
          </cell>
          <cell r="F189">
            <v>3724.2369999999987</v>
          </cell>
          <cell r="G189">
            <v>3724.2369999999987</v>
          </cell>
          <cell r="H189">
            <v>3516.8269999999993</v>
          </cell>
          <cell r="I189">
            <v>3516.8269999999993</v>
          </cell>
          <cell r="J189">
            <v>3516.8269999999993</v>
          </cell>
          <cell r="K189">
            <v>3516.8269999999993</v>
          </cell>
          <cell r="L189">
            <v>3516.8269999999993</v>
          </cell>
          <cell r="M189">
            <v>3516.8539999999994</v>
          </cell>
        </row>
        <row r="190">
          <cell r="B190">
            <v>1064.3390000000002</v>
          </cell>
          <cell r="C190">
            <v>1064.3390000000002</v>
          </cell>
          <cell r="D190">
            <v>1064.3390000000002</v>
          </cell>
          <cell r="E190">
            <v>1064.3390000000002</v>
          </cell>
          <cell r="F190">
            <v>1064.3390000000002</v>
          </cell>
          <cell r="G190">
            <v>1064.3390000000002</v>
          </cell>
          <cell r="H190">
            <v>1064.3390000000002</v>
          </cell>
          <cell r="I190">
            <v>1064.3390000000002</v>
          </cell>
          <cell r="J190">
            <v>1064.3390000000002</v>
          </cell>
          <cell r="K190">
            <v>1064.3390000000002</v>
          </cell>
          <cell r="L190">
            <v>1064.3390000000002</v>
          </cell>
          <cell r="M190">
            <v>1064.3390000000002</v>
          </cell>
        </row>
        <row r="191">
          <cell r="B191">
            <v>4357.7659999999978</v>
          </cell>
          <cell r="C191">
            <v>4358.8489999999974</v>
          </cell>
          <cell r="D191">
            <v>4358.8489999999974</v>
          </cell>
          <cell r="E191">
            <v>4374.9449999999997</v>
          </cell>
          <cell r="F191">
            <v>4375.1819999999998</v>
          </cell>
          <cell r="G191">
            <v>4375.1819999999998</v>
          </cell>
          <cell r="H191">
            <v>4383.5510000000004</v>
          </cell>
          <cell r="I191">
            <v>4384.0820000000003</v>
          </cell>
          <cell r="J191">
            <v>4386.2160000000003</v>
          </cell>
          <cell r="K191">
            <v>4402.1590000000006</v>
          </cell>
          <cell r="L191">
            <v>4399.139000000001</v>
          </cell>
          <cell r="M191">
            <v>4399.139000000001</v>
          </cell>
        </row>
        <row r="192">
          <cell r="B192">
            <v>9932.5788599999978</v>
          </cell>
          <cell r="C192">
            <v>9932.5788599999978</v>
          </cell>
          <cell r="D192">
            <v>9932.5788599999978</v>
          </cell>
          <cell r="E192">
            <v>9932.5728599999984</v>
          </cell>
          <cell r="F192">
            <v>9932.5728599999984</v>
          </cell>
          <cell r="G192">
            <v>9932.5728599999984</v>
          </cell>
          <cell r="H192">
            <v>9932.5728599999984</v>
          </cell>
          <cell r="I192">
            <v>9932.5728599999984</v>
          </cell>
          <cell r="J192">
            <v>9932.5728599999984</v>
          </cell>
          <cell r="K192">
            <v>9933.6028599999991</v>
          </cell>
          <cell r="L192">
            <v>9933.6028599999991</v>
          </cell>
          <cell r="M192">
            <v>9933.5028599999987</v>
          </cell>
        </row>
        <row r="193">
          <cell r="B193">
            <v>1286.3239999999996</v>
          </cell>
          <cell r="C193">
            <v>1286.2749999999996</v>
          </cell>
          <cell r="D193">
            <v>1287.5689999999997</v>
          </cell>
          <cell r="E193">
            <v>1287.5739999999998</v>
          </cell>
          <cell r="F193">
            <v>1287.5739999999996</v>
          </cell>
          <cell r="G193">
            <v>1287.5749999999996</v>
          </cell>
          <cell r="H193">
            <v>1284.1889999999999</v>
          </cell>
          <cell r="I193">
            <v>1283.8879999999995</v>
          </cell>
          <cell r="J193">
            <v>1284.0599999999995</v>
          </cell>
          <cell r="K193">
            <v>1256.7549999999997</v>
          </cell>
          <cell r="L193">
            <v>1256.7549999999997</v>
          </cell>
          <cell r="M193">
            <v>1256.7549999999997</v>
          </cell>
        </row>
        <row r="201">
          <cell r="B201">
            <v>2534.4369100000004</v>
          </cell>
          <cell r="C201">
            <v>2148.0274919999997</v>
          </cell>
          <cell r="D201">
            <v>2270.357825</v>
          </cell>
          <cell r="E201">
            <v>1869.126444</v>
          </cell>
          <cell r="F201">
            <v>1401.1359540000003</v>
          </cell>
          <cell r="G201">
            <v>1174.6203149999999</v>
          </cell>
          <cell r="H201">
            <v>1125.4226160000001</v>
          </cell>
          <cell r="I201">
            <v>1122.5262080000002</v>
          </cell>
          <cell r="J201">
            <v>1321.7075070000003</v>
          </cell>
          <cell r="K201">
            <v>1425.6869029999996</v>
          </cell>
          <cell r="L201">
            <v>1840.6404009999997</v>
          </cell>
          <cell r="M201">
            <v>2219.17202</v>
          </cell>
        </row>
        <row r="202">
          <cell r="B202">
            <v>263.94361600000002</v>
          </cell>
          <cell r="C202">
            <v>244.63105400000001</v>
          </cell>
          <cell r="D202">
            <v>241.58258599999996</v>
          </cell>
          <cell r="E202">
            <v>166.70659900000001</v>
          </cell>
          <cell r="F202">
            <v>65.405346000000009</v>
          </cell>
          <cell r="G202">
            <v>48.276135999999987</v>
          </cell>
          <cell r="H202">
            <v>44.388198000000003</v>
          </cell>
          <cell r="I202">
            <v>46.826394000000008</v>
          </cell>
          <cell r="J202">
            <v>64.817177000000015</v>
          </cell>
          <cell r="K202">
            <v>104.48795999999999</v>
          </cell>
          <cell r="L202">
            <v>181.49495100000001</v>
          </cell>
          <cell r="M202">
            <v>266.32868500000001</v>
          </cell>
        </row>
        <row r="203">
          <cell r="B203">
            <v>115.88645399999999</v>
          </cell>
          <cell r="C203">
            <v>96.609393000000026</v>
          </cell>
          <cell r="D203">
            <v>90.690401999999978</v>
          </cell>
          <cell r="E203">
            <v>65.605285999999992</v>
          </cell>
          <cell r="F203">
            <v>14.506164999999999</v>
          </cell>
          <cell r="G203">
            <v>6.4438019999999989</v>
          </cell>
          <cell r="H203">
            <v>5.2715950000000005</v>
          </cell>
          <cell r="I203">
            <v>5.4492110000000018</v>
          </cell>
          <cell r="J203">
            <v>15.720042000000003</v>
          </cell>
          <cell r="K203">
            <v>37.039683999999987</v>
          </cell>
          <cell r="L203">
            <v>53.283656999999991</v>
          </cell>
          <cell r="M203">
            <v>91.876406000000003</v>
          </cell>
        </row>
        <row r="204">
          <cell r="B204">
            <v>37.318849000000007</v>
          </cell>
          <cell r="C204">
            <v>30.362924</v>
          </cell>
          <cell r="D204">
            <v>28.75788</v>
          </cell>
          <cell r="E204">
            <v>23.064392999999995</v>
          </cell>
          <cell r="F204">
            <v>7.7355840000000029</v>
          </cell>
          <cell r="G204">
            <v>4.1486850000000004</v>
          </cell>
          <cell r="H204">
            <v>1.9256400000000002</v>
          </cell>
          <cell r="I204">
            <v>1.6778070000000003</v>
          </cell>
          <cell r="J204">
            <v>5.8585509999999994</v>
          </cell>
          <cell r="K204">
            <v>10.318900000000001</v>
          </cell>
          <cell r="L204">
            <v>21.659917999999998</v>
          </cell>
          <cell r="M204">
            <v>33.734371000000003</v>
          </cell>
        </row>
        <row r="205">
          <cell r="B205">
            <v>46.328311358915833</v>
          </cell>
          <cell r="C205">
            <v>46.288848130705183</v>
          </cell>
          <cell r="D205">
            <v>50.44055247545635</v>
          </cell>
          <cell r="E205">
            <v>38.258868196556698</v>
          </cell>
          <cell r="F205">
            <v>20.811974627413768</v>
          </cell>
          <cell r="G205">
            <v>13.802954999999999</v>
          </cell>
          <cell r="H205">
            <v>12.688574000000001</v>
          </cell>
          <cell r="I205">
            <v>11.868486999999998</v>
          </cell>
          <cell r="J205">
            <v>23.656325464583677</v>
          </cell>
          <cell r="K205">
            <v>33.516448053012283</v>
          </cell>
          <cell r="L205">
            <v>45.289646990176465</v>
          </cell>
          <cell r="M205">
            <v>45.478848513085786</v>
          </cell>
        </row>
        <row r="206">
          <cell r="B206">
            <v>5036.6700760000031</v>
          </cell>
          <cell r="C206">
            <v>3967.0223739999988</v>
          </cell>
          <cell r="D206">
            <v>3962.3937840000003</v>
          </cell>
          <cell r="E206">
            <v>3106.2580460000027</v>
          </cell>
          <cell r="F206">
            <v>1265.6965469999991</v>
          </cell>
          <cell r="G206">
            <v>861.43505199999925</v>
          </cell>
          <cell r="H206">
            <v>808.64457600000094</v>
          </cell>
          <cell r="I206">
            <v>837.12446</v>
          </cell>
          <cell r="J206">
            <v>1499.2435129999992</v>
          </cell>
          <cell r="K206">
            <v>2287.4633370000006</v>
          </cell>
          <cell r="L206">
            <v>3658.7853660000001</v>
          </cell>
          <cell r="M206">
            <v>4998.2412280000062</v>
          </cell>
        </row>
        <row r="207">
          <cell r="B207">
            <v>2824.9936239999975</v>
          </cell>
          <cell r="C207">
            <v>2291.8603610000014</v>
          </cell>
          <cell r="D207">
            <v>2274.1042319999997</v>
          </cell>
          <cell r="E207">
            <v>1730.261123</v>
          </cell>
          <cell r="F207">
            <v>643.09433499999943</v>
          </cell>
          <cell r="G207">
            <v>380.70743000000016</v>
          </cell>
          <cell r="H207">
            <v>357.01993100000016</v>
          </cell>
          <cell r="I207">
            <v>354.08498399999979</v>
          </cell>
          <cell r="J207">
            <v>673.32674199999974</v>
          </cell>
          <cell r="K207">
            <v>1087.8851219999995</v>
          </cell>
          <cell r="L207">
            <v>1848.0194999999999</v>
          </cell>
          <cell r="M207">
            <v>2640.1887800000027</v>
          </cell>
        </row>
        <row r="208">
          <cell r="B208">
            <v>414.84937600000018</v>
          </cell>
          <cell r="C208">
            <v>320.5511709999999</v>
          </cell>
          <cell r="D208">
            <v>321.49931600000014</v>
          </cell>
          <cell r="E208">
            <v>159.76550899999995</v>
          </cell>
          <cell r="F208">
            <v>55.679831</v>
          </cell>
          <cell r="G208">
            <v>50.888513999999979</v>
          </cell>
          <cell r="H208">
            <v>30.504807999999997</v>
          </cell>
          <cell r="I208">
            <v>30.225348999999987</v>
          </cell>
          <cell r="J208">
            <v>66.840912000000003</v>
          </cell>
          <cell r="K208">
            <v>102.565271</v>
          </cell>
          <cell r="L208">
            <v>186.51587199999997</v>
          </cell>
          <cell r="M208">
            <v>272.24549500000006</v>
          </cell>
        </row>
        <row r="215">
          <cell r="B215">
            <v>299.287351</v>
          </cell>
          <cell r="C215">
            <v>43.413169999999994</v>
          </cell>
          <cell r="D215">
            <v>201.75147000000004</v>
          </cell>
          <cell r="E215">
            <v>34.941518000000002</v>
          </cell>
          <cell r="F215">
            <v>5.4632350000000001</v>
          </cell>
          <cell r="G215">
            <v>6110.9546700000064</v>
          </cell>
          <cell r="H215">
            <v>3873.5204539999986</v>
          </cell>
          <cell r="I215">
            <v>98.13148200000002</v>
          </cell>
        </row>
        <row r="216">
          <cell r="B216">
            <v>859.8780880000005</v>
          </cell>
          <cell r="C216">
            <v>27.748439000000001</v>
          </cell>
          <cell r="D216">
            <v>44.381627999999999</v>
          </cell>
          <cell r="E216">
            <v>5.0035440000000015</v>
          </cell>
          <cell r="F216">
            <v>22.381957809906051</v>
          </cell>
          <cell r="G216">
            <v>1974.4134259999996</v>
          </cell>
          <cell r="H216">
            <v>1344.5633859999994</v>
          </cell>
          <cell r="I216">
            <v>185.48459299999996</v>
          </cell>
        </row>
        <row r="217">
          <cell r="B217">
            <v>460.87560899999994</v>
          </cell>
          <cell r="C217">
            <v>5.8465699999999998</v>
          </cell>
          <cell r="D217">
            <v>0.57999999999999996</v>
          </cell>
          <cell r="E217">
            <v>0.35699999999999998</v>
          </cell>
          <cell r="F217">
            <v>68.031105999999994</v>
          </cell>
          <cell r="G217">
            <v>2267.4777289999997</v>
          </cell>
          <cell r="H217">
            <v>741.06094800000028</v>
          </cell>
          <cell r="I217">
            <v>1003.3577330000003</v>
          </cell>
        </row>
        <row r="218">
          <cell r="B218">
            <v>210.70557100000002</v>
          </cell>
          <cell r="C218">
            <v>93.212530000000001</v>
          </cell>
          <cell r="D218">
            <v>14.762049000000001</v>
          </cell>
          <cell r="E218">
            <v>15.689587000000001</v>
          </cell>
          <cell r="F218">
            <v>6.4287299999999998</v>
          </cell>
          <cell r="G218">
            <v>1561.3305590000004</v>
          </cell>
          <cell r="H218">
            <v>693.51871400000005</v>
          </cell>
          <cell r="I218">
            <v>145.64166299999999</v>
          </cell>
        </row>
        <row r="219">
          <cell r="B219">
            <v>126.71153799999999</v>
          </cell>
          <cell r="C219">
            <v>41.504300000000001</v>
          </cell>
          <cell r="D219">
            <v>3.2188600000000003</v>
          </cell>
          <cell r="E219">
            <v>3.9566699999999995</v>
          </cell>
          <cell r="F219">
            <v>48.731111000000006</v>
          </cell>
          <cell r="G219">
            <v>833.92205300000114</v>
          </cell>
          <cell r="H219">
            <v>331.46740099999982</v>
          </cell>
          <cell r="I219">
            <v>7.5213659999999978</v>
          </cell>
        </row>
        <row r="220">
          <cell r="B220">
            <v>726.82550100000003</v>
          </cell>
          <cell r="C220">
            <v>6.1699399999999995</v>
          </cell>
          <cell r="D220">
            <v>16.5718</v>
          </cell>
          <cell r="E220">
            <v>6.843</v>
          </cell>
          <cell r="F220">
            <v>1.083</v>
          </cell>
          <cell r="G220">
            <v>1453.3108689999997</v>
          </cell>
          <cell r="H220">
            <v>968.39910699999996</v>
          </cell>
          <cell r="I220">
            <v>53.643131999999994</v>
          </cell>
        </row>
        <row r="221">
          <cell r="B221">
            <v>175.92809000000003</v>
          </cell>
          <cell r="C221">
            <v>6.7069999999999999</v>
          </cell>
          <cell r="D221">
            <v>6.5789999999999997</v>
          </cell>
          <cell r="E221">
            <v>1.1688000000000001</v>
          </cell>
          <cell r="F221">
            <v>9.9210899999999995</v>
          </cell>
          <cell r="G221">
            <v>962.94263799999965</v>
          </cell>
          <cell r="H221">
            <v>537.90585499999986</v>
          </cell>
          <cell r="I221">
            <v>12.153387</v>
          </cell>
        </row>
        <row r="222">
          <cell r="B222">
            <v>4634.4142950000005</v>
          </cell>
          <cell r="C222">
            <v>682.41407600000014</v>
          </cell>
          <cell r="D222">
            <v>47.649090999999977</v>
          </cell>
          <cell r="E222">
            <v>67.159612999999993</v>
          </cell>
          <cell r="F222">
            <v>14.904337</v>
          </cell>
          <cell r="G222">
            <v>5204.9492780000019</v>
          </cell>
          <cell r="H222">
            <v>2610.1813930000058</v>
          </cell>
          <cell r="I222">
            <v>53.54524500000003</v>
          </cell>
        </row>
        <row r="223">
          <cell r="B223">
            <v>552.75384999999994</v>
          </cell>
          <cell r="C223">
            <v>52.770368999999995</v>
          </cell>
          <cell r="D223">
            <v>1.0243800000000001</v>
          </cell>
          <cell r="E223">
            <v>21.905714</v>
          </cell>
          <cell r="F223">
            <v>9.1535980000000006</v>
          </cell>
          <cell r="G223">
            <v>1488.0219989999991</v>
          </cell>
          <cell r="H223">
            <v>852.2812500000008</v>
          </cell>
          <cell r="I223">
            <v>15.35943</v>
          </cell>
        </row>
        <row r="224">
          <cell r="B224">
            <v>410.606987</v>
          </cell>
          <cell r="C224">
            <v>23.096305000000001</v>
          </cell>
          <cell r="D224">
            <v>56.879545999999991</v>
          </cell>
          <cell r="E224">
            <v>22.239315999999999</v>
          </cell>
          <cell r="F224">
            <v>42.518260000000005</v>
          </cell>
          <cell r="G224">
            <v>1235.2304809999994</v>
          </cell>
          <cell r="H224">
            <v>762.12543600000026</v>
          </cell>
          <cell r="I224">
            <v>195.39207499999995</v>
          </cell>
        </row>
        <row r="225">
          <cell r="B225">
            <v>881.89522099999999</v>
          </cell>
          <cell r="C225">
            <v>2.81142</v>
          </cell>
          <cell r="D225">
            <v>30.624250000000004</v>
          </cell>
          <cell r="E225">
            <v>3.1566999999999998</v>
          </cell>
          <cell r="F225">
            <v>41.995252000000001</v>
          </cell>
          <cell r="G225">
            <v>1755.2764160000008</v>
          </cell>
          <cell r="H225">
            <v>1139.5637410000006</v>
          </cell>
          <cell r="I225">
            <v>52.604800000000012</v>
          </cell>
        </row>
        <row r="226">
          <cell r="B226">
            <v>5685.4154939999989</v>
          </cell>
          <cell r="C226">
            <v>303.36341899999996</v>
          </cell>
          <cell r="D226">
            <v>22.640823000000005</v>
          </cell>
          <cell r="E226">
            <v>1.2141949999999999</v>
          </cell>
          <cell r="F226">
            <v>21.109261</v>
          </cell>
          <cell r="G226">
            <v>2438.3193569999994</v>
          </cell>
          <cell r="H226">
            <v>1083.5862109999996</v>
          </cell>
          <cell r="I226">
            <v>15.469388</v>
          </cell>
        </row>
        <row r="227">
          <cell r="B227">
            <v>3619.9944639999994</v>
          </cell>
          <cell r="C227">
            <v>445.31563499999999</v>
          </cell>
          <cell r="D227">
            <v>135.49075999999997</v>
          </cell>
          <cell r="E227">
            <v>10.476224</v>
          </cell>
          <cell r="F227">
            <v>85.89182999999997</v>
          </cell>
          <cell r="G227">
            <v>3810.3607539999989</v>
          </cell>
          <cell r="H227">
            <v>1625.7900780000002</v>
          </cell>
          <cell r="I227">
            <v>170.49059599999993</v>
          </cell>
        </row>
        <row r="228">
          <cell r="B228">
            <v>1807.568536</v>
          </cell>
          <cell r="C228">
            <v>4.515528999999999</v>
          </cell>
          <cell r="D228">
            <v>16.228439999999999</v>
          </cell>
          <cell r="E228">
            <v>12.451620999999999</v>
          </cell>
          <cell r="F228">
            <v>10.817072</v>
          </cell>
          <cell r="G228">
            <v>1192.46813</v>
          </cell>
          <cell r="H228">
            <v>541.58218999999974</v>
          </cell>
          <cell r="I228">
            <v>3.3365339999999999</v>
          </cell>
        </row>
        <row r="236">
          <cell r="B236">
            <v>2103.4419999999986</v>
          </cell>
          <cell r="C236">
            <v>2103.1209999999992</v>
          </cell>
          <cell r="D236">
            <v>2103.1209999999992</v>
          </cell>
          <cell r="E236">
            <v>2110.1879999999996</v>
          </cell>
          <cell r="F236">
            <v>2111.1059999999993</v>
          </cell>
          <cell r="G236">
            <v>2111.1059999999993</v>
          </cell>
          <cell r="H236">
            <v>2103.9919999999993</v>
          </cell>
          <cell r="I236">
            <v>2104.9099999999994</v>
          </cell>
          <cell r="J236">
            <v>2104.9099999999994</v>
          </cell>
          <cell r="K236">
            <v>1637.662</v>
          </cell>
          <cell r="L236">
            <v>1592.5570000000002</v>
          </cell>
          <cell r="M236">
            <v>1592.5570000000002</v>
          </cell>
          <cell r="N236">
            <v>1592.5570000000002</v>
          </cell>
          <cell r="O236">
            <v>4.1793629287273773E-2</v>
          </cell>
        </row>
        <row r="237">
          <cell r="B237">
            <v>692.15648999999996</v>
          </cell>
          <cell r="C237">
            <v>568.36253599999998</v>
          </cell>
          <cell r="D237">
            <v>571.25268100000005</v>
          </cell>
          <cell r="E237">
            <v>459.56415628000008</v>
          </cell>
          <cell r="F237">
            <v>252.07574873599998</v>
          </cell>
          <cell r="G237">
            <v>209.79736005600003</v>
          </cell>
          <cell r="H237">
            <v>243.89461100000005</v>
          </cell>
          <cell r="I237">
            <v>238.60801499999999</v>
          </cell>
          <cell r="J237">
            <v>258.26714399999997</v>
          </cell>
          <cell r="K237">
            <v>387.17716337600001</v>
          </cell>
          <cell r="L237">
            <v>515.61427618399989</v>
          </cell>
          <cell r="M237">
            <v>653.32603781600017</v>
          </cell>
          <cell r="N237">
            <v>5050.0962194479998</v>
          </cell>
          <cell r="O237">
            <v>3.3423657279494562E-2</v>
          </cell>
        </row>
        <row r="238">
          <cell r="B238">
            <v>542.41729899999996</v>
          </cell>
          <cell r="C238">
            <v>447.17188800000008</v>
          </cell>
          <cell r="D238">
            <v>436.44893200000007</v>
          </cell>
          <cell r="E238">
            <v>361.880989</v>
          </cell>
          <cell r="F238">
            <v>173.46257200000002</v>
          </cell>
          <cell r="G238">
            <v>136.29749800000002</v>
          </cell>
          <cell r="H238">
            <v>173.080386</v>
          </cell>
          <cell r="I238">
            <v>172.57665800000001</v>
          </cell>
          <cell r="J238">
            <v>171.908782</v>
          </cell>
          <cell r="K238">
            <v>267.447721</v>
          </cell>
          <cell r="L238">
            <v>397.56605399999995</v>
          </cell>
          <cell r="M238">
            <v>512.84018100000003</v>
          </cell>
          <cell r="N238">
            <v>3793.0989599999998</v>
          </cell>
          <cell r="O238">
            <v>4.62178565189389E-2</v>
          </cell>
        </row>
        <row r="239">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row>
        <row r="240">
          <cell r="B240">
            <v>4.1479999999999997</v>
          </cell>
          <cell r="C240">
            <v>3.7770000000000001</v>
          </cell>
          <cell r="D240">
            <v>4.2530000000000001</v>
          </cell>
          <cell r="E240">
            <v>7.9669999999999996</v>
          </cell>
          <cell r="F240">
            <v>6.8479999999999999</v>
          </cell>
          <cell r="G240">
            <v>5.2409999999999997</v>
          </cell>
          <cell r="H240">
            <v>4.476</v>
          </cell>
          <cell r="I240">
            <v>4.7850000000000001</v>
          </cell>
          <cell r="J240">
            <v>5.2809999999999997</v>
          </cell>
          <cell r="K240">
            <v>8.2439999999999998</v>
          </cell>
          <cell r="L240">
            <v>8.0990000000000002</v>
          </cell>
          <cell r="M240">
            <v>7.2050000000000001</v>
          </cell>
          <cell r="N240">
            <v>70.323999999999984</v>
          </cell>
          <cell r="O240">
            <v>0.1167189627060109</v>
          </cell>
        </row>
        <row r="241">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row>
        <row r="242">
          <cell r="B242">
            <v>0</v>
          </cell>
          <cell r="C242">
            <v>0</v>
          </cell>
          <cell r="D242">
            <v>0</v>
          </cell>
          <cell r="E242">
            <v>0</v>
          </cell>
          <cell r="F242">
            <v>0</v>
          </cell>
          <cell r="G242">
            <v>0.52800000000000002</v>
          </cell>
          <cell r="H242">
            <v>0.96899999999999997</v>
          </cell>
          <cell r="I242">
            <v>1.1180000000000001</v>
          </cell>
          <cell r="J242">
            <v>0.22500000000000001</v>
          </cell>
          <cell r="K242">
            <v>0</v>
          </cell>
          <cell r="L242">
            <v>0</v>
          </cell>
          <cell r="M242">
            <v>0</v>
          </cell>
          <cell r="N242">
            <v>2.8400000000000003</v>
          </cell>
          <cell r="O242">
            <v>5.0785783936066711E-2</v>
          </cell>
        </row>
        <row r="243">
          <cell r="B243">
            <v>0.50700000000000001</v>
          </cell>
          <cell r="C243">
            <v>0.379</v>
          </cell>
          <cell r="D243">
            <v>0.247</v>
          </cell>
          <cell r="E243">
            <v>0.46300000000000002</v>
          </cell>
          <cell r="F243">
            <v>0.68700000000000006</v>
          </cell>
          <cell r="G243">
            <v>0.65800000000000003</v>
          </cell>
          <cell r="H243">
            <v>0.46700000000000003</v>
          </cell>
          <cell r="I243">
            <v>0.70599999999999996</v>
          </cell>
          <cell r="J243">
            <v>0.96399999999999997</v>
          </cell>
          <cell r="K243">
            <v>1.0920000000000001</v>
          </cell>
          <cell r="L243">
            <v>0.32900000000000001</v>
          </cell>
          <cell r="M243">
            <v>0.28499999999999998</v>
          </cell>
          <cell r="N243">
            <v>6.7840000000000016</v>
          </cell>
          <cell r="O243">
            <v>8.9098350565471829E-2</v>
          </cell>
        </row>
        <row r="244">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row>
        <row r="245">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row>
        <row r="246">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row>
        <row r="247">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row>
        <row r="249">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row>
        <row r="250">
          <cell r="B250">
            <v>61.841000000000001</v>
          </cell>
          <cell r="C250">
            <v>55.07</v>
          </cell>
          <cell r="D250">
            <v>62.567999999999998</v>
          </cell>
          <cell r="E250">
            <v>57.53</v>
          </cell>
          <cell r="F250">
            <v>55.633000000000003</v>
          </cell>
          <cell r="G250">
            <v>55.146000000000001</v>
          </cell>
          <cell r="H250">
            <v>56.215000000000003</v>
          </cell>
          <cell r="I250">
            <v>55.616</v>
          </cell>
          <cell r="J250">
            <v>36.466000000000001</v>
          </cell>
          <cell r="K250">
            <v>83.811000000000007</v>
          </cell>
          <cell r="L250">
            <v>75.141000000000005</v>
          </cell>
          <cell r="M250">
            <v>89.025999999999996</v>
          </cell>
          <cell r="N250">
            <v>744.06299999999999</v>
          </cell>
          <cell r="O250">
            <v>0.28922971594081731</v>
          </cell>
        </row>
        <row r="251">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row>
        <row r="252">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row>
        <row r="253">
          <cell r="B253">
            <v>8.1000000000000003E-2</v>
          </cell>
          <cell r="C253">
            <v>0.439</v>
          </cell>
          <cell r="D253">
            <v>0.35199999999999998</v>
          </cell>
          <cell r="E253">
            <v>0.113</v>
          </cell>
          <cell r="F253">
            <v>0</v>
          </cell>
          <cell r="G253">
            <v>0</v>
          </cell>
          <cell r="H253">
            <v>8.4000000000000005E-2</v>
          </cell>
          <cell r="I253">
            <v>0</v>
          </cell>
          <cell r="J253">
            <v>0</v>
          </cell>
          <cell r="K253">
            <v>0</v>
          </cell>
          <cell r="L253">
            <v>0</v>
          </cell>
          <cell r="M253">
            <v>0</v>
          </cell>
          <cell r="N253">
            <v>1.069</v>
          </cell>
          <cell r="O253">
            <v>1.8647205361648227E-3</v>
          </cell>
        </row>
        <row r="254">
          <cell r="B254">
            <v>475.84029900000002</v>
          </cell>
          <cell r="C254">
            <v>387.50688800000006</v>
          </cell>
          <cell r="D254">
            <v>369.02893200000005</v>
          </cell>
          <cell r="E254">
            <v>295.80798899999996</v>
          </cell>
          <cell r="F254">
            <v>110.29457200000002</v>
          </cell>
          <cell r="G254">
            <v>74.724498000000011</v>
          </cell>
          <cell r="H254">
            <v>110.86938599999999</v>
          </cell>
          <cell r="I254">
            <v>110.351658</v>
          </cell>
          <cell r="J254">
            <v>128.972782</v>
          </cell>
          <cell r="K254">
            <v>174.30072099999998</v>
          </cell>
          <cell r="L254">
            <v>313.99705399999993</v>
          </cell>
          <cell r="M254">
            <v>416.32418100000007</v>
          </cell>
          <cell r="N254">
            <v>2968.0189599999999</v>
          </cell>
          <cell r="O254">
            <v>0.13736325137337199</v>
          </cell>
        </row>
        <row r="255">
          <cell r="B255">
            <v>1374.864</v>
          </cell>
          <cell r="C255">
            <v>1100.8240000000001</v>
          </cell>
          <cell r="D255">
            <v>1088.4967099999999</v>
          </cell>
          <cell r="E255">
            <v>850.74099999999999</v>
          </cell>
          <cell r="F255">
            <v>333.762</v>
          </cell>
          <cell r="G255">
            <v>240.827</v>
          </cell>
          <cell r="H255">
            <v>149.70138</v>
          </cell>
          <cell r="I255">
            <v>165.33799999999999</v>
          </cell>
          <cell r="J255">
            <v>398.79300000000001</v>
          </cell>
          <cell r="K255">
            <v>565.206999</v>
          </cell>
          <cell r="L255">
            <v>950.70299</v>
          </cell>
          <cell r="M255">
            <v>1286.5401690000001</v>
          </cell>
          <cell r="N255">
            <v>8505.7972479999989</v>
          </cell>
        </row>
        <row r="256">
          <cell r="B256">
            <v>1727.4949180000003</v>
          </cell>
          <cell r="C256">
            <v>1386.7789699999998</v>
          </cell>
          <cell r="D256">
            <v>1345.3125930000003</v>
          </cell>
          <cell r="E256">
            <v>1063.205586</v>
          </cell>
          <cell r="F256">
            <v>427.08929700000004</v>
          </cell>
          <cell r="G256">
            <v>263.45866799999999</v>
          </cell>
          <cell r="H256">
            <v>227.56823199999994</v>
          </cell>
          <cell r="I256">
            <v>254.05236499999992</v>
          </cell>
          <cell r="J256">
            <v>437.161338</v>
          </cell>
          <cell r="K256">
            <v>718.79288999999994</v>
          </cell>
          <cell r="L256">
            <v>1170.9535120000003</v>
          </cell>
          <cell r="M256">
            <v>1645.594981</v>
          </cell>
          <cell r="N256">
            <v>10667.46335</v>
          </cell>
          <cell r="O256">
            <v>0.14262881900406202</v>
          </cell>
        </row>
        <row r="257">
          <cell r="B257">
            <v>47.715814999999999</v>
          </cell>
          <cell r="C257">
            <v>42.020482999999999</v>
          </cell>
          <cell r="D257">
            <v>37.450887000000002</v>
          </cell>
          <cell r="E257">
            <v>30.960691999999998</v>
          </cell>
          <cell r="F257">
            <v>11.425945</v>
          </cell>
          <cell r="G257">
            <v>7.2594080000000005</v>
          </cell>
          <cell r="H257">
            <v>7.0709330000000001</v>
          </cell>
          <cell r="I257">
            <v>7.9777800000000001</v>
          </cell>
          <cell r="J257">
            <v>16.897959999999998</v>
          </cell>
          <cell r="K257">
            <v>18.548584999999999</v>
          </cell>
          <cell r="L257">
            <v>29.017265999999999</v>
          </cell>
          <cell r="M257">
            <v>42.941597000000002</v>
          </cell>
          <cell r="N257">
            <v>299.287351</v>
          </cell>
          <cell r="O257">
            <v>1.4633031385016392E-2</v>
          </cell>
        </row>
        <row r="258">
          <cell r="B258">
            <v>4.3658729999999997</v>
          </cell>
          <cell r="C258">
            <v>15.016503999999998</v>
          </cell>
          <cell r="D258">
            <v>6.7099070000000003</v>
          </cell>
          <cell r="E258">
            <v>4.8160299999999996</v>
          </cell>
          <cell r="F258">
            <v>1.365456</v>
          </cell>
          <cell r="G258">
            <v>0.537076</v>
          </cell>
          <cell r="H258">
            <v>0.292236</v>
          </cell>
          <cell r="I258">
            <v>0.22553999999999999</v>
          </cell>
          <cell r="J258">
            <v>0.54923900000000003</v>
          </cell>
          <cell r="K258">
            <v>3.8788770000000001</v>
          </cell>
          <cell r="L258">
            <v>2.2477800000000001</v>
          </cell>
          <cell r="M258">
            <v>3.408652</v>
          </cell>
          <cell r="N258">
            <v>43.413170000000008</v>
          </cell>
          <cell r="O258">
            <v>2.4966042938842446E-2</v>
          </cell>
        </row>
        <row r="259">
          <cell r="B259">
            <v>42.649305999999996</v>
          </cell>
          <cell r="C259">
            <v>37.792346999999999</v>
          </cell>
          <cell r="D259">
            <v>32.950806</v>
          </cell>
          <cell r="E259">
            <v>24.802735000000002</v>
          </cell>
          <cell r="F259">
            <v>5.290083000000001</v>
          </cell>
          <cell r="G259">
            <v>2.5941990000000001</v>
          </cell>
          <cell r="H259">
            <v>1.9805570000000001</v>
          </cell>
          <cell r="I259">
            <v>2.2002770000000003</v>
          </cell>
          <cell r="J259">
            <v>6.3207749999999994</v>
          </cell>
          <cell r="K259">
            <v>11.784013999999999</v>
          </cell>
          <cell r="L259">
            <v>8.5827910000000003</v>
          </cell>
          <cell r="M259">
            <v>24.80358</v>
          </cell>
          <cell r="N259">
            <v>201.75147000000004</v>
          </cell>
          <cell r="O259">
            <v>0.33716160796167682</v>
          </cell>
        </row>
        <row r="260">
          <cell r="B260">
            <v>5.5106859999999998</v>
          </cell>
          <cell r="C260">
            <v>6.2071589999999999</v>
          </cell>
          <cell r="D260">
            <v>4.9834899999999998</v>
          </cell>
          <cell r="E260">
            <v>4.4035079999999995</v>
          </cell>
          <cell r="F260">
            <v>1.5367029999999999</v>
          </cell>
          <cell r="G260">
            <v>0.61865800000000004</v>
          </cell>
          <cell r="H260">
            <v>0.40008799999999994</v>
          </cell>
          <cell r="I260">
            <v>0.384905</v>
          </cell>
          <cell r="J260">
            <v>0.76839900000000005</v>
          </cell>
          <cell r="K260">
            <v>1.5064310000000001</v>
          </cell>
          <cell r="L260">
            <v>3.6664460000000001</v>
          </cell>
          <cell r="M260">
            <v>4.9550450000000001</v>
          </cell>
          <cell r="N260">
            <v>34.941517999999995</v>
          </cell>
          <cell r="O260">
            <v>0.16915630138764781</v>
          </cell>
        </row>
        <row r="261">
          <cell r="B261">
            <v>1.10128</v>
          </cell>
          <cell r="C261">
            <v>0.80010999999999999</v>
          </cell>
          <cell r="D261">
            <v>0.71798800000000007</v>
          </cell>
          <cell r="E261">
            <v>0.44980600000000004</v>
          </cell>
          <cell r="F261">
            <v>0.33068899999999996</v>
          </cell>
          <cell r="G261">
            <v>5.9209999999999999E-2</v>
          </cell>
          <cell r="H261">
            <v>4.8000000000000001E-2</v>
          </cell>
          <cell r="I261">
            <v>5.6000000000000001E-2</v>
          </cell>
          <cell r="J261">
            <v>0.16372100000000001</v>
          </cell>
          <cell r="K261">
            <v>0.27200799999999997</v>
          </cell>
          <cell r="L261">
            <v>0.64289799999999997</v>
          </cell>
          <cell r="M261">
            <v>0.82152499999999995</v>
          </cell>
          <cell r="N261">
            <v>5.463235000000001</v>
          </cell>
          <cell r="O261">
            <v>1.4064920971760712E-2</v>
          </cell>
        </row>
        <row r="262">
          <cell r="B262">
            <v>953.88071700000012</v>
          </cell>
          <cell r="C262">
            <v>718.44400900000005</v>
          </cell>
          <cell r="D262">
            <v>738.40499000000011</v>
          </cell>
          <cell r="E262">
            <v>569.30357200000003</v>
          </cell>
          <cell r="F262">
            <v>243.94066700000002</v>
          </cell>
          <cell r="G262">
            <v>164.98928999999998</v>
          </cell>
          <cell r="H262">
            <v>152.84965499999996</v>
          </cell>
          <cell r="I262">
            <v>180.58296099999993</v>
          </cell>
          <cell r="J262">
            <v>280.64614900000004</v>
          </cell>
          <cell r="K262">
            <v>447.82650299999995</v>
          </cell>
          <cell r="L262">
            <v>709.07818699999996</v>
          </cell>
          <cell r="M262">
            <v>951.00796999999989</v>
          </cell>
          <cell r="N262">
            <v>6110.9546700000001</v>
          </cell>
          <cell r="O262">
            <v>0.1892582231018986</v>
          </cell>
        </row>
        <row r="263">
          <cell r="B263">
            <v>653.42030200000022</v>
          </cell>
          <cell r="C263">
            <v>552.83078899999987</v>
          </cell>
          <cell r="D263">
            <v>510.95698600000003</v>
          </cell>
          <cell r="E263">
            <v>418.01604100000003</v>
          </cell>
          <cell r="F263">
            <v>160.05782100000005</v>
          </cell>
          <cell r="G263">
            <v>86.572472000000005</v>
          </cell>
          <cell r="H263">
            <v>64.203590999999989</v>
          </cell>
          <cell r="I263">
            <v>61.932539999999989</v>
          </cell>
          <cell r="J263">
            <v>129.47936999999999</v>
          </cell>
          <cell r="K263">
            <v>229.43794400000002</v>
          </cell>
          <cell r="L263">
            <v>406.21019500000011</v>
          </cell>
          <cell r="M263">
            <v>600.40240300000005</v>
          </cell>
          <cell r="N263">
            <v>3873.520454</v>
          </cell>
          <cell r="O263">
            <v>0.22644821842357399</v>
          </cell>
        </row>
        <row r="264">
          <cell r="B264">
            <v>18.850938999999997</v>
          </cell>
          <cell r="C264">
            <v>13.667569</v>
          </cell>
          <cell r="D264">
            <v>13.137539</v>
          </cell>
          <cell r="E264">
            <v>10.453201999999999</v>
          </cell>
          <cell r="F264">
            <v>3.1419329999999999</v>
          </cell>
          <cell r="G264">
            <v>0.82835500000000006</v>
          </cell>
          <cell r="H264">
            <v>0.72317200000000004</v>
          </cell>
          <cell r="I264">
            <v>0.69236200000000003</v>
          </cell>
          <cell r="J264">
            <v>2.3357250000000001</v>
          </cell>
          <cell r="K264">
            <v>5.5385280000000003</v>
          </cell>
          <cell r="L264">
            <v>11.507949</v>
          </cell>
          <cell r="M264">
            <v>17.254208999999999</v>
          </cell>
          <cell r="N264">
            <v>98.131482000000005</v>
          </cell>
          <cell r="O264">
            <v>4.8769916730846713E-2</v>
          </cell>
        </row>
        <row r="272">
          <cell r="B272">
            <v>2174.099000000002</v>
          </cell>
          <cell r="C272">
            <v>2174.8800000000019</v>
          </cell>
          <cell r="D272">
            <v>2174.9450000000015</v>
          </cell>
          <cell r="E272">
            <v>2174.9440000000018</v>
          </cell>
          <cell r="F272">
            <v>2174.9440000000018</v>
          </cell>
          <cell r="G272">
            <v>2174.9440000000018</v>
          </cell>
          <cell r="H272">
            <v>2174.8900000000017</v>
          </cell>
          <cell r="I272">
            <v>2174.9270000000015</v>
          </cell>
          <cell r="J272">
            <v>2174.9270000000015</v>
          </cell>
          <cell r="K272">
            <v>2174.9270000000015</v>
          </cell>
          <cell r="L272">
            <v>2174.9270000000015</v>
          </cell>
          <cell r="M272">
            <v>2174.9270000000015</v>
          </cell>
          <cell r="N272">
            <v>2174.9270000000015</v>
          </cell>
          <cell r="O272">
            <v>5.707682222041819E-2</v>
          </cell>
        </row>
        <row r="273">
          <cell r="B273">
            <v>961.30229400000007</v>
          </cell>
          <cell r="C273">
            <v>794.8305710000003</v>
          </cell>
          <cell r="D273">
            <v>837.70600699999966</v>
          </cell>
          <cell r="E273">
            <v>685.36485699999957</v>
          </cell>
          <cell r="F273">
            <v>417.71763000000004</v>
          </cell>
          <cell r="G273">
            <v>297.57651900000002</v>
          </cell>
          <cell r="H273">
            <v>344.22584600000005</v>
          </cell>
          <cell r="I273">
            <v>342.03509599999973</v>
          </cell>
          <cell r="J273">
            <v>434.37107400000002</v>
          </cell>
          <cell r="K273">
            <v>527.47090400000013</v>
          </cell>
          <cell r="L273">
            <v>724.88009500000021</v>
          </cell>
          <cell r="M273">
            <v>907.19350100000042</v>
          </cell>
          <cell r="N273">
            <v>7274.6743940000006</v>
          </cell>
          <cell r="O273">
            <v>4.8146849723102486E-2</v>
          </cell>
        </row>
        <row r="274">
          <cell r="B274">
            <v>678.25765200000001</v>
          </cell>
          <cell r="C274">
            <v>551.25482399999987</v>
          </cell>
          <cell r="D274">
            <v>571.08284299999991</v>
          </cell>
          <cell r="E274">
            <v>443.89922899999999</v>
          </cell>
          <cell r="F274">
            <v>222.65275500000001</v>
          </cell>
          <cell r="G274">
            <v>155.87168300000002</v>
          </cell>
          <cell r="H274">
            <v>169.769552</v>
          </cell>
          <cell r="I274">
            <v>168.16820800000002</v>
          </cell>
          <cell r="J274">
            <v>250.750991</v>
          </cell>
          <cell r="K274">
            <v>321.64245299999993</v>
          </cell>
          <cell r="L274">
            <v>492.35973199999995</v>
          </cell>
          <cell r="M274">
            <v>632.61498000000006</v>
          </cell>
          <cell r="N274">
            <v>4658.3249019999994</v>
          </cell>
          <cell r="O274">
            <v>5.676039412882497E-2</v>
          </cell>
        </row>
        <row r="275">
          <cell r="B275">
            <v>175.36103599999998</v>
          </cell>
          <cell r="C275">
            <v>155.94979199999997</v>
          </cell>
          <cell r="D275">
            <v>152.65493499999999</v>
          </cell>
          <cell r="E275">
            <v>132.936271</v>
          </cell>
          <cell r="F275">
            <v>81.686139999999995</v>
          </cell>
          <cell r="G275">
            <v>55.938909000000002</v>
          </cell>
          <cell r="H275">
            <v>74.158016000000003</v>
          </cell>
          <cell r="I275">
            <v>73.300106</v>
          </cell>
          <cell r="J275">
            <v>94.747341000000006</v>
          </cell>
          <cell r="K275">
            <v>126.39554100000001</v>
          </cell>
          <cell r="L275">
            <v>181.29029899999998</v>
          </cell>
          <cell r="M275">
            <v>198.55283000000003</v>
          </cell>
          <cell r="N275">
            <v>1502.9712160000001</v>
          </cell>
          <cell r="O275">
            <v>0.19893547669809489</v>
          </cell>
        </row>
        <row r="276">
          <cell r="B276">
            <v>11.747007</v>
          </cell>
          <cell r="C276">
            <v>10.437320000000001</v>
          </cell>
          <cell r="D276">
            <v>11.113745</v>
          </cell>
          <cell r="E276">
            <v>9.6740780000000015</v>
          </cell>
          <cell r="F276">
            <v>7.6144750000000014</v>
          </cell>
          <cell r="G276">
            <v>5.8507630000000006</v>
          </cell>
          <cell r="H276">
            <v>6.6976079999999989</v>
          </cell>
          <cell r="I276">
            <v>6.799639</v>
          </cell>
          <cell r="J276">
            <v>7.8629819999999997</v>
          </cell>
          <cell r="K276">
            <v>8.6167850000000001</v>
          </cell>
          <cell r="L276">
            <v>9.2914300000000001</v>
          </cell>
          <cell r="M276">
            <v>10.764919999999998</v>
          </cell>
          <cell r="N276">
            <v>106.470752</v>
          </cell>
          <cell r="O276">
            <v>0.17671286803891897</v>
          </cell>
        </row>
        <row r="277">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row>
        <row r="278">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row>
        <row r="279">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row>
        <row r="281">
          <cell r="B281">
            <v>365.57779500000004</v>
          </cell>
          <cell r="C281">
            <v>280.53087699999998</v>
          </cell>
          <cell r="D281">
            <v>303.19559999999996</v>
          </cell>
          <cell r="E281">
            <v>221.29220400000003</v>
          </cell>
          <cell r="F281">
            <v>94.883280999999997</v>
          </cell>
          <cell r="G281">
            <v>63.620179999999998</v>
          </cell>
          <cell r="H281">
            <v>58.724360999999995</v>
          </cell>
          <cell r="I281">
            <v>58.283743000000001</v>
          </cell>
          <cell r="J281">
            <v>101.38732300000001</v>
          </cell>
          <cell r="K281">
            <v>131.582053</v>
          </cell>
          <cell r="L281">
            <v>211.53413300000003</v>
          </cell>
          <cell r="M281">
            <v>288.70868099999996</v>
          </cell>
          <cell r="N281">
            <v>2179.3202310000001</v>
          </cell>
          <cell r="O281">
            <v>6.0017341842363174E-2</v>
          </cell>
        </row>
        <row r="282">
          <cell r="B282">
            <v>29.4709</v>
          </cell>
          <cell r="C282">
            <v>23.361429999999999</v>
          </cell>
          <cell r="D282">
            <v>22.947950000000002</v>
          </cell>
          <cell r="E282">
            <v>19.39554</v>
          </cell>
          <cell r="F282">
            <v>8.3999400000000009</v>
          </cell>
          <cell r="G282">
            <v>5.8388599999999995</v>
          </cell>
          <cell r="H282">
            <v>5.4642600000000003</v>
          </cell>
          <cell r="I282">
            <v>5.5679799999999995</v>
          </cell>
          <cell r="J282">
            <v>10.103729999999999</v>
          </cell>
          <cell r="K282">
            <v>12.36237</v>
          </cell>
          <cell r="L282">
            <v>20.192520000000002</v>
          </cell>
          <cell r="M282">
            <v>29.250160000000001</v>
          </cell>
          <cell r="N282">
            <v>192.35563999999999</v>
          </cell>
          <cell r="O282">
            <v>0.82252496943255859</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row>
        <row r="284">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row>
        <row r="285">
          <cell r="B285">
            <v>0</v>
          </cell>
          <cell r="C285">
            <v>0</v>
          </cell>
          <cell r="D285">
            <v>1.37029</v>
          </cell>
          <cell r="E285">
            <v>0</v>
          </cell>
          <cell r="F285">
            <v>3.5399999999999999E-4</v>
          </cell>
          <cell r="G285">
            <v>2.6025200000000002</v>
          </cell>
          <cell r="H285">
            <v>0</v>
          </cell>
          <cell r="I285">
            <v>0</v>
          </cell>
          <cell r="J285">
            <v>0</v>
          </cell>
          <cell r="K285">
            <v>0</v>
          </cell>
          <cell r="L285">
            <v>0.50877800000000006</v>
          </cell>
          <cell r="M285">
            <v>0.57371400000000006</v>
          </cell>
          <cell r="N285">
            <v>5.0556559999999999</v>
          </cell>
          <cell r="O285">
            <v>9.108142628229611E-2</v>
          </cell>
        </row>
        <row r="286">
          <cell r="B286">
            <v>0.88647600000000004</v>
          </cell>
          <cell r="C286">
            <v>0.65548000000000006</v>
          </cell>
          <cell r="D286">
            <v>0.69055100000000003</v>
          </cell>
          <cell r="E286">
            <v>0.77059100000000003</v>
          </cell>
          <cell r="F286">
            <v>0.726603</v>
          </cell>
          <cell r="G286">
            <v>0.65915299999999999</v>
          </cell>
          <cell r="H286">
            <v>0.56073800000000007</v>
          </cell>
          <cell r="I286">
            <v>0.43216500000000002</v>
          </cell>
          <cell r="J286">
            <v>0.71444200000000002</v>
          </cell>
          <cell r="K286">
            <v>0.72960999999999998</v>
          </cell>
          <cell r="L286">
            <v>0.83132700000000004</v>
          </cell>
          <cell r="M286">
            <v>0.39183600000000002</v>
          </cell>
          <cell r="N286">
            <v>8.0489720000000009</v>
          </cell>
          <cell r="O286">
            <v>3.1287698557455382E-3</v>
          </cell>
        </row>
        <row r="287">
          <cell r="B287">
            <v>8.43E-2</v>
          </cell>
          <cell r="C287">
            <v>8.1705E-2</v>
          </cell>
          <cell r="D287">
            <v>8.3354999999999999E-2</v>
          </cell>
          <cell r="E287">
            <v>6.2020000000000006E-2</v>
          </cell>
          <cell r="F287">
            <v>2.7906E-2</v>
          </cell>
          <cell r="G287">
            <v>1.7823000000000002E-2</v>
          </cell>
          <cell r="H287">
            <v>1.8265999999999998E-2</v>
          </cell>
          <cell r="I287">
            <v>1.7466000000000002E-2</v>
          </cell>
          <cell r="J287">
            <v>3.1036999999999999E-2</v>
          </cell>
          <cell r="K287">
            <v>3.9338999999999999E-2</v>
          </cell>
          <cell r="L287">
            <v>6.6652000000000003E-2</v>
          </cell>
          <cell r="M287">
            <v>9.3197000000000002E-2</v>
          </cell>
          <cell r="N287">
            <v>0.62306600000000001</v>
          </cell>
          <cell r="O287">
            <v>1.8828219182731563E-4</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row>
        <row r="289">
          <cell r="B289">
            <v>15.194934999999999</v>
          </cell>
          <cell r="C289">
            <v>14.864079</v>
          </cell>
          <cell r="D289">
            <v>21.049933999999997</v>
          </cell>
          <cell r="E289">
            <v>11.654907999999999</v>
          </cell>
          <cell r="F289">
            <v>2.0872100000000002</v>
          </cell>
          <cell r="G289">
            <v>1.1054E-2</v>
          </cell>
          <cell r="H289">
            <v>3.701784</v>
          </cell>
          <cell r="I289">
            <v>2.9040889999999999</v>
          </cell>
          <cell r="J289">
            <v>7.5637840000000001</v>
          </cell>
          <cell r="K289">
            <v>5.9539359999999997</v>
          </cell>
          <cell r="L289">
            <v>5.4966280000000003</v>
          </cell>
          <cell r="M289">
            <v>7.2268009999999983</v>
          </cell>
          <cell r="N289">
            <v>97.709142</v>
          </cell>
          <cell r="O289">
            <v>0.17043989116786229</v>
          </cell>
        </row>
        <row r="290">
          <cell r="B290">
            <v>79.93520300000003</v>
          </cell>
          <cell r="C290">
            <v>65.374140999999995</v>
          </cell>
          <cell r="D290">
            <v>57.976483000000002</v>
          </cell>
          <cell r="E290">
            <v>48.113617000000005</v>
          </cell>
          <cell r="F290">
            <v>27.226846000000009</v>
          </cell>
          <cell r="G290">
            <v>21.332421</v>
          </cell>
          <cell r="H290">
            <v>20.444519000000003</v>
          </cell>
          <cell r="I290">
            <v>20.863019999999995</v>
          </cell>
          <cell r="J290">
            <v>28.340351999999999</v>
          </cell>
          <cell r="K290">
            <v>35.962818999999996</v>
          </cell>
          <cell r="L290">
            <v>63.147964999999999</v>
          </cell>
          <cell r="M290">
            <v>97.052841000000001</v>
          </cell>
          <cell r="N290">
            <v>565.77022699999998</v>
          </cell>
          <cell r="O290">
            <v>2.6184481621697838E-2</v>
          </cell>
        </row>
        <row r="291">
          <cell r="B291">
            <v>655.206928358916</v>
          </cell>
          <cell r="C291">
            <v>532.10892913070518</v>
          </cell>
          <cell r="D291">
            <v>551.35421847545638</v>
          </cell>
          <cell r="E291">
            <v>422.17035119655674</v>
          </cell>
          <cell r="F291">
            <v>206.32344562741375</v>
          </cell>
          <cell r="G291">
            <v>145.21256200000002</v>
          </cell>
          <cell r="H291">
            <v>157.62199700000002</v>
          </cell>
          <cell r="I291">
            <v>155.94346400000001</v>
          </cell>
          <cell r="J291">
            <v>236.13355246458369</v>
          </cell>
          <cell r="K291">
            <v>308.12499805301229</v>
          </cell>
          <cell r="L291">
            <v>476.13186999017654</v>
          </cell>
          <cell r="M291">
            <v>617.52274551308585</v>
          </cell>
          <cell r="N291">
            <v>4463.8550618099071</v>
          </cell>
          <cell r="O291">
            <v>5.9683764994725885E-2</v>
          </cell>
        </row>
        <row r="292">
          <cell r="B292">
            <v>111.157445</v>
          </cell>
          <cell r="C292">
            <v>91.181236999999996</v>
          </cell>
          <cell r="D292">
            <v>101.911676</v>
          </cell>
          <cell r="E292">
            <v>77.486248999999987</v>
          </cell>
          <cell r="F292">
            <v>53.490247000000011</v>
          </cell>
          <cell r="G292">
            <v>41.324438999999998</v>
          </cell>
          <cell r="H292">
            <v>44.480240999999992</v>
          </cell>
          <cell r="I292">
            <v>44.508398</v>
          </cell>
          <cell r="J292">
            <v>54.231515000000002</v>
          </cell>
          <cell r="K292">
            <v>60.358263999999998</v>
          </cell>
          <cell r="L292">
            <v>83.862081999999987</v>
          </cell>
          <cell r="M292">
            <v>95.886295000000032</v>
          </cell>
          <cell r="N292">
            <v>859.87808799999982</v>
          </cell>
          <cell r="O292">
            <v>4.2041947335729149E-2</v>
          </cell>
        </row>
        <row r="293">
          <cell r="B293">
            <v>4.4390979999999995</v>
          </cell>
          <cell r="C293">
            <v>3.5353620000000001</v>
          </cell>
          <cell r="D293">
            <v>3.5514000000000001</v>
          </cell>
          <cell r="E293">
            <v>2.9565920000000001</v>
          </cell>
          <cell r="F293">
            <v>1.053663</v>
          </cell>
          <cell r="G293">
            <v>0.67536000000000007</v>
          </cell>
          <cell r="H293">
            <v>0.622</v>
          </cell>
          <cell r="I293">
            <v>0.63461000000000001</v>
          </cell>
          <cell r="J293">
            <v>1.2711579999999998</v>
          </cell>
          <cell r="K293">
            <v>1.7645489999999999</v>
          </cell>
          <cell r="L293">
            <v>2.9925640000000002</v>
          </cell>
          <cell r="M293">
            <v>4.2520829999999998</v>
          </cell>
          <cell r="N293">
            <v>27.748438999999998</v>
          </cell>
          <cell r="O293">
            <v>1.5957570469050063E-2</v>
          </cell>
        </row>
        <row r="294">
          <cell r="B294">
            <v>8.892634000000001</v>
          </cell>
          <cell r="C294">
            <v>7.2904480000000005</v>
          </cell>
          <cell r="D294">
            <v>7.1065519999999998</v>
          </cell>
          <cell r="E294">
            <v>4.8851140000000006</v>
          </cell>
          <cell r="F294">
            <v>0.47775599999999996</v>
          </cell>
          <cell r="G294">
            <v>0.180122</v>
          </cell>
          <cell r="H294">
            <v>0.19953300000000002</v>
          </cell>
          <cell r="I294">
            <v>0.21612399999999998</v>
          </cell>
          <cell r="J294">
            <v>0.82834800000000008</v>
          </cell>
          <cell r="K294">
            <v>2.2970269999999999</v>
          </cell>
          <cell r="L294">
            <v>4.8004250000000006</v>
          </cell>
          <cell r="M294">
            <v>7.2075449999999996</v>
          </cell>
          <cell r="N294">
            <v>44.381628000000006</v>
          </cell>
          <cell r="O294">
            <v>7.416937809889057E-2</v>
          </cell>
        </row>
        <row r="295">
          <cell r="B295">
            <v>0.74526400000000004</v>
          </cell>
          <cell r="C295">
            <v>0.61015700000000006</v>
          </cell>
          <cell r="D295">
            <v>0.70063699999999995</v>
          </cell>
          <cell r="E295">
            <v>0.52319000000000004</v>
          </cell>
          <cell r="F295">
            <v>0.248116</v>
          </cell>
          <cell r="G295">
            <v>0.15012900000000001</v>
          </cell>
          <cell r="H295">
            <v>0.12796299999999999</v>
          </cell>
          <cell r="I295">
            <v>0.12072699999999999</v>
          </cell>
          <cell r="J295">
            <v>0.25011</v>
          </cell>
          <cell r="K295">
            <v>0.31817800000000002</v>
          </cell>
          <cell r="L295">
            <v>0.55272899999999991</v>
          </cell>
          <cell r="M295">
            <v>0.65634400000000004</v>
          </cell>
          <cell r="N295">
            <v>5.0035439999999998</v>
          </cell>
          <cell r="O295">
            <v>2.4222788399472426E-2</v>
          </cell>
        </row>
        <row r="296">
          <cell r="B296">
            <v>3.006704358915834</v>
          </cell>
          <cell r="C296">
            <v>2.8736551307051785</v>
          </cell>
          <cell r="D296">
            <v>3.12824847545635</v>
          </cell>
          <cell r="E296">
            <v>2.5839471965566969</v>
          </cell>
          <cell r="F296">
            <v>1.2235996274137688</v>
          </cell>
          <cell r="G296">
            <v>0.52214300000000002</v>
          </cell>
          <cell r="H296">
            <v>0.62663499999999994</v>
          </cell>
          <cell r="I296">
            <v>0.54294600000000004</v>
          </cell>
          <cell r="J296">
            <v>1.2561184645836807</v>
          </cell>
          <cell r="K296">
            <v>1.7302090530122787</v>
          </cell>
          <cell r="L296">
            <v>2.2633289901764782</v>
          </cell>
          <cell r="M296">
            <v>2.624422513085789</v>
          </cell>
          <cell r="N296">
            <v>22.381957809906059</v>
          </cell>
          <cell r="O296">
            <v>5.7621623047445537E-2</v>
          </cell>
        </row>
        <row r="297">
          <cell r="B297">
            <v>314.56329700000015</v>
          </cell>
          <cell r="C297">
            <v>252.21668699999998</v>
          </cell>
          <cell r="D297">
            <v>252.82079300000007</v>
          </cell>
          <cell r="E297">
            <v>190.64212400000002</v>
          </cell>
          <cell r="F297">
            <v>76.627346999999986</v>
          </cell>
          <cell r="G297">
            <v>46.568855000000021</v>
          </cell>
          <cell r="H297">
            <v>51.059531999999997</v>
          </cell>
          <cell r="I297">
            <v>48.863504999999996</v>
          </cell>
          <cell r="J297">
            <v>94.55093699999999</v>
          </cell>
          <cell r="K297">
            <v>132.23455300000001</v>
          </cell>
          <cell r="L297">
            <v>217.95936500000002</v>
          </cell>
          <cell r="M297">
            <v>296.30643100000003</v>
          </cell>
          <cell r="N297">
            <v>1974.4134260000001</v>
          </cell>
          <cell r="O297">
            <v>6.1148216089335183E-2</v>
          </cell>
        </row>
        <row r="298">
          <cell r="B298">
            <v>191.14519000000001</v>
          </cell>
          <cell r="C298">
            <v>157.96601700000002</v>
          </cell>
          <cell r="D298">
            <v>165.10054500000001</v>
          </cell>
          <cell r="E298">
            <v>126.793757</v>
          </cell>
          <cell r="F298">
            <v>68.094656000000001</v>
          </cell>
          <cell r="G298">
            <v>38.147211999999996</v>
          </cell>
          <cell r="H298">
            <v>56.144425000000005</v>
          </cell>
          <cell r="I298">
            <v>57.888679999999994</v>
          </cell>
          <cell r="J298">
            <v>75.265464000000009</v>
          </cell>
          <cell r="K298">
            <v>100.742493</v>
          </cell>
          <cell r="L298">
            <v>142.82941800000003</v>
          </cell>
          <cell r="M298">
            <v>164.44552900000002</v>
          </cell>
          <cell r="N298">
            <v>1344.563386</v>
          </cell>
          <cell r="O298">
            <v>7.8603943604545173E-2</v>
          </cell>
        </row>
        <row r="299">
          <cell r="B299">
            <v>21.257296000000004</v>
          </cell>
          <cell r="C299">
            <v>16.435366000000002</v>
          </cell>
          <cell r="D299">
            <v>17.034367</v>
          </cell>
          <cell r="E299">
            <v>16.299377999999997</v>
          </cell>
          <cell r="F299">
            <v>5.1080610000000002</v>
          </cell>
          <cell r="G299">
            <v>17.644302</v>
          </cell>
          <cell r="H299">
            <v>4.3616679999999999</v>
          </cell>
          <cell r="I299">
            <v>3.1684740000000002</v>
          </cell>
          <cell r="J299">
            <v>8.4799019999999992</v>
          </cell>
          <cell r="K299">
            <v>8.6797250000000012</v>
          </cell>
          <cell r="L299">
            <v>20.871958000000003</v>
          </cell>
          <cell r="M299">
            <v>46.144095999999998</v>
          </cell>
          <cell r="N299">
            <v>185.48459299999999</v>
          </cell>
          <cell r="O299">
            <v>9.2183140120771764E-2</v>
          </cell>
        </row>
        <row r="307">
          <cell r="B307">
            <v>1876.6399999999983</v>
          </cell>
          <cell r="C307">
            <v>1875.5789999999984</v>
          </cell>
          <cell r="D307">
            <v>1876.5169999999982</v>
          </cell>
          <cell r="E307">
            <v>1757.4159999999981</v>
          </cell>
          <cell r="F307">
            <v>1757.3709999999983</v>
          </cell>
          <cell r="G307">
            <v>1757.3709999999983</v>
          </cell>
          <cell r="H307">
            <v>1753.141999999998</v>
          </cell>
          <cell r="I307">
            <v>1753.141999999998</v>
          </cell>
          <cell r="J307">
            <v>1753.141999999998</v>
          </cell>
          <cell r="K307">
            <v>1744.947999999998</v>
          </cell>
          <cell r="L307">
            <v>1744.947999999998</v>
          </cell>
          <cell r="M307">
            <v>1744.9359999999981</v>
          </cell>
          <cell r="N307">
            <v>1744.9359999999981</v>
          </cell>
          <cell r="O307">
            <v>4.5792526304564457E-2</v>
          </cell>
        </row>
        <row r="308">
          <cell r="B308">
            <v>1056.9576240000001</v>
          </cell>
          <cell r="C308">
            <v>831.93650300000002</v>
          </cell>
          <cell r="D308">
            <v>856.72014300000001</v>
          </cell>
          <cell r="E308">
            <v>629.43342400000029</v>
          </cell>
          <cell r="F308">
            <v>348.89152799999982</v>
          </cell>
          <cell r="G308">
            <v>283.5352850000001</v>
          </cell>
          <cell r="H308">
            <v>272.51634599999994</v>
          </cell>
          <cell r="I308">
            <v>272.64814300000023</v>
          </cell>
          <cell r="J308">
            <v>397.19323000000026</v>
          </cell>
          <cell r="K308">
            <v>577.39841400000012</v>
          </cell>
          <cell r="L308">
            <v>776.9776539999998</v>
          </cell>
          <cell r="M308">
            <v>975.10350199999993</v>
          </cell>
          <cell r="N308">
            <v>7279.311796</v>
          </cell>
          <cell r="O308">
            <v>4.8177541996750325E-2</v>
          </cell>
        </row>
        <row r="309">
          <cell r="B309">
            <v>822.68456700000002</v>
          </cell>
          <cell r="C309">
            <v>630.52386300000001</v>
          </cell>
          <cell r="D309">
            <v>628.74155799999994</v>
          </cell>
          <cell r="E309">
            <v>454.470842</v>
          </cell>
          <cell r="F309">
            <v>230.62734700000004</v>
          </cell>
          <cell r="G309">
            <v>189.71547399999997</v>
          </cell>
          <cell r="H309">
            <v>176.34300400000001</v>
          </cell>
          <cell r="I309">
            <v>176.99729500000001</v>
          </cell>
          <cell r="J309">
            <v>243.69732400000004</v>
          </cell>
          <cell r="K309">
            <v>329.02718700000003</v>
          </cell>
          <cell r="L309">
            <v>536.68506899999988</v>
          </cell>
          <cell r="M309">
            <v>756.80538000000001</v>
          </cell>
          <cell r="N309">
            <v>5176.3189100000009</v>
          </cell>
          <cell r="O309">
            <v>6.307200713757552E-2</v>
          </cell>
        </row>
        <row r="310">
          <cell r="B310">
            <v>55.839620000000004</v>
          </cell>
          <cell r="C310">
            <v>46.217519999999993</v>
          </cell>
          <cell r="D310">
            <v>48.107930000000003</v>
          </cell>
          <cell r="E310">
            <v>28.94791</v>
          </cell>
          <cell r="F310">
            <v>21.75526</v>
          </cell>
          <cell r="G310">
            <v>18.465510000000002</v>
          </cell>
          <cell r="H310">
            <v>16.437870000000004</v>
          </cell>
          <cell r="I310">
            <v>14.809659999999999</v>
          </cell>
          <cell r="J310">
            <v>23.721409999999999</v>
          </cell>
          <cell r="K310">
            <v>32.725850000000001</v>
          </cell>
          <cell r="L310">
            <v>41.359470000000002</v>
          </cell>
          <cell r="M310">
            <v>43.396610000000003</v>
          </cell>
          <cell r="N310">
            <v>391.78462000000002</v>
          </cell>
          <cell r="O310">
            <v>5.1857187491661155E-2</v>
          </cell>
        </row>
        <row r="311">
          <cell r="B311">
            <v>9.5098760000000002</v>
          </cell>
          <cell r="C311">
            <v>7.007555</v>
          </cell>
          <cell r="D311">
            <v>7.9401379999999993</v>
          </cell>
          <cell r="E311">
            <v>6.8167559999999998</v>
          </cell>
          <cell r="F311">
            <v>6.811075999999999</v>
          </cell>
          <cell r="G311">
            <v>6.413424</v>
          </cell>
          <cell r="H311">
            <v>3.9062260000000002</v>
          </cell>
          <cell r="I311">
            <v>5.1978619999999998</v>
          </cell>
          <cell r="J311">
            <v>6.8882380000000003</v>
          </cell>
          <cell r="K311">
            <v>8.9462199999999985</v>
          </cell>
          <cell r="L311">
            <v>8.7735979999999998</v>
          </cell>
          <cell r="M311">
            <v>10.353728</v>
          </cell>
          <cell r="N311">
            <v>88.56469700000001</v>
          </cell>
          <cell r="O311">
            <v>0.14699362331795915</v>
          </cell>
        </row>
        <row r="312">
          <cell r="B312">
            <v>0.19363999999999998</v>
          </cell>
          <cell r="C312">
            <v>0.17821000000000001</v>
          </cell>
          <cell r="D312">
            <v>0.12412999999999999</v>
          </cell>
          <cell r="E312">
            <v>0.26257999999999998</v>
          </cell>
          <cell r="F312">
            <v>0</v>
          </cell>
          <cell r="G312">
            <v>0</v>
          </cell>
          <cell r="H312">
            <v>0</v>
          </cell>
          <cell r="I312">
            <v>0</v>
          </cell>
          <cell r="J312">
            <v>0</v>
          </cell>
          <cell r="K312">
            <v>0</v>
          </cell>
          <cell r="L312">
            <v>7.3510000000000006E-2</v>
          </cell>
          <cell r="M312">
            <v>0.29104000000000002</v>
          </cell>
          <cell r="N312">
            <v>1.1231099999999998</v>
          </cell>
          <cell r="O312">
            <v>1.3540936303994689E-4</v>
          </cell>
        </row>
        <row r="313">
          <cell r="B313">
            <v>0.48799999999999999</v>
          </cell>
          <cell r="C313">
            <v>0.39100000000000001</v>
          </cell>
          <cell r="D313">
            <v>0.59799999999999998</v>
          </cell>
          <cell r="E313">
            <v>0.35799999999999998</v>
          </cell>
          <cell r="F313">
            <v>0.43</v>
          </cell>
          <cell r="G313">
            <v>0.112</v>
          </cell>
          <cell r="H313">
            <v>0.115</v>
          </cell>
          <cell r="I313">
            <v>0.501</v>
          </cell>
          <cell r="J313">
            <v>0.44280000000000003</v>
          </cell>
          <cell r="K313">
            <v>0.36899999999999999</v>
          </cell>
          <cell r="L313">
            <v>0.33600000000000002</v>
          </cell>
          <cell r="M313">
            <v>0.45900000000000002</v>
          </cell>
          <cell r="N313">
            <v>4.5998000000000001</v>
          </cell>
          <cell r="O313">
            <v>8.2255087658140727E-2</v>
          </cell>
        </row>
        <row r="314">
          <cell r="B314">
            <v>0.107</v>
          </cell>
          <cell r="C314">
            <v>7.8E-2</v>
          </cell>
          <cell r="D314">
            <v>7.3999999999999996E-2</v>
          </cell>
          <cell r="E314">
            <v>6.3E-2</v>
          </cell>
          <cell r="F314">
            <v>2.9000000000000001E-2</v>
          </cell>
          <cell r="G314">
            <v>1.4E-2</v>
          </cell>
          <cell r="H314">
            <v>1.2999999999999999E-2</v>
          </cell>
          <cell r="I314">
            <v>1.2999999999999999E-2</v>
          </cell>
          <cell r="J314">
            <v>2.3E-2</v>
          </cell>
          <cell r="K314">
            <v>0.05</v>
          </cell>
          <cell r="L314">
            <v>3.6999999999999998E-2</v>
          </cell>
          <cell r="M314">
            <v>9.8000000000000004E-2</v>
          </cell>
          <cell r="N314">
            <v>0.59900000000000009</v>
          </cell>
          <cell r="O314">
            <v>7.8670271209784239E-3</v>
          </cell>
        </row>
        <row r="315">
          <cell r="B315">
            <v>7.0000000000000001E-3</v>
          </cell>
          <cell r="C315">
            <v>8.0000000000000002E-3</v>
          </cell>
          <cell r="D315">
            <v>2.8000000000000001E-2</v>
          </cell>
          <cell r="E315">
            <v>3.1E-2</v>
          </cell>
          <cell r="F315">
            <v>2.5999999999999999E-2</v>
          </cell>
          <cell r="G315">
            <v>3.6999999999999998E-2</v>
          </cell>
          <cell r="H315">
            <v>3.5000000000000003E-2</v>
          </cell>
          <cell r="I315">
            <v>2.9000000000000001E-2</v>
          </cell>
          <cell r="J315">
            <v>2.1000000000000001E-2</v>
          </cell>
          <cell r="K315">
            <v>1.7000000000000001E-2</v>
          </cell>
          <cell r="L315">
            <v>8.0000000000000002E-3</v>
          </cell>
          <cell r="M315">
            <v>1E-3</v>
          </cell>
          <cell r="N315">
            <v>0.248</v>
          </cell>
          <cell r="O315">
            <v>0.38749394540710302</v>
          </cell>
        </row>
        <row r="316">
          <cell r="B316">
            <v>16.155110000000001</v>
          </cell>
          <cell r="C316">
            <v>12.016780000000001</v>
          </cell>
          <cell r="D316">
            <v>9.2026200000000014</v>
          </cell>
          <cell r="E316">
            <v>14.830270000000001</v>
          </cell>
          <cell r="F316">
            <v>0.17299999999999999</v>
          </cell>
          <cell r="G316">
            <v>0.14799999999999999</v>
          </cell>
          <cell r="H316">
            <v>0.14299999999999999</v>
          </cell>
          <cell r="I316">
            <v>0.13700000000000001</v>
          </cell>
          <cell r="J316">
            <v>0.16200000000000001</v>
          </cell>
          <cell r="K316">
            <v>0.19400000000000001</v>
          </cell>
          <cell r="L316">
            <v>6.9006600000000002</v>
          </cell>
          <cell r="M316">
            <v>25.704560000000001</v>
          </cell>
          <cell r="N316">
            <v>85.76700000000001</v>
          </cell>
          <cell r="O316">
            <v>2.3619784208730003E-3</v>
          </cell>
        </row>
        <row r="317">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row>
        <row r="318">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row>
        <row r="319">
          <cell r="B319">
            <v>9.3757999999999999</v>
          </cell>
          <cell r="C319">
            <v>8.3536099999999998</v>
          </cell>
          <cell r="D319">
            <v>9.0426699999999993</v>
          </cell>
          <cell r="E319">
            <v>7.3182400000000012</v>
          </cell>
          <cell r="F319">
            <v>3.03993</v>
          </cell>
          <cell r="G319">
            <v>1.4447000000000001</v>
          </cell>
          <cell r="H319">
            <v>1.70964</v>
          </cell>
          <cell r="I319">
            <v>1.67343</v>
          </cell>
          <cell r="J319">
            <v>3.2618299999999998</v>
          </cell>
          <cell r="K319">
            <v>5.2701899999999995</v>
          </cell>
          <cell r="L319">
            <v>8.2170799999999993</v>
          </cell>
          <cell r="M319">
            <v>10.06324</v>
          </cell>
          <cell r="N319">
            <v>68.770360000000011</v>
          </cell>
          <cell r="O319">
            <v>8.3609988608007196E-2</v>
          </cell>
        </row>
        <row r="320">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row>
        <row r="321">
          <cell r="B321">
            <v>86.805999999999997</v>
          </cell>
          <cell r="C321">
            <v>59.142000000000003</v>
          </cell>
          <cell r="D321">
            <v>42.790999999999997</v>
          </cell>
          <cell r="E321">
            <v>55.924999999999997</v>
          </cell>
          <cell r="F321">
            <v>106.208</v>
          </cell>
          <cell r="G321">
            <v>104.235</v>
          </cell>
          <cell r="H321">
            <v>99.311999999999998</v>
          </cell>
          <cell r="I321">
            <v>97.757000000000005</v>
          </cell>
          <cell r="J321">
            <v>89.620999999999995</v>
          </cell>
          <cell r="K321">
            <v>48.588999999999999</v>
          </cell>
          <cell r="L321">
            <v>90.124870000000001</v>
          </cell>
          <cell r="M321">
            <v>90.616</v>
          </cell>
          <cell r="N321">
            <v>971.12686999999994</v>
          </cell>
          <cell r="O321">
            <v>0.37749323478333824</v>
          </cell>
        </row>
        <row r="322">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row>
        <row r="323">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row>
        <row r="324">
          <cell r="B324">
            <v>2.265E-2</v>
          </cell>
          <cell r="C324">
            <v>1.1175000000000001E-2</v>
          </cell>
          <cell r="D324">
            <v>1.2071999999999999E-2</v>
          </cell>
          <cell r="E324">
            <v>1.1534000000000001E-2</v>
          </cell>
          <cell r="F324">
            <v>2.63E-3</v>
          </cell>
          <cell r="G324">
            <v>2.63E-3</v>
          </cell>
          <cell r="H324">
            <v>0.25555800000000001</v>
          </cell>
          <cell r="I324">
            <v>0.73520200000000002</v>
          </cell>
          <cell r="J324">
            <v>0.92118</v>
          </cell>
          <cell r="K324">
            <v>0.198185</v>
          </cell>
          <cell r="L324">
            <v>9.980000000000001E-3</v>
          </cell>
          <cell r="M324">
            <v>1.8645999999999999E-2</v>
          </cell>
          <cell r="N324">
            <v>2.2014420000000001</v>
          </cell>
          <cell r="O324">
            <v>3.840106741417923E-3</v>
          </cell>
        </row>
        <row r="325">
          <cell r="B325">
            <v>644.17987099999993</v>
          </cell>
          <cell r="C325">
            <v>497.12001300000003</v>
          </cell>
          <cell r="D325">
            <v>510.82099799999992</v>
          </cell>
          <cell r="E325">
            <v>339.90655200000003</v>
          </cell>
          <cell r="F325">
            <v>92.152451000000028</v>
          </cell>
          <cell r="G325">
            <v>58.843209999999985</v>
          </cell>
          <cell r="H325">
            <v>54.415709999999997</v>
          </cell>
          <cell r="I325">
            <v>56.144141000000012</v>
          </cell>
          <cell r="J325">
            <v>118.63486600000002</v>
          </cell>
          <cell r="K325">
            <v>232.66774200000003</v>
          </cell>
          <cell r="L325">
            <v>380.84490099999982</v>
          </cell>
          <cell r="M325">
            <v>575.80355600000007</v>
          </cell>
          <cell r="N325">
            <v>3561.5340110000006</v>
          </cell>
          <cell r="O325">
            <v>0.16483179461488578</v>
          </cell>
        </row>
        <row r="326">
          <cell r="B326">
            <v>762.58148000000006</v>
          </cell>
          <cell r="C326">
            <v>582.88385599999992</v>
          </cell>
          <cell r="D326">
            <v>581.08231599999988</v>
          </cell>
          <cell r="E326">
            <v>412.43935999999997</v>
          </cell>
          <cell r="F326">
            <v>172.04937000000001</v>
          </cell>
          <cell r="G326">
            <v>127.87585700000004</v>
          </cell>
          <cell r="H326">
            <v>115.645324</v>
          </cell>
          <cell r="I326">
            <v>115.88275499999999</v>
          </cell>
          <cell r="J326">
            <v>194.38205299999998</v>
          </cell>
          <cell r="K326">
            <v>294.60794499999997</v>
          </cell>
          <cell r="L326">
            <v>487.689077</v>
          </cell>
          <cell r="M326">
            <v>700.4673019999999</v>
          </cell>
          <cell r="N326">
            <v>4547.586695</v>
          </cell>
          <cell r="O326">
            <v>6.0803294873887297E-2</v>
          </cell>
        </row>
        <row r="327">
          <cell r="B327">
            <v>76.40903200000001</v>
          </cell>
          <cell r="C327">
            <v>61.689553000000004</v>
          </cell>
          <cell r="D327">
            <v>62.374838999999994</v>
          </cell>
          <cell r="E327">
            <v>41.251615999999999</v>
          </cell>
          <cell r="F327">
            <v>22.396463000000001</v>
          </cell>
          <cell r="G327">
            <v>19.070271999999999</v>
          </cell>
          <cell r="H327">
            <v>13.585655000000003</v>
          </cell>
          <cell r="I327">
            <v>15.087428999999998</v>
          </cell>
          <cell r="J327">
            <v>20.247240999999999</v>
          </cell>
          <cell r="K327">
            <v>25.117087000000001</v>
          </cell>
          <cell r="L327">
            <v>42.989010999999991</v>
          </cell>
          <cell r="M327">
            <v>60.657410999999996</v>
          </cell>
          <cell r="N327">
            <v>460.87560899999994</v>
          </cell>
          <cell r="O327">
            <v>2.253355254925405E-2</v>
          </cell>
        </row>
        <row r="328">
          <cell r="B328">
            <v>0.90466000000000002</v>
          </cell>
          <cell r="C328">
            <v>0.69664000000000004</v>
          </cell>
          <cell r="D328">
            <v>0.70650999999999997</v>
          </cell>
          <cell r="E328">
            <v>0.52903999999999995</v>
          </cell>
          <cell r="F328">
            <v>0.25618000000000002</v>
          </cell>
          <cell r="G328">
            <v>0.21979000000000001</v>
          </cell>
          <cell r="H328">
            <v>0.20169000000000001</v>
          </cell>
          <cell r="I328">
            <v>0.21252000000000001</v>
          </cell>
          <cell r="J328">
            <v>0.28770999999999997</v>
          </cell>
          <cell r="K328">
            <v>0.38436999999999999</v>
          </cell>
          <cell r="L328">
            <v>0.59833000000000003</v>
          </cell>
          <cell r="M328">
            <v>0.84913000000000005</v>
          </cell>
          <cell r="N328">
            <v>5.8465699999999998</v>
          </cell>
          <cell r="O328">
            <v>3.3622450897952865E-3</v>
          </cell>
        </row>
        <row r="329">
          <cell r="B329">
            <v>0.107</v>
          </cell>
          <cell r="C329">
            <v>7.4999999999999997E-2</v>
          </cell>
          <cell r="D329">
            <v>7.9000000000000001E-2</v>
          </cell>
          <cell r="E329">
            <v>4.9000000000000002E-2</v>
          </cell>
          <cell r="F329">
            <v>7.0000000000000001E-3</v>
          </cell>
          <cell r="G329">
            <v>8.9999999999999993E-3</v>
          </cell>
          <cell r="H329">
            <v>8.9999999999999993E-3</v>
          </cell>
          <cell r="I329">
            <v>0.01</v>
          </cell>
          <cell r="J329">
            <v>2.1000000000000001E-2</v>
          </cell>
          <cell r="K329">
            <v>3.6999999999999998E-2</v>
          </cell>
          <cell r="L329">
            <v>7.1999999999999995E-2</v>
          </cell>
          <cell r="M329">
            <v>0.105</v>
          </cell>
          <cell r="N329">
            <v>0.58000000000000007</v>
          </cell>
          <cell r="O329">
            <v>9.6928033593892792E-4</v>
          </cell>
        </row>
        <row r="330">
          <cell r="B330">
            <v>9.7000000000000003E-2</v>
          </cell>
          <cell r="C330">
            <v>5.7000000000000002E-2</v>
          </cell>
          <cell r="D330">
            <v>5.7000000000000002E-2</v>
          </cell>
          <cell r="E330">
            <v>0.03</v>
          </cell>
          <cell r="F330">
            <v>1E-3</v>
          </cell>
          <cell r="G330">
            <v>0</v>
          </cell>
          <cell r="H330">
            <v>0</v>
          </cell>
          <cell r="I330">
            <v>0</v>
          </cell>
          <cell r="J330">
            <v>0</v>
          </cell>
          <cell r="K330">
            <v>4.0000000000000001E-3</v>
          </cell>
          <cell r="L330">
            <v>4.1000000000000002E-2</v>
          </cell>
          <cell r="M330">
            <v>7.0000000000000007E-2</v>
          </cell>
          <cell r="N330">
            <v>0.35699999999999998</v>
          </cell>
          <cell r="O330">
            <v>1.7282820853802136E-3</v>
          </cell>
        </row>
        <row r="331">
          <cell r="B331">
            <v>6.2683759999999991</v>
          </cell>
          <cell r="C331">
            <v>7.5419960000000001</v>
          </cell>
          <cell r="D331">
            <v>6.9112999999999998</v>
          </cell>
          <cell r="E331">
            <v>5.373272</v>
          </cell>
          <cell r="F331">
            <v>5.1565109999999992</v>
          </cell>
          <cell r="G331">
            <v>3.1426000000000003</v>
          </cell>
          <cell r="H331">
            <v>3.1223000000000001</v>
          </cell>
          <cell r="I331">
            <v>2.9347000000000003</v>
          </cell>
          <cell r="J331">
            <v>3.9665949999999999</v>
          </cell>
          <cell r="K331">
            <v>7.8037960000000002</v>
          </cell>
          <cell r="L331">
            <v>7.8565800000000001</v>
          </cell>
          <cell r="M331">
            <v>7.9530799999999999</v>
          </cell>
          <cell r="N331">
            <v>68.031105999999994</v>
          </cell>
          <cell r="O331">
            <v>0.1751438716276118</v>
          </cell>
        </row>
        <row r="332">
          <cell r="B332">
            <v>286.85978400000005</v>
          </cell>
          <cell r="C332">
            <v>217.59370899999993</v>
          </cell>
          <cell r="D332">
            <v>215.066429</v>
          </cell>
          <cell r="E332">
            <v>234.78765199999998</v>
          </cell>
          <cell r="F332">
            <v>100.00034000000001</v>
          </cell>
          <cell r="G332">
            <v>76.807784000000026</v>
          </cell>
          <cell r="H332">
            <v>74.660493000000002</v>
          </cell>
          <cell r="I332">
            <v>72.493832999999995</v>
          </cell>
          <cell r="J332">
            <v>116.36032999999998</v>
          </cell>
          <cell r="K332">
            <v>175.04756499999999</v>
          </cell>
          <cell r="L332">
            <v>279.14770699999997</v>
          </cell>
          <cell r="M332">
            <v>418.65210299999995</v>
          </cell>
          <cell r="N332">
            <v>2267.4777290000002</v>
          </cell>
          <cell r="O332">
            <v>7.0224511404151591E-2</v>
          </cell>
        </row>
        <row r="333">
          <cell r="B333">
            <v>132.80781800000003</v>
          </cell>
          <cell r="C333">
            <v>99.514397000000002</v>
          </cell>
          <cell r="D333">
            <v>98.372509999999991</v>
          </cell>
          <cell r="E333">
            <v>68.302459000000013</v>
          </cell>
          <cell r="F333">
            <v>24.036675000000006</v>
          </cell>
          <cell r="G333">
            <v>16.109801000000001</v>
          </cell>
          <cell r="H333">
            <v>14.580815999999999</v>
          </cell>
          <cell r="I333">
            <v>14.837954000000002</v>
          </cell>
          <cell r="J333">
            <v>28.317012999999996</v>
          </cell>
          <cell r="K333">
            <v>46.174851000000004</v>
          </cell>
          <cell r="L333">
            <v>82.60984599999999</v>
          </cell>
          <cell r="M333">
            <v>115.39680800000001</v>
          </cell>
          <cell r="N333">
            <v>741.06094799999994</v>
          </cell>
          <cell r="O333">
            <v>4.3322846338553191E-2</v>
          </cell>
        </row>
        <row r="334">
          <cell r="B334">
            <v>259.12781000000001</v>
          </cell>
          <cell r="C334">
            <v>195.71556100000001</v>
          </cell>
          <cell r="D334">
            <v>197.51472799999996</v>
          </cell>
          <cell r="E334">
            <v>62.116320999999999</v>
          </cell>
          <cell r="F334">
            <v>20.195200999999997</v>
          </cell>
          <cell r="G334">
            <v>12.51661</v>
          </cell>
          <cell r="H334">
            <v>9.4853699999999996</v>
          </cell>
          <cell r="I334">
            <v>10.306319</v>
          </cell>
          <cell r="J334">
            <v>25.182164</v>
          </cell>
          <cell r="K334">
            <v>40.039276000000001</v>
          </cell>
          <cell r="L334">
            <v>74.374603000000008</v>
          </cell>
          <cell r="M334">
            <v>96.78376999999999</v>
          </cell>
          <cell r="N334">
            <v>1003.3577330000001</v>
          </cell>
          <cell r="O334">
            <v>0.49865417389356381</v>
          </cell>
        </row>
        <row r="342">
          <cell r="B342">
            <v>2833.8580000000002</v>
          </cell>
          <cell r="C342">
            <v>2833.8580000000002</v>
          </cell>
          <cell r="D342">
            <v>2833.8580000000002</v>
          </cell>
          <cell r="E342">
            <v>2824.6530000000002</v>
          </cell>
          <cell r="F342">
            <v>2824.6530000000002</v>
          </cell>
          <cell r="G342">
            <v>2824.6530000000002</v>
          </cell>
          <cell r="H342">
            <v>2824.6530000000002</v>
          </cell>
          <cell r="I342">
            <v>2824.6530000000002</v>
          </cell>
          <cell r="J342">
            <v>2824.6530000000002</v>
          </cell>
          <cell r="K342">
            <v>2824.6530000000002</v>
          </cell>
          <cell r="L342">
            <v>2824.6530000000002</v>
          </cell>
          <cell r="M342">
            <v>2824.6250000000005</v>
          </cell>
          <cell r="N342">
            <v>2824.6250000000005</v>
          </cell>
          <cell r="O342">
            <v>7.4126910450028269E-2</v>
          </cell>
        </row>
        <row r="343">
          <cell r="B343">
            <v>1101.5153939999998</v>
          </cell>
          <cell r="C343">
            <v>1013.0044139999998</v>
          </cell>
          <cell r="D343">
            <v>1071.6179819999995</v>
          </cell>
          <cell r="E343">
            <v>970.54224399999998</v>
          </cell>
          <cell r="F343">
            <v>761.58580400000028</v>
          </cell>
          <cell r="G343">
            <v>620.00868199999991</v>
          </cell>
          <cell r="H343">
            <v>315.4058179999999</v>
          </cell>
          <cell r="I343">
            <v>345.34236799999996</v>
          </cell>
          <cell r="J343">
            <v>446.6964210000001</v>
          </cell>
          <cell r="K343">
            <v>766.66292900000008</v>
          </cell>
          <cell r="L343">
            <v>920.79849900000011</v>
          </cell>
          <cell r="M343">
            <v>1102.7729460000003</v>
          </cell>
          <cell r="N343">
            <v>9435.953501</v>
          </cell>
          <cell r="O343">
            <v>6.245110235882672E-2</v>
          </cell>
        </row>
        <row r="344">
          <cell r="B344">
            <v>459.45558600000004</v>
          </cell>
          <cell r="C344">
            <v>388.60990900000002</v>
          </cell>
          <cell r="D344">
            <v>386.97965299999998</v>
          </cell>
          <cell r="E344">
            <v>312.82591600000001</v>
          </cell>
          <cell r="F344">
            <v>157.61672199999998</v>
          </cell>
          <cell r="G344">
            <v>104.125484</v>
          </cell>
          <cell r="H344">
            <v>97.407905</v>
          </cell>
          <cell r="I344">
            <v>93.710223999999997</v>
          </cell>
          <cell r="J344">
            <v>171.64351899999997</v>
          </cell>
          <cell r="K344">
            <v>257.53848400000004</v>
          </cell>
          <cell r="L344">
            <v>359.20968899999997</v>
          </cell>
          <cell r="M344">
            <v>469.21629200000001</v>
          </cell>
          <cell r="N344">
            <v>3258.339383</v>
          </cell>
          <cell r="O344">
            <v>3.9701959711987561E-2</v>
          </cell>
        </row>
        <row r="345">
          <cell r="B345">
            <v>47.299807000000001</v>
          </cell>
          <cell r="C345">
            <v>39.690615999999999</v>
          </cell>
          <cell r="D345">
            <v>43.654748000000005</v>
          </cell>
          <cell r="E345">
            <v>46.204988</v>
          </cell>
          <cell r="F345">
            <v>20.884195999999999</v>
          </cell>
          <cell r="G345">
            <v>14.049620999999998</v>
          </cell>
          <cell r="H345">
            <v>12.641253000000003</v>
          </cell>
          <cell r="I345">
            <v>9.6376969999999993</v>
          </cell>
          <cell r="J345">
            <v>21.089721000000001</v>
          </cell>
          <cell r="K345">
            <v>36.451597999999997</v>
          </cell>
          <cell r="L345">
            <v>31.892616</v>
          </cell>
          <cell r="M345">
            <v>38.262774999999991</v>
          </cell>
          <cell r="N345">
            <v>361.759636</v>
          </cell>
          <cell r="O345">
            <v>4.7883036529017119E-2</v>
          </cell>
        </row>
        <row r="346">
          <cell r="B346">
            <v>0.77100000000000002</v>
          </cell>
          <cell r="C346">
            <v>0.72</v>
          </cell>
          <cell r="D346">
            <v>0.68300000000000005</v>
          </cell>
          <cell r="E346">
            <v>0.73899999999999999</v>
          </cell>
          <cell r="F346">
            <v>0.19</v>
          </cell>
          <cell r="G346">
            <v>0.246</v>
          </cell>
          <cell r="H346">
            <v>8.8999999999999996E-2</v>
          </cell>
          <cell r="I346">
            <v>0.23499999999999999</v>
          </cell>
          <cell r="J346">
            <v>0.53900000000000003</v>
          </cell>
          <cell r="K346">
            <v>0.439</v>
          </cell>
          <cell r="L346">
            <v>0.48</v>
          </cell>
          <cell r="M346">
            <v>0.752</v>
          </cell>
          <cell r="N346">
            <v>5.883</v>
          </cell>
          <cell r="O346">
            <v>9.7642008076824736E-3</v>
          </cell>
        </row>
        <row r="347">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row>
        <row r="348">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row>
        <row r="349">
          <cell r="B349">
            <v>0.51383999999999996</v>
          </cell>
          <cell r="C349">
            <v>0.47832999999999998</v>
          </cell>
          <cell r="D349">
            <v>0.50117</v>
          </cell>
          <cell r="E349">
            <v>0.48214999999999997</v>
          </cell>
          <cell r="F349">
            <v>0.37154000000000004</v>
          </cell>
          <cell r="G349">
            <v>0.33672000000000002</v>
          </cell>
          <cell r="H349">
            <v>0.32206000000000001</v>
          </cell>
          <cell r="I349">
            <v>0.33703</v>
          </cell>
          <cell r="J349">
            <v>0.32883999999999997</v>
          </cell>
          <cell r="K349">
            <v>0.38517000000000001</v>
          </cell>
          <cell r="L349">
            <v>0.31733</v>
          </cell>
          <cell r="M349">
            <v>0.49137000000000003</v>
          </cell>
          <cell r="N349">
            <v>4.8655499999999998</v>
          </cell>
          <cell r="O349">
            <v>6.3902193336354857E-2</v>
          </cell>
        </row>
        <row r="350">
          <cell r="B350">
            <v>2.0499999999999997E-3</v>
          </cell>
          <cell r="C350">
            <v>5.0099999999999997E-3</v>
          </cell>
          <cell r="D350">
            <v>2.0539999999999999E-2</v>
          </cell>
          <cell r="E350">
            <v>1.618E-2</v>
          </cell>
          <cell r="F350">
            <v>2.5479999999999999E-2</v>
          </cell>
          <cell r="G350">
            <v>2.5689999999999998E-2</v>
          </cell>
          <cell r="H350">
            <v>2.1310000000000003E-2</v>
          </cell>
          <cell r="I350">
            <v>2.2179999999999998E-2</v>
          </cell>
          <cell r="J350">
            <v>1.0230000000000001E-2</v>
          </cell>
          <cell r="K350">
            <v>8.6E-3</v>
          </cell>
          <cell r="L350">
            <v>3.1700000000000001E-3</v>
          </cell>
          <cell r="M350">
            <v>8.3999999999999993E-4</v>
          </cell>
          <cell r="N350">
            <v>0.16128000000000001</v>
          </cell>
          <cell r="O350">
            <v>0.25199606256152252</v>
          </cell>
        </row>
        <row r="351">
          <cell r="B351">
            <v>304.50551000000002</v>
          </cell>
          <cell r="C351">
            <v>259.94681300000002</v>
          </cell>
          <cell r="D351">
            <v>260.56130100000001</v>
          </cell>
          <cell r="E351">
            <v>203.501384</v>
          </cell>
          <cell r="F351">
            <v>109.43683100000001</v>
          </cell>
          <cell r="G351">
            <v>72.180605999999997</v>
          </cell>
          <cell r="H351">
            <v>68.486699999999999</v>
          </cell>
          <cell r="I351">
            <v>64.991129999999998</v>
          </cell>
          <cell r="J351">
            <v>123.135093</v>
          </cell>
          <cell r="K351">
            <v>179.73012100000003</v>
          </cell>
          <cell r="L351">
            <v>259.284651</v>
          </cell>
          <cell r="M351">
            <v>329.41234100000003</v>
          </cell>
          <cell r="N351">
            <v>2235.1724809999996</v>
          </cell>
          <cell r="O351">
            <v>6.155548365981281E-2</v>
          </cell>
        </row>
        <row r="352">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row>
        <row r="353">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row>
        <row r="354">
          <cell r="B354">
            <v>0</v>
          </cell>
          <cell r="C354">
            <v>0</v>
          </cell>
          <cell r="D354">
            <v>0</v>
          </cell>
          <cell r="E354">
            <v>0</v>
          </cell>
          <cell r="F354">
            <v>2.9899999999999999E-2</v>
          </cell>
          <cell r="G354">
            <v>3.9899999999999998E-2</v>
          </cell>
          <cell r="H354">
            <v>4.0600000000000004E-2</v>
          </cell>
          <cell r="I354">
            <v>4.48E-2</v>
          </cell>
          <cell r="J354">
            <v>3.0800000000000001E-2</v>
          </cell>
          <cell r="K354">
            <v>2.3100000000000002E-2</v>
          </cell>
          <cell r="L354">
            <v>0</v>
          </cell>
          <cell r="M354">
            <v>0</v>
          </cell>
          <cell r="N354">
            <v>0.20910000000000001</v>
          </cell>
          <cell r="O354">
            <v>2.5422069359436688E-4</v>
          </cell>
        </row>
        <row r="355">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row>
        <row r="356">
          <cell r="B356">
            <v>0</v>
          </cell>
          <cell r="C356">
            <v>0</v>
          </cell>
          <cell r="D356">
            <v>0</v>
          </cell>
          <cell r="E356">
            <v>0.171153</v>
          </cell>
          <cell r="F356">
            <v>0</v>
          </cell>
          <cell r="G356">
            <v>0</v>
          </cell>
          <cell r="H356">
            <v>0</v>
          </cell>
          <cell r="I356">
            <v>0</v>
          </cell>
          <cell r="J356">
            <v>0</v>
          </cell>
          <cell r="K356">
            <v>0</v>
          </cell>
          <cell r="L356">
            <v>0</v>
          </cell>
          <cell r="M356">
            <v>0</v>
          </cell>
          <cell r="N356">
            <v>0.171153</v>
          </cell>
          <cell r="O356">
            <v>6.6530029812554459E-5</v>
          </cell>
        </row>
        <row r="357">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row>
        <row r="359">
          <cell r="B359">
            <v>8.3466299999999993</v>
          </cell>
          <cell r="C359">
            <v>7.7377099999999999</v>
          </cell>
          <cell r="D359">
            <v>11.756939999999998</v>
          </cell>
          <cell r="E359">
            <v>9.1226999999999983</v>
          </cell>
          <cell r="F359">
            <v>1.7345599999999999</v>
          </cell>
          <cell r="G359">
            <v>0</v>
          </cell>
          <cell r="H359">
            <v>1.759339</v>
          </cell>
          <cell r="I359">
            <v>1.8473409999999999</v>
          </cell>
          <cell r="J359">
            <v>4.8761840000000003</v>
          </cell>
          <cell r="K359">
            <v>4.1612169999999997</v>
          </cell>
          <cell r="L359">
            <v>2.7796669999999999</v>
          </cell>
          <cell r="M359">
            <v>12.538731</v>
          </cell>
          <cell r="N359">
            <v>66.661018999999996</v>
          </cell>
          <cell r="O359">
            <v>0.11628079615619591</v>
          </cell>
        </row>
        <row r="360">
          <cell r="B360">
            <v>98.01674899999999</v>
          </cell>
          <cell r="C360">
            <v>80.031430000000015</v>
          </cell>
          <cell r="D360">
            <v>69.801953999999995</v>
          </cell>
          <cell r="E360">
            <v>52.588361000000006</v>
          </cell>
          <cell r="F360">
            <v>24.944214999999993</v>
          </cell>
          <cell r="G360">
            <v>17.246946999999999</v>
          </cell>
          <cell r="H360">
            <v>14.047643000000001</v>
          </cell>
          <cell r="I360">
            <v>16.595046</v>
          </cell>
          <cell r="J360">
            <v>21.633651</v>
          </cell>
          <cell r="K360">
            <v>36.339677999999999</v>
          </cell>
          <cell r="L360">
            <v>64.452254999999994</v>
          </cell>
          <cell r="M360">
            <v>87.758234999999999</v>
          </cell>
          <cell r="N360">
            <v>583.45616399999994</v>
          </cell>
          <cell r="O360">
            <v>2.7003006652247041E-2</v>
          </cell>
        </row>
        <row r="361">
          <cell r="B361">
            <v>398.29906399999999</v>
          </cell>
          <cell r="C361">
            <v>336.80789899999996</v>
          </cell>
          <cell r="D361">
            <v>334.24878799999999</v>
          </cell>
          <cell r="E361">
            <v>264.20368100000002</v>
          </cell>
          <cell r="F361">
            <v>122.783238</v>
          </cell>
          <cell r="G361">
            <v>76.406103999999999</v>
          </cell>
          <cell r="H361">
            <v>68.71260199999999</v>
          </cell>
          <cell r="I361">
            <v>68.490503000000004</v>
          </cell>
          <cell r="J361">
            <v>143.201686</v>
          </cell>
          <cell r="K361">
            <v>214.32359399999999</v>
          </cell>
          <cell r="L361">
            <v>308.51028799999995</v>
          </cell>
          <cell r="M361">
            <v>405.30195599999996</v>
          </cell>
          <cell r="N361">
            <v>2741.2894029999998</v>
          </cell>
          <cell r="O361">
            <v>3.6652281547162775E-2</v>
          </cell>
        </row>
        <row r="362">
          <cell r="B362">
            <v>22.546657</v>
          </cell>
          <cell r="C362">
            <v>19.450686000000001</v>
          </cell>
          <cell r="D362">
            <v>20.371082000000001</v>
          </cell>
          <cell r="E362">
            <v>15.873288000000001</v>
          </cell>
          <cell r="F362">
            <v>9.2073109999999989</v>
          </cell>
          <cell r="G362">
            <v>5.4154859999999996</v>
          </cell>
          <cell r="H362">
            <v>3.6811580000000004</v>
          </cell>
          <cell r="I362">
            <v>2.6967829999999999</v>
          </cell>
          <cell r="J362">
            <v>12.263667999999999</v>
          </cell>
          <cell r="K362">
            <v>26.210976000000002</v>
          </cell>
          <cell r="L362">
            <v>37.413354999999996</v>
          </cell>
          <cell r="M362">
            <v>35.575120999999996</v>
          </cell>
          <cell r="N362">
            <v>210.70557099999999</v>
          </cell>
          <cell r="O362">
            <v>1.030200983482526E-2</v>
          </cell>
        </row>
        <row r="363">
          <cell r="B363">
            <v>12.421439999999999</v>
          </cell>
          <cell r="C363">
            <v>10.547000000000001</v>
          </cell>
          <cell r="D363">
            <v>10.988859999999999</v>
          </cell>
          <cell r="E363">
            <v>9.1092499999999994</v>
          </cell>
          <cell r="F363">
            <v>5.1220900000000009</v>
          </cell>
          <cell r="G363">
            <v>3.5200200000000001</v>
          </cell>
          <cell r="H363">
            <v>2.26735</v>
          </cell>
          <cell r="I363">
            <v>3.24044</v>
          </cell>
          <cell r="J363">
            <v>5.6099100000000002</v>
          </cell>
          <cell r="K363">
            <v>7.9866899999999994</v>
          </cell>
          <cell r="L363">
            <v>9.9480200000000014</v>
          </cell>
          <cell r="M363">
            <v>12.451460000000001</v>
          </cell>
          <cell r="N363">
            <v>93.212530000000001</v>
          </cell>
          <cell r="O363">
            <v>5.3604655601471603E-2</v>
          </cell>
        </row>
        <row r="364">
          <cell r="B364">
            <v>2.250213</v>
          </cell>
          <cell r="C364">
            <v>1.9077250000000001</v>
          </cell>
          <cell r="D364">
            <v>1.866595</v>
          </cell>
          <cell r="E364">
            <v>1.471733</v>
          </cell>
          <cell r="F364">
            <v>0.57474400000000003</v>
          </cell>
          <cell r="G364">
            <v>0.36521699999999996</v>
          </cell>
          <cell r="H364">
            <v>0.35376400000000002</v>
          </cell>
          <cell r="I364">
            <v>0.34967400000000004</v>
          </cell>
          <cell r="J364">
            <v>0.79384699999999997</v>
          </cell>
          <cell r="K364">
            <v>1.0648060000000001</v>
          </cell>
          <cell r="L364">
            <v>1.605086</v>
          </cell>
          <cell r="M364">
            <v>2.1586449999999999</v>
          </cell>
          <cell r="N364">
            <v>14.762049000000001</v>
          </cell>
          <cell r="O364">
            <v>2.4669937610115367E-2</v>
          </cell>
        </row>
        <row r="365">
          <cell r="B365">
            <v>2.2709109999999999</v>
          </cell>
          <cell r="C365">
            <v>1.892625</v>
          </cell>
          <cell r="D365">
            <v>1.9314090000000002</v>
          </cell>
          <cell r="E365">
            <v>1.4905119999999998</v>
          </cell>
          <cell r="F365">
            <v>0.56089299999999997</v>
          </cell>
          <cell r="G365">
            <v>0.29130499999999998</v>
          </cell>
          <cell r="H365">
            <v>0.247727</v>
          </cell>
          <cell r="I365">
            <v>0.25694399999999995</v>
          </cell>
          <cell r="J365">
            <v>0.65892200000000001</v>
          </cell>
          <cell r="K365">
            <v>1.08019</v>
          </cell>
          <cell r="L365">
            <v>2.2118570000000002</v>
          </cell>
          <cell r="M365">
            <v>2.7962919999999998</v>
          </cell>
          <cell r="N365">
            <v>15.689587</v>
          </cell>
          <cell r="O365">
            <v>7.5955272098359353E-2</v>
          </cell>
        </row>
        <row r="366">
          <cell r="B366">
            <v>0.87756999999999996</v>
          </cell>
          <cell r="C366">
            <v>0.80319000000000007</v>
          </cell>
          <cell r="D366">
            <v>0.75884000000000007</v>
          </cell>
          <cell r="E366">
            <v>0.78947000000000001</v>
          </cell>
          <cell r="F366">
            <v>0.19966</v>
          </cell>
          <cell r="G366">
            <v>0.25236000000000003</v>
          </cell>
          <cell r="H366">
            <v>9.5670000000000005E-2</v>
          </cell>
          <cell r="I366">
            <v>0.24217</v>
          </cell>
          <cell r="J366">
            <v>0.55135999999999996</v>
          </cell>
          <cell r="K366">
            <v>0.45768000000000003</v>
          </cell>
          <cell r="L366">
            <v>0.53915000000000002</v>
          </cell>
          <cell r="M366">
            <v>0.86160999999999999</v>
          </cell>
          <cell r="N366">
            <v>6.4287299999999998</v>
          </cell>
          <cell r="O366">
            <v>1.6550556474101374E-2</v>
          </cell>
        </row>
        <row r="367">
          <cell r="B367">
            <v>234.259614</v>
          </cell>
          <cell r="C367">
            <v>195.22886099999994</v>
          </cell>
          <cell r="D367">
            <v>189.17568900000001</v>
          </cell>
          <cell r="E367">
            <v>152.98997900000001</v>
          </cell>
          <cell r="F367">
            <v>70.053843000000001</v>
          </cell>
          <cell r="G367">
            <v>45.151145</v>
          </cell>
          <cell r="H367">
            <v>42.567692999999991</v>
          </cell>
          <cell r="I367">
            <v>41.784601000000002</v>
          </cell>
          <cell r="J367">
            <v>82.119702999999987</v>
          </cell>
          <cell r="K367">
            <v>116.81457999999999</v>
          </cell>
          <cell r="L367">
            <v>165.36652899999999</v>
          </cell>
          <cell r="M367">
            <v>225.81832199999999</v>
          </cell>
          <cell r="N367">
            <v>1561.330559</v>
          </cell>
          <cell r="O367">
            <v>4.8354907412696296E-2</v>
          </cell>
        </row>
        <row r="368">
          <cell r="B368">
            <v>102.033815</v>
          </cell>
          <cell r="C368">
            <v>88.730094999999992</v>
          </cell>
          <cell r="D368">
            <v>90.641679000000011</v>
          </cell>
          <cell r="E368">
            <v>68.784610000000001</v>
          </cell>
          <cell r="F368">
            <v>30.110984999999996</v>
          </cell>
          <cell r="G368">
            <v>17.508143</v>
          </cell>
          <cell r="H368">
            <v>15.925006000000002</v>
          </cell>
          <cell r="I368">
            <v>16.328914999999999</v>
          </cell>
          <cell r="J368">
            <v>33.794311999999998</v>
          </cell>
          <cell r="K368">
            <v>50.078182000000005</v>
          </cell>
          <cell r="L368">
            <v>75.574878000000012</v>
          </cell>
          <cell r="M368">
            <v>104.008094</v>
          </cell>
          <cell r="N368">
            <v>693.51871400000005</v>
          </cell>
          <cell r="O368">
            <v>4.0543500181219938E-2</v>
          </cell>
        </row>
        <row r="369">
          <cell r="B369">
            <v>21.638843999999999</v>
          </cell>
          <cell r="C369">
            <v>18.247717000000002</v>
          </cell>
          <cell r="D369">
            <v>18.514634000000001</v>
          </cell>
          <cell r="E369">
            <v>13.694839</v>
          </cell>
          <cell r="F369">
            <v>6.9537120000000003</v>
          </cell>
          <cell r="G369">
            <v>3.902428</v>
          </cell>
          <cell r="H369">
            <v>3.5742340000000001</v>
          </cell>
          <cell r="I369">
            <v>3.5909759999999995</v>
          </cell>
          <cell r="J369">
            <v>7.4099639999999987</v>
          </cell>
          <cell r="K369">
            <v>10.63049</v>
          </cell>
          <cell r="L369">
            <v>15.851413000000001</v>
          </cell>
          <cell r="M369">
            <v>21.632411999999995</v>
          </cell>
          <cell r="N369">
            <v>145.64166299999999</v>
          </cell>
          <cell r="O369">
            <v>7.2381784441531594E-2</v>
          </cell>
        </row>
        <row r="377">
          <cell r="B377">
            <v>608.68700000000035</v>
          </cell>
          <cell r="C377">
            <v>608.69000000000028</v>
          </cell>
          <cell r="D377">
            <v>608.69000000000028</v>
          </cell>
          <cell r="E377">
            <v>611.18700000000024</v>
          </cell>
          <cell r="F377">
            <v>612.24400000000026</v>
          </cell>
          <cell r="G377">
            <v>609.15500000000031</v>
          </cell>
          <cell r="H377">
            <v>609.14500000000032</v>
          </cell>
          <cell r="I377">
            <v>611.34900000000027</v>
          </cell>
          <cell r="J377">
            <v>611.34900000000027</v>
          </cell>
          <cell r="K377">
            <v>611.34900000000027</v>
          </cell>
          <cell r="L377">
            <v>611.34900000000027</v>
          </cell>
          <cell r="M377">
            <v>611.34900000000027</v>
          </cell>
          <cell r="N377">
            <v>611.34900000000027</v>
          </cell>
          <cell r="O377">
            <v>1.6043691667642378E-2</v>
          </cell>
        </row>
        <row r="378">
          <cell r="B378">
            <v>467.63995900000015</v>
          </cell>
          <cell r="C378">
            <v>397.38265000000001</v>
          </cell>
          <cell r="D378">
            <v>410.49645099999987</v>
          </cell>
          <cell r="E378">
            <v>291.52160999999995</v>
          </cell>
          <cell r="F378">
            <v>188.37249800000001</v>
          </cell>
          <cell r="G378">
            <v>174.06017900000001</v>
          </cell>
          <cell r="H378">
            <v>141.03561999999999</v>
          </cell>
          <cell r="I378">
            <v>169.66053500000004</v>
          </cell>
          <cell r="J378">
            <v>225.58226899999994</v>
          </cell>
          <cell r="K378">
            <v>274.30420699999996</v>
          </cell>
          <cell r="L378">
            <v>341.48195200000021</v>
          </cell>
          <cell r="M378">
            <v>452.17850700000002</v>
          </cell>
          <cell r="N378">
            <v>3533.7164370000005</v>
          </cell>
          <cell r="O378">
            <v>2.3387619162257196E-2</v>
          </cell>
        </row>
        <row r="379">
          <cell r="B379">
            <v>241.25623000000002</v>
          </cell>
          <cell r="C379">
            <v>197.16406399999997</v>
          </cell>
          <cell r="D379">
            <v>195.785076</v>
          </cell>
          <cell r="E379">
            <v>146.69514099999998</v>
          </cell>
          <cell r="F379">
            <v>62.766918999999987</v>
          </cell>
          <cell r="G379">
            <v>42.719560000000001</v>
          </cell>
          <cell r="H379">
            <v>40.420529999999999</v>
          </cell>
          <cell r="I379">
            <v>38.915958000000003</v>
          </cell>
          <cell r="J379">
            <v>71.674036000000001</v>
          </cell>
          <cell r="K379">
            <v>106.86237</v>
          </cell>
          <cell r="L379">
            <v>165.29600699999997</v>
          </cell>
          <cell r="M379">
            <v>229.061151</v>
          </cell>
          <cell r="N379">
            <v>1538.6170420000003</v>
          </cell>
          <cell r="O379">
            <v>1.8747620991346404E-2</v>
          </cell>
        </row>
        <row r="380">
          <cell r="B380">
            <v>94.650584000000009</v>
          </cell>
          <cell r="C380">
            <v>73.520239999999987</v>
          </cell>
          <cell r="D380">
            <v>75.664708000000005</v>
          </cell>
          <cell r="E380">
            <v>53.559329999999996</v>
          </cell>
          <cell r="F380">
            <v>24.422439999999998</v>
          </cell>
          <cell r="G380">
            <v>15.94591</v>
          </cell>
          <cell r="H380">
            <v>14.678815999999999</v>
          </cell>
          <cell r="I380">
            <v>13.549137999999999</v>
          </cell>
          <cell r="J380">
            <v>25.731300000000001</v>
          </cell>
          <cell r="K380">
            <v>36.742139999999999</v>
          </cell>
          <cell r="L380">
            <v>60.733789999999999</v>
          </cell>
          <cell r="M380">
            <v>88.915000000000006</v>
          </cell>
          <cell r="N380">
            <v>578.11339599999997</v>
          </cell>
          <cell r="O380">
            <v>7.6519937836796517E-2</v>
          </cell>
        </row>
        <row r="381">
          <cell r="B381">
            <v>6.6243509999999999</v>
          </cell>
          <cell r="C381">
            <v>5.1315659999999994</v>
          </cell>
          <cell r="D381">
            <v>5.4620509999999998</v>
          </cell>
          <cell r="E381">
            <v>3.9052150000000001</v>
          </cell>
          <cell r="F381">
            <v>2.1368090000000004</v>
          </cell>
          <cell r="G381">
            <v>1.7997930000000002</v>
          </cell>
          <cell r="H381">
            <v>1.8174859999999999</v>
          </cell>
          <cell r="I381">
            <v>1.2995100000000002</v>
          </cell>
          <cell r="J381">
            <v>3.0318710000000002</v>
          </cell>
          <cell r="K381">
            <v>4.0812280000000003</v>
          </cell>
          <cell r="L381">
            <v>5.727411</v>
          </cell>
          <cell r="M381">
            <v>6.56759</v>
          </cell>
          <cell r="N381">
            <v>47.584881000000003</v>
          </cell>
          <cell r="O381">
            <v>7.8978129099723682E-2</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row>
        <row r="383">
          <cell r="B383">
            <v>0</v>
          </cell>
          <cell r="C383">
            <v>0</v>
          </cell>
          <cell r="D383">
            <v>0</v>
          </cell>
          <cell r="E383">
            <v>1E-3</v>
          </cell>
          <cell r="F383">
            <v>1.0999999999999999E-2</v>
          </cell>
          <cell r="G383">
            <v>7.0000000000000001E-3</v>
          </cell>
          <cell r="H383">
            <v>8.0000000000000002E-3</v>
          </cell>
          <cell r="I383">
            <v>0</v>
          </cell>
          <cell r="J383">
            <v>4.0000000000000001E-3</v>
          </cell>
          <cell r="K383">
            <v>0</v>
          </cell>
          <cell r="L383">
            <v>0</v>
          </cell>
          <cell r="M383">
            <v>0</v>
          </cell>
          <cell r="N383">
            <v>3.1E-2</v>
          </cell>
          <cell r="O383">
            <v>5.5435186690777041E-4</v>
          </cell>
        </row>
        <row r="384">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row>
        <row r="385">
          <cell r="B385">
            <v>4.7999999999999996E-3</v>
          </cell>
          <cell r="C385">
            <v>8.8000000000000005E-3</v>
          </cell>
          <cell r="D385">
            <v>1.6199999999999999E-2</v>
          </cell>
          <cell r="E385">
            <v>1.333E-2</v>
          </cell>
          <cell r="F385">
            <v>2.0799999999999999E-2</v>
          </cell>
          <cell r="G385">
            <v>2.4500000000000001E-2</v>
          </cell>
          <cell r="H385">
            <v>2.35E-2</v>
          </cell>
          <cell r="I385">
            <v>1.9600000000000003E-2</v>
          </cell>
          <cell r="J385">
            <v>1.1900000000000001E-2</v>
          </cell>
          <cell r="K385">
            <v>8.9999999999999993E-3</v>
          </cell>
          <cell r="L385">
            <v>3.7000000000000002E-3</v>
          </cell>
          <cell r="M385">
            <v>2.3E-3</v>
          </cell>
          <cell r="N385">
            <v>0.15843000000000002</v>
          </cell>
          <cell r="O385">
            <v>0.24754300714051347</v>
          </cell>
        </row>
        <row r="386">
          <cell r="B386">
            <v>41.78595</v>
          </cell>
          <cell r="C386">
            <v>34.029575999999999</v>
          </cell>
          <cell r="D386">
            <v>33.814450999999998</v>
          </cell>
          <cell r="E386">
            <v>26.130932000000001</v>
          </cell>
          <cell r="F386">
            <v>9.5036509999999996</v>
          </cell>
          <cell r="G386">
            <v>0.49299999999999999</v>
          </cell>
          <cell r="H386">
            <v>0.48799999999999999</v>
          </cell>
          <cell r="I386">
            <v>0.436</v>
          </cell>
          <cell r="J386">
            <v>9.333067999999999</v>
          </cell>
          <cell r="K386">
            <v>15.719022000000001</v>
          </cell>
          <cell r="L386">
            <v>27.855806000000001</v>
          </cell>
          <cell r="M386">
            <v>40.520928999999995</v>
          </cell>
          <cell r="N386">
            <v>240.11038499999998</v>
          </cell>
          <cell r="O386">
            <v>6.61251469676575E-3</v>
          </cell>
        </row>
        <row r="387">
          <cell r="B387">
            <v>6.1198199999999998</v>
          </cell>
          <cell r="C387">
            <v>5.3676400000000006</v>
          </cell>
          <cell r="D387">
            <v>4.8890600000000006</v>
          </cell>
          <cell r="E387">
            <v>3.6351799999999996</v>
          </cell>
          <cell r="F387">
            <v>1.8619300000000001</v>
          </cell>
          <cell r="G387">
            <v>1.37524</v>
          </cell>
          <cell r="H387">
            <v>1.3740999999999999</v>
          </cell>
          <cell r="I387">
            <v>1.3740999999999999</v>
          </cell>
          <cell r="J387">
            <v>1.63005</v>
          </cell>
          <cell r="K387">
            <v>3.3879899999999998</v>
          </cell>
          <cell r="L387">
            <v>4.8444200000000004</v>
          </cell>
          <cell r="M387">
            <v>5.6447700000000003</v>
          </cell>
          <cell r="N387">
            <v>41.504300000000001</v>
          </cell>
          <cell r="O387">
            <v>0.17747503056744135</v>
          </cell>
        </row>
        <row r="388">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row>
        <row r="389">
          <cell r="B389">
            <v>1.6995260000000001</v>
          </cell>
          <cell r="C389">
            <v>1.3540650000000001</v>
          </cell>
          <cell r="D389">
            <v>1.32657</v>
          </cell>
          <cell r="E389">
            <v>1.4976830000000001</v>
          </cell>
          <cell r="F389">
            <v>1.620085</v>
          </cell>
          <cell r="G389">
            <v>2.0231810000000001</v>
          </cell>
          <cell r="H389">
            <v>0.54583300000000012</v>
          </cell>
          <cell r="I389">
            <v>1.7420960000000001</v>
          </cell>
          <cell r="J389">
            <v>1.492899</v>
          </cell>
          <cell r="K389">
            <v>1.9137819999999999</v>
          </cell>
          <cell r="L389">
            <v>1.8294780000000002</v>
          </cell>
          <cell r="M389">
            <v>1.514918</v>
          </cell>
          <cell r="N389">
            <v>18.560116000000001</v>
          </cell>
          <cell r="O389">
            <v>2.2565115077531832E-2</v>
          </cell>
        </row>
        <row r="390">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row>
        <row r="391">
          <cell r="B391">
            <v>1.091715</v>
          </cell>
          <cell r="C391">
            <v>1.269072</v>
          </cell>
          <cell r="D391">
            <v>1.1367660000000002</v>
          </cell>
          <cell r="E391">
            <v>1.1581300000000001</v>
          </cell>
          <cell r="F391">
            <v>0.32671600000000001</v>
          </cell>
          <cell r="G391">
            <v>0.26580200000000004</v>
          </cell>
          <cell r="H391">
            <v>0.19289599999999998</v>
          </cell>
          <cell r="I391">
            <v>0.25742799999999999</v>
          </cell>
          <cell r="J391">
            <v>0.37063400000000002</v>
          </cell>
          <cell r="K391">
            <v>1.1739329999999999</v>
          </cell>
          <cell r="L391">
            <v>1.0159130000000001</v>
          </cell>
          <cell r="M391">
            <v>0.87902400000000003</v>
          </cell>
          <cell r="N391">
            <v>9.1380289999999995</v>
          </cell>
          <cell r="O391">
            <v>3.5521045018082485E-3</v>
          </cell>
        </row>
        <row r="392">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row>
        <row r="393">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row>
        <row r="394">
          <cell r="B394">
            <v>0.13100999999999999</v>
          </cell>
          <cell r="C394">
            <v>0.102661</v>
          </cell>
          <cell r="D394">
            <v>9.5380999999999994E-2</v>
          </cell>
          <cell r="E394">
            <v>8.5906999999999997E-2</v>
          </cell>
          <cell r="F394">
            <v>1.7027E-2</v>
          </cell>
          <cell r="G394">
            <v>3.0000000000000001E-3</v>
          </cell>
          <cell r="H394">
            <v>3.0000000000000001E-3</v>
          </cell>
          <cell r="I394">
            <v>2E-3</v>
          </cell>
          <cell r="J394">
            <v>2.7E-2</v>
          </cell>
          <cell r="K394">
            <v>5.7000000000000002E-2</v>
          </cell>
          <cell r="L394">
            <v>9.0999999999999998E-2</v>
          </cell>
          <cell r="M394">
            <v>0.122</v>
          </cell>
          <cell r="N394">
            <v>0.73698600000000003</v>
          </cell>
          <cell r="O394">
            <v>1.2855686894910833E-3</v>
          </cell>
        </row>
        <row r="395">
          <cell r="B395">
            <v>89.148473999999993</v>
          </cell>
          <cell r="C395">
            <v>76.380443999999983</v>
          </cell>
          <cell r="D395">
            <v>73.379888999999991</v>
          </cell>
          <cell r="E395">
            <v>56.70843399999999</v>
          </cell>
          <cell r="F395">
            <v>22.846460999999994</v>
          </cell>
          <cell r="G395">
            <v>20.782133999999999</v>
          </cell>
          <cell r="H395">
            <v>21.288898999999997</v>
          </cell>
          <cell r="I395">
            <v>20.236086</v>
          </cell>
          <cell r="J395">
            <v>30.041314000000003</v>
          </cell>
          <cell r="K395">
            <v>43.778275000000001</v>
          </cell>
          <cell r="L395">
            <v>63.194489000000004</v>
          </cell>
          <cell r="M395">
            <v>84.894619999999989</v>
          </cell>
          <cell r="N395">
            <v>602.67951900000003</v>
          </cell>
          <cell r="O395">
            <v>2.7892685114781046E-2</v>
          </cell>
        </row>
        <row r="396">
          <cell r="B396">
            <v>224.45292699999999</v>
          </cell>
          <cell r="C396">
            <v>180.68476099999992</v>
          </cell>
          <cell r="D396">
            <v>182.166222</v>
          </cell>
          <cell r="E396">
            <v>133.368202</v>
          </cell>
          <cell r="F396">
            <v>54.143772000000013</v>
          </cell>
          <cell r="G396">
            <v>35.990841000000003</v>
          </cell>
          <cell r="H396">
            <v>34.139701000000002</v>
          </cell>
          <cell r="I396">
            <v>32.149613000000002</v>
          </cell>
          <cell r="J396">
            <v>62.817776999999992</v>
          </cell>
          <cell r="K396">
            <v>94.666588999999988</v>
          </cell>
          <cell r="L396">
            <v>150.45401499999997</v>
          </cell>
          <cell r="M396">
            <v>211.99887900000007</v>
          </cell>
          <cell r="N396">
            <v>1397.0332989999999</v>
          </cell>
          <cell r="O396">
            <v>1.8678968280281802E-2</v>
          </cell>
        </row>
        <row r="397">
          <cell r="B397">
            <v>19.444697999999995</v>
          </cell>
          <cell r="C397">
            <v>16.766343999999997</v>
          </cell>
          <cell r="D397">
            <v>16.926017999999999</v>
          </cell>
          <cell r="E397">
            <v>11.461966</v>
          </cell>
          <cell r="F397">
            <v>5.7760779999999992</v>
          </cell>
          <cell r="G397">
            <v>4.5559849999999997</v>
          </cell>
          <cell r="H397">
            <v>4.5801970000000001</v>
          </cell>
          <cell r="I397">
            <v>3.6100490000000001</v>
          </cell>
          <cell r="J397">
            <v>6.0547279999999999</v>
          </cell>
          <cell r="K397">
            <v>8.3336110000000012</v>
          </cell>
          <cell r="L397">
            <v>12.15076</v>
          </cell>
          <cell r="M397">
            <v>17.051103999999999</v>
          </cell>
          <cell r="N397">
            <v>126.71153799999999</v>
          </cell>
          <cell r="O397">
            <v>6.1952966144489582E-3</v>
          </cell>
        </row>
        <row r="398">
          <cell r="B398">
            <v>6.1198199999999998</v>
          </cell>
          <cell r="C398">
            <v>5.3676400000000006</v>
          </cell>
          <cell r="D398">
            <v>4.8890600000000006</v>
          </cell>
          <cell r="E398">
            <v>3.6351799999999996</v>
          </cell>
          <cell r="F398">
            <v>1.8619300000000001</v>
          </cell>
          <cell r="G398">
            <v>1.37524</v>
          </cell>
          <cell r="H398">
            <v>1.3740999999999999</v>
          </cell>
          <cell r="I398">
            <v>1.3740999999999999</v>
          </cell>
          <cell r="J398">
            <v>1.63005</v>
          </cell>
          <cell r="K398">
            <v>3.3879899999999998</v>
          </cell>
          <cell r="L398">
            <v>4.8444200000000004</v>
          </cell>
          <cell r="M398">
            <v>5.6447700000000003</v>
          </cell>
          <cell r="N398">
            <v>41.504300000000001</v>
          </cell>
          <cell r="O398">
            <v>2.3868290105205362E-2</v>
          </cell>
        </row>
        <row r="399">
          <cell r="B399">
            <v>0.59987999999999997</v>
          </cell>
          <cell r="C399">
            <v>0.44661000000000001</v>
          </cell>
          <cell r="D399">
            <v>0.44865999999999995</v>
          </cell>
          <cell r="E399">
            <v>0.28345000000000004</v>
          </cell>
          <cell r="F399">
            <v>5.561E-2</v>
          </cell>
          <cell r="G399">
            <v>2.4559999999999998E-2</v>
          </cell>
          <cell r="H399">
            <v>2.5650000000000003E-2</v>
          </cell>
          <cell r="I399">
            <v>2.7739999999999997E-2</v>
          </cell>
          <cell r="J399">
            <v>9.3530000000000002E-2</v>
          </cell>
          <cell r="K399">
            <v>0.20193</v>
          </cell>
          <cell r="L399">
            <v>0.41819000000000001</v>
          </cell>
          <cell r="M399">
            <v>0.59304999999999997</v>
          </cell>
          <cell r="N399">
            <v>3.2188599999999994</v>
          </cell>
          <cell r="O399">
            <v>5.3792719002420282E-3</v>
          </cell>
        </row>
        <row r="400">
          <cell r="B400">
            <v>0.77754999999999996</v>
          </cell>
          <cell r="C400">
            <v>0.49569999999999997</v>
          </cell>
          <cell r="D400">
            <v>0.68731999999999993</v>
          </cell>
          <cell r="E400">
            <v>0.43951000000000001</v>
          </cell>
          <cell r="F400">
            <v>7.9590000000000008E-2</v>
          </cell>
          <cell r="G400">
            <v>2.93E-2</v>
          </cell>
          <cell r="H400">
            <v>1.7369999999999997E-2</v>
          </cell>
          <cell r="I400">
            <v>1.5630000000000002E-2</v>
          </cell>
          <cell r="J400">
            <v>8.2349999999999993E-2</v>
          </cell>
          <cell r="K400">
            <v>0.18809000000000001</v>
          </cell>
          <cell r="L400">
            <v>0.42444999999999999</v>
          </cell>
          <cell r="M400">
            <v>0.71980999999999995</v>
          </cell>
          <cell r="N400">
            <v>3.9566699999999999</v>
          </cell>
          <cell r="O400">
            <v>1.91547391561942E-2</v>
          </cell>
        </row>
        <row r="401">
          <cell r="B401">
            <v>7.2704220000000008</v>
          </cell>
          <cell r="C401">
            <v>6.924817</v>
          </cell>
          <cell r="D401">
            <v>7.030246</v>
          </cell>
          <cell r="E401">
            <v>4.990005</v>
          </cell>
          <cell r="F401">
            <v>1.8717699999999999</v>
          </cell>
          <cell r="G401">
            <v>1.28257</v>
          </cell>
          <cell r="H401">
            <v>1.19278</v>
          </cell>
          <cell r="I401">
            <v>1.2096600000000002</v>
          </cell>
          <cell r="J401">
            <v>2.8600240000000001</v>
          </cell>
          <cell r="K401">
            <v>4.1509940000000007</v>
          </cell>
          <cell r="L401">
            <v>5.1705139999999998</v>
          </cell>
          <cell r="M401">
            <v>4.7773089999999998</v>
          </cell>
          <cell r="N401">
            <v>48.731110999999999</v>
          </cell>
          <cell r="O401">
            <v>0.12545666168142117</v>
          </cell>
        </row>
        <row r="402">
          <cell r="B402">
            <v>133.01593499999998</v>
          </cell>
          <cell r="C402">
            <v>106.11070699999995</v>
          </cell>
          <cell r="D402">
            <v>106.128654</v>
          </cell>
          <cell r="E402">
            <v>80.980644000000026</v>
          </cell>
          <cell r="F402">
            <v>32.76098600000001</v>
          </cell>
          <cell r="G402">
            <v>21.349008000000001</v>
          </cell>
          <cell r="H402">
            <v>19.914294999999999</v>
          </cell>
          <cell r="I402">
            <v>19.627977999999999</v>
          </cell>
          <cell r="J402">
            <v>38.759637999999988</v>
          </cell>
          <cell r="K402">
            <v>56.929188999999987</v>
          </cell>
          <cell r="L402">
            <v>89.64273399999999</v>
          </cell>
          <cell r="M402">
            <v>128.70228500000005</v>
          </cell>
          <cell r="N402">
            <v>833.92205300000001</v>
          </cell>
          <cell r="O402">
            <v>2.5826833036591206E-2</v>
          </cell>
        </row>
        <row r="403">
          <cell r="B403">
            <v>56.825489000000012</v>
          </cell>
          <cell r="C403">
            <v>44.277528000000004</v>
          </cell>
          <cell r="D403">
            <v>45.728448999999998</v>
          </cell>
          <cell r="E403">
            <v>31.441026999999998</v>
          </cell>
          <cell r="F403">
            <v>10.812998</v>
          </cell>
          <cell r="G403">
            <v>6.322178000000001</v>
          </cell>
          <cell r="H403">
            <v>5.3553890000000006</v>
          </cell>
          <cell r="I403">
            <v>5.2239760000000013</v>
          </cell>
          <cell r="J403">
            <v>13.205067000000001</v>
          </cell>
          <cell r="K403">
            <v>21.057003999999996</v>
          </cell>
          <cell r="L403">
            <v>37.390388000000002</v>
          </cell>
          <cell r="M403">
            <v>53.827908000000001</v>
          </cell>
          <cell r="N403">
            <v>331.467401</v>
          </cell>
          <cell r="O403">
            <v>1.937777360757997E-2</v>
          </cell>
        </row>
        <row r="404">
          <cell r="B404">
            <v>0.39913299999999996</v>
          </cell>
          <cell r="C404">
            <v>0.29541500000000004</v>
          </cell>
          <cell r="D404">
            <v>0.32781500000000008</v>
          </cell>
          <cell r="E404">
            <v>0.13642000000000001</v>
          </cell>
          <cell r="F404">
            <v>0.92480999999999991</v>
          </cell>
          <cell r="G404">
            <v>1.052</v>
          </cell>
          <cell r="H404">
            <v>1.6799200000000001</v>
          </cell>
          <cell r="I404">
            <v>1.0604800000000001</v>
          </cell>
          <cell r="J404">
            <v>0.13238999999999998</v>
          </cell>
          <cell r="K404">
            <v>0.41778100000000001</v>
          </cell>
          <cell r="L404">
            <v>0.41255899999999995</v>
          </cell>
          <cell r="M404">
            <v>0.682643</v>
          </cell>
          <cell r="N404">
            <v>7.5213659999999987</v>
          </cell>
          <cell r="O404">
            <v>3.7380093120597275E-3</v>
          </cell>
        </row>
        <row r="412">
          <cell r="B412">
            <v>1068.6844999999998</v>
          </cell>
          <cell r="C412">
            <v>1068.6824999999997</v>
          </cell>
          <cell r="D412">
            <v>1068.6824999999997</v>
          </cell>
          <cell r="E412">
            <v>1068.7424999999998</v>
          </cell>
          <cell r="F412">
            <v>1068.7424999999998</v>
          </cell>
          <cell r="G412">
            <v>1068.7424999999998</v>
          </cell>
          <cell r="H412">
            <v>1068.7424999999998</v>
          </cell>
          <cell r="I412">
            <v>1068.7434999999998</v>
          </cell>
          <cell r="J412">
            <v>1068.7424999999998</v>
          </cell>
          <cell r="K412">
            <v>1068.3525</v>
          </cell>
          <cell r="L412">
            <v>1068.3525</v>
          </cell>
          <cell r="M412">
            <v>1068.3525</v>
          </cell>
          <cell r="N412">
            <v>1068.3525</v>
          </cell>
          <cell r="O412">
            <v>2.8036879265942848E-2</v>
          </cell>
        </row>
        <row r="413">
          <cell r="B413">
            <v>614.61780399999975</v>
          </cell>
          <cell r="C413">
            <v>437.17862499999978</v>
          </cell>
          <cell r="D413">
            <v>443.283816</v>
          </cell>
          <cell r="E413">
            <v>370.97523099999989</v>
          </cell>
          <cell r="F413">
            <v>239.799193</v>
          </cell>
          <cell r="G413">
            <v>201.95945100000003</v>
          </cell>
          <cell r="H413">
            <v>175.26270099999996</v>
          </cell>
          <cell r="I413">
            <v>183.72732000000005</v>
          </cell>
          <cell r="J413">
            <v>306.20514299999996</v>
          </cell>
          <cell r="K413">
            <v>407.20858999999979</v>
          </cell>
          <cell r="L413">
            <v>500.16027999999994</v>
          </cell>
          <cell r="M413">
            <v>581.82528500000001</v>
          </cell>
          <cell r="N413">
            <v>4462.2034389999999</v>
          </cell>
          <cell r="O413">
            <v>2.953273600652704E-2</v>
          </cell>
        </row>
        <row r="414">
          <cell r="B414">
            <v>403.39181299999996</v>
          </cell>
          <cell r="C414">
            <v>333.82495899999998</v>
          </cell>
          <cell r="D414">
            <v>330.338345</v>
          </cell>
          <cell r="E414">
            <v>272.73047499999996</v>
          </cell>
          <cell r="F414">
            <v>154.26804899999999</v>
          </cell>
          <cell r="G414">
            <v>123.22886600000001</v>
          </cell>
          <cell r="H414">
            <v>102.95886000000002</v>
          </cell>
          <cell r="I414">
            <v>110.42486600000001</v>
          </cell>
          <cell r="J414">
            <v>159.83906999999999</v>
          </cell>
          <cell r="K414">
            <v>203.82544900000005</v>
          </cell>
          <cell r="L414">
            <v>287.99789300000003</v>
          </cell>
          <cell r="M414">
            <v>353.989845</v>
          </cell>
          <cell r="N414">
            <v>2836.8184900000001</v>
          </cell>
          <cell r="O414">
            <v>3.4565844794382301E-2</v>
          </cell>
        </row>
        <row r="415">
          <cell r="B415">
            <v>51.704819999999998</v>
          </cell>
          <cell r="C415">
            <v>53.395589999999999</v>
          </cell>
          <cell r="D415">
            <v>42.765070000000001</v>
          </cell>
          <cell r="E415">
            <v>43.124989999999997</v>
          </cell>
          <cell r="F415">
            <v>37.445189999999997</v>
          </cell>
          <cell r="G415">
            <v>30.284110000000002</v>
          </cell>
          <cell r="H415">
            <v>11.39156</v>
          </cell>
          <cell r="I415">
            <v>2.7286799999999998</v>
          </cell>
          <cell r="J415">
            <v>3.3646210000000001</v>
          </cell>
          <cell r="K415">
            <v>46.074460000000002</v>
          </cell>
          <cell r="L415">
            <v>53.571179999999998</v>
          </cell>
          <cell r="M415">
            <v>53.909509999999997</v>
          </cell>
          <cell r="N415">
            <v>429.75978100000003</v>
          </cell>
          <cell r="O415">
            <v>5.6883635553872013E-2</v>
          </cell>
        </row>
        <row r="416">
          <cell r="B416">
            <v>5.8371250000000003</v>
          </cell>
          <cell r="C416">
            <v>4.9585400000000002</v>
          </cell>
          <cell r="D416">
            <v>5.0206460000000002</v>
          </cell>
          <cell r="E416">
            <v>4.3483850000000004</v>
          </cell>
          <cell r="F416">
            <v>2.696669</v>
          </cell>
          <cell r="G416">
            <v>1.8396419999999998</v>
          </cell>
          <cell r="H416">
            <v>1.754319</v>
          </cell>
          <cell r="I416">
            <v>1.5799300000000001</v>
          </cell>
          <cell r="J416">
            <v>2.4466779999999999</v>
          </cell>
          <cell r="K416">
            <v>3.2707999999999999</v>
          </cell>
          <cell r="L416">
            <v>4.4389599999999998</v>
          </cell>
          <cell r="M416">
            <v>5.0346149999999996</v>
          </cell>
          <cell r="N416">
            <v>43.226309000000001</v>
          </cell>
          <cell r="O416">
            <v>7.1744069565006313E-2</v>
          </cell>
        </row>
        <row r="417">
          <cell r="B417">
            <v>9.8520699999999994</v>
          </cell>
          <cell r="C417">
            <v>3.94198</v>
          </cell>
          <cell r="D417">
            <v>2.12886</v>
          </cell>
          <cell r="E417">
            <v>6.6863700000000001</v>
          </cell>
          <cell r="F417">
            <v>2.6435300000000002</v>
          </cell>
          <cell r="G417">
            <v>1.5714600000000001</v>
          </cell>
          <cell r="H417">
            <v>2.14873</v>
          </cell>
          <cell r="I417">
            <v>2.7107700000000001</v>
          </cell>
          <cell r="J417">
            <v>3.20553</v>
          </cell>
          <cell r="K417">
            <v>1.17235</v>
          </cell>
          <cell r="L417">
            <v>3.7217500000000001</v>
          </cell>
          <cell r="M417">
            <v>3.7723400000000002</v>
          </cell>
          <cell r="N417">
            <v>43.55574</v>
          </cell>
          <cell r="O417">
            <v>5.2513600717058323E-3</v>
          </cell>
        </row>
        <row r="418">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row>
        <row r="419">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row>
        <row r="420">
          <cell r="B420">
            <v>0</v>
          </cell>
          <cell r="C420">
            <v>0</v>
          </cell>
          <cell r="D420">
            <v>0</v>
          </cell>
          <cell r="E420">
            <v>2.9999999999999997E-4</v>
          </cell>
          <cell r="F420">
            <v>0</v>
          </cell>
          <cell r="G420">
            <v>5.9999999999999995E-4</v>
          </cell>
          <cell r="H420">
            <v>2.9999999999999997E-4</v>
          </cell>
          <cell r="I420">
            <v>0</v>
          </cell>
          <cell r="J420">
            <v>6.9999999999999999E-4</v>
          </cell>
          <cell r="K420">
            <v>0</v>
          </cell>
          <cell r="L420">
            <v>0</v>
          </cell>
          <cell r="M420">
            <v>4.0000000000000002E-4</v>
          </cell>
          <cell r="N420">
            <v>2.3E-3</v>
          </cell>
          <cell r="O420">
            <v>3.5936938485336169E-3</v>
          </cell>
        </row>
        <row r="421">
          <cell r="B421">
            <v>188.47879999999998</v>
          </cell>
          <cell r="C421">
            <v>152.64066</v>
          </cell>
          <cell r="D421">
            <v>168.21583999999999</v>
          </cell>
          <cell r="E421">
            <v>129.99704</v>
          </cell>
          <cell r="F421">
            <v>63.945929999999997</v>
          </cell>
          <cell r="G421">
            <v>46.234160000000003</v>
          </cell>
          <cell r="H421">
            <v>49.970849999999999</v>
          </cell>
          <cell r="I421">
            <v>64.335830000000001</v>
          </cell>
          <cell r="J421">
            <v>96.020089999999996</v>
          </cell>
          <cell r="K421">
            <v>88.709980000000002</v>
          </cell>
          <cell r="L421">
            <v>125.79489</v>
          </cell>
          <cell r="M421">
            <v>168.48337000000001</v>
          </cell>
          <cell r="N421">
            <v>1342.8274399999998</v>
          </cell>
          <cell r="O421">
            <v>3.6980766917767124E-2</v>
          </cell>
        </row>
        <row r="422">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row>
        <row r="423">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row>
        <row r="424">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row>
        <row r="425">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row>
        <row r="426">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row>
        <row r="427">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row>
        <row r="428">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row>
        <row r="429">
          <cell r="B429">
            <v>2.6526000000000001</v>
          </cell>
          <cell r="C429">
            <v>3.3696999999999999</v>
          </cell>
          <cell r="D429">
            <v>4.5664999999999996</v>
          </cell>
          <cell r="E429">
            <v>3.0150000000000001</v>
          </cell>
          <cell r="F429">
            <v>0.158</v>
          </cell>
          <cell r="G429">
            <v>7.5999999999999998E-2</v>
          </cell>
          <cell r="H429">
            <v>0.40044000000000007</v>
          </cell>
          <cell r="I429">
            <v>5.2999999999999999E-2</v>
          </cell>
          <cell r="J429">
            <v>9.7000000000000003E-2</v>
          </cell>
          <cell r="K429">
            <v>0.104</v>
          </cell>
          <cell r="L429">
            <v>0</v>
          </cell>
          <cell r="M429">
            <v>0</v>
          </cell>
          <cell r="N429">
            <v>14.492239999999999</v>
          </cell>
          <cell r="O429">
            <v>2.5279679647361355E-2</v>
          </cell>
        </row>
        <row r="430">
          <cell r="B430">
            <v>144.86639799999998</v>
          </cell>
          <cell r="C430">
            <v>115.518489</v>
          </cell>
          <cell r="D430">
            <v>107.64142899999999</v>
          </cell>
          <cell r="E430">
            <v>85.558390000000003</v>
          </cell>
          <cell r="F430">
            <v>47.378729999999997</v>
          </cell>
          <cell r="G430">
            <v>43.222894000000004</v>
          </cell>
          <cell r="H430">
            <v>37.292661000000003</v>
          </cell>
          <cell r="I430">
            <v>39.016656000000005</v>
          </cell>
          <cell r="J430">
            <v>54.704450999999999</v>
          </cell>
          <cell r="K430">
            <v>64.493859</v>
          </cell>
          <cell r="L430">
            <v>100.47111300000002</v>
          </cell>
          <cell r="M430">
            <v>122.78960999999998</v>
          </cell>
          <cell r="N430">
            <v>962.95468000000005</v>
          </cell>
          <cell r="O430">
            <v>4.4566624254315741E-2</v>
          </cell>
        </row>
        <row r="431">
          <cell r="B431">
            <v>179.04560000000001</v>
          </cell>
          <cell r="C431">
            <v>138.65570000000002</v>
          </cell>
          <cell r="D431">
            <v>137.21350000000001</v>
          </cell>
          <cell r="E431">
            <v>105.47670000000001</v>
          </cell>
          <cell r="F431">
            <v>33.387399999999992</v>
          </cell>
          <cell r="G431">
            <v>21.988399999999999</v>
          </cell>
          <cell r="H431">
            <v>21.392899999999997</v>
          </cell>
          <cell r="I431">
            <v>20.745900000000002</v>
          </cell>
          <cell r="J431">
            <v>49.814599999999999</v>
          </cell>
          <cell r="K431">
            <v>74.716899999999995</v>
          </cell>
          <cell r="L431">
            <v>125.10809999999999</v>
          </cell>
          <cell r="M431">
            <v>166.31220000000002</v>
          </cell>
          <cell r="N431">
            <v>1073.8579000000002</v>
          </cell>
        </row>
        <row r="432">
          <cell r="B432">
            <v>504.000856</v>
          </cell>
          <cell r="C432">
            <v>407.76217099999997</v>
          </cell>
          <cell r="D432">
            <v>400.53067600000003</v>
          </cell>
          <cell r="E432">
            <v>311.17703399999994</v>
          </cell>
          <cell r="F432">
            <v>140.82753199999999</v>
          </cell>
          <cell r="G432">
            <v>104.49520600000001</v>
          </cell>
          <cell r="H432">
            <v>86.691430999999994</v>
          </cell>
          <cell r="I432">
            <v>93.890449000000004</v>
          </cell>
          <cell r="J432">
            <v>161.83869499999997</v>
          </cell>
          <cell r="K432">
            <v>227.36795999999998</v>
          </cell>
          <cell r="L432">
            <v>359.13036299999993</v>
          </cell>
          <cell r="M432">
            <v>435.13397599999996</v>
          </cell>
          <cell r="N432">
            <v>3232.8463489999999</v>
          </cell>
          <cell r="O432">
            <v>4.3224620666680216E-2</v>
          </cell>
        </row>
        <row r="433">
          <cell r="B433">
            <v>90.133787000000012</v>
          </cell>
          <cell r="C433">
            <v>76.296668999999994</v>
          </cell>
          <cell r="D433">
            <v>76.003575999999995</v>
          </cell>
          <cell r="E433">
            <v>67.596542999999997</v>
          </cell>
          <cell r="F433">
            <v>51.379272999999998</v>
          </cell>
          <cell r="G433">
            <v>46.098719000000003</v>
          </cell>
          <cell r="H433">
            <v>32.399298999999992</v>
          </cell>
          <cell r="I433">
            <v>38.763640000000002</v>
          </cell>
          <cell r="J433">
            <v>51.262450000000001</v>
          </cell>
          <cell r="K433">
            <v>56.805779999999992</v>
          </cell>
          <cell r="L433">
            <v>70.578838000000005</v>
          </cell>
          <cell r="M433">
            <v>69.50692699999999</v>
          </cell>
          <cell r="N433">
            <v>726.82550100000014</v>
          </cell>
          <cell r="O433">
            <v>3.5536618343630783E-2</v>
          </cell>
        </row>
        <row r="434">
          <cell r="B434">
            <v>0.95301000000000002</v>
          </cell>
          <cell r="C434">
            <v>0.70904999999999996</v>
          </cell>
          <cell r="D434">
            <v>0.77373999999999998</v>
          </cell>
          <cell r="E434">
            <v>0.57463999999999993</v>
          </cell>
          <cell r="F434">
            <v>0.31088000000000005</v>
          </cell>
          <cell r="G434">
            <v>0.22394999999999998</v>
          </cell>
          <cell r="H434">
            <v>0.19616</v>
          </cell>
          <cell r="I434">
            <v>0.20366999999999999</v>
          </cell>
          <cell r="J434">
            <v>0.29153000000000001</v>
          </cell>
          <cell r="K434">
            <v>0.42242000000000002</v>
          </cell>
          <cell r="L434">
            <v>0.73873000000000011</v>
          </cell>
          <cell r="M434">
            <v>0.77215999999999996</v>
          </cell>
          <cell r="N434">
            <v>6.1699400000000004</v>
          </cell>
          <cell r="O434">
            <v>3.5482086880566782E-3</v>
          </cell>
        </row>
        <row r="435">
          <cell r="B435">
            <v>2.6818</v>
          </cell>
          <cell r="C435">
            <v>2.1749999999999998</v>
          </cell>
          <cell r="D435">
            <v>2.0836000000000001</v>
          </cell>
          <cell r="E435">
            <v>1.7239</v>
          </cell>
          <cell r="F435">
            <v>0.45150000000000001</v>
          </cell>
          <cell r="G435">
            <v>0.16440000000000002</v>
          </cell>
          <cell r="H435">
            <v>0.1095</v>
          </cell>
          <cell r="I435">
            <v>2.3699999999999999E-2</v>
          </cell>
          <cell r="J435">
            <v>0.3906</v>
          </cell>
          <cell r="K435">
            <v>0.84360000000000002</v>
          </cell>
          <cell r="L435">
            <v>1.7124999999999999</v>
          </cell>
          <cell r="M435">
            <v>4.2116999999999996</v>
          </cell>
          <cell r="N435">
            <v>16.5718</v>
          </cell>
          <cell r="O435">
            <v>2.7694344605366763E-2</v>
          </cell>
        </row>
        <row r="436">
          <cell r="B436">
            <v>1.204</v>
          </cell>
          <cell r="C436">
            <v>0.97099999999999997</v>
          </cell>
          <cell r="D436">
            <v>0.91800000000000004</v>
          </cell>
          <cell r="E436">
            <v>0.77200000000000002</v>
          </cell>
          <cell r="F436">
            <v>0.159</v>
          </cell>
          <cell r="G436">
            <v>0.192</v>
          </cell>
          <cell r="H436">
            <v>2.3E-2</v>
          </cell>
          <cell r="I436">
            <v>3.1E-2</v>
          </cell>
          <cell r="J436">
            <v>0.21199999999999999</v>
          </cell>
          <cell r="K436">
            <v>0.46100000000000002</v>
          </cell>
          <cell r="L436">
            <v>0.85899999999999999</v>
          </cell>
          <cell r="M436">
            <v>1.0409999999999999</v>
          </cell>
          <cell r="N436">
            <v>6.843</v>
          </cell>
          <cell r="O436">
            <v>3.3127827199598885E-2</v>
          </cell>
        </row>
        <row r="437">
          <cell r="B437">
            <v>0.154</v>
          </cell>
          <cell r="C437">
            <v>0.13100000000000001</v>
          </cell>
          <cell r="D437">
            <v>0.11899999999999999</v>
          </cell>
          <cell r="E437">
            <v>8.6999999999999994E-2</v>
          </cell>
          <cell r="F437">
            <v>2.9000000000000001E-2</v>
          </cell>
          <cell r="G437">
            <v>1.2999999999999999E-2</v>
          </cell>
          <cell r="H437">
            <v>1.0999999999999999E-2</v>
          </cell>
          <cell r="I437">
            <v>1.2999999999999999E-2</v>
          </cell>
          <cell r="J437">
            <v>2.1000000000000001E-2</v>
          </cell>
          <cell r="K437">
            <v>6.6000000000000003E-2</v>
          </cell>
          <cell r="L437">
            <v>0.104</v>
          </cell>
          <cell r="M437">
            <v>0.33500000000000002</v>
          </cell>
          <cell r="N437">
            <v>1.0830000000000002</v>
          </cell>
          <cell r="O437">
            <v>2.788148306345389E-3</v>
          </cell>
        </row>
        <row r="438">
          <cell r="B438">
            <v>244.65211999999997</v>
          </cell>
          <cell r="C438">
            <v>196.54419999999999</v>
          </cell>
          <cell r="D438">
            <v>191.07159000000001</v>
          </cell>
          <cell r="E438">
            <v>143.09710999999996</v>
          </cell>
          <cell r="F438">
            <v>55.139210000000006</v>
          </cell>
          <cell r="G438">
            <v>36.689479999999996</v>
          </cell>
          <cell r="H438">
            <v>33.470607000000001</v>
          </cell>
          <cell r="I438">
            <v>34.434681000000012</v>
          </cell>
          <cell r="J438">
            <v>66.306470999999988</v>
          </cell>
          <cell r="K438">
            <v>103.27411000000001</v>
          </cell>
          <cell r="L438">
            <v>173.21763999999996</v>
          </cell>
          <cell r="M438">
            <v>175.41364999999999</v>
          </cell>
          <cell r="N438">
            <v>1453.3108689999999</v>
          </cell>
          <cell r="O438">
            <v>4.5009503021172979E-2</v>
          </cell>
        </row>
        <row r="439">
          <cell r="B439">
            <v>157.046436</v>
          </cell>
          <cell r="C439">
            <v>124.799077</v>
          </cell>
          <cell r="D439">
            <v>123.26058499999998</v>
          </cell>
          <cell r="E439">
            <v>92.127231999999978</v>
          </cell>
          <cell r="F439">
            <v>30.745593999999997</v>
          </cell>
          <cell r="G439">
            <v>18.250083999999998</v>
          </cell>
          <cell r="H439">
            <v>18.158246000000002</v>
          </cell>
          <cell r="I439">
            <v>17.660039999999999</v>
          </cell>
          <cell r="J439">
            <v>40.318595999999999</v>
          </cell>
          <cell r="K439">
            <v>61.821915999999995</v>
          </cell>
          <cell r="L439">
            <v>107.089483</v>
          </cell>
          <cell r="M439">
            <v>177.12181799999999</v>
          </cell>
          <cell r="N439">
            <v>968.39910699999984</v>
          </cell>
          <cell r="O439">
            <v>5.66131649767532E-2</v>
          </cell>
        </row>
        <row r="440">
          <cell r="B440">
            <v>7.1757029999999995</v>
          </cell>
          <cell r="C440">
            <v>6.1361750000000015</v>
          </cell>
          <cell r="D440">
            <v>6.3005849999999999</v>
          </cell>
          <cell r="E440">
            <v>5.1986090000000003</v>
          </cell>
          <cell r="F440">
            <v>2.6130749999999998</v>
          </cell>
          <cell r="G440">
            <v>2.8635729999999997</v>
          </cell>
          <cell r="H440">
            <v>2.3236190000000003</v>
          </cell>
          <cell r="I440">
            <v>2.7607179999999998</v>
          </cell>
          <cell r="J440">
            <v>3.0360479999999996</v>
          </cell>
          <cell r="K440">
            <v>3.6731340000000001</v>
          </cell>
          <cell r="L440">
            <v>4.8301719999999992</v>
          </cell>
          <cell r="M440">
            <v>6.7317209999999994</v>
          </cell>
          <cell r="N440">
            <v>53.643131999999987</v>
          </cell>
          <cell r="O440">
            <v>2.6659854997622658E-2</v>
          </cell>
        </row>
        <row r="448">
          <cell r="B448">
            <v>484.17200000000003</v>
          </cell>
          <cell r="C448">
            <v>485.33600000000001</v>
          </cell>
          <cell r="D448">
            <v>485.33600000000001</v>
          </cell>
          <cell r="E448">
            <v>484.68500000000006</v>
          </cell>
          <cell r="F448">
            <v>484.68700000000001</v>
          </cell>
          <cell r="G448">
            <v>484.68700000000001</v>
          </cell>
          <cell r="H448">
            <v>484.68700000000001</v>
          </cell>
          <cell r="I448">
            <v>484.68700000000001</v>
          </cell>
          <cell r="J448">
            <v>484.68700000000001</v>
          </cell>
          <cell r="K448">
            <v>445.98799999999994</v>
          </cell>
          <cell r="L448">
            <v>445.98799999999994</v>
          </cell>
          <cell r="M448">
            <v>445.98799999999994</v>
          </cell>
          <cell r="N448">
            <v>445.98799999999994</v>
          </cell>
          <cell r="O448">
            <v>1.1704106753210496E-2</v>
          </cell>
        </row>
        <row r="449">
          <cell r="B449">
            <v>335.15499299999993</v>
          </cell>
          <cell r="C449">
            <v>280.345888</v>
          </cell>
          <cell r="D449">
            <v>271.94481999999994</v>
          </cell>
          <cell r="E449">
            <v>225.75027399999993</v>
          </cell>
          <cell r="F449">
            <v>128.31832900000001</v>
          </cell>
          <cell r="G449">
            <v>75.658520999999993</v>
          </cell>
          <cell r="H449">
            <v>107.55261999999998</v>
          </cell>
          <cell r="I449">
            <v>105.84556599999999</v>
          </cell>
          <cell r="J449">
            <v>136.33723399999994</v>
          </cell>
          <cell r="K449">
            <v>169.02946899999992</v>
          </cell>
          <cell r="L449">
            <v>233.000923</v>
          </cell>
          <cell r="M449">
            <v>307.88353699999988</v>
          </cell>
          <cell r="N449">
            <v>2376.822173999999</v>
          </cell>
          <cell r="O449">
            <v>1.5730807158118379E-2</v>
          </cell>
        </row>
        <row r="450">
          <cell r="B450">
            <v>300.18173513259848</v>
          </cell>
          <cell r="C450">
            <v>249.46787036949721</v>
          </cell>
          <cell r="D450">
            <v>239.11910006905026</v>
          </cell>
          <cell r="E450">
            <v>194.22454371133472</v>
          </cell>
          <cell r="F450">
            <v>85.61814058736519</v>
          </cell>
          <cell r="G450">
            <v>47.669538892546363</v>
          </cell>
          <cell r="H450">
            <v>60.670559415717449</v>
          </cell>
          <cell r="I450">
            <v>60.356361772897912</v>
          </cell>
          <cell r="J450">
            <v>100.43087046588678</v>
          </cell>
          <cell r="K450">
            <v>137.60756873113212</v>
          </cell>
          <cell r="L450">
            <v>203.8041326129682</v>
          </cell>
          <cell r="M450">
            <v>273.26601424904277</v>
          </cell>
          <cell r="N450">
            <v>1952.4164360100372</v>
          </cell>
          <cell r="O450">
            <v>2.3789651589983817E-2</v>
          </cell>
        </row>
        <row r="451">
          <cell r="B451">
            <v>0.11541999999999999</v>
          </cell>
          <cell r="C451">
            <v>0.71347800000000006</v>
          </cell>
          <cell r="D451">
            <v>0.65083799999999992</v>
          </cell>
          <cell r="E451">
            <v>0.62537799999999999</v>
          </cell>
          <cell r="F451">
            <v>3.3840000000000002E-2</v>
          </cell>
          <cell r="G451">
            <v>0</v>
          </cell>
          <cell r="H451">
            <v>0</v>
          </cell>
          <cell r="I451">
            <v>0</v>
          </cell>
          <cell r="J451">
            <v>0</v>
          </cell>
          <cell r="K451">
            <v>5.985E-2</v>
          </cell>
          <cell r="L451">
            <v>9.5890000000000003E-2</v>
          </cell>
          <cell r="M451">
            <v>0.13499</v>
          </cell>
          <cell r="N451">
            <v>2.429684</v>
          </cell>
          <cell r="O451">
            <v>3.2159654131775061E-4</v>
          </cell>
        </row>
        <row r="452">
          <cell r="B452">
            <v>1.04877</v>
          </cell>
          <cell r="C452">
            <v>0.88829999999999998</v>
          </cell>
          <cell r="D452">
            <v>1.0416500000000002</v>
          </cell>
          <cell r="E452">
            <v>0.98758000000000001</v>
          </cell>
          <cell r="F452">
            <v>0.84092999999999996</v>
          </cell>
          <cell r="G452">
            <v>0.68370000000000009</v>
          </cell>
          <cell r="H452">
            <v>0.59229999999999994</v>
          </cell>
          <cell r="I452">
            <v>0.59499999999999997</v>
          </cell>
          <cell r="J452">
            <v>0.59269000000000005</v>
          </cell>
          <cell r="K452">
            <v>0.76946999999999999</v>
          </cell>
          <cell r="L452">
            <v>0.81684000000000001</v>
          </cell>
          <cell r="M452">
            <v>1.06386</v>
          </cell>
          <cell r="N452">
            <v>9.9210899999999977</v>
          </cell>
          <cell r="O452">
            <v>1.6466346250397838E-2</v>
          </cell>
        </row>
        <row r="453">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row>
        <row r="455">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row>
        <row r="456">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row>
        <row r="457">
          <cell r="B457">
            <v>12.585956999999999</v>
          </cell>
          <cell r="C457">
            <v>9.9368999999999996</v>
          </cell>
          <cell r="D457">
            <v>9.9068729999999992</v>
          </cell>
          <cell r="E457">
            <v>8.116541999999999</v>
          </cell>
          <cell r="F457">
            <v>4.0111400000000001</v>
          </cell>
          <cell r="G457">
            <v>2.8058799999999997</v>
          </cell>
          <cell r="H457">
            <v>2.803121</v>
          </cell>
          <cell r="I457">
            <v>3.1275599999999999</v>
          </cell>
          <cell r="J457">
            <v>6.0394570000000005</v>
          </cell>
          <cell r="K457">
            <v>6.7177049999999996</v>
          </cell>
          <cell r="L457">
            <v>8.9910239999999995</v>
          </cell>
          <cell r="M457">
            <v>11.378513</v>
          </cell>
          <cell r="N457">
            <v>86.420671999999996</v>
          </cell>
          <cell r="O457">
            <v>2.3799802066219351E-3</v>
          </cell>
        </row>
        <row r="458">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row>
        <row r="459">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row>
        <row r="460">
          <cell r="B460">
            <v>0.32969999999999999</v>
          </cell>
          <cell r="C460">
            <v>0.32650000000000001</v>
          </cell>
          <cell r="D460">
            <v>0.35</v>
          </cell>
          <cell r="E460">
            <v>0.30049999999999999</v>
          </cell>
          <cell r="F460">
            <v>2.5499999999999998E-2</v>
          </cell>
          <cell r="G460">
            <v>3.0000000000000001E-3</v>
          </cell>
          <cell r="H460">
            <v>5.4600000000000003E-2</v>
          </cell>
          <cell r="I460">
            <v>0.1714</v>
          </cell>
          <cell r="J460">
            <v>0.216</v>
          </cell>
          <cell r="K460">
            <v>0.23699999999999999</v>
          </cell>
          <cell r="L460">
            <v>0.28699999999999998</v>
          </cell>
          <cell r="M460">
            <v>0.37589999999999996</v>
          </cell>
          <cell r="N460">
            <v>2.6770999999999998</v>
          </cell>
          <cell r="O460">
            <v>3.2547786648564297E-3</v>
          </cell>
        </row>
        <row r="461">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row>
        <row r="462">
          <cell r="B462">
            <v>63.164999999999999</v>
          </cell>
          <cell r="C462">
            <v>55.235999999999997</v>
          </cell>
          <cell r="D462">
            <v>61.325000000000003</v>
          </cell>
          <cell r="E462">
            <v>53.962000000000003</v>
          </cell>
          <cell r="F462">
            <v>39.529000000000003</v>
          </cell>
          <cell r="G462">
            <v>4.1349999999999998</v>
          </cell>
          <cell r="H462">
            <v>30.303999999999998</v>
          </cell>
          <cell r="I462">
            <v>29.709</v>
          </cell>
          <cell r="J462">
            <v>45.384999999999998</v>
          </cell>
          <cell r="K462">
            <v>56.558</v>
          </cell>
          <cell r="L462">
            <v>62.103999999999999</v>
          </cell>
          <cell r="M462">
            <v>60.787999999999997</v>
          </cell>
          <cell r="N462">
            <v>562.19999999999993</v>
          </cell>
          <cell r="O462">
            <v>0.21853653024263733</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row>
        <row r="464">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row>
        <row r="465">
          <cell r="B465">
            <v>44.416387999999998</v>
          </cell>
          <cell r="C465">
            <v>37.449178000000003</v>
          </cell>
          <cell r="D465">
            <v>22.964478</v>
          </cell>
          <cell r="E465">
            <v>17.914035999999999</v>
          </cell>
          <cell r="F465">
            <v>0.46104299999999998</v>
          </cell>
          <cell r="G465">
            <v>0</v>
          </cell>
          <cell r="H465">
            <v>0</v>
          </cell>
          <cell r="I465">
            <v>0</v>
          </cell>
          <cell r="J465">
            <v>0</v>
          </cell>
          <cell r="K465">
            <v>2.29E-2</v>
          </cell>
          <cell r="L465">
            <v>6.9190139999999998</v>
          </cell>
          <cell r="M465">
            <v>36.932425000000002</v>
          </cell>
          <cell r="N465">
            <v>167.07946200000001</v>
          </cell>
          <cell r="O465">
            <v>0.29144668284637054</v>
          </cell>
        </row>
        <row r="466">
          <cell r="B466">
            <v>178.5205001325985</v>
          </cell>
          <cell r="C466">
            <v>144.91751436949721</v>
          </cell>
          <cell r="D466">
            <v>142.88026106905025</v>
          </cell>
          <cell r="E466">
            <v>112.31850771133473</v>
          </cell>
          <cell r="F466">
            <v>40.716687587365186</v>
          </cell>
          <cell r="G466">
            <v>40.041958892546361</v>
          </cell>
          <cell r="H466">
            <v>26.916538415717444</v>
          </cell>
          <cell r="I466">
            <v>26.753401772897917</v>
          </cell>
          <cell r="J466">
            <v>48.197723465886774</v>
          </cell>
          <cell r="K466">
            <v>73.242643731132119</v>
          </cell>
          <cell r="L466">
            <v>124.59036461296819</v>
          </cell>
          <cell r="M466">
            <v>162.59232624904274</v>
          </cell>
          <cell r="N466">
            <v>1121.6884280100373</v>
          </cell>
          <cell r="O466">
            <v>5.1913000414035501E-2</v>
          </cell>
        </row>
        <row r="467">
          <cell r="B467">
            <v>274.40180200000003</v>
          </cell>
          <cell r="C467">
            <v>229.81620300000012</v>
          </cell>
          <cell r="D467">
            <v>217.56421</v>
          </cell>
          <cell r="E467">
            <v>174.04927500000002</v>
          </cell>
          <cell r="F467">
            <v>68.763198999999986</v>
          </cell>
          <cell r="G467">
            <v>43.222271000000006</v>
          </cell>
          <cell r="H467">
            <v>41.322822000000002</v>
          </cell>
          <cell r="I467">
            <v>41.375196000000003</v>
          </cell>
          <cell r="J467">
            <v>80.913759999999982</v>
          </cell>
          <cell r="K467">
            <v>113.60897300000002</v>
          </cell>
          <cell r="L467">
            <v>181.06832199999999</v>
          </cell>
          <cell r="M467">
            <v>247.19982699999997</v>
          </cell>
          <cell r="N467">
            <v>1713.3058600000002</v>
          </cell>
          <cell r="O467">
            <v>2.2907675741350345E-2</v>
          </cell>
        </row>
        <row r="468">
          <cell r="B468">
            <v>30.075917</v>
          </cell>
          <cell r="C468">
            <v>27.604737</v>
          </cell>
          <cell r="D468">
            <v>26.634824999999999</v>
          </cell>
          <cell r="E468">
            <v>18.558962000000001</v>
          </cell>
          <cell r="F468">
            <v>7.7750690000000002</v>
          </cell>
          <cell r="G468">
            <v>4.6757580000000001</v>
          </cell>
          <cell r="H468">
            <v>4.1097029999999997</v>
          </cell>
          <cell r="I468">
            <v>4.0061770000000001</v>
          </cell>
          <cell r="J468">
            <v>7.9860369999999996</v>
          </cell>
          <cell r="K468">
            <v>9.6208960000000001</v>
          </cell>
          <cell r="L468">
            <v>15.421958</v>
          </cell>
          <cell r="M468">
            <v>19.458050999999998</v>
          </cell>
          <cell r="N468">
            <v>175.92809</v>
          </cell>
          <cell r="O468">
            <v>8.60163736915159E-3</v>
          </cell>
        </row>
        <row r="469">
          <cell r="B469">
            <v>1.522</v>
          </cell>
          <cell r="C469">
            <v>1.27</v>
          </cell>
          <cell r="D469">
            <v>1.048</v>
          </cell>
          <cell r="E469">
            <v>0.80900000000000005</v>
          </cell>
          <cell r="F469">
            <v>1.9E-2</v>
          </cell>
          <cell r="G469">
            <v>2.1999999999999999E-2</v>
          </cell>
          <cell r="H469">
            <v>0</v>
          </cell>
          <cell r="I469">
            <v>6.0000000000000001E-3</v>
          </cell>
          <cell r="J469">
            <v>0.55100000000000005</v>
          </cell>
          <cell r="K469">
            <v>0.318</v>
          </cell>
          <cell r="L469">
            <v>0.46700000000000003</v>
          </cell>
          <cell r="M469">
            <v>0.67500000000000004</v>
          </cell>
          <cell r="N469">
            <v>6.7069999999999999</v>
          </cell>
          <cell r="O469">
            <v>3.8570611174170472E-3</v>
          </cell>
        </row>
        <row r="470">
          <cell r="B470">
            <v>1.3620000000000001</v>
          </cell>
          <cell r="C470">
            <v>1.0840000000000001</v>
          </cell>
          <cell r="D470">
            <v>0.91</v>
          </cell>
          <cell r="E470">
            <v>0.66100000000000003</v>
          </cell>
          <cell r="F470">
            <v>0.13</v>
          </cell>
          <cell r="G470">
            <v>0</v>
          </cell>
          <cell r="H470">
            <v>0</v>
          </cell>
          <cell r="I470">
            <v>0</v>
          </cell>
          <cell r="J470">
            <v>0.13800000000000001</v>
          </cell>
          <cell r="K470">
            <v>0.38300000000000001</v>
          </cell>
          <cell r="L470">
            <v>0.73399999999999999</v>
          </cell>
          <cell r="M470">
            <v>1.177</v>
          </cell>
          <cell r="N470">
            <v>6.5790000000000006</v>
          </cell>
          <cell r="O470">
            <v>1.0994647120934838E-2</v>
          </cell>
        </row>
        <row r="471">
          <cell r="B471">
            <v>0.15430000000000002</v>
          </cell>
          <cell r="C471">
            <v>0.1169</v>
          </cell>
          <cell r="D471">
            <v>0.11</v>
          </cell>
          <cell r="E471">
            <v>0.17699999999999999</v>
          </cell>
          <cell r="F471">
            <v>1.4E-2</v>
          </cell>
          <cell r="G471">
            <v>1.1800000000000001E-2</v>
          </cell>
          <cell r="H471">
            <v>5.0000000000000001E-3</v>
          </cell>
          <cell r="I471">
            <v>5.0000000000000001E-3</v>
          </cell>
          <cell r="J471">
            <v>1.4E-2</v>
          </cell>
          <cell r="K471">
            <v>2.5999999999999999E-2</v>
          </cell>
          <cell r="L471">
            <v>0.19839999999999999</v>
          </cell>
          <cell r="M471">
            <v>0.33639999999999998</v>
          </cell>
          <cell r="N471">
            <v>1.1688000000000001</v>
          </cell>
          <cell r="O471">
            <v>5.658308407261608E-3</v>
          </cell>
        </row>
        <row r="472">
          <cell r="B472">
            <v>1.04877</v>
          </cell>
          <cell r="C472">
            <v>0.88829999999999998</v>
          </cell>
          <cell r="D472">
            <v>1.0416500000000002</v>
          </cell>
          <cell r="E472">
            <v>0.98758000000000001</v>
          </cell>
          <cell r="F472">
            <v>0.84092999999999996</v>
          </cell>
          <cell r="G472">
            <v>0.68370000000000009</v>
          </cell>
          <cell r="H472">
            <v>0.59229999999999994</v>
          </cell>
          <cell r="I472">
            <v>0.59499999999999997</v>
          </cell>
          <cell r="J472">
            <v>0.59269000000000005</v>
          </cell>
          <cell r="K472">
            <v>0.76946999999999999</v>
          </cell>
          <cell r="L472">
            <v>0.81684000000000001</v>
          </cell>
          <cell r="M472">
            <v>1.06386</v>
          </cell>
          <cell r="N472">
            <v>9.9210899999999977</v>
          </cell>
          <cell r="O472">
            <v>2.5541523804801628E-2</v>
          </cell>
        </row>
        <row r="473">
          <cell r="B473">
            <v>151.15054700000002</v>
          </cell>
          <cell r="C473">
            <v>123.01838700000005</v>
          </cell>
          <cell r="D473">
            <v>114.54854700000001</v>
          </cell>
          <cell r="E473">
            <v>95.377441000000005</v>
          </cell>
          <cell r="F473">
            <v>37.752372999999992</v>
          </cell>
          <cell r="G473">
            <v>26.638308000000002</v>
          </cell>
          <cell r="H473">
            <v>25.169837000000008</v>
          </cell>
          <cell r="I473">
            <v>24.861977999999997</v>
          </cell>
          <cell r="J473">
            <v>46.922990999999996</v>
          </cell>
          <cell r="K473">
            <v>66.974672000000012</v>
          </cell>
          <cell r="L473">
            <v>105.58355999999999</v>
          </cell>
          <cell r="M473">
            <v>144.94399699999997</v>
          </cell>
          <cell r="N473">
            <v>962.94263800000022</v>
          </cell>
          <cell r="O473">
            <v>2.9822641871590717E-2</v>
          </cell>
        </row>
        <row r="474">
          <cell r="B474">
            <v>86.87540300000002</v>
          </cell>
          <cell r="C474">
            <v>74.05703400000003</v>
          </cell>
          <cell r="D474">
            <v>71.516919000000001</v>
          </cell>
          <cell r="E474">
            <v>56.093924000000001</v>
          </cell>
          <cell r="F474">
            <v>21.713948000000002</v>
          </cell>
          <cell r="G474">
            <v>11.041513</v>
          </cell>
          <cell r="H474">
            <v>11.317682999999999</v>
          </cell>
          <cell r="I474">
            <v>11.756567000000002</v>
          </cell>
          <cell r="J474">
            <v>24.339745999999991</v>
          </cell>
          <cell r="K474">
            <v>34.758164000000001</v>
          </cell>
          <cell r="L474">
            <v>56.624468999999991</v>
          </cell>
          <cell r="M474">
            <v>77.810485</v>
          </cell>
          <cell r="N474">
            <v>537.90585500000009</v>
          </cell>
          <cell r="O474">
            <v>3.1446283552878672E-2</v>
          </cell>
        </row>
        <row r="475">
          <cell r="B475">
            <v>2.2128649999999999</v>
          </cell>
          <cell r="C475">
            <v>1.776845</v>
          </cell>
          <cell r="D475">
            <v>1.7542690000000001</v>
          </cell>
          <cell r="E475">
            <v>1.384368</v>
          </cell>
          <cell r="F475">
            <v>0.51787899999999998</v>
          </cell>
          <cell r="G475">
            <v>0.14919200000000002</v>
          </cell>
          <cell r="H475">
            <v>0.128299</v>
          </cell>
          <cell r="I475">
            <v>0.14447399999999999</v>
          </cell>
          <cell r="J475">
            <v>0.36929600000000001</v>
          </cell>
          <cell r="K475">
            <v>0.75877099999999997</v>
          </cell>
          <cell r="L475">
            <v>1.2220949999999999</v>
          </cell>
          <cell r="M475">
            <v>1.7350340000000002</v>
          </cell>
          <cell r="N475">
            <v>12.153387</v>
          </cell>
          <cell r="O475">
            <v>6.0400562582735165E-3</v>
          </cell>
        </row>
        <row r="483">
          <cell r="B483">
            <v>6109.2849999999989</v>
          </cell>
          <cell r="C483">
            <v>6125.8599999999988</v>
          </cell>
          <cell r="D483">
            <v>6125.8599999999988</v>
          </cell>
          <cell r="E483">
            <v>6109.1299999999983</v>
          </cell>
          <cell r="F483">
            <v>6110.1299999999983</v>
          </cell>
          <cell r="G483">
            <v>6109.2199999999984</v>
          </cell>
          <cell r="H483">
            <v>6109.0699999999988</v>
          </cell>
          <cell r="I483">
            <v>6109.0699999999988</v>
          </cell>
          <cell r="J483">
            <v>6108.6299999999983</v>
          </cell>
          <cell r="K483">
            <v>6101.8399999999974</v>
          </cell>
          <cell r="L483">
            <v>6127.3559999999989</v>
          </cell>
          <cell r="M483">
            <v>6121.1089999999986</v>
          </cell>
          <cell r="N483">
            <v>6121.1089999999986</v>
          </cell>
          <cell r="O483">
            <v>0.16063686283944309</v>
          </cell>
        </row>
        <row r="484">
          <cell r="B484">
            <v>3743.7091550000027</v>
          </cell>
          <cell r="C484">
            <v>2997.3783829999988</v>
          </cell>
          <cell r="D484">
            <v>3202.814245</v>
          </cell>
          <cell r="E484">
            <v>2756.9797890000004</v>
          </cell>
          <cell r="F484">
            <v>1983.6920960000002</v>
          </cell>
          <cell r="G484">
            <v>1727.4648079999997</v>
          </cell>
          <cell r="H484">
            <v>1666.5365019999986</v>
          </cell>
          <cell r="I484">
            <v>1585.1389919999999</v>
          </cell>
          <cell r="J484">
            <v>1854.8920889999999</v>
          </cell>
          <cell r="K484">
            <v>2006.0316200000009</v>
          </cell>
          <cell r="L484">
            <v>2799.2946399999992</v>
          </cell>
          <cell r="M484">
            <v>3382.2375449999995</v>
          </cell>
          <cell r="N484">
            <v>29706.169864000003</v>
          </cell>
          <cell r="O484">
            <v>0.19660790556765143</v>
          </cell>
        </row>
        <row r="485">
          <cell r="B485">
            <v>2139.1870179999996</v>
          </cell>
          <cell r="C485">
            <v>1677.8003819999994</v>
          </cell>
          <cell r="D485">
            <v>1784.4808600000001</v>
          </cell>
          <cell r="E485">
            <v>1386.8153219999999</v>
          </cell>
          <cell r="F485">
            <v>636.67043200000012</v>
          </cell>
          <cell r="G485">
            <v>473.27443800000003</v>
          </cell>
          <cell r="H485">
            <v>445.24300100000005</v>
          </cell>
          <cell r="I485">
            <v>455.98537399999992</v>
          </cell>
          <cell r="J485">
            <v>664.38356600000009</v>
          </cell>
          <cell r="K485">
            <v>911.87741299999982</v>
          </cell>
          <cell r="L485">
            <v>1421.771385</v>
          </cell>
          <cell r="M485">
            <v>2002.0980189999998</v>
          </cell>
          <cell r="N485">
            <v>13999.58721</v>
          </cell>
          <cell r="O485">
            <v>0.17058107890656041</v>
          </cell>
        </row>
        <row r="486">
          <cell r="B486">
            <v>74.141695999999996</v>
          </cell>
          <cell r="C486">
            <v>79.101620999999994</v>
          </cell>
          <cell r="D486">
            <v>89.49401300000001</v>
          </cell>
          <cell r="E486">
            <v>84.148202999999995</v>
          </cell>
          <cell r="F486">
            <v>54.209178000000009</v>
          </cell>
          <cell r="G486">
            <v>42.405510999999997</v>
          </cell>
          <cell r="H486">
            <v>32.680713000000004</v>
          </cell>
          <cell r="I486">
            <v>24.696981999999995</v>
          </cell>
          <cell r="J486">
            <v>50.691786000000008</v>
          </cell>
          <cell r="K486">
            <v>66.561958000000004</v>
          </cell>
          <cell r="L486">
            <v>81.492729999999995</v>
          </cell>
          <cell r="M486">
            <v>79.360516000000004</v>
          </cell>
          <cell r="N486">
            <v>758.98490700000002</v>
          </cell>
          <cell r="O486">
            <v>0.10046035657458938</v>
          </cell>
        </row>
        <row r="487">
          <cell r="B487">
            <v>0.115282</v>
          </cell>
          <cell r="C487">
            <v>0.11099799999999999</v>
          </cell>
          <cell r="D487">
            <v>0.126473</v>
          </cell>
          <cell r="E487">
            <v>0.16252800000000003</v>
          </cell>
          <cell r="F487">
            <v>6.2502000000000002E-2</v>
          </cell>
          <cell r="G487">
            <v>4.4965000000000005E-2</v>
          </cell>
          <cell r="H487">
            <v>5.5458E-2</v>
          </cell>
          <cell r="I487">
            <v>3.7086000000000001E-2</v>
          </cell>
          <cell r="J487">
            <v>5.2978999999999998E-2</v>
          </cell>
          <cell r="K487">
            <v>9.4856999999999997E-2</v>
          </cell>
          <cell r="L487">
            <v>0.13278700000000002</v>
          </cell>
          <cell r="M487">
            <v>0.12649199999999999</v>
          </cell>
          <cell r="N487">
            <v>1.1224069999999999</v>
          </cell>
          <cell r="O487">
            <v>1.8628943287350775E-3</v>
          </cell>
        </row>
        <row r="488">
          <cell r="B488">
            <v>1364.4119619999999</v>
          </cell>
          <cell r="C488">
            <v>1008.9824829999998</v>
          </cell>
          <cell r="D488">
            <v>1097.4478819999999</v>
          </cell>
          <cell r="E488">
            <v>757.08278400000006</v>
          </cell>
          <cell r="F488">
            <v>290.37268900000004</v>
          </cell>
          <cell r="G488">
            <v>201.62461300000001</v>
          </cell>
          <cell r="H488">
            <v>216.125539</v>
          </cell>
          <cell r="I488">
            <v>213.83398399999999</v>
          </cell>
          <cell r="J488">
            <v>342.55353500000001</v>
          </cell>
          <cell r="K488">
            <v>496.03025199999996</v>
          </cell>
          <cell r="L488">
            <v>843.22719099999995</v>
          </cell>
          <cell r="M488">
            <v>1239.1609989999999</v>
          </cell>
          <cell r="N488">
            <v>8070.8539129999981</v>
          </cell>
          <cell r="O488">
            <v>0.97307404221117499</v>
          </cell>
        </row>
        <row r="489">
          <cell r="B489">
            <v>0.219</v>
          </cell>
          <cell r="C489">
            <v>0.16500000000000001</v>
          </cell>
          <cell r="D489">
            <v>0.14499999999999999</v>
          </cell>
          <cell r="E489">
            <v>6.4000000000000001E-2</v>
          </cell>
          <cell r="F489">
            <v>3.0325999999999999E-2</v>
          </cell>
          <cell r="G489">
            <v>1.7752E-2</v>
          </cell>
          <cell r="H489">
            <v>1.7899000000000002E-2</v>
          </cell>
          <cell r="I489">
            <v>1.6553000000000002E-2</v>
          </cell>
          <cell r="J489">
            <v>1.5695999999999998E-2</v>
          </cell>
          <cell r="K489">
            <v>0</v>
          </cell>
          <cell r="L489">
            <v>7.2859999999999999E-3</v>
          </cell>
          <cell r="M489">
            <v>0</v>
          </cell>
          <cell r="N489">
            <v>0.69851200000000002</v>
          </cell>
          <cell r="O489">
            <v>1.249101391153163E-2</v>
          </cell>
        </row>
        <row r="490">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B492">
            <v>53.866204999999994</v>
          </cell>
          <cell r="C492">
            <v>39.405110000000001</v>
          </cell>
          <cell r="D492">
            <v>50.302835999999999</v>
          </cell>
          <cell r="E492">
            <v>17.793157999999998</v>
          </cell>
          <cell r="F492">
            <v>10.142320999999999</v>
          </cell>
          <cell r="G492">
            <v>16.170329000000002</v>
          </cell>
          <cell r="H492">
            <v>11.528240000000002</v>
          </cell>
          <cell r="I492">
            <v>13.554586</v>
          </cell>
          <cell r="J492">
            <v>18.522849999999998</v>
          </cell>
          <cell r="K492">
            <v>14.634207</v>
          </cell>
          <cell r="L492">
            <v>27.890414</v>
          </cell>
          <cell r="M492">
            <v>87.950416000000018</v>
          </cell>
          <cell r="N492">
            <v>361.76067200000006</v>
          </cell>
          <cell r="O492">
            <v>9.9627001152484702E-3</v>
          </cell>
        </row>
        <row r="493">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row>
        <row r="494">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row>
        <row r="495">
          <cell r="B495">
            <v>62.973839999999996</v>
          </cell>
          <cell r="C495">
            <v>49.64678</v>
          </cell>
          <cell r="D495">
            <v>53.351469999999999</v>
          </cell>
          <cell r="E495">
            <v>51.606010000000005</v>
          </cell>
          <cell r="F495">
            <v>52.615319999999997</v>
          </cell>
          <cell r="G495">
            <v>46.832190000000004</v>
          </cell>
          <cell r="H495">
            <v>47.525750000000002</v>
          </cell>
          <cell r="I495">
            <v>42.014769999999999</v>
          </cell>
          <cell r="J495">
            <v>50.792089999999995</v>
          </cell>
          <cell r="K495">
            <v>37.934179999999998</v>
          </cell>
          <cell r="L495">
            <v>55.495449999999998</v>
          </cell>
          <cell r="M495">
            <v>47.681989999999999</v>
          </cell>
          <cell r="N495">
            <v>598.46984000000009</v>
          </cell>
          <cell r="O495">
            <v>0.72761079780062066</v>
          </cell>
        </row>
        <row r="496">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row>
        <row r="497">
          <cell r="B497">
            <v>5.1999999999999998E-2</v>
          </cell>
          <cell r="C497">
            <v>0.32800000000000001</v>
          </cell>
          <cell r="D497">
            <v>5.58</v>
          </cell>
          <cell r="E497">
            <v>4.3630000000000004</v>
          </cell>
          <cell r="F497">
            <v>0.56000000000000005</v>
          </cell>
          <cell r="G497">
            <v>1.1559999999999999</v>
          </cell>
          <cell r="H497">
            <v>1.0229999999999999</v>
          </cell>
          <cell r="I497">
            <v>1.27</v>
          </cell>
          <cell r="J497">
            <v>5.0949999999999998</v>
          </cell>
          <cell r="K497">
            <v>0</v>
          </cell>
          <cell r="L497">
            <v>0.20899999999999999</v>
          </cell>
          <cell r="M497">
            <v>4.3959999999999999</v>
          </cell>
          <cell r="N497">
            <v>24.032</v>
          </cell>
          <cell r="O497">
            <v>9.3416397986322685E-3</v>
          </cell>
        </row>
        <row r="498">
          <cell r="B498">
            <v>329.79052199999995</v>
          </cell>
          <cell r="C498">
            <v>264.42772599999995</v>
          </cell>
          <cell r="D498">
            <v>279.88391799999994</v>
          </cell>
          <cell r="E498">
            <v>283.81661199999996</v>
          </cell>
          <cell r="F498">
            <v>151.649665</v>
          </cell>
          <cell r="G498">
            <v>111.57327199999999</v>
          </cell>
          <cell r="H498">
            <v>89.955542000000008</v>
          </cell>
          <cell r="I498">
            <v>111.30842999999999</v>
          </cell>
          <cell r="J498">
            <v>134.52588500000002</v>
          </cell>
          <cell r="K498">
            <v>180.24208899999996</v>
          </cell>
          <cell r="L498">
            <v>245.80269900000002</v>
          </cell>
          <cell r="M498">
            <v>232.17043699999999</v>
          </cell>
          <cell r="N498">
            <v>2415.1467969999994</v>
          </cell>
          <cell r="O498">
            <v>0.72982498246394567</v>
          </cell>
        </row>
        <row r="499">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row>
        <row r="500">
          <cell r="B500">
            <v>0.60853599999999997</v>
          </cell>
          <cell r="C500">
            <v>0.51403999999999994</v>
          </cell>
          <cell r="D500">
            <v>0.51902700000000002</v>
          </cell>
          <cell r="E500">
            <v>0.15793399999999999</v>
          </cell>
          <cell r="F500">
            <v>0.12732399999999999</v>
          </cell>
          <cell r="G500">
            <v>1.2218999999999999E-2</v>
          </cell>
          <cell r="H500">
            <v>0.14069499999999999</v>
          </cell>
          <cell r="I500">
            <v>8.9203999999999992E-2</v>
          </cell>
          <cell r="J500">
            <v>0.198967</v>
          </cell>
          <cell r="K500">
            <v>0.21192900000000001</v>
          </cell>
          <cell r="L500">
            <v>0.34898499999999993</v>
          </cell>
          <cell r="M500">
            <v>1.083537</v>
          </cell>
          <cell r="N500">
            <v>4.012397</v>
          </cell>
          <cell r="O500">
            <v>6.9990636905015212E-3</v>
          </cell>
        </row>
        <row r="501">
          <cell r="B501">
            <v>253.00797499999999</v>
          </cell>
          <cell r="C501">
            <v>235.11862400000001</v>
          </cell>
          <cell r="D501">
            <v>207.63024100000004</v>
          </cell>
          <cell r="E501">
            <v>187.621093</v>
          </cell>
          <cell r="F501">
            <v>76.90110700000001</v>
          </cell>
          <cell r="G501">
            <v>53.437587000000001</v>
          </cell>
          <cell r="H501">
            <v>46.190165000000007</v>
          </cell>
          <cell r="I501">
            <v>49.163778999999991</v>
          </cell>
          <cell r="J501">
            <v>61.934777999999987</v>
          </cell>
          <cell r="K501">
            <v>116.16794099999997</v>
          </cell>
          <cell r="L501">
            <v>167.16484299999999</v>
          </cell>
          <cell r="M501">
            <v>310.16763199999997</v>
          </cell>
          <cell r="N501">
            <v>1764.5057649999999</v>
          </cell>
          <cell r="O501">
            <v>8.1663308831241094E-2</v>
          </cell>
        </row>
        <row r="502">
          <cell r="B502">
            <v>2036.2939550000001</v>
          </cell>
          <cell r="C502">
            <v>1593.9027489999999</v>
          </cell>
          <cell r="D502">
            <v>1695.9495769999999</v>
          </cell>
          <cell r="E502">
            <v>1318.1807740000002</v>
          </cell>
          <cell r="F502">
            <v>600.05354899999998</v>
          </cell>
          <cell r="G502">
            <v>449.09138200000001</v>
          </cell>
          <cell r="H502">
            <v>423.74542199999991</v>
          </cell>
          <cell r="I502">
            <v>433.32205899999991</v>
          </cell>
          <cell r="J502">
            <v>624.41767900000002</v>
          </cell>
          <cell r="K502">
            <v>866.75678400000004</v>
          </cell>
          <cell r="L502">
            <v>1353.4985809999998</v>
          </cell>
          <cell r="M502">
            <v>1920.0048169999995</v>
          </cell>
          <cell r="N502">
            <v>13315.217327999997</v>
          </cell>
          <cell r="O502">
            <v>0.17803048953292744</v>
          </cell>
        </row>
        <row r="503">
          <cell r="B503">
            <v>612.8090279999999</v>
          </cell>
          <cell r="C503">
            <v>491.06888000000004</v>
          </cell>
          <cell r="D503">
            <v>554.99947199999997</v>
          </cell>
          <cell r="E503">
            <v>457.28166000000004</v>
          </cell>
          <cell r="F503">
            <v>278.20193099999995</v>
          </cell>
          <cell r="G503">
            <v>232.996803</v>
          </cell>
          <cell r="H503">
            <v>232.65796499999999</v>
          </cell>
          <cell r="I503">
            <v>235.83859699999999</v>
          </cell>
          <cell r="J503">
            <v>251.22895400000002</v>
          </cell>
          <cell r="K503">
            <v>296.08053599999994</v>
          </cell>
          <cell r="L503">
            <v>418.28111899999999</v>
          </cell>
          <cell r="M503">
            <v>572.96934999999985</v>
          </cell>
          <cell r="N503">
            <v>4634.4142950000005</v>
          </cell>
          <cell r="O503">
            <v>0.22659002996054992</v>
          </cell>
        </row>
        <row r="504">
          <cell r="B504">
            <v>97.380565000000004</v>
          </cell>
          <cell r="C504">
            <v>74.89749999999998</v>
          </cell>
          <cell r="D504">
            <v>88.51185199999999</v>
          </cell>
          <cell r="E504">
            <v>59.14171799999999</v>
          </cell>
          <cell r="F504">
            <v>34.922561999999992</v>
          </cell>
          <cell r="G504">
            <v>29.518426000000002</v>
          </cell>
          <cell r="H504">
            <v>27.969200000000001</v>
          </cell>
          <cell r="I504">
            <v>29.799457999999998</v>
          </cell>
          <cell r="J504">
            <v>34.621246000000006</v>
          </cell>
          <cell r="K504">
            <v>45.157712000000011</v>
          </cell>
          <cell r="L504">
            <v>61.536078000000003</v>
          </cell>
          <cell r="M504">
            <v>98.95775900000001</v>
          </cell>
          <cell r="N504">
            <v>682.41407599999991</v>
          </cell>
          <cell r="O504">
            <v>0.39244264179479371</v>
          </cell>
        </row>
        <row r="505">
          <cell r="B505">
            <v>9.3526590000000009</v>
          </cell>
          <cell r="C505">
            <v>7.2491499999999993</v>
          </cell>
          <cell r="D505">
            <v>7.06996</v>
          </cell>
          <cell r="E505">
            <v>4.6169450000000003</v>
          </cell>
          <cell r="F505">
            <v>1.1057440000000001</v>
          </cell>
          <cell r="G505">
            <v>0.44245500000000004</v>
          </cell>
          <cell r="H505">
            <v>0.44248900000000002</v>
          </cell>
          <cell r="I505">
            <v>0.37966800000000001</v>
          </cell>
          <cell r="J505">
            <v>0.88691600000000004</v>
          </cell>
          <cell r="K505">
            <v>2.2292589999999999</v>
          </cell>
          <cell r="L505">
            <v>5.238435</v>
          </cell>
          <cell r="M505">
            <v>8.6354109999999995</v>
          </cell>
          <cell r="N505">
            <v>47.649090999999999</v>
          </cell>
          <cell r="O505">
            <v>7.9629874020111277E-2</v>
          </cell>
        </row>
        <row r="506">
          <cell r="B506">
            <v>11.643803999999999</v>
          </cell>
          <cell r="C506">
            <v>8.6315340000000003</v>
          </cell>
          <cell r="D506">
            <v>8.4469169999999991</v>
          </cell>
          <cell r="E506">
            <v>7.9628170000000003</v>
          </cell>
          <cell r="F506">
            <v>3.698366</v>
          </cell>
          <cell r="G506">
            <v>2.3147959999999999</v>
          </cell>
          <cell r="H506">
            <v>0.73886300000000005</v>
          </cell>
          <cell r="I506">
            <v>0.53913599999999995</v>
          </cell>
          <cell r="J506">
            <v>2.2868090000000003</v>
          </cell>
          <cell r="K506">
            <v>3.3312709999999996</v>
          </cell>
          <cell r="L506">
            <v>7.050389</v>
          </cell>
          <cell r="M506">
            <v>10.514911</v>
          </cell>
          <cell r="N506">
            <v>67.159613000000007</v>
          </cell>
          <cell r="O506">
            <v>0.32512816809234768</v>
          </cell>
        </row>
        <row r="507">
          <cell r="B507">
            <v>3.4450000000000001E-2</v>
          </cell>
          <cell r="C507">
            <v>2.2460000000000001E-2</v>
          </cell>
          <cell r="D507">
            <v>2.6010000000000002E-2</v>
          </cell>
          <cell r="E507">
            <v>4.4749999999999998E-2</v>
          </cell>
          <cell r="F507">
            <v>0</v>
          </cell>
          <cell r="G507">
            <v>0</v>
          </cell>
          <cell r="H507">
            <v>0</v>
          </cell>
          <cell r="I507">
            <v>0</v>
          </cell>
          <cell r="J507">
            <v>3.9823560000000002</v>
          </cell>
          <cell r="K507">
            <v>3.9309020000000001</v>
          </cell>
          <cell r="L507">
            <v>3.6955280000000004</v>
          </cell>
          <cell r="M507">
            <v>3.1678809999999999</v>
          </cell>
          <cell r="N507">
            <v>14.904337</v>
          </cell>
          <cell r="O507">
            <v>3.8370731268468058E-2</v>
          </cell>
        </row>
        <row r="508">
          <cell r="B508">
            <v>843.99369300000012</v>
          </cell>
          <cell r="C508">
            <v>655.07370800000012</v>
          </cell>
          <cell r="D508">
            <v>670.19019899999978</v>
          </cell>
          <cell r="E508">
            <v>519.32386099999997</v>
          </cell>
          <cell r="F508">
            <v>191.81581699999998</v>
          </cell>
          <cell r="G508">
            <v>128.17479399999999</v>
          </cell>
          <cell r="H508">
            <v>113.44023699999998</v>
          </cell>
          <cell r="I508">
            <v>118.34744599999999</v>
          </cell>
          <cell r="J508">
            <v>231.21233599999996</v>
          </cell>
          <cell r="K508">
            <v>354.54125200000004</v>
          </cell>
          <cell r="L508">
            <v>568.86683299999982</v>
          </cell>
          <cell r="M508">
            <v>809.96910199999991</v>
          </cell>
          <cell r="N508">
            <v>5204.9492779999991</v>
          </cell>
          <cell r="O508">
            <v>0.16119894597251036</v>
          </cell>
        </row>
        <row r="509">
          <cell r="B509">
            <v>452.08598500000005</v>
          </cell>
          <cell r="C509">
            <v>349.97862999999984</v>
          </cell>
          <cell r="D509">
            <v>359.75273699999997</v>
          </cell>
          <cell r="E509">
            <v>264.643799</v>
          </cell>
          <cell r="F509">
            <v>88.41321099999999</v>
          </cell>
          <cell r="G509">
            <v>54.295318000000009</v>
          </cell>
          <cell r="H509">
            <v>47.200839999999985</v>
          </cell>
          <cell r="I509">
            <v>47.036936999999988</v>
          </cell>
          <cell r="J509">
            <v>97.986366999999973</v>
          </cell>
          <cell r="K509">
            <v>158.19763000000003</v>
          </cell>
          <cell r="L509">
            <v>283.06435299999998</v>
          </cell>
          <cell r="M509">
            <v>407.52558599999992</v>
          </cell>
          <cell r="N509">
            <v>2610.1813929999998</v>
          </cell>
          <cell r="O509">
            <v>0.15259269525654415</v>
          </cell>
        </row>
        <row r="510">
          <cell r="B510">
            <v>8.9937709999999988</v>
          </cell>
          <cell r="C510">
            <v>6.9808870000000001</v>
          </cell>
          <cell r="D510">
            <v>6.9524300000000006</v>
          </cell>
          <cell r="E510">
            <v>5.1652239999999994</v>
          </cell>
          <cell r="F510">
            <v>1.8959180000000015</v>
          </cell>
          <cell r="G510">
            <v>1.3487899999999995</v>
          </cell>
          <cell r="H510">
            <v>1.295828</v>
          </cell>
          <cell r="I510">
            <v>1.380817</v>
          </cell>
          <cell r="J510">
            <v>2.2126950000000001</v>
          </cell>
          <cell r="K510">
            <v>3.2882220000000002</v>
          </cell>
          <cell r="L510">
            <v>5.7658460000000007</v>
          </cell>
          <cell r="M510">
            <v>8.2648170000000007</v>
          </cell>
          <cell r="N510">
            <v>53.545245000000001</v>
          </cell>
          <cell r="O510">
            <v>2.6611206584883598E-2</v>
          </cell>
        </row>
        <row r="518">
          <cell r="B518">
            <v>1262.9279999999999</v>
          </cell>
          <cell r="C518">
            <v>1281.4599999999996</v>
          </cell>
          <cell r="D518">
            <v>1281.4599999999996</v>
          </cell>
          <cell r="E518">
            <v>1353.2359999999996</v>
          </cell>
          <cell r="F518">
            <v>1353.2359999999996</v>
          </cell>
          <cell r="G518">
            <v>1353.2359999999996</v>
          </cell>
          <cell r="H518">
            <v>1354.2359999999996</v>
          </cell>
          <cell r="I518">
            <v>1354.2359999999996</v>
          </cell>
          <cell r="J518">
            <v>1352.0749999999996</v>
          </cell>
          <cell r="K518">
            <v>1350.8239999999994</v>
          </cell>
          <cell r="L518">
            <v>1350.8239999999994</v>
          </cell>
          <cell r="M518">
            <v>1350.8239999999994</v>
          </cell>
          <cell r="N518">
            <v>1350.8239999999994</v>
          </cell>
          <cell r="O518">
            <v>3.5449806498826897E-2</v>
          </cell>
        </row>
        <row r="519">
          <cell r="B519">
            <v>895.41137600000002</v>
          </cell>
          <cell r="C519">
            <v>655.52853300000004</v>
          </cell>
          <cell r="D519">
            <v>669.43163000000004</v>
          </cell>
          <cell r="E519">
            <v>541.60190799999987</v>
          </cell>
          <cell r="F519">
            <v>369.37061999999997</v>
          </cell>
          <cell r="G519">
            <v>317.456749</v>
          </cell>
          <cell r="H519">
            <v>312.78262099999984</v>
          </cell>
          <cell r="I519">
            <v>288.73486699999984</v>
          </cell>
          <cell r="J519">
            <v>403.65098899999987</v>
          </cell>
          <cell r="K519">
            <v>563.40011799999991</v>
          </cell>
          <cell r="L519">
            <v>666.69955799999968</v>
          </cell>
          <cell r="M519">
            <v>807.05377299999986</v>
          </cell>
          <cell r="N519">
            <v>6491.1227419999987</v>
          </cell>
          <cell r="O519">
            <v>4.2960975882446739E-2</v>
          </cell>
        </row>
        <row r="520">
          <cell r="B520">
            <v>505.573013</v>
          </cell>
          <cell r="C520">
            <v>392.38388700000002</v>
          </cell>
          <cell r="D520">
            <v>393.02921800000001</v>
          </cell>
          <cell r="E520">
            <v>287.597489</v>
          </cell>
          <cell r="F520">
            <v>136.21423600000003</v>
          </cell>
          <cell r="G520">
            <v>102.443196</v>
          </cell>
          <cell r="H520">
            <v>100.95606100000001</v>
          </cell>
          <cell r="I520">
            <v>95.998296000000011</v>
          </cell>
          <cell r="J520">
            <v>159.06801400000001</v>
          </cell>
          <cell r="K520">
            <v>209.62449500000002</v>
          </cell>
          <cell r="L520">
            <v>315.81397000000004</v>
          </cell>
          <cell r="M520">
            <v>453.799374</v>
          </cell>
          <cell r="N520">
            <v>3152.5012490000004</v>
          </cell>
          <cell r="O520">
            <v>3.8412351467375823E-2</v>
          </cell>
        </row>
        <row r="521">
          <cell r="B521">
            <v>19.178827000000002</v>
          </cell>
          <cell r="C521">
            <v>19.918504000000002</v>
          </cell>
          <cell r="D521">
            <v>16.185248999999999</v>
          </cell>
          <cell r="E521">
            <v>12.712969999999999</v>
          </cell>
          <cell r="F521">
            <v>11.056182999999999</v>
          </cell>
          <cell r="G521">
            <v>10.503829000000001</v>
          </cell>
          <cell r="H521">
            <v>5.3757539999999997</v>
          </cell>
          <cell r="I521">
            <v>5.4002199999999991</v>
          </cell>
          <cell r="J521">
            <v>5.5558510000000005</v>
          </cell>
          <cell r="K521">
            <v>7.1423310000000004</v>
          </cell>
          <cell r="L521">
            <v>8.0227900000000005</v>
          </cell>
          <cell r="M521">
            <v>10.192689</v>
          </cell>
          <cell r="N521">
            <v>131.24519700000002</v>
          </cell>
          <cell r="O521">
            <v>1.737180695916293E-2</v>
          </cell>
        </row>
        <row r="522">
          <cell r="B522">
            <v>4.1430009999999999</v>
          </cell>
          <cell r="C522">
            <v>3.4387639999999995</v>
          </cell>
          <cell r="D522">
            <v>3.7701199999999999</v>
          </cell>
          <cell r="E522">
            <v>3.4177780000000002</v>
          </cell>
          <cell r="F522">
            <v>2.6153020000000002</v>
          </cell>
          <cell r="G522">
            <v>2.4355100000000003</v>
          </cell>
          <cell r="H522">
            <v>2.2636599999999998</v>
          </cell>
          <cell r="I522">
            <v>2.347289</v>
          </cell>
          <cell r="J522">
            <v>2.0266109999999999</v>
          </cell>
          <cell r="K522">
            <v>2.79799</v>
          </cell>
          <cell r="L522">
            <v>3.1163440000000002</v>
          </cell>
          <cell r="M522">
            <v>3.9108710000000002</v>
          </cell>
          <cell r="N522">
            <v>36.283239999999999</v>
          </cell>
          <cell r="O522">
            <v>6.0220438775002043E-2</v>
          </cell>
        </row>
        <row r="523">
          <cell r="B523">
            <v>71.095623000000003</v>
          </cell>
          <cell r="C523">
            <v>57.389991000000002</v>
          </cell>
          <cell r="D523">
            <v>0</v>
          </cell>
          <cell r="E523">
            <v>0</v>
          </cell>
          <cell r="F523">
            <v>0</v>
          </cell>
          <cell r="G523">
            <v>0</v>
          </cell>
          <cell r="H523">
            <v>0</v>
          </cell>
          <cell r="I523">
            <v>0</v>
          </cell>
          <cell r="J523">
            <v>0</v>
          </cell>
          <cell r="K523">
            <v>0</v>
          </cell>
          <cell r="L523">
            <v>0</v>
          </cell>
          <cell r="M523">
            <v>0</v>
          </cell>
          <cell r="N523">
            <v>128.485614</v>
          </cell>
          <cell r="O523">
            <v>1.549105176833657E-2</v>
          </cell>
        </row>
        <row r="524">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row>
        <row r="526">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row>
        <row r="527">
          <cell r="B527">
            <v>184.38093599999999</v>
          </cell>
          <cell r="C527">
            <v>160.22312900000003</v>
          </cell>
          <cell r="D527">
            <v>167.99426199999999</v>
          </cell>
          <cell r="E527">
            <v>133.71916000000002</v>
          </cell>
          <cell r="F527">
            <v>67.839217000000005</v>
          </cell>
          <cell r="G527">
            <v>51.145141000000002</v>
          </cell>
          <cell r="H527">
            <v>29.843512</v>
          </cell>
          <cell r="I527">
            <v>52.152300000000004</v>
          </cell>
          <cell r="J527">
            <v>77.216335999999998</v>
          </cell>
          <cell r="K527">
            <v>92.531976</v>
          </cell>
          <cell r="L527">
            <v>135.13385300000002</v>
          </cell>
          <cell r="M527">
            <v>179.322238</v>
          </cell>
          <cell r="N527">
            <v>1331.5020599999998</v>
          </cell>
          <cell r="O527">
            <v>3.6668871862930337E-2</v>
          </cell>
        </row>
        <row r="528">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row>
        <row r="529">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row>
        <row r="531">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row>
        <row r="532">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row>
        <row r="533">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row>
        <row r="535">
          <cell r="B535">
            <v>48.067900000000002</v>
          </cell>
          <cell r="C535">
            <v>16.549983000000001</v>
          </cell>
          <cell r="D535">
            <v>13.216415000000001</v>
          </cell>
          <cell r="E535">
            <v>3.4300509999999997</v>
          </cell>
          <cell r="F535">
            <v>0.37148100000000001</v>
          </cell>
          <cell r="G535">
            <v>0.10100000000000001</v>
          </cell>
          <cell r="H535">
            <v>26.955648</v>
          </cell>
          <cell r="I535">
            <v>0.123</v>
          </cell>
          <cell r="J535">
            <v>0.83283600000000002</v>
          </cell>
          <cell r="K535">
            <v>12.398132</v>
          </cell>
          <cell r="L535">
            <v>3.3102849999999999</v>
          </cell>
          <cell r="M535">
            <v>32.990507000000001</v>
          </cell>
          <cell r="N535">
            <v>158.347238</v>
          </cell>
          <cell r="O535">
            <v>0.2762145430716359</v>
          </cell>
        </row>
        <row r="536">
          <cell r="B536">
            <v>178.706726</v>
          </cell>
          <cell r="C536">
            <v>134.863516</v>
          </cell>
          <cell r="D536">
            <v>191.86317199999999</v>
          </cell>
          <cell r="E536">
            <v>134.31752999999998</v>
          </cell>
          <cell r="F536">
            <v>54.332053000000002</v>
          </cell>
          <cell r="G536">
            <v>38.257715999999995</v>
          </cell>
          <cell r="H536">
            <v>36.517487000000003</v>
          </cell>
          <cell r="I536">
            <v>35.975487000000001</v>
          </cell>
          <cell r="J536">
            <v>73.436380000000014</v>
          </cell>
          <cell r="K536">
            <v>94.754066000000009</v>
          </cell>
          <cell r="L536">
            <v>166.23069800000002</v>
          </cell>
          <cell r="M536">
            <v>227.38306900000001</v>
          </cell>
          <cell r="N536">
            <v>1366.6378999999997</v>
          </cell>
          <cell r="O536">
            <v>6.3249537123602859E-2</v>
          </cell>
        </row>
        <row r="537">
          <cell r="B537">
            <v>491.46698799999996</v>
          </cell>
          <cell r="C537">
            <v>378.74801100000002</v>
          </cell>
          <cell r="D537">
            <v>378.82519499999995</v>
          </cell>
          <cell r="E537">
            <v>270.10659500000003</v>
          </cell>
          <cell r="F537">
            <v>125.00248000000001</v>
          </cell>
          <cell r="G537">
            <v>93.826202999999992</v>
          </cell>
          <cell r="H537">
            <v>91.879486</v>
          </cell>
          <cell r="I537">
            <v>90.168642000000006</v>
          </cell>
          <cell r="J537">
            <v>150.23688299999998</v>
          </cell>
          <cell r="K537">
            <v>194.90843699999999</v>
          </cell>
          <cell r="L537">
            <v>296.96473300000002</v>
          </cell>
          <cell r="M537">
            <v>431.13693700000005</v>
          </cell>
          <cell r="N537">
            <v>2993.2705900000001</v>
          </cell>
          <cell r="O537">
            <v>4.0021384203892479E-2</v>
          </cell>
        </row>
        <row r="538">
          <cell r="B538">
            <v>89.435012999999998</v>
          </cell>
          <cell r="C538">
            <v>70.548342000000005</v>
          </cell>
          <cell r="D538">
            <v>71.215845999999999</v>
          </cell>
          <cell r="E538">
            <v>48.056517000000014</v>
          </cell>
          <cell r="F538">
            <v>25.976352000000002</v>
          </cell>
          <cell r="G538">
            <v>21.288157000000002</v>
          </cell>
          <cell r="H538">
            <v>20.438624000000001</v>
          </cell>
          <cell r="I538">
            <v>19.452545999999998</v>
          </cell>
          <cell r="J538">
            <v>40.030945000000003</v>
          </cell>
          <cell r="K538">
            <v>31.852405000000001</v>
          </cell>
          <cell r="L538">
            <v>49.92407200000001</v>
          </cell>
          <cell r="M538">
            <v>64.535031000000004</v>
          </cell>
          <cell r="N538">
            <v>552.75385000000006</v>
          </cell>
          <cell r="O538">
            <v>2.702574769101633E-2</v>
          </cell>
        </row>
        <row r="539">
          <cell r="B539">
            <v>12.790766000000001</v>
          </cell>
          <cell r="C539">
            <v>9.1095779999999991</v>
          </cell>
          <cell r="D539">
            <v>9.3985049999999983</v>
          </cell>
          <cell r="E539">
            <v>3.5521449999999999</v>
          </cell>
          <cell r="F539">
            <v>0.44145299999999998</v>
          </cell>
          <cell r="G539">
            <v>0.35314200000000001</v>
          </cell>
          <cell r="H539">
            <v>0.32101200000000002</v>
          </cell>
          <cell r="I539">
            <v>0.35386900000000004</v>
          </cell>
          <cell r="J539">
            <v>0.35881299999999999</v>
          </cell>
          <cell r="K539">
            <v>0.98850099999999996</v>
          </cell>
          <cell r="L539">
            <v>5.2486319999999997</v>
          </cell>
          <cell r="M539">
            <v>9.8539530000000006</v>
          </cell>
          <cell r="N539">
            <v>52.770369000000002</v>
          </cell>
          <cell r="O539">
            <v>3.0347180322297589E-2</v>
          </cell>
        </row>
        <row r="540">
          <cell r="B540">
            <v>0.22282999999999997</v>
          </cell>
          <cell r="C540">
            <v>0.20770999999999998</v>
          </cell>
          <cell r="D540">
            <v>0.19711000000000001</v>
          </cell>
          <cell r="E540">
            <v>9.5909999999999995E-2</v>
          </cell>
          <cell r="F540">
            <v>1.0199999999999999E-2</v>
          </cell>
          <cell r="G540">
            <v>6.1999999999999998E-3</v>
          </cell>
          <cell r="H540">
            <v>0</v>
          </cell>
          <cell r="I540">
            <v>3.0999999999999999E-3</v>
          </cell>
          <cell r="J540">
            <v>1.8890000000000001E-2</v>
          </cell>
          <cell r="K540">
            <v>2.649E-2</v>
          </cell>
          <cell r="L540">
            <v>5.9639999999999999E-2</v>
          </cell>
          <cell r="M540">
            <v>0.17630000000000001</v>
          </cell>
          <cell r="N540">
            <v>1.0243799999999998</v>
          </cell>
          <cell r="O540">
            <v>1.7119161905674461E-3</v>
          </cell>
        </row>
        <row r="541">
          <cell r="B541">
            <v>5.3376760000000001</v>
          </cell>
          <cell r="C541">
            <v>3.7894399999999999</v>
          </cell>
          <cell r="D541">
            <v>3.602624</v>
          </cell>
          <cell r="E541">
            <v>2.0195690000000002</v>
          </cell>
          <cell r="F541">
            <v>0.16822200000000001</v>
          </cell>
          <cell r="G541">
            <v>3.7045000000000002E-2</v>
          </cell>
          <cell r="H541">
            <v>3.7615000000000003E-2</v>
          </cell>
          <cell r="I541">
            <v>3.8172999999999999E-2</v>
          </cell>
          <cell r="J541">
            <v>0.23878899999999997</v>
          </cell>
          <cell r="K541">
            <v>0.47181400000000001</v>
          </cell>
          <cell r="L541">
            <v>1.954253</v>
          </cell>
          <cell r="M541">
            <v>4.2104939999999997</v>
          </cell>
          <cell r="N541">
            <v>21.905714000000007</v>
          </cell>
          <cell r="O541">
            <v>0.10604832793743013</v>
          </cell>
        </row>
        <row r="542">
          <cell r="B542">
            <v>1.168183</v>
          </cell>
          <cell r="C542">
            <v>1.0428040000000001</v>
          </cell>
          <cell r="D542">
            <v>1.215797</v>
          </cell>
          <cell r="E542">
            <v>1.1238229999999998</v>
          </cell>
          <cell r="F542">
            <v>0.65943399999999996</v>
          </cell>
          <cell r="G542">
            <v>0.46380399999999999</v>
          </cell>
          <cell r="H542">
            <v>0.30954499999999996</v>
          </cell>
          <cell r="I542">
            <v>0.34057100000000001</v>
          </cell>
          <cell r="J542">
            <v>0.49263599999999996</v>
          </cell>
          <cell r="K542">
            <v>0.565083</v>
          </cell>
          <cell r="L542">
            <v>0.894258</v>
          </cell>
          <cell r="M542">
            <v>0.87766000000000011</v>
          </cell>
          <cell r="N542">
            <v>9.1535980000000006</v>
          </cell>
          <cell r="O542">
            <v>2.3565640591566517E-2</v>
          </cell>
        </row>
        <row r="543">
          <cell r="B543">
            <v>241.37414399999997</v>
          </cell>
          <cell r="C543">
            <v>186.72750799999997</v>
          </cell>
          <cell r="D543">
            <v>184.57544499999997</v>
          </cell>
          <cell r="E543">
            <v>135.07895900000003</v>
          </cell>
          <cell r="F543">
            <v>57.07615899999999</v>
          </cell>
          <cell r="G543">
            <v>42.429158999999991</v>
          </cell>
          <cell r="H543">
            <v>39.144549999999995</v>
          </cell>
          <cell r="I543">
            <v>40.733315000000005</v>
          </cell>
          <cell r="J543">
            <v>66.282302000000001</v>
          </cell>
          <cell r="K543">
            <v>102.045193</v>
          </cell>
          <cell r="L543">
            <v>162.764364</v>
          </cell>
          <cell r="M543">
            <v>229.79090100000002</v>
          </cell>
          <cell r="N543">
            <v>1488.0219989999998</v>
          </cell>
          <cell r="O543">
            <v>4.6084517833164536E-2</v>
          </cell>
        </row>
        <row r="544">
          <cell r="B544">
            <v>138.68617599999999</v>
          </cell>
          <cell r="C544">
            <v>105.33350899999999</v>
          </cell>
          <cell r="D544">
            <v>106.531858</v>
          </cell>
          <cell r="E544">
            <v>78.558911999999978</v>
          </cell>
          <cell r="F544">
            <v>40.085820000000005</v>
          </cell>
          <cell r="G544">
            <v>29.010156000000002</v>
          </cell>
          <cell r="H544">
            <v>31.37443</v>
          </cell>
          <cell r="I544">
            <v>29.026948000000001</v>
          </cell>
          <cell r="J544">
            <v>41.962257999999991</v>
          </cell>
          <cell r="K544">
            <v>58.016201000000009</v>
          </cell>
          <cell r="L544">
            <v>74.362014000000016</v>
          </cell>
          <cell r="M544">
            <v>119.33296800000002</v>
          </cell>
          <cell r="N544">
            <v>852.28125</v>
          </cell>
          <cell r="O544">
            <v>4.9824848726180669E-2</v>
          </cell>
        </row>
        <row r="545">
          <cell r="B545">
            <v>2.4521999999999999</v>
          </cell>
          <cell r="C545">
            <v>1.98912</v>
          </cell>
          <cell r="D545">
            <v>2.0880100000000001</v>
          </cell>
          <cell r="E545">
            <v>1.62076</v>
          </cell>
          <cell r="F545">
            <v>0.58484000000000003</v>
          </cell>
          <cell r="G545">
            <v>0.23854</v>
          </cell>
          <cell r="H545">
            <v>0.25370999999999999</v>
          </cell>
          <cell r="I545">
            <v>0.22012000000000001</v>
          </cell>
          <cell r="J545">
            <v>0.85224999999999995</v>
          </cell>
          <cell r="K545">
            <v>0.94274999999999987</v>
          </cell>
          <cell r="L545">
            <v>1.7575000000000001</v>
          </cell>
          <cell r="M545">
            <v>2.3596300000000001</v>
          </cell>
          <cell r="N545">
            <v>15.35943</v>
          </cell>
          <cell r="O545">
            <v>7.6334129156764279E-3</v>
          </cell>
        </row>
        <row r="553">
          <cell r="B553">
            <v>3723.8229999999985</v>
          </cell>
          <cell r="C553">
            <v>3724.1529999999984</v>
          </cell>
          <cell r="D553">
            <v>3724.1529999999984</v>
          </cell>
          <cell r="E553">
            <v>3724.2369999999987</v>
          </cell>
          <cell r="F553">
            <v>3724.2369999999987</v>
          </cell>
          <cell r="G553">
            <v>3724.2369999999987</v>
          </cell>
          <cell r="H553">
            <v>3516.8269999999993</v>
          </cell>
          <cell r="I553">
            <v>3516.8269999999993</v>
          </cell>
          <cell r="J553">
            <v>3516.8269999999993</v>
          </cell>
          <cell r="K553">
            <v>3516.8269999999993</v>
          </cell>
          <cell r="L553">
            <v>3516.8269999999993</v>
          </cell>
          <cell r="M553">
            <v>3516.8539999999994</v>
          </cell>
          <cell r="N553">
            <v>3516.8539999999994</v>
          </cell>
          <cell r="O553">
            <v>9.2293143877089395E-2</v>
          </cell>
        </row>
        <row r="554">
          <cell r="B554">
            <v>936.42424900000003</v>
          </cell>
          <cell r="C554">
            <v>756.43817499999955</v>
          </cell>
          <cell r="D554">
            <v>768.63031100000001</v>
          </cell>
          <cell r="E554">
            <v>612.04364700000008</v>
          </cell>
          <cell r="F554">
            <v>310.25478799999996</v>
          </cell>
          <cell r="G554">
            <v>248.42957300000012</v>
          </cell>
          <cell r="H554">
            <v>225.20850900000008</v>
          </cell>
          <cell r="I554">
            <v>207.40522199999998</v>
          </cell>
          <cell r="J554">
            <v>347.76942100000002</v>
          </cell>
          <cell r="K554">
            <v>455.09534300000018</v>
          </cell>
          <cell r="L554">
            <v>674.56595800000002</v>
          </cell>
          <cell r="M554">
            <v>873.61557099999936</v>
          </cell>
          <cell r="N554">
            <v>6415.8807669999997</v>
          </cell>
          <cell r="O554">
            <v>4.2462992898331012E-2</v>
          </cell>
        </row>
        <row r="555">
          <cell r="B555">
            <v>658.29075999999998</v>
          </cell>
          <cell r="C555">
            <v>513.67099900000005</v>
          </cell>
          <cell r="D555">
            <v>503.84687199999996</v>
          </cell>
          <cell r="E555">
            <v>377.01946599999997</v>
          </cell>
          <cell r="F555">
            <v>129.45441100000002</v>
          </cell>
          <cell r="G555">
            <v>85.554650999999978</v>
          </cell>
          <cell r="H555">
            <v>76.641875999999982</v>
          </cell>
          <cell r="I555">
            <v>75.411660999999995</v>
          </cell>
          <cell r="J555">
            <v>167.77485899999999</v>
          </cell>
          <cell r="K555">
            <v>254.40351799999996</v>
          </cell>
          <cell r="L555">
            <v>448.35456099999999</v>
          </cell>
          <cell r="M555">
            <v>612.25796400000013</v>
          </cell>
          <cell r="N555">
            <v>3902.6815980000001</v>
          </cell>
          <cell r="O555">
            <v>4.7553090503989169E-2</v>
          </cell>
        </row>
        <row r="556">
          <cell r="B556">
            <v>6.443918</v>
          </cell>
          <cell r="C556">
            <v>5.1695310000000001</v>
          </cell>
          <cell r="D556">
            <v>4.7339319999999994</v>
          </cell>
          <cell r="E556">
            <v>3.8283390000000002</v>
          </cell>
          <cell r="F556">
            <v>1.4323240000000002</v>
          </cell>
          <cell r="G556">
            <v>0.68209400000000009</v>
          </cell>
          <cell r="H556">
            <v>0.30829099999999998</v>
          </cell>
          <cell r="I556">
            <v>0.23627799999999999</v>
          </cell>
          <cell r="J556">
            <v>1.445319</v>
          </cell>
          <cell r="K556">
            <v>2.641626</v>
          </cell>
          <cell r="L556">
            <v>4.9520859999999995</v>
          </cell>
          <cell r="M556">
            <v>6.7998880000000002</v>
          </cell>
          <cell r="N556">
            <v>38.673625999999999</v>
          </cell>
          <cell r="O556">
            <v>5.1188979150441931E-3</v>
          </cell>
        </row>
        <row r="557">
          <cell r="B557">
            <v>5.8810920000000007</v>
          </cell>
          <cell r="C557">
            <v>5.4985160000000004</v>
          </cell>
          <cell r="D557">
            <v>5.7744020000000003</v>
          </cell>
          <cell r="E557">
            <v>5.2323570000000013</v>
          </cell>
          <cell r="F557">
            <v>2.8515350000000002</v>
          </cell>
          <cell r="G557">
            <v>2.918094</v>
          </cell>
          <cell r="H557">
            <v>2.3713679999999999</v>
          </cell>
          <cell r="I557">
            <v>1.9598519999999999</v>
          </cell>
          <cell r="J557">
            <v>2.4409029999999996</v>
          </cell>
          <cell r="K557">
            <v>3.0687019999999996</v>
          </cell>
          <cell r="L557">
            <v>4.0257689999999995</v>
          </cell>
          <cell r="M557">
            <v>5.2883680000000002</v>
          </cell>
          <cell r="N557">
            <v>47.310957999999992</v>
          </cell>
          <cell r="O557">
            <v>7.8523490449741884E-2</v>
          </cell>
        </row>
        <row r="558">
          <cell r="B558">
            <v>0.72499999999999998</v>
          </cell>
          <cell r="C558">
            <v>0</v>
          </cell>
          <cell r="D558">
            <v>0</v>
          </cell>
          <cell r="E558">
            <v>0</v>
          </cell>
          <cell r="F558">
            <v>0</v>
          </cell>
          <cell r="G558">
            <v>0</v>
          </cell>
          <cell r="H558">
            <v>0</v>
          </cell>
          <cell r="I558">
            <v>0</v>
          </cell>
          <cell r="J558">
            <v>0</v>
          </cell>
          <cell r="K558">
            <v>0</v>
          </cell>
          <cell r="L558">
            <v>0</v>
          </cell>
          <cell r="M558">
            <v>0</v>
          </cell>
          <cell r="N558">
            <v>0.72499999999999998</v>
          </cell>
          <cell r="O558">
            <v>8.7410661648424016E-5</v>
          </cell>
        </row>
        <row r="559">
          <cell r="B559">
            <v>2.95</v>
          </cell>
          <cell r="C559">
            <v>3.6320000000000001</v>
          </cell>
          <cell r="D559">
            <v>4.0810000000000004</v>
          </cell>
          <cell r="E559">
            <v>3.9049999999999998</v>
          </cell>
          <cell r="F559">
            <v>2.2080000000000002</v>
          </cell>
          <cell r="G559">
            <v>1.76</v>
          </cell>
          <cell r="H559">
            <v>1.7809999999999999</v>
          </cell>
          <cell r="I559">
            <v>1.448</v>
          </cell>
          <cell r="J559">
            <v>1.829</v>
          </cell>
          <cell r="K559">
            <v>1.843</v>
          </cell>
          <cell r="L559">
            <v>3.6720000000000002</v>
          </cell>
          <cell r="M559">
            <v>4.01</v>
          </cell>
          <cell r="N559">
            <v>33.119</v>
          </cell>
          <cell r="O559">
            <v>0.59224449935865964</v>
          </cell>
        </row>
        <row r="560">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B562">
            <v>570.76815099999999</v>
          </cell>
          <cell r="C562">
            <v>440.19753900000001</v>
          </cell>
          <cell r="D562">
            <v>437.73326999999995</v>
          </cell>
          <cell r="E562">
            <v>322.078217</v>
          </cell>
          <cell r="F562">
            <v>103.57471700000001</v>
          </cell>
          <cell r="G562">
            <v>66.037845999999988</v>
          </cell>
          <cell r="H562">
            <v>59.647604000000001</v>
          </cell>
          <cell r="I562">
            <v>59.700832000000005</v>
          </cell>
          <cell r="J562">
            <v>140.37249499999999</v>
          </cell>
          <cell r="K562">
            <v>215.35423299999997</v>
          </cell>
          <cell r="L562">
            <v>385.98328900000001</v>
          </cell>
          <cell r="M562">
            <v>528.07909000000006</v>
          </cell>
          <cell r="N562">
            <v>3329.5272830000004</v>
          </cell>
          <cell r="O562">
            <v>9.1693443797193699E-2</v>
          </cell>
        </row>
        <row r="563">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row>
        <row r="564">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row>
        <row r="565">
          <cell r="B565">
            <v>4.1289999999999996</v>
          </cell>
          <cell r="C565">
            <v>4.3860000000000001</v>
          </cell>
          <cell r="D565">
            <v>4.7469999999999999</v>
          </cell>
          <cell r="E565">
            <v>3.2679999999999998</v>
          </cell>
          <cell r="F565">
            <v>1.274</v>
          </cell>
          <cell r="G565">
            <v>1.198</v>
          </cell>
          <cell r="H565">
            <v>0.76400000000000001</v>
          </cell>
          <cell r="I565">
            <v>0.48</v>
          </cell>
          <cell r="J565">
            <v>0.76100000000000001</v>
          </cell>
          <cell r="K565">
            <v>1.0620000000000001</v>
          </cell>
          <cell r="L565">
            <v>1.976</v>
          </cell>
          <cell r="M565">
            <v>2.5409999999999999</v>
          </cell>
          <cell r="N565">
            <v>26.586000000000002</v>
          </cell>
          <cell r="O565">
            <v>3.2322866379243607E-2</v>
          </cell>
        </row>
        <row r="566">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row>
        <row r="567">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row>
        <row r="569">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row>
        <row r="570">
          <cell r="B570">
            <v>1.8687000000000002E-2</v>
          </cell>
          <cell r="C570">
            <v>3.1216000000000001E-2</v>
          </cell>
          <cell r="D570">
            <v>2.9161000000000003E-2</v>
          </cell>
          <cell r="E570">
            <v>2.9807E-2</v>
          </cell>
          <cell r="F570">
            <v>2.0715000000000001E-2</v>
          </cell>
          <cell r="G570">
            <v>2.1144E-2</v>
          </cell>
          <cell r="H570">
            <v>2.3161999999999999E-2</v>
          </cell>
          <cell r="I570">
            <v>2.2520999999999999E-2</v>
          </cell>
          <cell r="J570">
            <v>2.6813E-2</v>
          </cell>
          <cell r="K570">
            <v>3.5497999999999995E-2</v>
          </cell>
          <cell r="L570">
            <v>3.2378999999999998E-2</v>
          </cell>
          <cell r="M570">
            <v>3.5820999999999999E-2</v>
          </cell>
          <cell r="N570">
            <v>0.32692399999999999</v>
          </cell>
          <cell r="O570">
            <v>5.7027305572043818E-4</v>
          </cell>
        </row>
        <row r="571">
          <cell r="B571">
            <v>67.374911999999995</v>
          </cell>
          <cell r="C571">
            <v>54.756197</v>
          </cell>
          <cell r="D571">
            <v>46.748107000000012</v>
          </cell>
          <cell r="E571">
            <v>38.677745999999999</v>
          </cell>
          <cell r="F571">
            <v>18.093120000000003</v>
          </cell>
          <cell r="G571">
            <v>12.937472999999999</v>
          </cell>
          <cell r="H571">
            <v>11.746450999999999</v>
          </cell>
          <cell r="I571">
            <v>11.564178</v>
          </cell>
          <cell r="J571">
            <v>20.899329000000002</v>
          </cell>
          <cell r="K571">
            <v>30.398459000000003</v>
          </cell>
          <cell r="L571">
            <v>47.713037999999997</v>
          </cell>
          <cell r="M571">
            <v>65.503797000000006</v>
          </cell>
          <cell r="N571">
            <v>426.41280700000004</v>
          </cell>
          <cell r="O571">
            <v>1.9734863687247525E-2</v>
          </cell>
        </row>
        <row r="572">
          <cell r="B572">
            <v>-179.04560000000001</v>
          </cell>
          <cell r="C572">
            <v>-138.65570000000002</v>
          </cell>
          <cell r="D572">
            <v>-137.21350000000001</v>
          </cell>
          <cell r="E572">
            <v>-105.47670000000001</v>
          </cell>
          <cell r="F572">
            <v>-33.387399999999992</v>
          </cell>
          <cell r="G572">
            <v>-21.988399999999999</v>
          </cell>
          <cell r="H572">
            <v>-21.392899999999997</v>
          </cell>
          <cell r="I572">
            <v>-20.745900000000002</v>
          </cell>
          <cell r="J572">
            <v>-49.814599999999999</v>
          </cell>
          <cell r="K572">
            <v>-74.716899999999995</v>
          </cell>
          <cell r="L572">
            <v>-125.10809999999999</v>
          </cell>
          <cell r="M572">
            <v>-166.31220000000002</v>
          </cell>
          <cell r="N572">
            <v>-1073.8579000000002</v>
          </cell>
        </row>
        <row r="573">
          <cell r="B573">
            <v>468.95502999999997</v>
          </cell>
          <cell r="C573">
            <v>367.06937599999998</v>
          </cell>
          <cell r="D573">
            <v>359.99184500000001</v>
          </cell>
          <cell r="E573">
            <v>263.77911700000004</v>
          </cell>
          <cell r="F573">
            <v>90.935095000000018</v>
          </cell>
          <cell r="G573">
            <v>60.043434000000005</v>
          </cell>
          <cell r="H573">
            <v>51.334631000000002</v>
          </cell>
          <cell r="I573">
            <v>50.815443000000009</v>
          </cell>
          <cell r="J573">
            <v>113.451768</v>
          </cell>
          <cell r="K573">
            <v>173.00498699999997</v>
          </cell>
          <cell r="L573">
            <v>315.042033</v>
          </cell>
          <cell r="M573">
            <v>433.66564699999992</v>
          </cell>
          <cell r="N573">
            <v>2748.0884059999998</v>
          </cell>
          <cell r="O573">
            <v>3.6743187298275116E-2</v>
          </cell>
        </row>
        <row r="574">
          <cell r="B574">
            <v>71.263782999999989</v>
          </cell>
          <cell r="C574">
            <v>55.753160000000008</v>
          </cell>
          <cell r="D574">
            <v>57.149322000000005</v>
          </cell>
          <cell r="E574">
            <v>39.519458</v>
          </cell>
          <cell r="F574">
            <v>15.327566999999998</v>
          </cell>
          <cell r="G574">
            <v>9.4444560000000024</v>
          </cell>
          <cell r="H574">
            <v>6.0828960000000007</v>
          </cell>
          <cell r="I574">
            <v>6.696726</v>
          </cell>
          <cell r="J574">
            <v>16.320292999999999</v>
          </cell>
          <cell r="K574">
            <v>24.799593000000002</v>
          </cell>
          <cell r="L574">
            <v>45.690106999999998</v>
          </cell>
          <cell r="M574">
            <v>62.559626000000002</v>
          </cell>
          <cell r="N574">
            <v>410.606987</v>
          </cell>
          <cell r="O574">
            <v>2.0075773024159707E-2</v>
          </cell>
        </row>
        <row r="575">
          <cell r="B575">
            <v>2.2968999999999999</v>
          </cell>
          <cell r="C575">
            <v>2.5459999999999998</v>
          </cell>
          <cell r="D575">
            <v>3.5781999999999998</v>
          </cell>
          <cell r="E575">
            <v>2.7435999999999998</v>
          </cell>
          <cell r="F575">
            <v>1.2814000000000001</v>
          </cell>
          <cell r="G575">
            <v>1.0817000000000001</v>
          </cell>
          <cell r="H575">
            <v>0.87529999999999997</v>
          </cell>
          <cell r="I575">
            <v>0.68870000000000009</v>
          </cell>
          <cell r="J575">
            <v>1.3329</v>
          </cell>
          <cell r="K575">
            <v>1.2934999999999999</v>
          </cell>
          <cell r="L575">
            <v>2.3708</v>
          </cell>
          <cell r="M575">
            <v>3.0073050000000001</v>
          </cell>
          <cell r="N575">
            <v>23.096304999999994</v>
          </cell>
          <cell r="O575">
            <v>1.3282221555316075E-2</v>
          </cell>
        </row>
        <row r="576">
          <cell r="B576">
            <v>10.631080000000001</v>
          </cell>
          <cell r="C576">
            <v>8.3515699999999988</v>
          </cell>
          <cell r="D576">
            <v>7.7925500000000003</v>
          </cell>
          <cell r="E576">
            <v>5.5141999999999998</v>
          </cell>
          <cell r="F576">
            <v>1.0692000000000002</v>
          </cell>
          <cell r="G576">
            <v>0.44669999999999999</v>
          </cell>
          <cell r="H576">
            <v>0.4178</v>
          </cell>
          <cell r="I576">
            <v>0.41455999999999998</v>
          </cell>
          <cell r="J576">
            <v>1.7915999999999999</v>
          </cell>
          <cell r="K576">
            <v>3.2922599999999997</v>
          </cell>
          <cell r="L576">
            <v>6.8506800000000005</v>
          </cell>
          <cell r="M576">
            <v>10.307346000000001</v>
          </cell>
          <cell r="N576">
            <v>56.879546000000012</v>
          </cell>
          <cell r="O576">
            <v>9.5055561129196053E-2</v>
          </cell>
        </row>
        <row r="577">
          <cell r="B577">
            <v>4.9586710000000007</v>
          </cell>
          <cell r="C577">
            <v>3.6366460000000003</v>
          </cell>
          <cell r="D577">
            <v>3.1331979999999997</v>
          </cell>
          <cell r="E577">
            <v>2.0905460000000002</v>
          </cell>
          <cell r="F577">
            <v>0.464341</v>
          </cell>
          <cell r="G577">
            <v>0.26523699999999995</v>
          </cell>
          <cell r="H577">
            <v>0.172239</v>
          </cell>
          <cell r="I577">
            <v>0.15843700000000002</v>
          </cell>
          <cell r="J577">
            <v>0.65966800000000003</v>
          </cell>
          <cell r="K577">
            <v>1.0146459999999999</v>
          </cell>
          <cell r="L577">
            <v>2.0742229999999999</v>
          </cell>
          <cell r="M577">
            <v>3.6114639999999998</v>
          </cell>
          <cell r="N577">
            <v>22.239316000000002</v>
          </cell>
          <cell r="O577">
            <v>0.10766333734988671</v>
          </cell>
        </row>
        <row r="578">
          <cell r="B578">
            <v>5.5176699999999999</v>
          </cell>
          <cell r="C578">
            <v>5.2070699999999999</v>
          </cell>
          <cell r="D578">
            <v>5.4716000000000005</v>
          </cell>
          <cell r="E578">
            <v>4.9567600000000001</v>
          </cell>
          <cell r="F578">
            <v>2.46313</v>
          </cell>
          <cell r="G578">
            <v>2.6173399999999996</v>
          </cell>
          <cell r="H578">
            <v>2.04636</v>
          </cell>
          <cell r="I578">
            <v>1.71269</v>
          </cell>
          <cell r="J578">
            <v>1.9572000000000001</v>
          </cell>
          <cell r="K578">
            <v>2.5871399999999998</v>
          </cell>
          <cell r="L578">
            <v>3.4364599999999998</v>
          </cell>
          <cell r="M578">
            <v>4.5448399999999998</v>
          </cell>
          <cell r="N578">
            <v>42.518259999999991</v>
          </cell>
          <cell r="O578">
            <v>0.10946187867751879</v>
          </cell>
        </row>
        <row r="579">
          <cell r="B579">
            <v>202.46608199999997</v>
          </cell>
          <cell r="C579">
            <v>157.39199499999998</v>
          </cell>
          <cell r="D579">
            <v>152.02538799999999</v>
          </cell>
          <cell r="E579">
            <v>115.09544</v>
          </cell>
          <cell r="F579">
            <v>44.221248000000017</v>
          </cell>
          <cell r="G579">
            <v>30.463429000000001</v>
          </cell>
          <cell r="H579">
            <v>28.871860000000002</v>
          </cell>
          <cell r="I579">
            <v>28.549023000000002</v>
          </cell>
          <cell r="J579">
            <v>56.988298</v>
          </cell>
          <cell r="K579">
            <v>82.645503999999988</v>
          </cell>
          <cell r="L579">
            <v>143.12191899999996</v>
          </cell>
          <cell r="M579">
            <v>193.39029499999995</v>
          </cell>
          <cell r="N579">
            <v>1235.2304809999998</v>
          </cell>
          <cell r="O579">
            <v>3.8255483566753977E-2</v>
          </cell>
        </row>
        <row r="580">
          <cell r="B580">
            <v>137.19890800000002</v>
          </cell>
          <cell r="C580">
            <v>106.68192699999999</v>
          </cell>
          <cell r="D580">
            <v>103.284077</v>
          </cell>
          <cell r="E580">
            <v>74.797049000000015</v>
          </cell>
          <cell r="F580">
            <v>21.709466000000003</v>
          </cell>
          <cell r="G580">
            <v>13.077724999999999</v>
          </cell>
          <cell r="H580">
            <v>10.806273999999998</v>
          </cell>
          <cell r="I580">
            <v>10.387255</v>
          </cell>
          <cell r="J580">
            <v>27.930288999999998</v>
          </cell>
          <cell r="K580">
            <v>45.771327999999997</v>
          </cell>
          <cell r="L580">
            <v>88.500342000000018</v>
          </cell>
          <cell r="M580">
            <v>121.980796</v>
          </cell>
          <cell r="N580">
            <v>762.12543600000004</v>
          </cell>
          <cell r="O580">
            <v>4.4554288339763999E-2</v>
          </cell>
        </row>
        <row r="581">
          <cell r="B581">
            <v>34.621935999999998</v>
          </cell>
          <cell r="C581">
            <v>27.501007999999999</v>
          </cell>
          <cell r="D581">
            <v>27.557510000000001</v>
          </cell>
          <cell r="E581">
            <v>19.062064000000003</v>
          </cell>
          <cell r="F581">
            <v>4.3987430000000005</v>
          </cell>
          <cell r="G581">
            <v>2.6468470000000002</v>
          </cell>
          <cell r="H581">
            <v>2.0619019999999999</v>
          </cell>
          <cell r="I581">
            <v>2.2080519999999995</v>
          </cell>
          <cell r="J581">
            <v>6.4715200000000008</v>
          </cell>
          <cell r="K581">
            <v>11.601016</v>
          </cell>
          <cell r="L581">
            <v>22.997502000000001</v>
          </cell>
          <cell r="M581">
            <v>34.263975000000002</v>
          </cell>
          <cell r="N581">
            <v>195.39207499999998</v>
          </cell>
          <cell r="O581">
            <v>9.7107014317967338E-2</v>
          </cell>
        </row>
        <row r="589">
          <cell r="B589">
            <v>1064.3390000000002</v>
          </cell>
          <cell r="C589">
            <v>1064.3390000000002</v>
          </cell>
          <cell r="D589">
            <v>1064.3390000000002</v>
          </cell>
          <cell r="E589">
            <v>1064.3390000000002</v>
          </cell>
          <cell r="F589">
            <v>1064.3390000000002</v>
          </cell>
          <cell r="G589">
            <v>1064.3390000000002</v>
          </cell>
          <cell r="H589">
            <v>1064.3390000000002</v>
          </cell>
          <cell r="I589">
            <v>1064.3390000000002</v>
          </cell>
          <cell r="J589">
            <v>1064.3390000000002</v>
          </cell>
          <cell r="K589">
            <v>1064.3390000000002</v>
          </cell>
          <cell r="L589">
            <v>1064.3390000000002</v>
          </cell>
          <cell r="M589">
            <v>1064.3390000000002</v>
          </cell>
          <cell r="N589">
            <v>1064.3390000000002</v>
          </cell>
          <cell r="O589">
            <v>2.7931552592458341E-2</v>
          </cell>
        </row>
        <row r="590">
          <cell r="B590">
            <v>795.11309499999959</v>
          </cell>
          <cell r="C590">
            <v>652.21535899999981</v>
          </cell>
          <cell r="D590">
            <v>671.05151899999976</v>
          </cell>
          <cell r="E590">
            <v>531.36058800000001</v>
          </cell>
          <cell r="F590">
            <v>281.31871600000005</v>
          </cell>
          <cell r="G590">
            <v>230.07731299999992</v>
          </cell>
          <cell r="H590">
            <v>222.31013399999983</v>
          </cell>
          <cell r="I590">
            <v>196.34701799999999</v>
          </cell>
          <cell r="J590">
            <v>295.87268799999993</v>
          </cell>
          <cell r="K590">
            <v>396.96888399999995</v>
          </cell>
          <cell r="L590">
            <v>583.37670399999968</v>
          </cell>
          <cell r="M590">
            <v>756.50145099999975</v>
          </cell>
          <cell r="N590">
            <v>5612.5134689999986</v>
          </cell>
          <cell r="O590">
            <v>3.7145970791999619E-2</v>
          </cell>
        </row>
        <row r="591">
          <cell r="B591">
            <v>592.98670900000002</v>
          </cell>
          <cell r="C591">
            <v>495.88954800000005</v>
          </cell>
          <cell r="D591">
            <v>507.79633199999995</v>
          </cell>
          <cell r="E591">
            <v>376.41646500000002</v>
          </cell>
          <cell r="F591">
            <v>168.741918</v>
          </cell>
          <cell r="G591">
            <v>113.42795000000001</v>
          </cell>
          <cell r="H591">
            <v>105.12974700000001</v>
          </cell>
          <cell r="I591">
            <v>98.492424</v>
          </cell>
          <cell r="J591">
            <v>171.93359000000001</v>
          </cell>
          <cell r="K591">
            <v>251.67289800000003</v>
          </cell>
          <cell r="L591">
            <v>421.56806999999998</v>
          </cell>
          <cell r="M591">
            <v>604.2357300000001</v>
          </cell>
          <cell r="N591">
            <v>3908.291381</v>
          </cell>
          <cell r="O591">
            <v>4.7621444150580131E-2</v>
          </cell>
        </row>
        <row r="592">
          <cell r="B592">
            <v>92.909798000000009</v>
          </cell>
          <cell r="C592">
            <v>97.64809600000001</v>
          </cell>
          <cell r="D592">
            <v>102.34196300000001</v>
          </cell>
          <cell r="E592">
            <v>94.854283999999979</v>
          </cell>
          <cell r="F592">
            <v>65.454331999999994</v>
          </cell>
          <cell r="G592">
            <v>28.789421000000001</v>
          </cell>
          <cell r="H592">
            <v>34.404240999999999</v>
          </cell>
          <cell r="I592">
            <v>20.245011999999999</v>
          </cell>
          <cell r="J592">
            <v>40.229921000000004</v>
          </cell>
          <cell r="K592">
            <v>10.054887000000001</v>
          </cell>
          <cell r="L592">
            <v>12.377881</v>
          </cell>
          <cell r="M592">
            <v>54.35581100000001</v>
          </cell>
          <cell r="N592">
            <v>653.66564700000004</v>
          </cell>
          <cell r="O592">
            <v>8.6520144699240603E-2</v>
          </cell>
        </row>
        <row r="593">
          <cell r="B593">
            <v>8.624270000000001</v>
          </cell>
          <cell r="C593">
            <v>7.0773299999999999</v>
          </cell>
          <cell r="D593">
            <v>8.1486699999999992</v>
          </cell>
          <cell r="E593">
            <v>6.6993599999999995</v>
          </cell>
          <cell r="F593">
            <v>4.5546499999999996</v>
          </cell>
          <cell r="G593">
            <v>3.03369</v>
          </cell>
          <cell r="H593">
            <v>3.05558</v>
          </cell>
          <cell r="I593">
            <v>2.3043</v>
          </cell>
          <cell r="J593">
            <v>3.94672</v>
          </cell>
          <cell r="K593">
            <v>4.99932</v>
          </cell>
          <cell r="L593">
            <v>6.8546499999999995</v>
          </cell>
          <cell r="M593">
            <v>8.4303899999999992</v>
          </cell>
          <cell r="N593">
            <v>67.728929999999991</v>
          </cell>
          <cell r="O593">
            <v>0.11241184310886786</v>
          </cell>
        </row>
        <row r="594">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row>
        <row r="595">
          <cell r="B595">
            <v>0.19772999999999999</v>
          </cell>
          <cell r="C595">
            <v>0.18024999999999999</v>
          </cell>
          <cell r="D595">
            <v>0.22597999999999999</v>
          </cell>
          <cell r="E595">
            <v>0.23447999999999999</v>
          </cell>
          <cell r="F595">
            <v>0.24184</v>
          </cell>
          <cell r="G595">
            <v>0.26016</v>
          </cell>
          <cell r="H595">
            <v>0.26021</v>
          </cell>
          <cell r="I595">
            <v>0.23455999999999999</v>
          </cell>
          <cell r="J595">
            <v>0.22656000000000001</v>
          </cell>
          <cell r="K595">
            <v>0.20096600000000001</v>
          </cell>
          <cell r="L595">
            <v>0.20880299999999999</v>
          </cell>
          <cell r="M595">
            <v>0.187668</v>
          </cell>
          <cell r="N595">
            <v>2.6592070000000003</v>
          </cell>
          <cell r="O595">
            <v>4.7552785965942312E-2</v>
          </cell>
        </row>
        <row r="596">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row>
        <row r="598">
          <cell r="B598">
            <v>365.538545</v>
          </cell>
          <cell r="C598">
            <v>287.23443800000001</v>
          </cell>
          <cell r="D598">
            <v>312.55498699999998</v>
          </cell>
          <cell r="E598">
            <v>213.07353900000001</v>
          </cell>
          <cell r="F598">
            <v>69.836021000000002</v>
          </cell>
          <cell r="G598">
            <v>61.043512999999997</v>
          </cell>
          <cell r="H598">
            <v>48.198461000000002</v>
          </cell>
          <cell r="I598">
            <v>56.889883999999995</v>
          </cell>
          <cell r="J598">
            <v>95.011763000000002</v>
          </cell>
          <cell r="K598">
            <v>180.88163399999999</v>
          </cell>
          <cell r="L598">
            <v>311.51769900000005</v>
          </cell>
          <cell r="M598">
            <v>419.616356</v>
          </cell>
          <cell r="N598">
            <v>2421.3968400000003</v>
          </cell>
          <cell r="O598">
            <v>6.6684005321977838E-2</v>
          </cell>
        </row>
        <row r="599">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row>
        <row r="600">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row>
        <row r="601">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row>
        <row r="602">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row>
        <row r="603">
          <cell r="B603">
            <v>27.035061000000002</v>
          </cell>
          <cell r="C603">
            <v>24.212125</v>
          </cell>
          <cell r="D603">
            <v>7.3885399999999999</v>
          </cell>
          <cell r="E603">
            <v>0.69299999999999995</v>
          </cell>
          <cell r="F603">
            <v>1.8367309999999999</v>
          </cell>
          <cell r="G603">
            <v>2.081</v>
          </cell>
          <cell r="H603">
            <v>2.101</v>
          </cell>
          <cell r="I603">
            <v>2.157</v>
          </cell>
          <cell r="J603">
            <v>0.94099999999999995</v>
          </cell>
          <cell r="K603">
            <v>13.13134</v>
          </cell>
          <cell r="L603">
            <v>25.024812999999998</v>
          </cell>
          <cell r="M603">
            <v>25.794837999999999</v>
          </cell>
          <cell r="N603">
            <v>132.39644799999999</v>
          </cell>
          <cell r="O603">
            <v>5.1464710712148282E-2</v>
          </cell>
        </row>
        <row r="604">
          <cell r="B604">
            <v>0</v>
          </cell>
          <cell r="C604">
            <v>6.2E-2</v>
          </cell>
          <cell r="D604">
            <v>0.02</v>
          </cell>
          <cell r="E604">
            <v>0</v>
          </cell>
          <cell r="F604">
            <v>5.6000000000000001E-2</v>
          </cell>
          <cell r="G604">
            <v>3.5000000000000003E-2</v>
          </cell>
          <cell r="H604">
            <v>2.1999999999999999E-2</v>
          </cell>
          <cell r="I604">
            <v>8.9999999999999993E-3</v>
          </cell>
          <cell r="J604">
            <v>0.114</v>
          </cell>
          <cell r="K604">
            <v>0.05</v>
          </cell>
          <cell r="L604">
            <v>0.02</v>
          </cell>
          <cell r="M604">
            <v>3.0000000000000001E-3</v>
          </cell>
          <cell r="N604">
            <v>0.39100000000000001</v>
          </cell>
          <cell r="O604">
            <v>1.1815495790892202E-4</v>
          </cell>
        </row>
        <row r="605">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B606">
            <v>3.3938999999999997E-2</v>
          </cell>
          <cell r="C606">
            <v>0.487875</v>
          </cell>
          <cell r="D606">
            <v>0.16246000000000002</v>
          </cell>
          <cell r="E606">
            <v>0</v>
          </cell>
          <cell r="F606">
            <v>2.6900000000000003E-4</v>
          </cell>
          <cell r="G606">
            <v>0</v>
          </cell>
          <cell r="H606">
            <v>0</v>
          </cell>
          <cell r="I606">
            <v>0</v>
          </cell>
          <cell r="J606">
            <v>0</v>
          </cell>
          <cell r="K606">
            <v>2.366E-2</v>
          </cell>
          <cell r="L606">
            <v>2.4187E-2</v>
          </cell>
          <cell r="M606">
            <v>1.615162</v>
          </cell>
          <cell r="N606">
            <v>2.3475519999999999</v>
          </cell>
          <cell r="O606">
            <v>4.0949751394899923E-3</v>
          </cell>
        </row>
        <row r="607">
          <cell r="B607">
            <v>98.647365999999991</v>
          </cell>
          <cell r="C607">
            <v>78.987434000000007</v>
          </cell>
          <cell r="D607">
            <v>76.953732000000002</v>
          </cell>
          <cell r="E607">
            <v>60.861802000000019</v>
          </cell>
          <cell r="F607">
            <v>26.762074999999999</v>
          </cell>
          <cell r="G607">
            <v>18.185166000000006</v>
          </cell>
          <cell r="H607">
            <v>17.088255</v>
          </cell>
          <cell r="I607">
            <v>16.652668000000002</v>
          </cell>
          <cell r="J607">
            <v>31.463626000000001</v>
          </cell>
          <cell r="K607">
            <v>42.331091000000008</v>
          </cell>
          <cell r="L607">
            <v>65.540036999999998</v>
          </cell>
          <cell r="M607">
            <v>94.232505000000003</v>
          </cell>
          <cell r="N607">
            <v>627.70575699999995</v>
          </cell>
          <cell r="O607">
            <v>2.9050927520794457E-2</v>
          </cell>
        </row>
        <row r="608">
          <cell r="B608">
            <v>595.74780799999985</v>
          </cell>
          <cell r="C608">
            <v>496.17472499999991</v>
          </cell>
          <cell r="D608">
            <v>507.90070599999996</v>
          </cell>
          <cell r="E608">
            <v>376.32186399999995</v>
          </cell>
          <cell r="F608">
            <v>168.23125700000003</v>
          </cell>
          <cell r="G608">
            <v>113.10197000000002</v>
          </cell>
          <cell r="H608">
            <v>105.21926000000002</v>
          </cell>
          <cell r="I608">
            <v>97.770379999999989</v>
          </cell>
          <cell r="J608">
            <v>171.64731199999997</v>
          </cell>
          <cell r="K608">
            <v>251.32517200000007</v>
          </cell>
          <cell r="L608">
            <v>421.71207200000003</v>
          </cell>
          <cell r="M608">
            <v>602.77527400000008</v>
          </cell>
          <cell r="N608">
            <v>3907.9277999999999</v>
          </cell>
          <cell r="O608">
            <v>5.2250765583098283E-2</v>
          </cell>
        </row>
        <row r="609">
          <cell r="B609">
            <v>115.56065899999999</v>
          </cell>
          <cell r="C609">
            <v>98.223497999999992</v>
          </cell>
          <cell r="D609">
            <v>103.813074</v>
          </cell>
          <cell r="E609">
            <v>82.150704000000005</v>
          </cell>
          <cell r="F609">
            <v>55.754097000000002</v>
          </cell>
          <cell r="G609">
            <v>46.661929999999998</v>
          </cell>
          <cell r="H609">
            <v>44.239330000000002</v>
          </cell>
          <cell r="I609">
            <v>36.932520000000004</v>
          </cell>
          <cell r="J609">
            <v>50.241636</v>
          </cell>
          <cell r="K609">
            <v>57.980225000000004</v>
          </cell>
          <cell r="L609">
            <v>84.313408999999993</v>
          </cell>
          <cell r="M609">
            <v>106.02413899999999</v>
          </cell>
          <cell r="N609">
            <v>881.89522099999988</v>
          </cell>
          <cell r="O609">
            <v>4.3118429175407966E-2</v>
          </cell>
        </row>
        <row r="610">
          <cell r="B610">
            <v>0.23235</v>
          </cell>
          <cell r="C610">
            <v>0.22472999999999999</v>
          </cell>
          <cell r="D610">
            <v>0.23863000000000001</v>
          </cell>
          <cell r="E610">
            <v>0</v>
          </cell>
          <cell r="F610">
            <v>0.28532999999999997</v>
          </cell>
          <cell r="G610">
            <v>0.29568</v>
          </cell>
          <cell r="H610">
            <v>0.30013000000000001</v>
          </cell>
          <cell r="I610">
            <v>0.29747000000000001</v>
          </cell>
          <cell r="J610">
            <v>0.20383000000000001</v>
          </cell>
          <cell r="K610">
            <v>0.25783999999999996</v>
          </cell>
          <cell r="L610">
            <v>0.23469999999999999</v>
          </cell>
          <cell r="M610">
            <v>0.24073</v>
          </cell>
          <cell r="N610">
            <v>2.81142</v>
          </cell>
          <cell r="O610">
            <v>1.616791228079415E-3</v>
          </cell>
        </row>
        <row r="611">
          <cell r="B611">
            <v>5.5929599999999997</v>
          </cell>
          <cell r="C611">
            <v>4.9894400000000001</v>
          </cell>
          <cell r="D611">
            <v>4.9178300000000004</v>
          </cell>
          <cell r="E611">
            <v>3.7598199999999999</v>
          </cell>
          <cell r="F611">
            <v>0.33994999999999997</v>
          </cell>
          <cell r="G611">
            <v>9.5809999999999992E-2</v>
          </cell>
          <cell r="H611">
            <v>8.2189999999999999E-2</v>
          </cell>
          <cell r="I611">
            <v>9.1889999999999999E-2</v>
          </cell>
          <cell r="J611">
            <v>0.14348</v>
          </cell>
          <cell r="K611">
            <v>1.73505</v>
          </cell>
          <cell r="L611">
            <v>3.5821800000000001</v>
          </cell>
          <cell r="M611">
            <v>5.2936499999999995</v>
          </cell>
          <cell r="N611">
            <v>30.624250000000004</v>
          </cell>
          <cell r="O611">
            <v>5.1178419530823645E-2</v>
          </cell>
        </row>
        <row r="612">
          <cell r="B612">
            <v>0.66982000000000008</v>
          </cell>
          <cell r="C612">
            <v>0.47878199999999999</v>
          </cell>
          <cell r="D612">
            <v>0.42097099999999998</v>
          </cell>
          <cell r="E612">
            <v>0.31064999999999998</v>
          </cell>
          <cell r="F612">
            <v>5.7517000000000006E-2</v>
          </cell>
          <cell r="G612">
            <v>1.729E-2</v>
          </cell>
          <cell r="H612">
            <v>1.8359999999999998E-2</v>
          </cell>
          <cell r="I612">
            <v>1.9E-2</v>
          </cell>
          <cell r="J612">
            <v>6.6918000000000005E-2</v>
          </cell>
          <cell r="K612">
            <v>0.13453999999999999</v>
          </cell>
          <cell r="L612">
            <v>0.34981200000000001</v>
          </cell>
          <cell r="M612">
            <v>0.61303999999999992</v>
          </cell>
          <cell r="N612">
            <v>3.1566999999999994</v>
          </cell>
          <cell r="O612">
            <v>1.5281983358318542E-2</v>
          </cell>
        </row>
        <row r="613">
          <cell r="B613">
            <v>5.8116260000000004</v>
          </cell>
          <cell r="C613">
            <v>6.0396999999999998</v>
          </cell>
          <cell r="D613">
            <v>6.8508459999999998</v>
          </cell>
          <cell r="E613">
            <v>4.4759979999999997</v>
          </cell>
          <cell r="F613">
            <v>2.8935680000000006</v>
          </cell>
          <cell r="G613">
            <v>1.098848</v>
          </cell>
          <cell r="H613">
            <v>1.065604</v>
          </cell>
          <cell r="I613">
            <v>0.86671000000000009</v>
          </cell>
          <cell r="J613">
            <v>1.6770320000000001</v>
          </cell>
          <cell r="K613">
            <v>2.1859539999999997</v>
          </cell>
          <cell r="L613">
            <v>3.847334</v>
          </cell>
          <cell r="M613">
            <v>5.1820320000000004</v>
          </cell>
          <cell r="N613">
            <v>41.995252000000001</v>
          </cell>
          <cell r="O613">
            <v>0.10811541157742179</v>
          </cell>
        </row>
        <row r="614">
          <cell r="B614">
            <v>273.6523709999999</v>
          </cell>
          <cell r="C614">
            <v>225.74989199999993</v>
          </cell>
          <cell r="D614">
            <v>226.33357899999999</v>
          </cell>
          <cell r="E614">
            <v>152.65114799999998</v>
          </cell>
          <cell r="F614">
            <v>69.931946000000011</v>
          </cell>
          <cell r="G614">
            <v>42.297205000000019</v>
          </cell>
          <cell r="H614">
            <v>38.737919000000012</v>
          </cell>
          <cell r="I614">
            <v>40.15645</v>
          </cell>
          <cell r="J614">
            <v>80.234542999999988</v>
          </cell>
          <cell r="K614">
            <v>117.90830500000003</v>
          </cell>
          <cell r="L614">
            <v>197.29055000000002</v>
          </cell>
          <cell r="M614">
            <v>290.33250800000002</v>
          </cell>
          <cell r="N614">
            <v>1755.2764159999995</v>
          </cell>
          <cell r="O614">
            <v>5.436147271320356E-2</v>
          </cell>
        </row>
        <row r="615">
          <cell r="B615">
            <v>186.06142199999999</v>
          </cell>
          <cell r="C615">
            <v>153.80030299999999</v>
          </cell>
          <cell r="D615">
            <v>158.78206600000001</v>
          </cell>
          <cell r="E615">
            <v>127.65718399999999</v>
          </cell>
          <cell r="F615">
            <v>36.572048999999993</v>
          </cell>
          <cell r="G615">
            <v>21.443307000000001</v>
          </cell>
          <cell r="H615">
            <v>19.673427</v>
          </cell>
          <cell r="I615">
            <v>18.366040000000002</v>
          </cell>
          <cell r="J615">
            <v>36.438873000000001</v>
          </cell>
          <cell r="K615">
            <v>67.183508000000003</v>
          </cell>
          <cell r="L615">
            <v>126.267087</v>
          </cell>
          <cell r="M615">
            <v>187.31847500000003</v>
          </cell>
          <cell r="N615">
            <v>1139.5637409999999</v>
          </cell>
          <cell r="O615">
            <v>6.6619547255281658E-2</v>
          </cell>
        </row>
        <row r="616">
          <cell r="B616">
            <v>8.1666000000000007</v>
          </cell>
          <cell r="C616">
            <v>6.6683799999999991</v>
          </cell>
          <cell r="D616">
            <v>6.5437099999999999</v>
          </cell>
          <cell r="E616">
            <v>5.3163599999999995</v>
          </cell>
          <cell r="F616">
            <v>2.3968000000000003</v>
          </cell>
          <cell r="G616">
            <v>1.1919000000000002</v>
          </cell>
          <cell r="H616">
            <v>1.1023000000000001</v>
          </cell>
          <cell r="I616">
            <v>1.0403</v>
          </cell>
          <cell r="J616">
            <v>2.641</v>
          </cell>
          <cell r="K616">
            <v>3.9397500000000001</v>
          </cell>
          <cell r="L616">
            <v>5.827</v>
          </cell>
          <cell r="M616">
            <v>7.7706999999999997</v>
          </cell>
          <cell r="N616">
            <v>52.60479999999999</v>
          </cell>
          <cell r="O616">
            <v>2.6143819122622081E-2</v>
          </cell>
        </row>
        <row r="624">
          <cell r="B624">
            <v>4357.7659999999978</v>
          </cell>
          <cell r="C624">
            <v>4358.8489999999974</v>
          </cell>
          <cell r="D624">
            <v>4358.8489999999974</v>
          </cell>
          <cell r="E624">
            <v>4374.9449999999997</v>
          </cell>
          <cell r="F624">
            <v>4375.1819999999998</v>
          </cell>
          <cell r="G624">
            <v>4375.1819999999998</v>
          </cell>
          <cell r="H624">
            <v>4383.5510000000004</v>
          </cell>
          <cell r="I624">
            <v>4384.0820000000003</v>
          </cell>
          <cell r="J624">
            <v>4386.2160000000003</v>
          </cell>
          <cell r="K624">
            <v>4402.1590000000006</v>
          </cell>
          <cell r="L624">
            <v>4399.139000000001</v>
          </cell>
          <cell r="M624">
            <v>4399.139000000001</v>
          </cell>
          <cell r="N624">
            <v>4399.139000000001</v>
          </cell>
          <cell r="O624">
            <v>0.11544703552160976</v>
          </cell>
        </row>
        <row r="625">
          <cell r="B625">
            <v>3461.5468069999988</v>
          </cell>
          <cell r="C625">
            <v>2762.6459786516066</v>
          </cell>
          <cell r="D625">
            <v>2595.1645091216974</v>
          </cell>
          <cell r="E625">
            <v>2114.726584999999</v>
          </cell>
          <cell r="F625">
            <v>1488.9950640000006</v>
          </cell>
          <cell r="G625">
            <v>1279.1037460000005</v>
          </cell>
          <cell r="H625">
            <v>1213.9241930000001</v>
          </cell>
          <cell r="I625">
            <v>1204.2243430000001</v>
          </cell>
          <cell r="J625">
            <v>1603.8968590000009</v>
          </cell>
          <cell r="K625">
            <v>2024.7697169999992</v>
          </cell>
          <cell r="L625">
            <v>2691.9683190000005</v>
          </cell>
          <cell r="M625">
            <v>3299.8826240000012</v>
          </cell>
          <cell r="N625">
            <v>25740.848744773306</v>
          </cell>
          <cell r="O625">
            <v>0.17036374539070698</v>
          </cell>
        </row>
        <row r="626">
          <cell r="B626">
            <v>2693.4820930000001</v>
          </cell>
          <cell r="C626">
            <v>2225.0974590000001</v>
          </cell>
          <cell r="D626">
            <v>2186.2072619999994</v>
          </cell>
          <cell r="E626">
            <v>1768.9441019999999</v>
          </cell>
          <cell r="F626">
            <v>989.57111499999996</v>
          </cell>
          <cell r="G626">
            <v>770.81636099999992</v>
          </cell>
          <cell r="H626">
            <v>675.54299199999991</v>
          </cell>
          <cell r="I626">
            <v>689.64985200000012</v>
          </cell>
          <cell r="J626">
            <v>1012.5654119999998</v>
          </cell>
          <cell r="K626">
            <v>1296.441828</v>
          </cell>
          <cell r="L626">
            <v>1898.2604339999998</v>
          </cell>
          <cell r="M626">
            <v>2503.1922489999993</v>
          </cell>
          <cell r="N626">
            <v>18709.771159</v>
          </cell>
          <cell r="O626">
            <v>0.22797336110862851</v>
          </cell>
        </row>
        <row r="627">
          <cell r="B627">
            <v>146.044996</v>
          </cell>
          <cell r="C627">
            <v>128.31579000000002</v>
          </cell>
          <cell r="D627">
            <v>131.996026</v>
          </cell>
          <cell r="E627">
            <v>97.832155999999983</v>
          </cell>
          <cell r="F627">
            <v>41.226487999999996</v>
          </cell>
          <cell r="G627">
            <v>29.687552000000004</v>
          </cell>
          <cell r="H627">
            <v>20.912309</v>
          </cell>
          <cell r="I627">
            <v>28.075174000000001</v>
          </cell>
          <cell r="J627">
            <v>52.757691999999999</v>
          </cell>
          <cell r="K627">
            <v>63.265219999999999</v>
          </cell>
          <cell r="L627">
            <v>95.662339000000003</v>
          </cell>
          <cell r="M627">
            <v>121.167468</v>
          </cell>
          <cell r="N627">
            <v>956.94320999999991</v>
          </cell>
          <cell r="O627">
            <v>0.12666240818703414</v>
          </cell>
        </row>
        <row r="628">
          <cell r="B628">
            <v>4.7455749999999997</v>
          </cell>
          <cell r="C628">
            <v>4.1362839999999998</v>
          </cell>
          <cell r="D628">
            <v>4.284224</v>
          </cell>
          <cell r="E628">
            <v>4.0559520000000004</v>
          </cell>
          <cell r="F628">
            <v>3.5103610000000001</v>
          </cell>
          <cell r="G628">
            <v>2.3455400000000002</v>
          </cell>
          <cell r="H628">
            <v>2.5267239999999997</v>
          </cell>
          <cell r="I628">
            <v>2.9565380000000001</v>
          </cell>
          <cell r="J628">
            <v>2.9158219999999995</v>
          </cell>
          <cell r="K628">
            <v>4.1569079999999996</v>
          </cell>
          <cell r="L628">
            <v>6.1639600000000003</v>
          </cell>
          <cell r="M628">
            <v>5.1975550000000004</v>
          </cell>
          <cell r="N628">
            <v>46.995443000000002</v>
          </cell>
          <cell r="O628">
            <v>7.7999820244432375E-2</v>
          </cell>
        </row>
        <row r="629">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row>
        <row r="630">
          <cell r="B630">
            <v>0</v>
          </cell>
          <cell r="C630">
            <v>0</v>
          </cell>
          <cell r="D630">
            <v>0</v>
          </cell>
          <cell r="E630">
            <v>0</v>
          </cell>
          <cell r="F630">
            <v>0</v>
          </cell>
          <cell r="G630">
            <v>0</v>
          </cell>
          <cell r="H630">
            <v>0</v>
          </cell>
          <cell r="I630">
            <v>0</v>
          </cell>
          <cell r="J630">
            <v>0</v>
          </cell>
          <cell r="K630">
            <v>5.518751</v>
          </cell>
          <cell r="L630">
            <v>4.8974709999999995</v>
          </cell>
          <cell r="M630">
            <v>1.3372200000000001</v>
          </cell>
          <cell r="N630">
            <v>11.753442</v>
          </cell>
          <cell r="O630">
            <v>0.21017879081587737</v>
          </cell>
        </row>
        <row r="631">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row>
        <row r="632">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row>
        <row r="633">
          <cell r="B633">
            <v>1837.6901290000001</v>
          </cell>
          <cell r="C633">
            <v>1473.2364970000001</v>
          </cell>
          <cell r="D633">
            <v>1465.8510999999999</v>
          </cell>
          <cell r="E633">
            <v>1142.0824610000002</v>
          </cell>
          <cell r="F633">
            <v>462.65064800000005</v>
          </cell>
          <cell r="G633">
            <v>324.19090500000004</v>
          </cell>
          <cell r="H633">
            <v>194.58796800000002</v>
          </cell>
          <cell r="I633">
            <v>219.048359</v>
          </cell>
          <cell r="J633">
            <v>532.96588199999997</v>
          </cell>
          <cell r="K633">
            <v>771.18960600000003</v>
          </cell>
          <cell r="L633">
            <v>1291.6812220000002</v>
          </cell>
          <cell r="M633">
            <v>1748.6372029999998</v>
          </cell>
          <cell r="N633">
            <v>11463.81198</v>
          </cell>
          <cell r="O633">
            <v>0.31570739932264602</v>
          </cell>
        </row>
        <row r="634">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row>
        <row r="635">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row>
        <row r="636">
          <cell r="B636">
            <v>6.6430400000000001</v>
          </cell>
          <cell r="C636">
            <v>7.3444200000000004</v>
          </cell>
          <cell r="D636">
            <v>4.8690360000000004</v>
          </cell>
          <cell r="E636">
            <v>3.9828260000000002</v>
          </cell>
          <cell r="F636">
            <v>14.207079999999999</v>
          </cell>
          <cell r="G636">
            <v>25.870474000000002</v>
          </cell>
          <cell r="H636">
            <v>8.0876049999999999</v>
          </cell>
          <cell r="I636">
            <v>7.2297219999999998</v>
          </cell>
          <cell r="J636">
            <v>5.3923379999999996</v>
          </cell>
          <cell r="K636">
            <v>4.0858879999999997</v>
          </cell>
          <cell r="L636">
            <v>2.5786959999999999</v>
          </cell>
          <cell r="M636">
            <v>0.29204599999999997</v>
          </cell>
          <cell r="N636">
            <v>90.583170999999979</v>
          </cell>
          <cell r="O636">
            <v>0.11012968225536648</v>
          </cell>
        </row>
        <row r="637">
          <cell r="B637">
            <v>2.1144430000000001</v>
          </cell>
          <cell r="C637">
            <v>3.4663139999999997</v>
          </cell>
          <cell r="D637">
            <v>0.84599999999999997</v>
          </cell>
          <cell r="E637">
            <v>2.2263660000000001</v>
          </cell>
          <cell r="F637">
            <v>1.492367</v>
          </cell>
          <cell r="G637">
            <v>1.2029989999999999</v>
          </cell>
          <cell r="H637">
            <v>0.98899999999999999</v>
          </cell>
          <cell r="I637">
            <v>0.93585499999999999</v>
          </cell>
          <cell r="J637">
            <v>1.1208229999999999</v>
          </cell>
          <cell r="K637">
            <v>2.1145510000000001</v>
          </cell>
          <cell r="L637">
            <v>1.1430990000000001</v>
          </cell>
          <cell r="M637">
            <v>2.2695190000000003</v>
          </cell>
          <cell r="N637">
            <v>19.921336</v>
          </cell>
          <cell r="O637">
            <v>0.35889777633779907</v>
          </cell>
        </row>
        <row r="638">
          <cell r="B638">
            <v>6.3023029737928535</v>
          </cell>
          <cell r="C638">
            <v>6.185795080534751</v>
          </cell>
          <cell r="D638">
            <v>7.5170902446673873</v>
          </cell>
          <cell r="E638">
            <v>5.9805330172407851</v>
          </cell>
          <cell r="F638">
            <v>6.1975729338872956</v>
          </cell>
          <cell r="G638">
            <v>7.0055196108417368</v>
          </cell>
          <cell r="H638">
            <v>7.8260462768163341</v>
          </cell>
          <cell r="I638">
            <v>6.4142063707713879</v>
          </cell>
          <cell r="J638">
            <v>3.7848473457079788</v>
          </cell>
          <cell r="K638">
            <v>5.0580823479091679</v>
          </cell>
          <cell r="L638">
            <v>7.2671567214393882</v>
          </cell>
          <cell r="M638">
            <v>5.6822582612390375</v>
          </cell>
          <cell r="N638">
            <v>75.221411184848108</v>
          </cell>
          <cell r="O638">
            <v>2.9239818926167591E-2</v>
          </cell>
        </row>
        <row r="639">
          <cell r="B639">
            <v>87.497661999999991</v>
          </cell>
          <cell r="C639">
            <v>74.640292000000002</v>
          </cell>
          <cell r="D639">
            <v>41.495548999999997</v>
          </cell>
          <cell r="E639">
            <v>19.855938000000002</v>
          </cell>
          <cell r="F639">
            <v>58.930746999999997</v>
          </cell>
          <cell r="G639">
            <v>64.17154699999999</v>
          </cell>
          <cell r="H639">
            <v>49.609850000000002</v>
          </cell>
          <cell r="I639">
            <v>65.465000000000003</v>
          </cell>
          <cell r="J639">
            <v>66.775511000000009</v>
          </cell>
          <cell r="K639">
            <v>59.139532999999993</v>
          </cell>
          <cell r="L639">
            <v>45.023671</v>
          </cell>
          <cell r="M639">
            <v>59.541491000000001</v>
          </cell>
          <cell r="N639">
            <v>692.14679100000001</v>
          </cell>
          <cell r="O639">
            <v>0.20915748070946405</v>
          </cell>
        </row>
        <row r="640">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row>
        <row r="641">
          <cell r="B641">
            <v>5.7893170000000005</v>
          </cell>
          <cell r="C641">
            <v>4.1686909999999999</v>
          </cell>
          <cell r="D641">
            <v>2.0554839999999999</v>
          </cell>
          <cell r="E641">
            <v>2.5005119999999996</v>
          </cell>
          <cell r="F641">
            <v>0.80564399999999992</v>
          </cell>
          <cell r="G641">
            <v>1.1431549999999999</v>
          </cell>
          <cell r="H641">
            <v>2.8482340000000006</v>
          </cell>
          <cell r="I641">
            <v>0.43818299999999999</v>
          </cell>
          <cell r="J641">
            <v>1.183867</v>
          </cell>
          <cell r="K641">
            <v>2.1811190000000003</v>
          </cell>
          <cell r="L641">
            <v>3.5357130000000003</v>
          </cell>
          <cell r="M641">
            <v>4.374772000000001</v>
          </cell>
          <cell r="N641">
            <v>31.024690999999997</v>
          </cell>
          <cell r="O641">
            <v>5.4118221174806309E-2</v>
          </cell>
        </row>
        <row r="642">
          <cell r="B642">
            <v>596.65462802620721</v>
          </cell>
          <cell r="C642">
            <v>523.60337591946518</v>
          </cell>
          <cell r="D642">
            <v>527.29275275533234</v>
          </cell>
          <cell r="E642">
            <v>490.42735798275908</v>
          </cell>
          <cell r="F642">
            <v>400.55020706611265</v>
          </cell>
          <cell r="G642">
            <v>315.19866938915823</v>
          </cell>
          <cell r="H642">
            <v>388.15525572318364</v>
          </cell>
          <cell r="I642">
            <v>359.08681462922868</v>
          </cell>
          <cell r="J642">
            <v>345.66862965429198</v>
          </cell>
          <cell r="K642">
            <v>379.73216965209087</v>
          </cell>
          <cell r="L642">
            <v>440.30710627856052</v>
          </cell>
          <cell r="M642">
            <v>554.69271673876085</v>
          </cell>
          <cell r="N642">
            <v>5321.3696838151518</v>
          </cell>
          <cell r="O642">
            <v>0.24627896633400945</v>
          </cell>
        </row>
        <row r="643">
          <cell r="B643">
            <v>-1374.864</v>
          </cell>
          <cell r="C643">
            <v>-1100.8240000000001</v>
          </cell>
          <cell r="D643">
            <v>-1088.4967099999999</v>
          </cell>
          <cell r="E643">
            <v>-850.74099999999999</v>
          </cell>
          <cell r="F643">
            <v>-333.762</v>
          </cell>
          <cell r="G643">
            <v>-240.827</v>
          </cell>
          <cell r="H643">
            <v>-149.70138</v>
          </cell>
          <cell r="I643">
            <v>-165.33799999999999</v>
          </cell>
          <cell r="J643">
            <v>-398.79300000000001</v>
          </cell>
          <cell r="K643">
            <v>-565.206999</v>
          </cell>
          <cell r="L643">
            <v>-950.70299</v>
          </cell>
          <cell r="M643">
            <v>-1286.5401690000001</v>
          </cell>
          <cell r="N643">
            <v>-8505.7972479999989</v>
          </cell>
        </row>
        <row r="644">
          <cell r="B644">
            <v>1261.5304780000001</v>
          </cell>
          <cell r="C644">
            <v>1082.7694570000001</v>
          </cell>
          <cell r="D644">
            <v>1065.306681</v>
          </cell>
          <cell r="E644">
            <v>901.71567199999993</v>
          </cell>
          <cell r="F644">
            <v>595.02883100000008</v>
          </cell>
          <cell r="G644">
            <v>479.00190100000015</v>
          </cell>
          <cell r="H644">
            <v>475.77842500000014</v>
          </cell>
          <cell r="I644">
            <v>454.33226299999995</v>
          </cell>
          <cell r="J644">
            <v>555.47531299999991</v>
          </cell>
          <cell r="K644">
            <v>656.77420599999994</v>
          </cell>
          <cell r="L644">
            <v>885.77123000000006</v>
          </cell>
          <cell r="M644">
            <v>1157.6336910000002</v>
          </cell>
          <cell r="N644">
            <v>9571.1181480000032</v>
          </cell>
          <cell r="O644">
            <v>0.12797018683899072</v>
          </cell>
        </row>
        <row r="645">
          <cell r="B645">
            <v>644.64079700000013</v>
          </cell>
          <cell r="C645">
            <v>562.24685999999997</v>
          </cell>
          <cell r="D645">
            <v>561.31979699999999</v>
          </cell>
          <cell r="E645">
            <v>513.29315399999996</v>
          </cell>
          <cell r="F645">
            <v>463.05514500000004</v>
          </cell>
          <cell r="G645">
            <v>385.95885200000004</v>
          </cell>
          <cell r="H645">
            <v>390.94084800000007</v>
          </cell>
          <cell r="I645">
            <v>367.93514600000003</v>
          </cell>
          <cell r="J645">
            <v>394.95285099999995</v>
          </cell>
          <cell r="K645">
            <v>409.34306400000003</v>
          </cell>
          <cell r="L645">
            <v>443.342062</v>
          </cell>
          <cell r="M645">
            <v>548.38691800000004</v>
          </cell>
          <cell r="N645">
            <v>5685.4154940000008</v>
          </cell>
          <cell r="O645">
            <v>0.27797654355449347</v>
          </cell>
        </row>
        <row r="646">
          <cell r="B646">
            <v>52.050251000000003</v>
          </cell>
          <cell r="C646">
            <v>63.718809999999998</v>
          </cell>
          <cell r="D646">
            <v>52.278500000000001</v>
          </cell>
          <cell r="E646">
            <v>36.59395</v>
          </cell>
          <cell r="F646">
            <v>0.20355300000000001</v>
          </cell>
          <cell r="G646">
            <v>5.4114999999999996E-2</v>
          </cell>
          <cell r="H646">
            <v>5.1033999999999996E-2</v>
          </cell>
          <cell r="I646">
            <v>5.0030000000000005E-2</v>
          </cell>
          <cell r="J646">
            <v>0.26038899999999998</v>
          </cell>
          <cell r="K646">
            <v>0.82116899999999993</v>
          </cell>
          <cell r="L646">
            <v>37.448940999999998</v>
          </cell>
          <cell r="M646">
            <v>59.832677000000004</v>
          </cell>
          <cell r="N646">
            <v>303.36341899999996</v>
          </cell>
          <cell r="O646">
            <v>0.17445821498010972</v>
          </cell>
        </row>
        <row r="647">
          <cell r="B647">
            <v>4.0738819999999993</v>
          </cell>
          <cell r="C647">
            <v>3.5209629999999996</v>
          </cell>
          <cell r="D647">
            <v>3.2863289999999998</v>
          </cell>
          <cell r="E647">
            <v>2.2754289999999999</v>
          </cell>
          <cell r="F647">
            <v>0.59493799999999997</v>
          </cell>
          <cell r="G647">
            <v>0.35116900000000001</v>
          </cell>
          <cell r="H647">
            <v>0.25735199999999997</v>
          </cell>
          <cell r="I647">
            <v>0.30861800000000006</v>
          </cell>
          <cell r="J647">
            <v>0.77604600000000001</v>
          </cell>
          <cell r="K647">
            <v>1.3741280000000002</v>
          </cell>
          <cell r="L647">
            <v>2.4140999999999999</v>
          </cell>
          <cell r="M647">
            <v>3.4078690000000003</v>
          </cell>
          <cell r="N647">
            <v>22.640823000000001</v>
          </cell>
          <cell r="O647">
            <v>3.7836731936851387E-2</v>
          </cell>
        </row>
        <row r="648">
          <cell r="B648">
            <v>0.21768499999999999</v>
          </cell>
          <cell r="C648">
            <v>0.15736</v>
          </cell>
          <cell r="D648">
            <v>0.19046000000000002</v>
          </cell>
          <cell r="E648">
            <v>0.13838</v>
          </cell>
          <cell r="F648">
            <v>1.89E-2</v>
          </cell>
          <cell r="G648">
            <v>7.0000000000000001E-3</v>
          </cell>
          <cell r="H648">
            <v>7.0000000000000001E-3</v>
          </cell>
          <cell r="I648">
            <v>6.0000000000000001E-3</v>
          </cell>
          <cell r="J648">
            <v>3.6499999999999998E-2</v>
          </cell>
          <cell r="K648">
            <v>8.2000000000000003E-2</v>
          </cell>
          <cell r="L648">
            <v>8.8999999999999996E-2</v>
          </cell>
          <cell r="M648">
            <v>0.26390999999999998</v>
          </cell>
          <cell r="N648">
            <v>1.2141949999999997</v>
          </cell>
          <cell r="O648">
            <v>5.8780713351771095E-3</v>
          </cell>
        </row>
        <row r="649">
          <cell r="B649">
            <v>1.7507680000000001</v>
          </cell>
          <cell r="C649">
            <v>1.5435560000000002</v>
          </cell>
          <cell r="D649">
            <v>1.6128670000000001</v>
          </cell>
          <cell r="E649">
            <v>1.528797</v>
          </cell>
          <cell r="F649">
            <v>1.528203</v>
          </cell>
          <cell r="G649">
            <v>1.3833600000000001</v>
          </cell>
          <cell r="H649">
            <v>1.2361799999999998</v>
          </cell>
          <cell r="I649">
            <v>1.4498900000000001</v>
          </cell>
          <cell r="J649">
            <v>1.2699529999999999</v>
          </cell>
          <cell r="K649">
            <v>1.7242519999999999</v>
          </cell>
          <cell r="L649">
            <v>3.6651359999999999</v>
          </cell>
          <cell r="M649">
            <v>2.416299</v>
          </cell>
          <cell r="N649">
            <v>21.109260999999996</v>
          </cell>
          <cell r="O649">
            <v>5.434510646846976E-2</v>
          </cell>
        </row>
        <row r="650">
          <cell r="B650">
            <v>380.49131100000005</v>
          </cell>
          <cell r="C650">
            <v>305.56419</v>
          </cell>
          <cell r="D650">
            <v>300.17133100000001</v>
          </cell>
          <cell r="E650">
            <v>236.53563199999999</v>
          </cell>
          <cell r="F650">
            <v>92.983736999999991</v>
          </cell>
          <cell r="G650">
            <v>67.642126000000005</v>
          </cell>
          <cell r="H650">
            <v>62.232060000000004</v>
          </cell>
          <cell r="I650">
            <v>63.238723000000007</v>
          </cell>
          <cell r="J650">
            <v>113.815899</v>
          </cell>
          <cell r="K650">
            <v>170.368483</v>
          </cell>
          <cell r="L650">
            <v>274.83666100000005</v>
          </cell>
          <cell r="M650">
            <v>370.43920400000002</v>
          </cell>
          <cell r="N650">
            <v>2438.3193570000003</v>
          </cell>
          <cell r="O650">
            <v>7.551553133363105E-2</v>
          </cell>
        </row>
        <row r="651">
          <cell r="B651">
            <v>176.02640399999996</v>
          </cell>
          <cell r="C651">
            <v>144.10718100000003</v>
          </cell>
          <cell r="D651">
            <v>144.87379100000001</v>
          </cell>
          <cell r="E651">
            <v>109.29168799999999</v>
          </cell>
          <cell r="F651">
            <v>35.926978000000005</v>
          </cell>
          <cell r="G651">
            <v>23.362425999999999</v>
          </cell>
          <cell r="H651">
            <v>20.835840000000001</v>
          </cell>
          <cell r="I651">
            <v>21.072167999999998</v>
          </cell>
          <cell r="J651">
            <v>43.703269000000006</v>
          </cell>
          <cell r="K651">
            <v>72.075111000000007</v>
          </cell>
          <cell r="L651">
            <v>122.29296799999996</v>
          </cell>
          <cell r="M651">
            <v>170.01838700000002</v>
          </cell>
          <cell r="N651">
            <v>1083.586211</v>
          </cell>
          <cell r="O651">
            <v>6.3347068875268919E-2</v>
          </cell>
        </row>
        <row r="652">
          <cell r="B652">
            <v>2.2793800000000002</v>
          </cell>
          <cell r="C652">
            <v>1.9105369999999999</v>
          </cell>
          <cell r="D652">
            <v>1.5736060000000003</v>
          </cell>
          <cell r="E652">
            <v>2.0586419999999999</v>
          </cell>
          <cell r="F652">
            <v>0.71737700000000004</v>
          </cell>
          <cell r="G652">
            <v>0.24285300000000001</v>
          </cell>
          <cell r="H652">
            <v>0.218111</v>
          </cell>
          <cell r="I652">
            <v>0.27168799999999999</v>
          </cell>
          <cell r="J652">
            <v>0.66040599999999994</v>
          </cell>
          <cell r="K652">
            <v>0.98599900000000007</v>
          </cell>
          <cell r="L652">
            <v>1.6823620000000001</v>
          </cell>
          <cell r="M652">
            <v>2.8684270000000001</v>
          </cell>
          <cell r="N652">
            <v>15.469388</v>
          </cell>
          <cell r="O652">
            <v>7.6880604395351878E-3</v>
          </cell>
        </row>
        <row r="660">
          <cell r="B660">
            <v>9932.5788599999978</v>
          </cell>
          <cell r="C660">
            <v>9932.5788599999978</v>
          </cell>
          <cell r="D660">
            <v>9932.5788599999978</v>
          </cell>
          <cell r="E660">
            <v>9932.5728599999984</v>
          </cell>
          <cell r="F660">
            <v>9932.5728599999984</v>
          </cell>
          <cell r="G660">
            <v>9932.5728599999984</v>
          </cell>
          <cell r="H660">
            <v>9932.5728599999984</v>
          </cell>
          <cell r="I660">
            <v>9932.5728599999984</v>
          </cell>
          <cell r="J660">
            <v>9932.5728599999984</v>
          </cell>
          <cell r="K660">
            <v>9933.6028599999991</v>
          </cell>
          <cell r="L660">
            <v>9933.6028599999991</v>
          </cell>
          <cell r="M660">
            <v>9933.5028599999987</v>
          </cell>
          <cell r="N660">
            <v>9933.5028599999987</v>
          </cell>
          <cell r="O660">
            <v>0.26068588820049371</v>
          </cell>
        </row>
        <row r="661">
          <cell r="B661">
            <v>3411.6861200000008</v>
          </cell>
          <cell r="C661">
            <v>2947.9336209999992</v>
          </cell>
          <cell r="D661">
            <v>3081.4115810000003</v>
          </cell>
          <cell r="E661">
            <v>2684.9158459999999</v>
          </cell>
          <cell r="F661">
            <v>2177.5541630000007</v>
          </cell>
          <cell r="G661">
            <v>1860.2696320000007</v>
          </cell>
          <cell r="H661">
            <v>1958.0235750000002</v>
          </cell>
          <cell r="I661">
            <v>1953.1855330000001</v>
          </cell>
          <cell r="J661">
            <v>2144.0648719999999</v>
          </cell>
          <cell r="K661">
            <v>2103.2483770000013</v>
          </cell>
          <cell r="L661">
            <v>2858.2524250000019</v>
          </cell>
          <cell r="M661">
            <v>3297.8269840000007</v>
          </cell>
          <cell r="N661">
            <v>30478.372729000002</v>
          </cell>
          <cell r="O661">
            <v>0.20171866837066688</v>
          </cell>
        </row>
        <row r="662">
          <cell r="B662">
            <v>1534.0190460000003</v>
          </cell>
          <cell r="C662">
            <v>1288.865411</v>
          </cell>
          <cell r="D662">
            <v>1321.4003690000002</v>
          </cell>
          <cell r="E662">
            <v>1059.8679409999997</v>
          </cell>
          <cell r="F662">
            <v>634.69468399999994</v>
          </cell>
          <cell r="G662">
            <v>497.60777099999996</v>
          </cell>
          <cell r="H662">
            <v>488.11931600000003</v>
          </cell>
          <cell r="I662">
            <v>464.15240700000004</v>
          </cell>
          <cell r="J662">
            <v>666.50374900000008</v>
          </cell>
          <cell r="K662">
            <v>879.377702</v>
          </cell>
          <cell r="L662">
            <v>1216.5172929999999</v>
          </cell>
          <cell r="M662">
            <v>1464.4139849999997</v>
          </cell>
          <cell r="N662">
            <v>11515.539674</v>
          </cell>
          <cell r="O662">
            <v>0.1403136501324185</v>
          </cell>
        </row>
        <row r="663">
          <cell r="B663">
            <v>149.504559</v>
          </cell>
          <cell r="C663">
            <v>141.512867</v>
          </cell>
          <cell r="D663">
            <v>146.94532599999999</v>
          </cell>
          <cell r="E663">
            <v>131.04496899999998</v>
          </cell>
          <cell r="F663">
            <v>103.97919</v>
          </cell>
          <cell r="G663">
            <v>83.14582399999999</v>
          </cell>
          <cell r="H663">
            <v>89.603979999999993</v>
          </cell>
          <cell r="I663">
            <v>92.871051000000008</v>
          </cell>
          <cell r="J663">
            <v>103.93653</v>
          </cell>
          <cell r="K663">
            <v>93.144160000000014</v>
          </cell>
          <cell r="L663">
            <v>128.49500700000002</v>
          </cell>
          <cell r="M663">
            <v>173.31963999999999</v>
          </cell>
          <cell r="N663">
            <v>1437.5031029999998</v>
          </cell>
          <cell r="O663">
            <v>0.19027002114609726</v>
          </cell>
        </row>
        <row r="664">
          <cell r="B664">
            <v>1.9528909999999999</v>
          </cell>
          <cell r="C664">
            <v>1.7973020000000002</v>
          </cell>
          <cell r="D664">
            <v>1.8910469999999999</v>
          </cell>
          <cell r="E664">
            <v>1.6347980000000002</v>
          </cell>
          <cell r="F664">
            <v>1.7964329999999999</v>
          </cell>
          <cell r="G664">
            <v>1.7042910000000002</v>
          </cell>
          <cell r="H664">
            <v>1.5517829999999999</v>
          </cell>
          <cell r="I664">
            <v>0.91563899999999998</v>
          </cell>
          <cell r="J664">
            <v>1.2468920000000001</v>
          </cell>
          <cell r="K664">
            <v>1.8843080000000001</v>
          </cell>
          <cell r="L664">
            <v>2.0037540000000003</v>
          </cell>
          <cell r="M664">
            <v>2.519301</v>
          </cell>
          <cell r="N664">
            <v>20.898439</v>
          </cell>
          <cell r="O664">
            <v>3.4685798905847852E-2</v>
          </cell>
        </row>
        <row r="665">
          <cell r="B665">
            <v>0.76130999999999993</v>
          </cell>
          <cell r="C665">
            <v>0.73138999999999998</v>
          </cell>
          <cell r="D665">
            <v>0.69513000000000003</v>
          </cell>
          <cell r="E665">
            <v>0.81847999999999999</v>
          </cell>
          <cell r="F665">
            <v>0.26227</v>
          </cell>
          <cell r="G665">
            <v>0.11932999999999999</v>
          </cell>
          <cell r="H665">
            <v>0.17633000000000001</v>
          </cell>
          <cell r="I665">
            <v>0.20104</v>
          </cell>
          <cell r="J665">
            <v>0.26727999999999996</v>
          </cell>
          <cell r="K665">
            <v>0.46612999999999999</v>
          </cell>
          <cell r="L665">
            <v>0.54097000000000006</v>
          </cell>
          <cell r="M665">
            <v>0.40777999999999998</v>
          </cell>
          <cell r="N665">
            <v>5.4474399999999994</v>
          </cell>
          <cell r="O665">
            <v>6.5677839267598744E-4</v>
          </cell>
        </row>
        <row r="666">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row>
        <row r="667">
          <cell r="B667">
            <v>9.8719105852711682</v>
          </cell>
          <cell r="C667">
            <v>7.8436690118497197</v>
          </cell>
          <cell r="D667">
            <v>7.8650830971073704</v>
          </cell>
          <cell r="E667">
            <v>6.2409703650260342</v>
          </cell>
          <cell r="F667">
            <v>2.512174116678549</v>
          </cell>
          <cell r="G667">
            <v>1.707157041881725</v>
          </cell>
          <cell r="H667">
            <v>1.5886807797449043</v>
          </cell>
          <cell r="I667">
            <v>1.5077356293500794</v>
          </cell>
          <cell r="J667">
            <v>2.7475488824092777</v>
          </cell>
          <cell r="K667">
            <v>4.6871970739999176</v>
          </cell>
          <cell r="L667">
            <v>7.2761583471724753</v>
          </cell>
          <cell r="M667">
            <v>9.679715069508779</v>
          </cell>
          <cell r="N667">
            <v>63.527999999999999</v>
          </cell>
          <cell r="O667">
            <v>0.83435141726463635</v>
          </cell>
        </row>
        <row r="668">
          <cell r="B668">
            <v>2E-3</v>
          </cell>
          <cell r="C668">
            <v>5.0000000000000001E-3</v>
          </cell>
          <cell r="D668">
            <v>1.0999999999999999E-2</v>
          </cell>
          <cell r="E668">
            <v>8.9999999999999993E-3</v>
          </cell>
          <cell r="F668">
            <v>1.4E-2</v>
          </cell>
          <cell r="G668">
            <v>1.0999999999999999E-2</v>
          </cell>
          <cell r="H668">
            <v>0.01</v>
          </cell>
          <cell r="I668">
            <v>0</v>
          </cell>
          <cell r="J668">
            <v>2E-3</v>
          </cell>
          <cell r="K668">
            <v>4.0000000000000001E-3</v>
          </cell>
          <cell r="L668">
            <v>1E-3</v>
          </cell>
          <cell r="M668">
            <v>1E-3</v>
          </cell>
          <cell r="N668">
            <v>6.9999999999999993E-2</v>
          </cell>
          <cell r="O668">
            <v>0.10937329104232746</v>
          </cell>
        </row>
        <row r="669">
          <cell r="B669">
            <v>1206.9193600000001</v>
          </cell>
          <cell r="C669">
            <v>1025.0543339999999</v>
          </cell>
          <cell r="D669">
            <v>1051.9798870000002</v>
          </cell>
          <cell r="E669">
            <v>822.85604499999988</v>
          </cell>
          <cell r="F669">
            <v>461.45245</v>
          </cell>
          <cell r="G669">
            <v>380.12463100000002</v>
          </cell>
          <cell r="H669">
            <v>339.69847999999996</v>
          </cell>
          <cell r="I669">
            <v>312.33927799999998</v>
          </cell>
          <cell r="J669">
            <v>518.13110900000004</v>
          </cell>
          <cell r="K669">
            <v>711.23583700000006</v>
          </cell>
          <cell r="L669">
            <v>972.68505799999991</v>
          </cell>
          <cell r="M669">
            <v>1148.9381949999997</v>
          </cell>
          <cell r="N669">
            <v>8951.4146639999999</v>
          </cell>
          <cell r="O669">
            <v>0.24651728838194337</v>
          </cell>
        </row>
        <row r="670">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row>
        <row r="671">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row>
        <row r="672">
          <cell r="B672">
            <v>0.89100000000000001</v>
          </cell>
          <cell r="C672">
            <v>0.68400000000000005</v>
          </cell>
          <cell r="D672">
            <v>0.69899999999999995</v>
          </cell>
          <cell r="E672">
            <v>0.26500000000000001</v>
          </cell>
          <cell r="F672">
            <v>1.7999999999999999E-2</v>
          </cell>
          <cell r="G672">
            <v>8.0000000000000002E-3</v>
          </cell>
          <cell r="H672">
            <v>1.6E-2</v>
          </cell>
          <cell r="I672">
            <v>6.0000000000000001E-3</v>
          </cell>
          <cell r="J672">
            <v>0.09</v>
          </cell>
          <cell r="K672">
            <v>0.13400000000000001</v>
          </cell>
          <cell r="L672">
            <v>0.29699999999999999</v>
          </cell>
          <cell r="M672">
            <v>0.80500000000000005</v>
          </cell>
          <cell r="N672">
            <v>3.9129999999999998</v>
          </cell>
          <cell r="O672">
            <v>4.757367642442647E-3</v>
          </cell>
        </row>
        <row r="673">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row>
        <row r="674">
          <cell r="B674">
            <v>1.6748599999999998</v>
          </cell>
          <cell r="C674">
            <v>0.48993000000000003</v>
          </cell>
          <cell r="D674">
            <v>1.8006099999999998</v>
          </cell>
          <cell r="E674">
            <v>2.2127699999999999</v>
          </cell>
          <cell r="F674">
            <v>2.3492199999999999</v>
          </cell>
          <cell r="G674">
            <v>1.6436300000000001</v>
          </cell>
          <cell r="H674">
            <v>2.3148400000000002</v>
          </cell>
          <cell r="I674">
            <v>1.4128399999999999</v>
          </cell>
          <cell r="J674">
            <v>0.93670000000000009</v>
          </cell>
          <cell r="K674">
            <v>1.84165</v>
          </cell>
          <cell r="L674">
            <v>2.1388799999999999</v>
          </cell>
          <cell r="M674">
            <v>0.88079999999999992</v>
          </cell>
          <cell r="N674">
            <v>19.696730000000002</v>
          </cell>
          <cell r="O674">
            <v>7.6564479390360428E-3</v>
          </cell>
        </row>
        <row r="675">
          <cell r="B675">
            <v>27.896000000000001</v>
          </cell>
          <cell r="C675">
            <v>6</v>
          </cell>
          <cell r="D675">
            <v>0</v>
          </cell>
          <cell r="E675">
            <v>6</v>
          </cell>
          <cell r="F675">
            <v>13.25</v>
          </cell>
          <cell r="G675">
            <v>7.3440000000000003</v>
          </cell>
          <cell r="H675">
            <v>27.344000000000001</v>
          </cell>
          <cell r="I675">
            <v>3.569</v>
          </cell>
          <cell r="J675">
            <v>0</v>
          </cell>
          <cell r="K675">
            <v>0</v>
          </cell>
          <cell r="L675">
            <v>0</v>
          </cell>
          <cell r="M675">
            <v>0</v>
          </cell>
          <cell r="N675">
            <v>91.403000000000006</v>
          </cell>
          <cell r="O675">
            <v>2.7620761170714068E-2</v>
          </cell>
        </row>
        <row r="676">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row>
        <row r="677">
          <cell r="B677">
            <v>3.3064450000000005</v>
          </cell>
          <cell r="C677">
            <v>4.8158020000000006</v>
          </cell>
          <cell r="D677">
            <v>2.244116</v>
          </cell>
          <cell r="E677">
            <v>2.5177400000000003</v>
          </cell>
          <cell r="F677">
            <v>0.38364300000000001</v>
          </cell>
          <cell r="G677">
            <v>1.1306989999999997</v>
          </cell>
          <cell r="H677">
            <v>0.69303800000000015</v>
          </cell>
          <cell r="I677">
            <v>1.6909290000000001</v>
          </cell>
          <cell r="J677">
            <v>0.65852500000000003</v>
          </cell>
          <cell r="K677">
            <v>4.6186790000000011</v>
          </cell>
          <cell r="L677">
            <v>1.6617629999999999</v>
          </cell>
          <cell r="M677">
            <v>2.6802699999999997</v>
          </cell>
          <cell r="N677">
            <v>26.401649000000003</v>
          </cell>
          <cell r="O677">
            <v>4.6053972945664601E-2</v>
          </cell>
        </row>
        <row r="678">
          <cell r="B678">
            <v>131.23871041472887</v>
          </cell>
          <cell r="C678">
            <v>99.931116988150251</v>
          </cell>
          <cell r="D678">
            <v>107.26916990289263</v>
          </cell>
          <cell r="E678">
            <v>86.268168634973975</v>
          </cell>
          <cell r="F678">
            <v>48.67730388332145</v>
          </cell>
          <cell r="G678">
            <v>20.669208958118272</v>
          </cell>
          <cell r="H678">
            <v>25.122184220255097</v>
          </cell>
          <cell r="I678">
            <v>49.638894370649922</v>
          </cell>
          <cell r="J678">
            <v>38.48716411759073</v>
          </cell>
          <cell r="K678">
            <v>61.361740926000095</v>
          </cell>
          <cell r="L678">
            <v>101.41770265282753</v>
          </cell>
          <cell r="M678">
            <v>125.18228393049122</v>
          </cell>
          <cell r="N678">
            <v>895.26364899999999</v>
          </cell>
          <cell r="O678">
            <v>4.1433807303922772E-2</v>
          </cell>
        </row>
        <row r="679">
          <cell r="B679">
            <v>1344.1573969999999</v>
          </cell>
          <cell r="C679">
            <v>1137.683532</v>
          </cell>
          <cell r="D679">
            <v>1167.8871229999997</v>
          </cell>
          <cell r="E679">
            <v>915.61558300000002</v>
          </cell>
          <cell r="F679">
            <v>521.30571399999997</v>
          </cell>
          <cell r="G679">
            <v>395.77016299999997</v>
          </cell>
          <cell r="H679">
            <v>387.764993</v>
          </cell>
          <cell r="I679">
            <v>375.45532100000008</v>
          </cell>
          <cell r="J679">
            <v>550.32416499999999</v>
          </cell>
          <cell r="K679">
            <v>736.64001600000017</v>
          </cell>
          <cell r="L679">
            <v>1070.5036339999999</v>
          </cell>
          <cell r="M679">
            <v>1300.7027</v>
          </cell>
          <cell r="N679">
            <v>9903.8103410000003</v>
          </cell>
          <cell r="O679">
            <v>0.13241843222053787</v>
          </cell>
        </row>
        <row r="680">
          <cell r="B680">
            <v>380.13325799999996</v>
          </cell>
          <cell r="C680">
            <v>342.44291000000004</v>
          </cell>
          <cell r="D680">
            <v>373.99373699999995</v>
          </cell>
          <cell r="E680">
            <v>304.11492900000002</v>
          </cell>
          <cell r="F680">
            <v>282.55605099999997</v>
          </cell>
          <cell r="G680">
            <v>239.69147899999999</v>
          </cell>
          <cell r="H680">
            <v>239.20009599999997</v>
          </cell>
          <cell r="I680">
            <v>231.02996900000002</v>
          </cell>
          <cell r="J680">
            <v>279.52835699999997</v>
          </cell>
          <cell r="K680">
            <v>269.81237400000003</v>
          </cell>
          <cell r="L680">
            <v>335.06699299999997</v>
          </cell>
          <cell r="M680">
            <v>342.42431099999999</v>
          </cell>
          <cell r="N680">
            <v>3619.9944640000003</v>
          </cell>
          <cell r="O680">
            <v>0.17699208612828277</v>
          </cell>
        </row>
        <row r="681">
          <cell r="B681">
            <v>67.870488999999992</v>
          </cell>
          <cell r="C681">
            <v>56.536909000000001</v>
          </cell>
          <cell r="D681">
            <v>58.506115999999992</v>
          </cell>
          <cell r="E681">
            <v>42.062162000000001</v>
          </cell>
          <cell r="F681">
            <v>18.086414000000001</v>
          </cell>
          <cell r="G681">
            <v>10.073053000000002</v>
          </cell>
          <cell r="H681">
            <v>9.5413599999999992</v>
          </cell>
          <cell r="I681">
            <v>9.0767600000000019</v>
          </cell>
          <cell r="J681">
            <v>17.420003000000001</v>
          </cell>
          <cell r="K681">
            <v>37.558261000000002</v>
          </cell>
          <cell r="L681">
            <v>52.486166999999995</v>
          </cell>
          <cell r="M681">
            <v>66.097941000000006</v>
          </cell>
          <cell r="N681">
            <v>445.31563499999993</v>
          </cell>
          <cell r="O681">
            <v>0.25609208599021643</v>
          </cell>
        </row>
        <row r="682">
          <cell r="B682">
            <v>24.143540000000002</v>
          </cell>
          <cell r="C682">
            <v>18.840350000000001</v>
          </cell>
          <cell r="D682">
            <v>19.153290000000002</v>
          </cell>
          <cell r="E682">
            <v>13.87266</v>
          </cell>
          <cell r="F682">
            <v>4.0097399999999999</v>
          </cell>
          <cell r="G682">
            <v>1.51715</v>
          </cell>
          <cell r="H682">
            <v>1.2870200000000001</v>
          </cell>
          <cell r="I682">
            <v>1.27511</v>
          </cell>
          <cell r="J682">
            <v>3.2379799999999994</v>
          </cell>
          <cell r="K682">
            <v>11.089259999999999</v>
          </cell>
          <cell r="L682">
            <v>15.974029999999999</v>
          </cell>
          <cell r="M682">
            <v>21.090630000000001</v>
          </cell>
          <cell r="N682">
            <v>135.49075999999997</v>
          </cell>
          <cell r="O682">
            <v>0.22642849891279415</v>
          </cell>
        </row>
        <row r="683">
          <cell r="B683">
            <v>1.458645</v>
          </cell>
          <cell r="C683">
            <v>1.605154</v>
          </cell>
          <cell r="D683">
            <v>1.7334199999999997</v>
          </cell>
          <cell r="E683">
            <v>1.447864</v>
          </cell>
          <cell r="F683">
            <v>0.43354500000000001</v>
          </cell>
          <cell r="G683">
            <v>1.9894999999999999E-2</v>
          </cell>
          <cell r="H683">
            <v>3.8835000000000001E-2</v>
          </cell>
          <cell r="I683">
            <v>1.3655E-2</v>
          </cell>
          <cell r="J683">
            <v>0.41652600000000001</v>
          </cell>
          <cell r="K683">
            <v>0.99719800000000003</v>
          </cell>
          <cell r="L683">
            <v>0.72624500000000003</v>
          </cell>
          <cell r="M683">
            <v>1.585242</v>
          </cell>
          <cell r="N683">
            <v>10.476223999999998</v>
          </cell>
          <cell r="O683">
            <v>5.0716723421933452E-2</v>
          </cell>
        </row>
        <row r="684">
          <cell r="B684">
            <v>11.134799999999998</v>
          </cell>
          <cell r="C684">
            <v>11.440059999999999</v>
          </cell>
          <cell r="D684">
            <v>14.39371</v>
          </cell>
          <cell r="E684">
            <v>9.864609999999999</v>
          </cell>
          <cell r="F684">
            <v>2.91391</v>
          </cell>
          <cell r="G684">
            <v>1.7054499999999999</v>
          </cell>
          <cell r="H684">
            <v>1.72851</v>
          </cell>
          <cell r="I684">
            <v>1.34477</v>
          </cell>
          <cell r="J684">
            <v>4.1369799999999994</v>
          </cell>
          <cell r="K684">
            <v>6.4394299999999998</v>
          </cell>
          <cell r="L684">
            <v>11.321689999999998</v>
          </cell>
          <cell r="M684">
            <v>9.4679099999999998</v>
          </cell>
          <cell r="N684">
            <v>85.891829999999999</v>
          </cell>
          <cell r="O684">
            <v>0.22112572515549955</v>
          </cell>
        </row>
        <row r="685">
          <cell r="B685">
            <v>577.48190599999998</v>
          </cell>
          <cell r="C685">
            <v>472.52830900000004</v>
          </cell>
          <cell r="D685">
            <v>465.26014600000002</v>
          </cell>
          <cell r="E685">
            <v>366.08337800000004</v>
          </cell>
          <cell r="F685">
            <v>149.098524</v>
          </cell>
          <cell r="G685">
            <v>102.31468599999999</v>
          </cell>
          <cell r="H685">
            <v>99.219223999999997</v>
          </cell>
          <cell r="I685">
            <v>95.942772000000005</v>
          </cell>
          <cell r="J685">
            <v>173.730298</v>
          </cell>
          <cell r="K685">
            <v>284.85684499999996</v>
          </cell>
          <cell r="L685">
            <v>443.780394</v>
          </cell>
          <cell r="M685">
            <v>580.06427199999996</v>
          </cell>
          <cell r="N685">
            <v>3810.3607539999998</v>
          </cell>
          <cell r="O685">
            <v>0.11800809278122996</v>
          </cell>
        </row>
        <row r="686">
          <cell r="B686">
            <v>255.04031999999998</v>
          </cell>
          <cell r="C686">
            <v>211.631934</v>
          </cell>
          <cell r="D686">
            <v>213.15749699999998</v>
          </cell>
          <cell r="E686">
            <v>161.34690500000002</v>
          </cell>
          <cell r="F686">
            <v>57.996848000000014</v>
          </cell>
          <cell r="G686">
            <v>34.185326000000011</v>
          </cell>
          <cell r="H686">
            <v>33.453273000000003</v>
          </cell>
          <cell r="I686">
            <v>33.391716000000002</v>
          </cell>
          <cell r="J686">
            <v>64.850636000000009</v>
          </cell>
          <cell r="K686">
            <v>113.97375299999999</v>
          </cell>
          <cell r="L686">
            <v>192.04657400000002</v>
          </cell>
          <cell r="M686">
            <v>254.71529600000002</v>
          </cell>
          <cell r="N686">
            <v>1625.790078</v>
          </cell>
          <cell r="O686">
            <v>9.5044616664833909E-2</v>
          </cell>
        </row>
        <row r="687">
          <cell r="B687">
            <v>26.894438999999998</v>
          </cell>
          <cell r="C687">
            <v>22.657906000000001</v>
          </cell>
          <cell r="D687">
            <v>21.689207</v>
          </cell>
          <cell r="E687">
            <v>16.823074999999999</v>
          </cell>
          <cell r="F687">
            <v>6.2106820000000003</v>
          </cell>
          <cell r="G687">
            <v>6.2631240000000004</v>
          </cell>
          <cell r="H687">
            <v>3.296675</v>
          </cell>
          <cell r="I687">
            <v>3.3805689999999995</v>
          </cell>
          <cell r="J687">
            <v>7.0033850000000006</v>
          </cell>
          <cell r="K687">
            <v>11.912894999999999</v>
          </cell>
          <cell r="L687">
            <v>19.101541000000001</v>
          </cell>
          <cell r="M687">
            <v>25.257097999999999</v>
          </cell>
          <cell r="N687">
            <v>170.49059599999998</v>
          </cell>
          <cell r="O687">
            <v>8.4731342081559788E-2</v>
          </cell>
        </row>
        <row r="695">
          <cell r="B695">
            <v>1286.3239999999996</v>
          </cell>
          <cell r="C695">
            <v>1286.2749999999996</v>
          </cell>
          <cell r="D695">
            <v>1287.5689999999997</v>
          </cell>
          <cell r="E695">
            <v>1287.5739999999998</v>
          </cell>
          <cell r="F695">
            <v>1287.5739999999996</v>
          </cell>
          <cell r="G695">
            <v>1287.5749999999996</v>
          </cell>
          <cell r="H695">
            <v>1284.1889999999999</v>
          </cell>
          <cell r="I695">
            <v>1283.8879999999995</v>
          </cell>
          <cell r="J695">
            <v>1284.0599999999995</v>
          </cell>
          <cell r="K695">
            <v>1256.7549999999997</v>
          </cell>
          <cell r="L695">
            <v>1256.7549999999997</v>
          </cell>
          <cell r="M695">
            <v>1256.7549999999997</v>
          </cell>
          <cell r="N695">
            <v>1256.7549999999997</v>
          </cell>
          <cell r="O695">
            <v>3.298114452099845E-2</v>
          </cell>
        </row>
        <row r="696">
          <cell r="B696">
            <v>970.65811300000041</v>
          </cell>
          <cell r="C696">
            <v>796.85315000000037</v>
          </cell>
          <cell r="D696">
            <v>862.42635900000005</v>
          </cell>
          <cell r="E696">
            <v>648.38465700000006</v>
          </cell>
          <cell r="F696">
            <v>460.40166600000009</v>
          </cell>
          <cell r="G696">
            <v>422.74659200000008</v>
          </cell>
          <cell r="H696">
            <v>313.22620400000017</v>
          </cell>
          <cell r="I696">
            <v>364.33054199999981</v>
          </cell>
          <cell r="J696">
            <v>447.05011999999994</v>
          </cell>
          <cell r="K696">
            <v>488.64744700000006</v>
          </cell>
          <cell r="L696">
            <v>664.88219500000014</v>
          </cell>
          <cell r="M696">
            <v>796.175299</v>
          </cell>
          <cell r="N696">
            <v>7235.7823440000011</v>
          </cell>
          <cell r="O696">
            <v>4.7889445805709592E-2</v>
          </cell>
        </row>
        <row r="697">
          <cell r="B697">
            <v>537.41476753379652</v>
          </cell>
          <cell r="C697">
            <v>437.8074874946978</v>
          </cell>
          <cell r="D697">
            <v>458.52098342253186</v>
          </cell>
          <cell r="E697">
            <v>338.97063172668089</v>
          </cell>
          <cell r="F697">
            <v>188.97556770585203</v>
          </cell>
          <cell r="G697">
            <v>159.29379994903229</v>
          </cell>
          <cell r="H697">
            <v>123.737168</v>
          </cell>
          <cell r="I697">
            <v>152.38000600000001</v>
          </cell>
          <cell r="J697">
            <v>195.90467100000001</v>
          </cell>
          <cell r="K697">
            <v>244.2891521035134</v>
          </cell>
          <cell r="L697">
            <v>363.99885241037674</v>
          </cell>
          <cell r="M697">
            <v>466.38917001428177</v>
          </cell>
          <cell r="N697">
            <v>3667.6822573607633</v>
          </cell>
          <cell r="O697">
            <v>4.4689688857407955E-2</v>
          </cell>
        </row>
        <row r="698">
          <cell r="B698">
            <v>53.796375999999995</v>
          </cell>
          <cell r="C698">
            <v>45.239530000000002</v>
          </cell>
          <cell r="D698">
            <v>39.463059000000001</v>
          </cell>
          <cell r="E698">
            <v>38.128175999999996</v>
          </cell>
          <cell r="F698">
            <v>19.801299</v>
          </cell>
          <cell r="G698">
            <v>10.582047000000001</v>
          </cell>
          <cell r="H698">
            <v>7.259703</v>
          </cell>
          <cell r="I698">
            <v>7.9047669999999997</v>
          </cell>
          <cell r="J698">
            <v>13.020163</v>
          </cell>
          <cell r="K698">
            <v>17.804385</v>
          </cell>
          <cell r="L698">
            <v>20.227612999999998</v>
          </cell>
          <cell r="M698">
            <v>38.007672999999997</v>
          </cell>
          <cell r="N698">
            <v>311.23479099999997</v>
          </cell>
          <cell r="O698">
            <v>4.1195493868072135E-2</v>
          </cell>
        </row>
        <row r="699">
          <cell r="B699">
            <v>1.164922</v>
          </cell>
          <cell r="C699">
            <v>0.9740899999999999</v>
          </cell>
          <cell r="D699">
            <v>1.0278800000000001</v>
          </cell>
          <cell r="E699">
            <v>1.3458699999999999</v>
          </cell>
          <cell r="F699">
            <v>0.79830999999999996</v>
          </cell>
          <cell r="G699">
            <v>0.40044999999999997</v>
          </cell>
          <cell r="H699">
            <v>0.32600000000000001</v>
          </cell>
          <cell r="I699">
            <v>0.52654000000000001</v>
          </cell>
          <cell r="J699">
            <v>0.58729999999999993</v>
          </cell>
          <cell r="K699">
            <v>0.96431999999999995</v>
          </cell>
          <cell r="L699">
            <v>1.0253899999999998</v>
          </cell>
          <cell r="M699">
            <v>1.05185</v>
          </cell>
          <cell r="N699">
            <v>10.192921999999999</v>
          </cell>
          <cell r="O699">
            <v>1.6917514401673373E-2</v>
          </cell>
        </row>
        <row r="700">
          <cell r="B700">
            <v>10.98334</v>
          </cell>
          <cell r="C700">
            <v>4.3322299999999991</v>
          </cell>
          <cell r="D700">
            <v>13.008479999999999</v>
          </cell>
          <cell r="E700">
            <v>10.01604</v>
          </cell>
          <cell r="F700">
            <v>3.1270799999999999</v>
          </cell>
          <cell r="G700">
            <v>2.1046399999999998</v>
          </cell>
          <cell r="H700">
            <v>0</v>
          </cell>
          <cell r="I700">
            <v>0</v>
          </cell>
          <cell r="J700">
            <v>0</v>
          </cell>
          <cell r="K700">
            <v>0</v>
          </cell>
          <cell r="L700">
            <v>0.42010000000000003</v>
          </cell>
          <cell r="M700">
            <v>0</v>
          </cell>
          <cell r="N700">
            <v>43.991909999999997</v>
          </cell>
          <cell r="O700">
            <v>5.3039475314178219E-3</v>
          </cell>
        </row>
        <row r="701">
          <cell r="B701">
            <v>0</v>
          </cell>
          <cell r="C701">
            <v>0</v>
          </cell>
          <cell r="D701">
            <v>0</v>
          </cell>
          <cell r="E701">
            <v>0</v>
          </cell>
          <cell r="F701">
            <v>5.21E-2</v>
          </cell>
          <cell r="G701">
            <v>8.1599999999999992E-2</v>
          </cell>
          <cell r="H701">
            <v>4.6100000000000002E-2</v>
          </cell>
          <cell r="I701">
            <v>3.2000000000000001E-2</v>
          </cell>
          <cell r="J701">
            <v>8.4000000000000012E-3</v>
          </cell>
          <cell r="K701">
            <v>0</v>
          </cell>
          <cell r="L701">
            <v>0</v>
          </cell>
          <cell r="M701">
            <v>0</v>
          </cell>
          <cell r="N701">
            <v>0.22019999999999998</v>
          </cell>
          <cell r="O701">
            <v>3.9376864868739042E-3</v>
          </cell>
        </row>
        <row r="702">
          <cell r="B702">
            <v>0</v>
          </cell>
          <cell r="C702">
            <v>0</v>
          </cell>
          <cell r="D702">
            <v>4.0679999999999996E-3</v>
          </cell>
          <cell r="E702">
            <v>2.2240000000000003E-3</v>
          </cell>
          <cell r="F702">
            <v>2.163E-2</v>
          </cell>
          <cell r="G702">
            <v>0</v>
          </cell>
          <cell r="H702">
            <v>0</v>
          </cell>
          <cell r="I702">
            <v>0</v>
          </cell>
          <cell r="J702">
            <v>0</v>
          </cell>
          <cell r="K702">
            <v>5.7335000000000004E-2</v>
          </cell>
          <cell r="L702">
            <v>0.13997100000000001</v>
          </cell>
          <cell r="M702">
            <v>0.13880099999999998</v>
          </cell>
          <cell r="N702">
            <v>0.36402899999999999</v>
          </cell>
          <cell r="O702">
            <v>4.7810117125586873E-3</v>
          </cell>
        </row>
        <row r="703">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row>
        <row r="704">
          <cell r="B704">
            <v>317.293498</v>
          </cell>
          <cell r="C704">
            <v>258.82261900000003</v>
          </cell>
          <cell r="D704">
            <v>275.541696</v>
          </cell>
          <cell r="E704">
            <v>193.55514400000001</v>
          </cell>
          <cell r="F704">
            <v>115.918421</v>
          </cell>
          <cell r="G704">
            <v>112.360899</v>
          </cell>
          <cell r="H704">
            <v>74.159870999999995</v>
          </cell>
          <cell r="I704">
            <v>110.601523</v>
          </cell>
          <cell r="J704">
            <v>133.85305099999997</v>
          </cell>
          <cell r="K704">
            <v>161.574307</v>
          </cell>
          <cell r="L704">
            <v>240.59070399999999</v>
          </cell>
          <cell r="M704">
            <v>288.20526799999999</v>
          </cell>
          <cell r="N704">
            <v>2282.4770010000002</v>
          </cell>
          <cell r="O704">
            <v>6.2858225453856637E-2</v>
          </cell>
        </row>
        <row r="705">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row>
        <row r="706">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row>
        <row r="707">
          <cell r="B707">
            <v>1.8919999999999999</v>
          </cell>
          <cell r="C707">
            <v>1.528</v>
          </cell>
          <cell r="D707">
            <v>0.505</v>
          </cell>
          <cell r="E707">
            <v>2.2010000000000001</v>
          </cell>
          <cell r="F707">
            <v>0.43099999999999999</v>
          </cell>
          <cell r="G707">
            <v>0.92</v>
          </cell>
          <cell r="H707">
            <v>0</v>
          </cell>
          <cell r="I707">
            <v>0</v>
          </cell>
          <cell r="J707">
            <v>0.24</v>
          </cell>
          <cell r="K707">
            <v>1.577</v>
          </cell>
          <cell r="L707">
            <v>2.2719999999999998</v>
          </cell>
          <cell r="M707">
            <v>1.179</v>
          </cell>
          <cell r="N707">
            <v>12.745000000000001</v>
          </cell>
          <cell r="O707">
            <v>1.5495182878336709E-2</v>
          </cell>
        </row>
        <row r="708">
          <cell r="B708">
            <v>7.0750000000000002</v>
          </cell>
          <cell r="C708">
            <v>4.2469999999999999</v>
          </cell>
          <cell r="D708">
            <v>4.7930000000000001</v>
          </cell>
          <cell r="E708">
            <v>0</v>
          </cell>
          <cell r="F708">
            <v>0</v>
          </cell>
          <cell r="G708">
            <v>0</v>
          </cell>
          <cell r="H708">
            <v>0</v>
          </cell>
          <cell r="I708">
            <v>0</v>
          </cell>
          <cell r="J708">
            <v>2.7759999999999998</v>
          </cell>
          <cell r="K708">
            <v>0</v>
          </cell>
          <cell r="L708">
            <v>3.6749999999999998</v>
          </cell>
          <cell r="M708">
            <v>7.9640000000000004</v>
          </cell>
          <cell r="N708">
            <v>30.53</v>
          </cell>
          <cell r="O708">
            <v>0.55002079737990495</v>
          </cell>
        </row>
        <row r="709">
          <cell r="B709">
            <v>2.6099000000000001</v>
          </cell>
          <cell r="C709">
            <v>1.9125000000000001</v>
          </cell>
          <cell r="D709">
            <v>2.5468000000000002</v>
          </cell>
          <cell r="E709">
            <v>2.3384</v>
          </cell>
          <cell r="F709">
            <v>2.625</v>
          </cell>
          <cell r="G709">
            <v>2.4586000000000001</v>
          </cell>
          <cell r="H709">
            <v>2.5223</v>
          </cell>
          <cell r="I709">
            <v>2.1096999999999997</v>
          </cell>
          <cell r="J709">
            <v>2.2931999999999997</v>
          </cell>
          <cell r="K709">
            <v>0.88049999999999995</v>
          </cell>
          <cell r="L709">
            <v>1.2541</v>
          </cell>
          <cell r="M709">
            <v>2.9220000000000002</v>
          </cell>
          <cell r="N709">
            <v>26.473000000000003</v>
          </cell>
          <cell r="O709">
            <v>1.0290497269856527E-2</v>
          </cell>
        </row>
        <row r="710">
          <cell r="B710">
            <v>11.326000000000001</v>
          </cell>
          <cell r="C710">
            <v>11.273</v>
          </cell>
          <cell r="D710">
            <v>11.968999999999999</v>
          </cell>
          <cell r="E710">
            <v>10.787000000000001</v>
          </cell>
          <cell r="F710">
            <v>6.1280000000000001</v>
          </cell>
          <cell r="G710">
            <v>5.226</v>
          </cell>
          <cell r="H710">
            <v>8.1129999999999995</v>
          </cell>
          <cell r="I710">
            <v>3.7370000000000001</v>
          </cell>
          <cell r="J710">
            <v>6.7450000000000001</v>
          </cell>
          <cell r="K710">
            <v>12.753</v>
          </cell>
          <cell r="L710">
            <v>10.35</v>
          </cell>
          <cell r="M710">
            <v>11.096</v>
          </cell>
          <cell r="N710">
            <v>109.503</v>
          </cell>
          <cell r="O710">
            <v>3.309033850613987E-2</v>
          </cell>
        </row>
        <row r="711">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row>
        <row r="712">
          <cell r="B712">
            <v>7.5100000000000002E-3</v>
          </cell>
          <cell r="C712">
            <v>9.085E-2</v>
          </cell>
          <cell r="D712">
            <v>0.11406999999999999</v>
          </cell>
          <cell r="E712">
            <v>5.6129999999999999E-2</v>
          </cell>
          <cell r="F712">
            <v>0.24875</v>
          </cell>
          <cell r="G712">
            <v>1.1699999999999999E-2</v>
          </cell>
          <cell r="H712">
            <v>7.2510000000000005E-2</v>
          </cell>
          <cell r="I712">
            <v>1.745E-2</v>
          </cell>
          <cell r="J712">
            <v>0.16836999999999999</v>
          </cell>
          <cell r="K712">
            <v>6.2969999999999998E-2</v>
          </cell>
          <cell r="L712">
            <v>3.2499999999999999E-3</v>
          </cell>
          <cell r="M712">
            <v>1.295E-2</v>
          </cell>
          <cell r="N712">
            <v>0.86651</v>
          </cell>
          <cell r="O712">
            <v>1.5115051373172878E-3</v>
          </cell>
        </row>
        <row r="713">
          <cell r="B713">
            <v>131.26622153379651</v>
          </cell>
          <cell r="C713">
            <v>109.38766849469771</v>
          </cell>
          <cell r="D713">
            <v>109.54793042253182</v>
          </cell>
          <cell r="E713">
            <v>80.540647726680888</v>
          </cell>
          <cell r="F713">
            <v>39.823977705852016</v>
          </cell>
          <cell r="G713">
            <v>25.147863949032285</v>
          </cell>
          <cell r="H713">
            <v>31.237683999999998</v>
          </cell>
          <cell r="I713">
            <v>27.451026000000002</v>
          </cell>
          <cell r="J713">
            <v>36.213186999999998</v>
          </cell>
          <cell r="K713">
            <v>48.615335103513345</v>
          </cell>
          <cell r="L713">
            <v>84.040724410376754</v>
          </cell>
          <cell r="M713">
            <v>115.81162801428178</v>
          </cell>
          <cell r="N713">
            <v>839.083894360763</v>
          </cell>
          <cell r="O713">
            <v>3.8833745153846792E-2</v>
          </cell>
        </row>
        <row r="714">
          <cell r="B714">
            <v>529.8375850000001</v>
          </cell>
          <cell r="C714">
            <v>432.16297800000007</v>
          </cell>
          <cell r="D714">
            <v>451.70642699999996</v>
          </cell>
          <cell r="E714">
            <v>332.71317400000004</v>
          </cell>
          <cell r="F714">
            <v>181.52895700000002</v>
          </cell>
          <cell r="G714">
            <v>152.82632699999999</v>
          </cell>
          <cell r="H714">
            <v>118.44161199999999</v>
          </cell>
          <cell r="I714">
            <v>146.13444700000002</v>
          </cell>
          <cell r="J714">
            <v>189.16878800000001</v>
          </cell>
          <cell r="K714">
            <v>238.06107399999999</v>
          </cell>
          <cell r="L714">
            <v>358.25958200000002</v>
          </cell>
          <cell r="M714">
            <v>458.12710100000004</v>
          </cell>
          <cell r="N714">
            <v>3588.9680520000006</v>
          </cell>
          <cell r="O714">
            <v>4.7986129214127475E-2</v>
          </cell>
        </row>
        <row r="715">
          <cell r="B715">
            <v>223.11102100000002</v>
          </cell>
          <cell r="C715">
            <v>192.73413300000001</v>
          </cell>
          <cell r="D715">
            <v>206.19367399999999</v>
          </cell>
          <cell r="E715">
            <v>161.52070600000002</v>
          </cell>
          <cell r="F715">
            <v>118.814425</v>
          </cell>
          <cell r="G715">
            <v>110.17857100000001</v>
          </cell>
          <cell r="H715">
            <v>81.955670999999995</v>
          </cell>
          <cell r="I715">
            <v>107.99044800000001</v>
          </cell>
          <cell r="J715">
            <v>120.46087199999999</v>
          </cell>
          <cell r="K715">
            <v>130.82350700000001</v>
          </cell>
          <cell r="L715">
            <v>172.589369</v>
          </cell>
          <cell r="M715">
            <v>181.19613900000002</v>
          </cell>
          <cell r="N715">
            <v>1807.5685360000002</v>
          </cell>
          <cell r="O715">
            <v>8.8377297034033811E-2</v>
          </cell>
        </row>
        <row r="716">
          <cell r="B716">
            <v>0.59639399999999998</v>
          </cell>
          <cell r="C716">
            <v>0.45533100000000004</v>
          </cell>
          <cell r="D716">
            <v>0.40330600000000005</v>
          </cell>
          <cell r="E716">
            <v>0.18329200000000001</v>
          </cell>
          <cell r="F716">
            <v>0.195435</v>
          </cell>
          <cell r="G716">
            <v>0.32658399999999999</v>
          </cell>
          <cell r="H716">
            <v>0.37662599999999996</v>
          </cell>
          <cell r="I716">
            <v>0.66322700000000001</v>
          </cell>
          <cell r="J716">
            <v>0.42939900000000003</v>
          </cell>
          <cell r="K716">
            <v>0.26808100000000001</v>
          </cell>
          <cell r="L716">
            <v>0.33278899999999995</v>
          </cell>
          <cell r="M716">
            <v>0.28506500000000001</v>
          </cell>
          <cell r="N716">
            <v>4.5155289999999999</v>
          </cell>
          <cell r="O716">
            <v>2.596790119348305E-3</v>
          </cell>
        </row>
        <row r="717">
          <cell r="B717">
            <v>3.32667</v>
          </cell>
          <cell r="C717">
            <v>2.6790799999999999</v>
          </cell>
          <cell r="D717">
            <v>2.8281199999999997</v>
          </cell>
          <cell r="E717">
            <v>1.5933899999999999</v>
          </cell>
          <cell r="F717">
            <v>0.38969999999999999</v>
          </cell>
          <cell r="G717">
            <v>0.24681999999999998</v>
          </cell>
          <cell r="H717">
            <v>0.10674000000000002</v>
          </cell>
          <cell r="I717">
            <v>0.14874999999999999</v>
          </cell>
          <cell r="J717">
            <v>0.27903</v>
          </cell>
          <cell r="K717">
            <v>0.68186000000000002</v>
          </cell>
          <cell r="L717">
            <v>1.2395999999999998</v>
          </cell>
          <cell r="M717">
            <v>2.7086799999999998</v>
          </cell>
          <cell r="N717">
            <v>16.228439999999999</v>
          </cell>
          <cell r="O717">
            <v>2.7120530646490917E-2</v>
          </cell>
        </row>
        <row r="718">
          <cell r="B718">
            <v>2.272837</v>
          </cell>
          <cell r="C718">
            <v>1.7134670000000001</v>
          </cell>
          <cell r="D718">
            <v>1.8424339999999999</v>
          </cell>
          <cell r="E718">
            <v>1.258847</v>
          </cell>
          <cell r="F718">
            <v>0.29539100000000001</v>
          </cell>
          <cell r="G718">
            <v>0.19422999999999999</v>
          </cell>
          <cell r="H718">
            <v>9.1579999999999995E-2</v>
          </cell>
          <cell r="I718">
            <v>8.9200000000000002E-2</v>
          </cell>
          <cell r="J718">
            <v>0.16756000000000001</v>
          </cell>
          <cell r="K718">
            <v>0.703542</v>
          </cell>
          <cell r="L718">
            <v>1.4621140000000001</v>
          </cell>
          <cell r="M718">
            <v>2.3604189999999998</v>
          </cell>
          <cell r="N718">
            <v>12.451621000000001</v>
          </cell>
          <cell r="O718">
            <v>6.0279869770991777E-2</v>
          </cell>
        </row>
        <row r="719">
          <cell r="B719">
            <v>1.183692</v>
          </cell>
          <cell r="C719">
            <v>1.0301300000000002</v>
          </cell>
          <cell r="D719">
            <v>1.16245</v>
          </cell>
          <cell r="E719">
            <v>1.00305</v>
          </cell>
          <cell r="F719">
            <v>0.70156999999999992</v>
          </cell>
          <cell r="G719">
            <v>0.57856999999999992</v>
          </cell>
          <cell r="H719">
            <v>0.61369000000000007</v>
          </cell>
          <cell r="I719">
            <v>0.56037999999999999</v>
          </cell>
          <cell r="J719">
            <v>0.72866000000000009</v>
          </cell>
          <cell r="K719">
            <v>0.83352999999999999</v>
          </cell>
          <cell r="L719">
            <v>1.03593</v>
          </cell>
          <cell r="M719">
            <v>1.3854200000000001</v>
          </cell>
          <cell r="N719">
            <v>10.817072000000001</v>
          </cell>
          <cell r="O719">
            <v>2.7848200347567985E-2</v>
          </cell>
        </row>
        <row r="720">
          <cell r="B720">
            <v>198.82855500000002</v>
          </cell>
          <cell r="C720">
            <v>154.83021199999999</v>
          </cell>
          <cell r="D720">
            <v>156.621004</v>
          </cell>
          <cell r="E720">
            <v>114.311106</v>
          </cell>
          <cell r="F720">
            <v>44.294350000000001</v>
          </cell>
          <cell r="G720">
            <v>29.919782999999999</v>
          </cell>
          <cell r="H720">
            <v>27.306613999999996</v>
          </cell>
          <cell r="I720">
            <v>27.507193999999995</v>
          </cell>
          <cell r="J720">
            <v>51.313618000000012</v>
          </cell>
          <cell r="K720">
            <v>75.996583000000001</v>
          </cell>
          <cell r="L720">
            <v>128.12892299999999</v>
          </cell>
          <cell r="M720">
            <v>183.41018800000003</v>
          </cell>
          <cell r="N720">
            <v>1192.46813</v>
          </cell>
          <cell r="O720">
            <v>3.6931119862069574E-2</v>
          </cell>
        </row>
        <row r="721">
          <cell r="B721">
            <v>99.739955999999992</v>
          </cell>
          <cell r="C721">
            <v>78.15194000000001</v>
          </cell>
          <cell r="D721">
            <v>82.144532999999996</v>
          </cell>
          <cell r="E721">
            <v>52.406536000000003</v>
          </cell>
          <cell r="F721">
            <v>16.817286000000003</v>
          </cell>
          <cell r="G721">
            <v>11.381769</v>
          </cell>
          <cell r="H721">
            <v>7.990691</v>
          </cell>
          <cell r="I721">
            <v>9.1752479999999998</v>
          </cell>
          <cell r="J721">
            <v>15.735481999999999</v>
          </cell>
          <cell r="K721">
            <v>28.597037</v>
          </cell>
          <cell r="L721">
            <v>53.157485000000008</v>
          </cell>
          <cell r="M721">
            <v>86.284227000000001</v>
          </cell>
          <cell r="N721">
            <v>541.58219000000008</v>
          </cell>
          <cell r="O721">
            <v>3.166120419702257E-2</v>
          </cell>
        </row>
        <row r="722">
          <cell r="B722">
            <v>0.77846000000000004</v>
          </cell>
          <cell r="C722">
            <v>0.56868500000000011</v>
          </cell>
          <cell r="D722">
            <v>0.51090599999999997</v>
          </cell>
          <cell r="E722">
            <v>0.436247</v>
          </cell>
          <cell r="F722">
            <v>2.0799999999999999E-2</v>
          </cell>
          <cell r="G722">
            <v>0</v>
          </cell>
          <cell r="H722">
            <v>0</v>
          </cell>
          <cell r="I722">
            <v>0</v>
          </cell>
          <cell r="J722">
            <v>5.4167E-2</v>
          </cell>
          <cell r="K722">
            <v>0.15693399999999999</v>
          </cell>
          <cell r="L722">
            <v>0.31337200000000004</v>
          </cell>
          <cell r="M722">
            <v>0.49696300000000004</v>
          </cell>
          <cell r="N722">
            <v>3.3365340000000003</v>
          </cell>
          <cell r="O722">
            <v>1.6582087830859307E-3</v>
          </cell>
        </row>
        <row r="730">
          <cell r="B730">
            <v>49006.806087773315</v>
          </cell>
          <cell r="C730">
            <v>32017.428345</v>
          </cell>
          <cell r="D730">
            <v>0.65332615815965234</v>
          </cell>
          <cell r="E730">
            <v>28660.04854507199</v>
          </cell>
          <cell r="F730">
            <v>17834.869616000004</v>
          </cell>
          <cell r="G730">
            <v>0.62229027937451475</v>
          </cell>
          <cell r="H730">
            <v>22091.361564000006</v>
          </cell>
          <cell r="I730">
            <v>13696.174741999997</v>
          </cell>
          <cell r="J730">
            <v>0.61997875062256136</v>
          </cell>
          <cell r="K730">
            <v>41923.242404376011</v>
          </cell>
          <cell r="L730">
            <v>27200.130970999999</v>
          </cell>
          <cell r="M730">
            <v>0.64880790251473508</v>
          </cell>
          <cell r="N730">
            <v>141681.45860122133</v>
          </cell>
          <cell r="O730">
            <v>90748.603673999984</v>
          </cell>
          <cell r="P730">
            <v>0.6405115007279979</v>
          </cell>
        </row>
        <row r="731">
          <cell r="B731">
            <v>6529.0922189999974</v>
          </cell>
          <cell r="C731">
            <v>4651.1052400000008</v>
          </cell>
          <cell r="D731">
            <v>0.71236629595536161</v>
          </cell>
          <cell r="E731">
            <v>5211.7522849999996</v>
          </cell>
          <cell r="F731">
            <v>3920.3988850000001</v>
          </cell>
          <cell r="G731">
            <v>0.75222279774949052</v>
          </cell>
          <cell r="H731">
            <v>4543.7106450000019</v>
          </cell>
          <cell r="I731">
            <v>3487.5789380000006</v>
          </cell>
          <cell r="J731">
            <v>0.76756184768011326</v>
          </cell>
          <cell r="K731">
            <v>5360.7555290000046</v>
          </cell>
          <cell r="L731">
            <v>3873.2633719999994</v>
          </cell>
          <cell r="M731">
            <v>0.72252191898079676</v>
          </cell>
          <cell r="N731">
            <v>21645.310678000005</v>
          </cell>
          <cell r="O731">
            <v>15932.346435000001</v>
          </cell>
          <cell r="P731">
            <v>0.73606457638852085</v>
          </cell>
        </row>
        <row r="732">
          <cell r="B732">
            <v>642.59582500000022</v>
          </cell>
          <cell r="C732">
            <v>609.85921999999982</v>
          </cell>
          <cell r="D732">
            <v>0.94905568364064552</v>
          </cell>
          <cell r="E732">
            <v>485.85301699999991</v>
          </cell>
          <cell r="F732">
            <v>449.20024899999987</v>
          </cell>
          <cell r="G732">
            <v>0.92455996625003967</v>
          </cell>
          <cell r="H732">
            <v>402.08110100000005</v>
          </cell>
          <cell r="I732">
            <v>368.71304199999992</v>
          </cell>
          <cell r="J732">
            <v>0.91701162049891993</v>
          </cell>
          <cell r="K732">
            <v>626.59634399999982</v>
          </cell>
          <cell r="L732">
            <v>585.61286399999995</v>
          </cell>
          <cell r="M732">
            <v>0.93459349006351711</v>
          </cell>
          <cell r="N732">
            <v>2157.126287</v>
          </cell>
          <cell r="O732">
            <v>2013.3853749999996</v>
          </cell>
          <cell r="P732">
            <v>0.93336462827129762</v>
          </cell>
        </row>
        <row r="733">
          <cell r="B733">
            <v>4765.3286649999982</v>
          </cell>
          <cell r="C733">
            <v>3691.2847259999999</v>
          </cell>
          <cell r="D733">
            <v>0.77461283061364694</v>
          </cell>
          <cell r="E733">
            <v>2017.1162709999996</v>
          </cell>
          <cell r="F733">
            <v>1499.461211</v>
          </cell>
          <cell r="G733">
            <v>0.74336875496851329</v>
          </cell>
          <cell r="H733">
            <v>1390.4450509999997</v>
          </cell>
          <cell r="I733">
            <v>985.06645400000002</v>
          </cell>
          <cell r="J733">
            <v>0.70845406892674123</v>
          </cell>
          <cell r="K733">
            <v>3647.9772470000012</v>
          </cell>
          <cell r="L733">
            <v>3071.2553230000003</v>
          </cell>
          <cell r="M733">
            <v>0.84190638127628636</v>
          </cell>
          <cell r="N733">
            <v>11820.867233999999</v>
          </cell>
          <cell r="O733">
            <v>9247.0677140000007</v>
          </cell>
          <cell r="P733">
            <v>0.78226643874342339</v>
          </cell>
        </row>
        <row r="734">
          <cell r="B734">
            <v>14.29278</v>
          </cell>
          <cell r="C734"/>
          <cell r="D734">
            <v>0</v>
          </cell>
          <cell r="E734">
            <v>12.015117999999999</v>
          </cell>
          <cell r="F734"/>
          <cell r="G734">
            <v>0</v>
          </cell>
          <cell r="H734">
            <v>10.539158</v>
          </cell>
          <cell r="I734"/>
          <cell r="J734">
            <v>0</v>
          </cell>
          <cell r="K734">
            <v>35.623443999999999</v>
          </cell>
          <cell r="L734"/>
          <cell r="M734">
            <v>0</v>
          </cell>
          <cell r="N734">
            <v>72.470500000000001</v>
          </cell>
          <cell r="O734">
            <v>0</v>
          </cell>
          <cell r="P734">
            <v>0</v>
          </cell>
        </row>
        <row r="735">
          <cell r="B735">
            <v>29.63460269422826</v>
          </cell>
          <cell r="C735"/>
          <cell r="D735">
            <v>0</v>
          </cell>
          <cell r="E735">
            <v>14.941411523586309</v>
          </cell>
          <cell r="F735"/>
          <cell r="G735">
            <v>0</v>
          </cell>
          <cell r="H735">
            <v>9.927895291504262</v>
          </cell>
          <cell r="I735"/>
          <cell r="J735">
            <v>0</v>
          </cell>
          <cell r="K735">
            <v>26.383800490681168</v>
          </cell>
          <cell r="L735"/>
          <cell r="M735">
            <v>0</v>
          </cell>
          <cell r="N735">
            <v>80.887709999999998</v>
          </cell>
          <cell r="O735">
            <v>0</v>
          </cell>
          <cell r="P735">
            <v>0</v>
          </cell>
        </row>
        <row r="736">
          <cell r="B736">
            <v>0.11840000000000001</v>
          </cell>
          <cell r="C736"/>
          <cell r="D736">
            <v>0</v>
          </cell>
          <cell r="E736">
            <v>0.25488000000000005</v>
          </cell>
          <cell r="F736"/>
          <cell r="G736">
            <v>0</v>
          </cell>
          <cell r="H736">
            <v>0.20671999999999999</v>
          </cell>
          <cell r="I736"/>
          <cell r="J736">
            <v>0</v>
          </cell>
          <cell r="K736">
            <v>6.6210000000000005E-2</v>
          </cell>
          <cell r="L736"/>
          <cell r="M736">
            <v>0</v>
          </cell>
          <cell r="N736">
            <v>0.64621000000000006</v>
          </cell>
          <cell r="O736">
            <v>0</v>
          </cell>
          <cell r="P736">
            <v>0</v>
          </cell>
        </row>
        <row r="737">
          <cell r="B737">
            <v>20565.447817000004</v>
          </cell>
          <cell r="C737">
            <v>16370.537772999996</v>
          </cell>
          <cell r="D737">
            <v>0.7960214588406691</v>
          </cell>
          <cell r="E737">
            <v>11089.169918999994</v>
          </cell>
          <cell r="F737">
            <v>7954.0179010000002</v>
          </cell>
          <cell r="G737">
            <v>0.71727802523538953</v>
          </cell>
          <cell r="H737">
            <v>7459.0075680000009</v>
          </cell>
          <cell r="I737">
            <v>5606.9547210000001</v>
          </cell>
          <cell r="J737">
            <v>0.75170251134406674</v>
          </cell>
          <cell r="K737">
            <v>17669.176735000001</v>
          </cell>
          <cell r="L737">
            <v>13760.680963999999</v>
          </cell>
          <cell r="M737">
            <v>0.77879581886473215</v>
          </cell>
          <cell r="N737">
            <v>56782.802039000002</v>
          </cell>
          <cell r="O737">
            <v>43692.191358999997</v>
          </cell>
          <cell r="P737">
            <v>0.76946169949469889</v>
          </cell>
        </row>
        <row r="738">
          <cell r="B738">
            <v>352.12</v>
          </cell>
          <cell r="C738">
            <v>0</v>
          </cell>
          <cell r="D738">
            <v>0</v>
          </cell>
          <cell r="E738">
            <v>143.13399999999999</v>
          </cell>
          <cell r="F738">
            <v>0</v>
          </cell>
          <cell r="G738">
            <v>0</v>
          </cell>
          <cell r="H738">
            <v>75.218999999999994</v>
          </cell>
          <cell r="I738">
            <v>0</v>
          </cell>
          <cell r="J738">
            <v>0</v>
          </cell>
          <cell r="K738">
            <v>295.39800000000002</v>
          </cell>
          <cell r="L738">
            <v>0</v>
          </cell>
          <cell r="M738">
            <v>0</v>
          </cell>
          <cell r="N738">
            <v>865.87099999999998</v>
          </cell>
          <cell r="O738">
            <v>0</v>
          </cell>
          <cell r="P738">
            <v>0</v>
          </cell>
        </row>
        <row r="739">
          <cell r="B739">
            <v>0</v>
          </cell>
          <cell r="C739"/>
          <cell r="D739">
            <v>0</v>
          </cell>
          <cell r="E739">
            <v>0</v>
          </cell>
          <cell r="F739"/>
          <cell r="H739">
            <v>0</v>
          </cell>
          <cell r="I739"/>
          <cell r="K739">
            <v>0</v>
          </cell>
          <cell r="L739"/>
          <cell r="N739">
            <v>0</v>
          </cell>
          <cell r="O739">
            <v>0</v>
          </cell>
          <cell r="P739">
            <v>0</v>
          </cell>
        </row>
        <row r="740">
          <cell r="B740">
            <v>1892.2844909999999</v>
          </cell>
          <cell r="C740">
            <v>229.56481000000002</v>
          </cell>
          <cell r="D740">
            <v>0.12131622443234411</v>
          </cell>
          <cell r="E740">
            <v>1789.7120189999998</v>
          </cell>
          <cell r="F740">
            <v>210.79212999999999</v>
          </cell>
          <cell r="G740">
            <v>0.11777991529485281</v>
          </cell>
          <cell r="H740">
            <v>1836.3235929999998</v>
          </cell>
          <cell r="I740">
            <v>147.38861</v>
          </cell>
          <cell r="J740">
            <v>8.026287445297775E-2</v>
          </cell>
          <cell r="K740">
            <v>1964.7905610000003</v>
          </cell>
          <cell r="L740">
            <v>197.81234999999998</v>
          </cell>
          <cell r="M740">
            <v>0.10067859339639812</v>
          </cell>
          <cell r="N740">
            <v>7483.1106639999998</v>
          </cell>
          <cell r="O740">
            <v>785.55790000000002</v>
          </cell>
          <cell r="P740">
            <v>0.10497745326408019</v>
          </cell>
        </row>
        <row r="741">
          <cell r="B741">
            <v>93.795732000000001</v>
          </cell>
          <cell r="C741">
            <v>82.893886999999992</v>
          </cell>
          <cell r="D741">
            <v>0.88377035108591073</v>
          </cell>
          <cell r="E741">
            <v>16.652955000000002</v>
          </cell>
          <cell r="F741">
            <v>2.3171920000000004</v>
          </cell>
          <cell r="G741">
            <v>0.13914599541042416</v>
          </cell>
          <cell r="H741">
            <v>27.784955999999998</v>
          </cell>
          <cell r="I741">
            <v>13.773779000000001</v>
          </cell>
          <cell r="J741">
            <v>0.49572793996866515</v>
          </cell>
          <cell r="K741">
            <v>67.147028999999989</v>
          </cell>
          <cell r="L741">
            <v>34.941063999999997</v>
          </cell>
          <cell r="M741">
            <v>0.52036649305809202</v>
          </cell>
          <cell r="N741">
            <v>205.380672</v>
          </cell>
          <cell r="O741">
            <v>133.92592200000001</v>
          </cell>
          <cell r="P741">
            <v>0.65208629758500358</v>
          </cell>
        </row>
        <row r="742">
          <cell r="B742">
            <v>764.12120000000004</v>
          </cell>
          <cell r="C742">
            <v>557.25522599999999</v>
          </cell>
          <cell r="D742">
            <v>0.72927596564524055</v>
          </cell>
          <cell r="E742">
            <v>670.36090068026067</v>
          </cell>
          <cell r="F742">
            <v>502.06499900000006</v>
          </cell>
          <cell r="G742">
            <v>0.74894731851234264</v>
          </cell>
          <cell r="H742">
            <v>652.63310971567023</v>
          </cell>
          <cell r="I742">
            <v>502.01046000000002</v>
          </cell>
          <cell r="J742">
            <v>0.76920777160495069</v>
          </cell>
          <cell r="K742">
            <v>844.71755095605977</v>
          </cell>
          <cell r="L742">
            <v>641.2660820000001</v>
          </cell>
          <cell r="M742">
            <v>0.7591485239938589</v>
          </cell>
          <cell r="N742">
            <v>2931.8327613519909</v>
          </cell>
          <cell r="O742">
            <v>2202.596767</v>
          </cell>
          <cell r="P742">
            <v>0.75126957991433674</v>
          </cell>
        </row>
        <row r="743">
          <cell r="B743">
            <v>2416.9407550000001</v>
          </cell>
          <cell r="C743">
            <v>1578.5848230000001</v>
          </cell>
          <cell r="D743">
            <v>0.65313343727368278</v>
          </cell>
          <cell r="E743">
            <v>1989.5886409999996</v>
          </cell>
          <cell r="F743">
            <v>1144.1143460000001</v>
          </cell>
          <cell r="G743">
            <v>0.57505070265426805</v>
          </cell>
          <cell r="H743">
            <v>1651.927036999999</v>
          </cell>
          <cell r="I743">
            <v>855.41121100000009</v>
          </cell>
          <cell r="J743">
            <v>0.51782626704474755</v>
          </cell>
          <cell r="K743">
            <v>1958.3744140000001</v>
          </cell>
          <cell r="L743">
            <v>1062.848383</v>
          </cell>
          <cell r="M743">
            <v>0.54271970436394801</v>
          </cell>
          <cell r="N743">
            <v>8016.8308469999993</v>
          </cell>
          <cell r="O743">
            <v>4640.9587630000005</v>
          </cell>
          <cell r="P743">
            <v>0.57890191917130285</v>
          </cell>
        </row>
        <row r="744">
          <cell r="B744">
            <v>0</v>
          </cell>
          <cell r="C744"/>
          <cell r="D744">
            <v>0</v>
          </cell>
          <cell r="E744">
            <v>0</v>
          </cell>
          <cell r="F744"/>
          <cell r="G744">
            <v>0</v>
          </cell>
          <cell r="H744">
            <v>0</v>
          </cell>
          <cell r="I744"/>
          <cell r="J744">
            <v>0</v>
          </cell>
          <cell r="K744">
            <v>0</v>
          </cell>
          <cell r="L744"/>
          <cell r="M744">
            <v>0</v>
          </cell>
          <cell r="N744">
            <v>0</v>
          </cell>
          <cell r="O744">
            <v>0</v>
          </cell>
          <cell r="P744">
            <v>0</v>
          </cell>
        </row>
        <row r="745">
          <cell r="B745">
            <v>340.11257099999989</v>
          </cell>
          <cell r="C745">
            <v>9.040775</v>
          </cell>
          <cell r="D745">
            <v>2.6581713735009234E-2</v>
          </cell>
          <cell r="E745">
            <v>70.594826999999981</v>
          </cell>
          <cell r="F745">
            <v>5.0305879999999998</v>
          </cell>
          <cell r="G745">
            <v>7.1260008895552659E-2</v>
          </cell>
          <cell r="H745">
            <v>106.98398099999993</v>
          </cell>
          <cell r="I745">
            <v>20.507004999999992</v>
          </cell>
          <cell r="J745">
            <v>0.19168294924452292</v>
          </cell>
          <cell r="K745">
            <v>372.48891299999997</v>
          </cell>
          <cell r="L745">
            <v>100.682911</v>
          </cell>
          <cell r="M745">
            <v>0.27029773903632942</v>
          </cell>
          <cell r="N745">
            <v>890.18029199999978</v>
          </cell>
          <cell r="O745">
            <v>135.261279</v>
          </cell>
          <cell r="P745">
            <v>0.15194818422243844</v>
          </cell>
        </row>
        <row r="746">
          <cell r="B746">
            <v>10600.921030079086</v>
          </cell>
          <cell r="C746">
            <v>4237.3018649999995</v>
          </cell>
          <cell r="D746">
            <v>0.39971072824493892</v>
          </cell>
          <cell r="E746">
            <v>5148.9023008681506</v>
          </cell>
          <cell r="F746">
            <v>2147.4721150000005</v>
          </cell>
          <cell r="G746">
            <v>0.41707377408150037</v>
          </cell>
          <cell r="H746">
            <v>3924.5717489928311</v>
          </cell>
          <cell r="I746">
            <v>1708.7705219999989</v>
          </cell>
          <cell r="J746">
            <v>0.43540305319644707</v>
          </cell>
          <cell r="K746">
            <v>9053.7466269292599</v>
          </cell>
          <cell r="L746">
            <v>3871.7676579999988</v>
          </cell>
          <cell r="M746">
            <v>0.42764259013874989</v>
          </cell>
          <cell r="N746">
            <v>28728.141706869326</v>
          </cell>
          <cell r="O746">
            <v>11965.312159999998</v>
          </cell>
          <cell r="P746">
            <v>0.41650143201357548</v>
          </cell>
        </row>
      </sheetData>
      <sheetData sheetId="4"/>
      <sheetData sheetId="5"/>
    </sheetDataSet>
  </externalBook>
</externalLink>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53.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sheetPr>
    <tabColor rgb="FFFFFF00"/>
  </sheetPr>
  <dimension ref="A1:K50"/>
  <sheetViews>
    <sheetView showGridLines="0" showWhiteSpace="0" view="pageBreakPreview" zoomScale="70" zoomScaleNormal="58" zoomScaleSheetLayoutView="70" zoomScalePageLayoutView="70" workbookViewId="0">
      <selection activeCell="G1" sqref="G1"/>
    </sheetView>
  </sheetViews>
  <sheetFormatPr defaultColWidth="9.140625" defaultRowHeight="12.75"/>
  <cols>
    <col min="1" max="1" width="41.5703125" style="207" customWidth="1"/>
    <col min="2" max="2" width="50.42578125" style="207" customWidth="1"/>
    <col min="3" max="9" width="9.85546875" style="207" customWidth="1"/>
    <col min="10" max="10" width="10.28515625" style="207" customWidth="1"/>
    <col min="11" max="16384" width="9.140625" style="207"/>
  </cols>
  <sheetData>
    <row r="1" spans="1:11" ht="399.75" customHeight="1">
      <c r="A1" s="252" t="s">
        <v>118</v>
      </c>
      <c r="B1" s="253"/>
    </row>
    <row r="2" spans="1:11" ht="400.15" customHeight="1">
      <c r="A2" s="222"/>
      <c r="B2" s="221"/>
      <c r="C2" s="220"/>
      <c r="D2" s="220"/>
      <c r="E2" s="220"/>
      <c r="F2" s="220"/>
      <c r="G2" s="220"/>
      <c r="H2" s="220"/>
      <c r="I2" s="220"/>
      <c r="J2" s="220"/>
      <c r="K2" s="207" t="s">
        <v>73</v>
      </c>
    </row>
    <row r="3" spans="1:11">
      <c r="B3" s="219"/>
      <c r="D3" s="218"/>
      <c r="E3" s="217"/>
      <c r="F3" s="217"/>
      <c r="G3" s="217"/>
      <c r="J3" s="211"/>
    </row>
    <row r="9" spans="1:11">
      <c r="B9" s="216"/>
      <c r="I9" s="215"/>
    </row>
    <row r="10" spans="1:11">
      <c r="B10" s="210"/>
      <c r="C10" s="209"/>
    </row>
    <row r="11" spans="1:11">
      <c r="B11" s="210"/>
      <c r="C11" s="209"/>
    </row>
    <row r="12" spans="1:11">
      <c r="B12" s="210"/>
      <c r="C12" s="209"/>
    </row>
    <row r="13" spans="1:11">
      <c r="A13" s="212"/>
      <c r="B13" s="214"/>
      <c r="C13" s="213"/>
      <c r="D13" s="212"/>
      <c r="E13" s="212"/>
      <c r="F13" s="212"/>
      <c r="G13" s="212"/>
      <c r="H13" s="212"/>
      <c r="I13" s="212"/>
      <c r="J13" s="212"/>
    </row>
    <row r="14" spans="1:11">
      <c r="A14" s="212"/>
      <c r="B14" s="214"/>
      <c r="C14" s="213"/>
      <c r="D14" s="212"/>
      <c r="E14" s="212"/>
      <c r="F14" s="212"/>
      <c r="G14" s="212"/>
      <c r="H14" s="212"/>
      <c r="I14" s="212"/>
      <c r="J14" s="212"/>
    </row>
    <row r="15" spans="1:11">
      <c r="A15" s="212"/>
      <c r="B15" s="214"/>
      <c r="C15" s="213"/>
      <c r="D15" s="212"/>
      <c r="E15" s="212"/>
      <c r="F15" s="212"/>
      <c r="G15" s="212"/>
      <c r="H15" s="212"/>
      <c r="I15" s="212"/>
      <c r="J15" s="212"/>
    </row>
    <row r="16" spans="1:11">
      <c r="A16" s="212"/>
      <c r="B16" s="214"/>
      <c r="C16" s="213"/>
      <c r="D16" s="212"/>
      <c r="E16" s="212"/>
      <c r="F16" s="212"/>
      <c r="G16" s="212"/>
      <c r="H16" s="212"/>
      <c r="I16" s="212"/>
      <c r="J16" s="212"/>
    </row>
    <row r="17" spans="1:10">
      <c r="A17" s="212"/>
      <c r="B17" s="214"/>
      <c r="C17" s="213"/>
      <c r="D17" s="212"/>
      <c r="E17" s="212"/>
      <c r="F17" s="212"/>
      <c r="G17" s="212"/>
      <c r="H17" s="212"/>
      <c r="I17" s="212"/>
      <c r="J17" s="212"/>
    </row>
    <row r="18" spans="1:10">
      <c r="A18" s="212"/>
      <c r="B18" s="214"/>
      <c r="C18" s="213"/>
      <c r="D18" s="212"/>
      <c r="E18" s="212"/>
      <c r="F18" s="212"/>
      <c r="G18" s="212"/>
      <c r="H18" s="212"/>
      <c r="I18" s="212"/>
      <c r="J18" s="212"/>
    </row>
    <row r="19" spans="1:10">
      <c r="A19" s="212"/>
      <c r="B19" s="214"/>
      <c r="C19" s="213"/>
      <c r="D19" s="212"/>
      <c r="E19" s="212"/>
      <c r="F19" s="212"/>
      <c r="G19" s="212"/>
      <c r="H19" s="212"/>
      <c r="I19" s="212"/>
      <c r="J19" s="212"/>
    </row>
    <row r="21" spans="1:10">
      <c r="A21" s="212"/>
      <c r="B21" s="214"/>
      <c r="C21" s="213"/>
      <c r="D21" s="212"/>
      <c r="E21" s="212"/>
      <c r="F21" s="212"/>
      <c r="G21" s="212"/>
      <c r="H21" s="212"/>
      <c r="I21" s="212"/>
      <c r="J21" s="212"/>
    </row>
    <row r="22" spans="1:10">
      <c r="A22" s="212"/>
      <c r="B22" s="214"/>
      <c r="C22" s="213"/>
      <c r="D22" s="212"/>
      <c r="E22" s="212"/>
      <c r="F22" s="212"/>
      <c r="G22" s="212"/>
      <c r="H22" s="212"/>
      <c r="I22" s="212"/>
      <c r="J22" s="212"/>
    </row>
    <row r="23" spans="1:10">
      <c r="A23" s="212"/>
      <c r="B23" s="214"/>
      <c r="C23" s="213"/>
      <c r="D23" s="212"/>
      <c r="E23" s="212"/>
      <c r="F23" s="212"/>
      <c r="G23" s="212"/>
      <c r="H23" s="212"/>
      <c r="I23" s="212"/>
      <c r="J23" s="212"/>
    </row>
    <row r="25" spans="1:10">
      <c r="A25" s="212"/>
      <c r="C25" s="213"/>
      <c r="D25" s="212"/>
      <c r="E25" s="212"/>
      <c r="F25" s="212"/>
      <c r="G25" s="212"/>
      <c r="H25" s="212"/>
      <c r="I25" s="212"/>
      <c r="J25" s="212"/>
    </row>
    <row r="26" spans="1:10">
      <c r="A26" s="212"/>
      <c r="C26" s="213"/>
      <c r="D26" s="212"/>
      <c r="E26" s="212"/>
      <c r="F26" s="212"/>
      <c r="G26" s="212"/>
      <c r="H26" s="212"/>
      <c r="I26" s="212"/>
      <c r="J26" s="212"/>
    </row>
    <row r="27" spans="1:10">
      <c r="A27" s="212"/>
      <c r="C27" s="213"/>
      <c r="D27" s="212"/>
      <c r="E27" s="212"/>
      <c r="F27" s="212"/>
      <c r="G27" s="212"/>
      <c r="H27" s="212"/>
      <c r="I27" s="212"/>
      <c r="J27" s="212"/>
    </row>
    <row r="28" spans="1:10">
      <c r="A28" s="254"/>
      <c r="B28" s="254"/>
      <c r="C28" s="254"/>
      <c r="D28" s="254"/>
      <c r="E28" s="254"/>
      <c r="F28" s="254"/>
      <c r="G28" s="254"/>
      <c r="H28" s="254"/>
      <c r="I28" s="254"/>
      <c r="J28" s="254"/>
    </row>
    <row r="29" spans="1:10">
      <c r="A29" s="212"/>
      <c r="B29" s="214"/>
      <c r="C29" s="213"/>
      <c r="D29" s="212"/>
      <c r="E29" s="212"/>
      <c r="F29" s="212"/>
      <c r="G29" s="212"/>
      <c r="H29" s="212"/>
      <c r="I29" s="212"/>
      <c r="J29" s="212"/>
    </row>
    <row r="31" spans="1:10">
      <c r="A31" s="212"/>
      <c r="B31" s="214"/>
      <c r="C31" s="213"/>
      <c r="D31" s="212"/>
      <c r="E31" s="212"/>
      <c r="F31" s="212"/>
      <c r="G31" s="212"/>
      <c r="H31" s="212"/>
      <c r="I31" s="212"/>
      <c r="J31" s="212"/>
    </row>
    <row r="32" spans="1:10">
      <c r="A32" s="212"/>
      <c r="B32" s="214"/>
      <c r="C32" s="213"/>
      <c r="D32" s="212"/>
      <c r="E32" s="212"/>
      <c r="F32" s="212"/>
      <c r="G32" s="212"/>
      <c r="H32" s="212"/>
      <c r="I32" s="212"/>
      <c r="J32" s="212"/>
    </row>
    <row r="33" spans="1:10">
      <c r="A33" s="255"/>
      <c r="B33" s="255"/>
      <c r="C33" s="255"/>
      <c r="D33" s="255"/>
      <c r="E33" s="255"/>
      <c r="F33" s="255"/>
      <c r="G33" s="255"/>
      <c r="H33" s="255"/>
      <c r="I33" s="255"/>
      <c r="J33" s="255"/>
    </row>
    <row r="34" spans="1:10">
      <c r="B34" s="211"/>
      <c r="C34" s="211"/>
      <c r="D34" s="211"/>
      <c r="E34" s="211"/>
      <c r="F34" s="211"/>
      <c r="G34" s="211"/>
      <c r="H34" s="211"/>
      <c r="I34" s="211"/>
      <c r="J34" s="211"/>
    </row>
    <row r="37" spans="1:10">
      <c r="B37" s="210"/>
      <c r="C37" s="209"/>
    </row>
    <row r="39" spans="1:10">
      <c r="B39" s="208"/>
      <c r="C39" s="208"/>
      <c r="D39" s="208"/>
      <c r="E39" s="208"/>
      <c r="F39" s="208"/>
      <c r="G39" s="208"/>
      <c r="H39" s="208"/>
      <c r="I39" s="208"/>
    </row>
    <row r="50" spans="1:10">
      <c r="A50" s="256"/>
      <c r="B50" s="256"/>
      <c r="C50" s="256"/>
      <c r="D50" s="256"/>
      <c r="E50" s="256"/>
      <c r="F50" s="256"/>
      <c r="G50" s="256"/>
      <c r="H50" s="256"/>
      <c r="I50" s="256"/>
      <c r="J50" s="256"/>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rgb="FFFFFF00"/>
  </sheetPr>
  <dimension ref="A1:U45"/>
  <sheetViews>
    <sheetView showGridLines="0" view="pageBreakPreview" zoomScaleNormal="70" zoomScaleSheetLayoutView="100" workbookViewId="0">
      <selection activeCell="P20" sqref="P20"/>
    </sheetView>
  </sheetViews>
  <sheetFormatPr defaultColWidth="9.140625" defaultRowHeight="12.75"/>
  <cols>
    <col min="1" max="1" width="30.85546875" style="2" customWidth="1"/>
    <col min="2" max="8" width="8.28515625" style="2" customWidth="1"/>
    <col min="9" max="9" width="8.5703125" style="2" customWidth="1"/>
    <col min="10" max="10" width="9.28515625" style="2" customWidth="1"/>
    <col min="11" max="12" width="8.5703125" style="2" customWidth="1"/>
    <col min="13" max="13" width="8.7109375" style="2" customWidth="1"/>
    <col min="14" max="14" width="10.42578125" style="2" customWidth="1"/>
    <col min="15" max="15" width="8.42578125" style="2" customWidth="1"/>
    <col min="16" max="16" width="11.42578125" style="2" bestFit="1" customWidth="1"/>
    <col min="17" max="16384" width="9.140625" style="2"/>
  </cols>
  <sheetData>
    <row r="1" spans="1:21" ht="20.25">
      <c r="A1" s="138" t="s">
        <v>257</v>
      </c>
      <c r="N1" s="197" t="str">
        <f>'3'!N1</f>
        <v>2022</v>
      </c>
    </row>
    <row r="2" spans="1:21" s="61" customFormat="1" ht="18">
      <c r="A2" s="195" t="s">
        <v>258</v>
      </c>
      <c r="B2" s="22"/>
      <c r="C2" s="22"/>
      <c r="D2" s="22"/>
      <c r="E2" s="22"/>
      <c r="F2" s="22"/>
      <c r="G2" s="22"/>
      <c r="H2" s="22"/>
      <c r="I2" s="22"/>
      <c r="J2" s="22"/>
      <c r="K2" s="22"/>
      <c r="L2" s="22"/>
      <c r="M2" s="22"/>
    </row>
    <row r="3" spans="1:21" s="7" customFormat="1" ht="6" customHeight="1"/>
    <row r="4" spans="1:21" s="7" customFormat="1" ht="12">
      <c r="A4" s="265"/>
      <c r="B4" s="266" t="s">
        <v>202</v>
      </c>
      <c r="C4" s="267"/>
      <c r="D4" s="268"/>
      <c r="E4" s="267" t="s">
        <v>203</v>
      </c>
      <c r="F4" s="267"/>
      <c r="G4" s="267"/>
      <c r="H4" s="266" t="s">
        <v>204</v>
      </c>
      <c r="I4" s="267"/>
      <c r="J4" s="268"/>
      <c r="K4" s="266" t="s">
        <v>205</v>
      </c>
      <c r="L4" s="267"/>
      <c r="M4" s="268"/>
      <c r="N4" s="172" t="s">
        <v>218</v>
      </c>
    </row>
    <row r="5" spans="1:21" s="7" customFormat="1" ht="12" customHeight="1">
      <c r="A5" s="265"/>
      <c r="B5" s="227" t="s">
        <v>206</v>
      </c>
      <c r="C5" s="155" t="s">
        <v>207</v>
      </c>
      <c r="D5" s="228" t="s">
        <v>208</v>
      </c>
      <c r="E5" s="155" t="s">
        <v>209</v>
      </c>
      <c r="F5" s="155" t="s">
        <v>210</v>
      </c>
      <c r="G5" s="155" t="s">
        <v>211</v>
      </c>
      <c r="H5" s="227" t="s">
        <v>212</v>
      </c>
      <c r="I5" s="155" t="s">
        <v>213</v>
      </c>
      <c r="J5" s="228" t="s">
        <v>214</v>
      </c>
      <c r="K5" s="227" t="s">
        <v>215</v>
      </c>
      <c r="L5" s="155" t="s">
        <v>216</v>
      </c>
      <c r="M5" s="228" t="s">
        <v>217</v>
      </c>
      <c r="N5" s="156"/>
    </row>
    <row r="6" spans="1:21" s="7" customFormat="1" ht="12" customHeight="1">
      <c r="A6" s="270" t="s">
        <v>223</v>
      </c>
      <c r="B6" s="271">
        <f>SUM(B7:D7)</f>
        <v>31881.908243022164</v>
      </c>
      <c r="C6" s="260"/>
      <c r="D6" s="272"/>
      <c r="E6" s="260">
        <f>SUM(E7:G7)</f>
        <v>14755.739691572808</v>
      </c>
      <c r="F6" s="260"/>
      <c r="G6" s="260"/>
      <c r="H6" s="271">
        <f>SUM(H7:J7)</f>
        <v>9897.3190016545013</v>
      </c>
      <c r="I6" s="260"/>
      <c r="J6" s="272"/>
      <c r="K6" s="271">
        <f>SUM(K7:M7)</f>
        <v>25535.021715121322</v>
      </c>
      <c r="L6" s="260"/>
      <c r="M6" s="272"/>
      <c r="N6" s="260">
        <f>SUM(B7:M7)</f>
        <v>82069.98865137079</v>
      </c>
    </row>
    <row r="7" spans="1:21" s="7" customFormat="1" ht="12" customHeight="1">
      <c r="A7" s="270"/>
      <c r="B7" s="231">
        <f>SUM(B8:B23)</f>
        <v>12108.59828866639</v>
      </c>
      <c r="C7" s="154">
        <f t="shared" ref="C7:M7" si="0">SUM(C8:C23)</f>
        <v>9829.5325508641927</v>
      </c>
      <c r="D7" s="232">
        <f t="shared" si="0"/>
        <v>9943.7774034915819</v>
      </c>
      <c r="E7" s="154">
        <f t="shared" si="0"/>
        <v>7782.3585524380142</v>
      </c>
      <c r="F7" s="154">
        <f t="shared" si="0"/>
        <v>3971.3348682932165</v>
      </c>
      <c r="G7" s="154">
        <f t="shared" si="0"/>
        <v>3002.0462708415785</v>
      </c>
      <c r="H7" s="231">
        <f t="shared" si="0"/>
        <v>2836.0209574157179</v>
      </c>
      <c r="I7" s="154">
        <f t="shared" si="0"/>
        <v>2853.2195907728974</v>
      </c>
      <c r="J7" s="232">
        <f t="shared" si="0"/>
        <v>4208.0784534658869</v>
      </c>
      <c r="K7" s="231">
        <f t="shared" si="0"/>
        <v>5671.6382388346465</v>
      </c>
      <c r="L7" s="154">
        <f t="shared" si="0"/>
        <v>8529.203142023347</v>
      </c>
      <c r="M7" s="232">
        <f t="shared" si="0"/>
        <v>11334.180334263327</v>
      </c>
      <c r="N7" s="260"/>
      <c r="P7" s="61"/>
      <c r="Q7" s="61"/>
      <c r="R7" s="61"/>
      <c r="S7" s="61"/>
      <c r="T7" s="61"/>
    </row>
    <row r="8" spans="1:21" s="7" customFormat="1" ht="12" customHeight="1">
      <c r="A8" s="124" t="s">
        <v>227</v>
      </c>
      <c r="B8" s="229">
        <f>'[1]Podklady RZ'!B89</f>
        <v>966.99145700000008</v>
      </c>
      <c r="C8" s="151">
        <f>'[1]Podklady RZ'!C89</f>
        <v>886.39317500000016</v>
      </c>
      <c r="D8" s="230">
        <f>'[1]Podklady RZ'!D89</f>
        <v>894.65779700000007</v>
      </c>
      <c r="E8" s="151">
        <f>'[1]Podklady RZ'!E89</f>
        <v>767.94796399999973</v>
      </c>
      <c r="F8" s="151">
        <f>'[1]Podklady RZ'!F89</f>
        <v>483.38606000000004</v>
      </c>
      <c r="G8" s="151">
        <f>'[1]Podklady RZ'!G89</f>
        <v>340.4803379999999</v>
      </c>
      <c r="H8" s="229">
        <f>'[1]Podklady RZ'!H89</f>
        <v>319.85250600000001</v>
      </c>
      <c r="I8" s="151">
        <f>'[1]Podklady RZ'!I89</f>
        <v>293.4547649999999</v>
      </c>
      <c r="J8" s="230">
        <f>'[1]Podklady RZ'!J89</f>
        <v>436.29165499999993</v>
      </c>
      <c r="K8" s="229">
        <f>'[1]Podklady RZ'!K89</f>
        <v>539.06400599999995</v>
      </c>
      <c r="L8" s="151">
        <f>'[1]Podklady RZ'!L89</f>
        <v>720.17369100000008</v>
      </c>
      <c r="M8" s="230">
        <f>'[1]Podklady RZ'!M89</f>
        <v>906.37539999999979</v>
      </c>
      <c r="N8" s="151">
        <f>SUM(B8:M8)</f>
        <v>7555.0688139999993</v>
      </c>
      <c r="P8" s="8"/>
      <c r="Q8" s="98"/>
      <c r="R8" s="98"/>
      <c r="S8" s="98"/>
      <c r="T8" s="98"/>
      <c r="U8" s="39"/>
    </row>
    <row r="9" spans="1:21" s="7" customFormat="1" ht="12" customHeight="1">
      <c r="A9" s="124" t="s">
        <v>228</v>
      </c>
      <c r="B9" s="229">
        <f>'[1]Podklady RZ'!B90</f>
        <v>66.313161999999991</v>
      </c>
      <c r="C9" s="151">
        <f>'[1]Podklady RZ'!C90</f>
        <v>55.953565000000012</v>
      </c>
      <c r="D9" s="230">
        <f>'[1]Podklady RZ'!D90</f>
        <v>60.537046000000025</v>
      </c>
      <c r="E9" s="151">
        <f>'[1]Podklady RZ'!E90</f>
        <v>56.986657000000001</v>
      </c>
      <c r="F9" s="151">
        <f>'[1]Podklady RZ'!F90</f>
        <v>43.327052000000009</v>
      </c>
      <c r="G9" s="151">
        <f>'[1]Podklady RZ'!G90</f>
        <v>34.956862000000001</v>
      </c>
      <c r="H9" s="229">
        <f>'[1]Podklady RZ'!H90</f>
        <v>31.483512000000001</v>
      </c>
      <c r="I9" s="151">
        <f>'[1]Podklady RZ'!I90</f>
        <v>31.539184999999996</v>
      </c>
      <c r="J9" s="230">
        <f>'[1]Podklady RZ'!J90</f>
        <v>39.859686000000004</v>
      </c>
      <c r="K9" s="229">
        <f>'[1]Podklady RZ'!K90</f>
        <v>52.333908000000001</v>
      </c>
      <c r="L9" s="151">
        <f>'[1]Podklady RZ'!L90</f>
        <v>60.949892999999982</v>
      </c>
      <c r="M9" s="230">
        <f>'[1]Podklady RZ'!M90</f>
        <v>68.266539999999978</v>
      </c>
      <c r="N9" s="151">
        <f>SUM(B9:M9)</f>
        <v>602.507068</v>
      </c>
      <c r="P9" s="8"/>
      <c r="Q9" s="98"/>
      <c r="R9" s="98"/>
      <c r="S9" s="98"/>
      <c r="T9" s="98"/>
      <c r="U9" s="39"/>
    </row>
    <row r="10" spans="1:21" s="7" customFormat="1" ht="12" customHeight="1">
      <c r="A10" s="124" t="s">
        <v>229</v>
      </c>
      <c r="B10" s="229">
        <f>'[1]Podklady RZ'!B91</f>
        <v>1458.0229449999999</v>
      </c>
      <c r="C10" s="151">
        <f>'[1]Podklady RZ'!C91</f>
        <v>1075.556284</v>
      </c>
      <c r="D10" s="230">
        <f>'[1]Podklady RZ'!D91</f>
        <v>1113.4044820000001</v>
      </c>
      <c r="E10" s="151">
        <f>'[1]Podklady RZ'!E91</f>
        <v>774.86625400000014</v>
      </c>
      <c r="F10" s="151">
        <f>'[1]Podklady RZ'!F91</f>
        <v>296.40556900000001</v>
      </c>
      <c r="G10" s="151">
        <f>'[1]Podklady RZ'!G91</f>
        <v>205.42004300000002</v>
      </c>
      <c r="H10" s="229">
        <f>'[1]Podklady RZ'!H91</f>
        <v>218.45059899999998</v>
      </c>
      <c r="I10" s="151">
        <f>'[1]Podklady RZ'!I91</f>
        <v>216.74579399999999</v>
      </c>
      <c r="J10" s="230">
        <f>'[1]Podklady RZ'!J91</f>
        <v>346.02634499999999</v>
      </c>
      <c r="K10" s="229">
        <f>'[1]Podklady RZ'!K91</f>
        <v>497.66873199999998</v>
      </c>
      <c r="L10" s="151">
        <f>'[1]Podklady RZ'!L91</f>
        <v>847.983521</v>
      </c>
      <c r="M10" s="230">
        <f>'[1]Podklady RZ'!M91</f>
        <v>1243.632159</v>
      </c>
      <c r="N10" s="151">
        <f>SUM(B10:M10)</f>
        <v>8294.1827270000013</v>
      </c>
      <c r="P10" s="8"/>
      <c r="Q10" s="98"/>
      <c r="R10" s="98"/>
      <c r="S10" s="98"/>
      <c r="T10" s="98"/>
      <c r="U10" s="39"/>
    </row>
    <row r="11" spans="1:21" s="7" customFormat="1" ht="12" customHeight="1">
      <c r="A11" s="124" t="s">
        <v>230</v>
      </c>
      <c r="B11" s="229">
        <f>'[1]Podklady RZ'!B92</f>
        <v>3.85473</v>
      </c>
      <c r="C11" s="151">
        <f>'[1]Podklady RZ'!C92</f>
        <v>4.3682499999999997</v>
      </c>
      <c r="D11" s="230">
        <f>'[1]Podklady RZ'!D92</f>
        <v>5.0499799999999997</v>
      </c>
      <c r="E11" s="151">
        <f>'[1]Podklady RZ'!E92</f>
        <v>4.5624799999999999</v>
      </c>
      <c r="F11" s="151">
        <f>'[1]Podklady RZ'!F92</f>
        <v>2.9732660000000002</v>
      </c>
      <c r="G11" s="151">
        <f>'[1]Podklady RZ'!G92</f>
        <v>2.7665119999999996</v>
      </c>
      <c r="H11" s="229">
        <f>'[1]Podklady RZ'!H92</f>
        <v>3.197209</v>
      </c>
      <c r="I11" s="151">
        <f>'[1]Podklady RZ'!I92</f>
        <v>3.3501129999999999</v>
      </c>
      <c r="J11" s="230">
        <f>'[1]Podklady RZ'!J92</f>
        <v>2.7514559999999997</v>
      </c>
      <c r="K11" s="229">
        <f>'[1]Podklady RZ'!K92</f>
        <v>7.9317170000000008</v>
      </c>
      <c r="L11" s="151">
        <f>'[1]Podklady RZ'!L92</f>
        <v>9.1215599999999988</v>
      </c>
      <c r="M11" s="230">
        <f>'[1]Podklady RZ'!M92</f>
        <v>5.9938880000000001</v>
      </c>
      <c r="N11" s="151">
        <f t="shared" ref="N11:N21" si="1">SUM(B11:M11)</f>
        <v>55.921160999999998</v>
      </c>
      <c r="P11" s="8"/>
      <c r="Q11" s="98"/>
      <c r="R11" s="98"/>
      <c r="S11" s="98"/>
      <c r="T11" s="98"/>
      <c r="U11" s="39"/>
    </row>
    <row r="12" spans="1:21" s="7" customFormat="1" ht="12" customHeight="1">
      <c r="A12" s="124" t="s">
        <v>231</v>
      </c>
      <c r="B12" s="229">
        <f>'[1]Podklady RZ'!B93</f>
        <v>10.999750585271167</v>
      </c>
      <c r="C12" s="151">
        <f>'[1]Podklady RZ'!C93</f>
        <v>8.7789990118497183</v>
      </c>
      <c r="D12" s="230">
        <f>'[1]Podklady RZ'!D93</f>
        <v>8.6913210971073696</v>
      </c>
      <c r="E12" s="151">
        <f>'[1]Podklady RZ'!E93</f>
        <v>7.2513443650260339</v>
      </c>
      <c r="F12" s="151">
        <f>'[1]Podklady RZ'!F93</f>
        <v>3.6213441166785492</v>
      </c>
      <c r="G12" s="151">
        <f>'[1]Podklady RZ'!G93</f>
        <v>2.7158770418817246</v>
      </c>
      <c r="H12" s="229">
        <f>'[1]Podklady RZ'!H93</f>
        <v>2.3907407797449043</v>
      </c>
      <c r="I12" s="151">
        <f>'[1]Podklady RZ'!I93</f>
        <v>2.5637656293500797</v>
      </c>
      <c r="J12" s="230">
        <f>'[1]Podklady RZ'!J93</f>
        <v>4.063388882409277</v>
      </c>
      <c r="K12" s="229">
        <f>'[1]Podklady RZ'!K93</f>
        <v>6.2717020739999176</v>
      </c>
      <c r="L12" s="151">
        <f>'[1]Podklady RZ'!L93</f>
        <v>8.0994593471724752</v>
      </c>
      <c r="M12" s="230">
        <f>'[1]Podklady RZ'!M93</f>
        <v>10.692886069508779</v>
      </c>
      <c r="N12" s="151">
        <f t="shared" si="1"/>
        <v>76.140578999999988</v>
      </c>
      <c r="P12" s="8"/>
      <c r="Q12" s="98"/>
      <c r="R12" s="98"/>
      <c r="S12" s="98"/>
      <c r="T12" s="98"/>
      <c r="U12" s="39"/>
    </row>
    <row r="13" spans="1:21" s="7" customFormat="1" ht="12" customHeight="1">
      <c r="A13" s="124" t="s">
        <v>232</v>
      </c>
      <c r="B13" s="229">
        <f>'[1]Podklady RZ'!B94</f>
        <v>1.585E-2</v>
      </c>
      <c r="C13" s="151">
        <f>'[1]Podklady RZ'!C94</f>
        <v>2.6810000000000004E-2</v>
      </c>
      <c r="D13" s="230">
        <f>'[1]Podklady RZ'!D94</f>
        <v>7.5740000000000002E-2</v>
      </c>
      <c r="E13" s="151">
        <f>'[1]Podklady RZ'!E94</f>
        <v>6.9809999999999983E-2</v>
      </c>
      <c r="F13" s="151">
        <f>'[1]Podklady RZ'!F94</f>
        <v>8.6279999999999996E-2</v>
      </c>
      <c r="G13" s="151">
        <f>'[1]Podklady RZ'!G94</f>
        <v>9.8789999999999989E-2</v>
      </c>
      <c r="H13" s="229">
        <f>'[1]Podklady RZ'!H94</f>
        <v>9.0109999999999996E-2</v>
      </c>
      <c r="I13" s="151">
        <f>'[1]Podklady RZ'!I94</f>
        <v>7.0779999999999996E-2</v>
      </c>
      <c r="J13" s="230">
        <f>'[1]Podklady RZ'!J94</f>
        <v>4.5830000000000003E-2</v>
      </c>
      <c r="K13" s="229">
        <f>'[1]Podklady RZ'!K94</f>
        <v>3.8600000000000002E-2</v>
      </c>
      <c r="L13" s="151">
        <f>'[1]Podklady RZ'!L94</f>
        <v>1.5870000000000002E-2</v>
      </c>
      <c r="M13" s="230">
        <f>'[1]Podklady RZ'!M94</f>
        <v>5.5399999999999998E-3</v>
      </c>
      <c r="N13" s="151">
        <f t="shared" si="1"/>
        <v>0.64000999999999997</v>
      </c>
      <c r="P13" s="8"/>
      <c r="Q13" s="98"/>
      <c r="R13" s="98"/>
      <c r="S13" s="98"/>
      <c r="T13" s="98"/>
      <c r="U13" s="39"/>
    </row>
    <row r="14" spans="1:21" s="7" customFormat="1" ht="12" customHeight="1">
      <c r="A14" s="124" t="s">
        <v>233</v>
      </c>
      <c r="B14" s="229">
        <f>'[1]Podklady RZ'!B95</f>
        <v>5465.5459460000002</v>
      </c>
      <c r="C14" s="151">
        <f>'[1]Podklady RZ'!C95</f>
        <v>4433.2752719999999</v>
      </c>
      <c r="D14" s="230">
        <f>'[1]Podklady RZ'!D95</f>
        <v>4546.8547230000013</v>
      </c>
      <c r="E14" s="151">
        <f>'[1]Podklady RZ'!E95</f>
        <v>3449.0260959999991</v>
      </c>
      <c r="F14" s="151">
        <f>'[1]Podklady RZ'!F95</f>
        <v>1573.367628</v>
      </c>
      <c r="G14" s="151">
        <f>'[1]Podklady RZ'!G95</f>
        <v>1196.5550900000001</v>
      </c>
      <c r="H14" s="229">
        <f>'[1]Podklady RZ'!H95</f>
        <v>938.28016800000023</v>
      </c>
      <c r="I14" s="151">
        <f>'[1]Podklady RZ'!I95</f>
        <v>1015.598025</v>
      </c>
      <c r="J14" s="230">
        <f>'[1]Podklady RZ'!J95</f>
        <v>1852.1505170000005</v>
      </c>
      <c r="K14" s="229">
        <f>'[1]Podklady RZ'!K95</f>
        <v>2570.0546810000001</v>
      </c>
      <c r="L14" s="151">
        <f>'[1]Podklady RZ'!L95</f>
        <v>4005.8434030000008</v>
      </c>
      <c r="M14" s="230">
        <f>'[1]Podklady RZ'!M95</f>
        <v>5264.957159999999</v>
      </c>
      <c r="N14" s="151">
        <f t="shared" si="1"/>
        <v>36311.508709000002</v>
      </c>
      <c r="P14" s="8"/>
      <c r="Q14" s="98"/>
      <c r="R14" s="98"/>
      <c r="S14" s="98"/>
      <c r="T14" s="98"/>
      <c r="U14" s="39"/>
    </row>
    <row r="15" spans="1:21" s="7" customFormat="1" ht="12" customHeight="1">
      <c r="A15" s="124" t="s">
        <v>234</v>
      </c>
      <c r="B15" s="229">
        <f>'[1]Podklady RZ'!B96</f>
        <v>35.590720000000005</v>
      </c>
      <c r="C15" s="151">
        <f>'[1]Podklady RZ'!C96</f>
        <v>28.72907</v>
      </c>
      <c r="D15" s="230">
        <f>'[1]Podklady RZ'!D96</f>
        <v>27.837010000000003</v>
      </c>
      <c r="E15" s="151">
        <f>'[1]Podklady RZ'!E96</f>
        <v>23.030720000000002</v>
      </c>
      <c r="F15" s="151">
        <f>'[1]Podklady RZ'!F96</f>
        <v>10.26187</v>
      </c>
      <c r="G15" s="151">
        <f>'[1]Podklady RZ'!G96</f>
        <v>7.2140999999999993</v>
      </c>
      <c r="H15" s="229">
        <f>'[1]Podklady RZ'!H96</f>
        <v>6.8383600000000007</v>
      </c>
      <c r="I15" s="151">
        <f>'[1]Podklady RZ'!I96</f>
        <v>6.9420799999999998</v>
      </c>
      <c r="J15" s="230">
        <f>'[1]Podklady RZ'!J96</f>
        <v>11.733779999999999</v>
      </c>
      <c r="K15" s="229">
        <f>'[1]Podklady RZ'!K96</f>
        <v>15.750360000000001</v>
      </c>
      <c r="L15" s="151">
        <f>'[1]Podklady RZ'!L96</f>
        <v>25.036940000000001</v>
      </c>
      <c r="M15" s="230">
        <f>'[1]Podklady RZ'!M96</f>
        <v>34.894930000000002</v>
      </c>
      <c r="N15" s="151">
        <f t="shared" si="1"/>
        <v>233.85993999999999</v>
      </c>
      <c r="P15" s="8"/>
      <c r="Q15" s="98"/>
      <c r="R15" s="98"/>
      <c r="S15" s="98"/>
      <c r="T15" s="98"/>
      <c r="U15" s="39"/>
    </row>
    <row r="16" spans="1:21" s="7" customFormat="1" ht="12" customHeight="1">
      <c r="A16" s="124" t="s">
        <v>235</v>
      </c>
      <c r="B16" s="229">
        <f>'[1]Podklady RZ'!B97</f>
        <v>0</v>
      </c>
      <c r="C16" s="151">
        <f>'[1]Podklady RZ'!C97</f>
        <v>0</v>
      </c>
      <c r="D16" s="230">
        <f>'[1]Podklady RZ'!D97</f>
        <v>0</v>
      </c>
      <c r="E16" s="151">
        <f>'[1]Podklady RZ'!E97</f>
        <v>0</v>
      </c>
      <c r="F16" s="151">
        <f>'[1]Podklady RZ'!F97</f>
        <v>0</v>
      </c>
      <c r="G16" s="151">
        <f>'[1]Podklady RZ'!G97</f>
        <v>0</v>
      </c>
      <c r="H16" s="229">
        <f>'[1]Podklady RZ'!H97</f>
        <v>0</v>
      </c>
      <c r="I16" s="151">
        <f>'[1]Podklady RZ'!I97</f>
        <v>0</v>
      </c>
      <c r="J16" s="230">
        <f>'[1]Podklady RZ'!J97</f>
        <v>0</v>
      </c>
      <c r="K16" s="229">
        <f>'[1]Podklady RZ'!K97</f>
        <v>0</v>
      </c>
      <c r="L16" s="151">
        <f>'[1]Podklady RZ'!L97</f>
        <v>0</v>
      </c>
      <c r="M16" s="230">
        <f>'[1]Podklady RZ'!M97</f>
        <v>0</v>
      </c>
      <c r="N16" s="151">
        <f t="shared" si="1"/>
        <v>0</v>
      </c>
      <c r="P16" s="8"/>
      <c r="Q16" s="98"/>
      <c r="R16" s="98"/>
      <c r="S16" s="98"/>
      <c r="T16" s="98"/>
      <c r="U16" s="39"/>
    </row>
    <row r="17" spans="1:21" s="7" customFormat="1" ht="12" customHeight="1">
      <c r="A17" s="124" t="s">
        <v>236</v>
      </c>
      <c r="B17" s="229">
        <f>'[1]Podklady RZ'!B98</f>
        <v>87.933906000000007</v>
      </c>
      <c r="C17" s="151">
        <f>'[1]Podklady RZ'!C98</f>
        <v>73.623374999999996</v>
      </c>
      <c r="D17" s="230">
        <f>'[1]Podklady RZ'!D98</f>
        <v>74.890745999999993</v>
      </c>
      <c r="E17" s="151">
        <f>'[1]Podklady RZ'!E98</f>
        <v>70.439259000000007</v>
      </c>
      <c r="F17" s="151">
        <f>'[1]Podklady RZ'!F98</f>
        <v>73.260815000000008</v>
      </c>
      <c r="G17" s="151">
        <f>'[1]Podklady RZ'!G98</f>
        <v>78.339445000000012</v>
      </c>
      <c r="H17" s="229">
        <f>'[1]Podklady RZ'!H98</f>
        <v>58.744028</v>
      </c>
      <c r="I17" s="151">
        <f>'[1]Podklady RZ'!I98</f>
        <v>53.362217999999999</v>
      </c>
      <c r="J17" s="230">
        <f>'[1]Podklady RZ'!J98</f>
        <v>62.276957000000003</v>
      </c>
      <c r="K17" s="229">
        <f>'[1]Podklady RZ'!K98</f>
        <v>52.237139999999997</v>
      </c>
      <c r="L17" s="151">
        <f>'[1]Podklady RZ'!L98</f>
        <v>72.952703999999997</v>
      </c>
      <c r="M17" s="230">
        <f>'[1]Podklady RZ'!M98</f>
        <v>64.453094000000007</v>
      </c>
      <c r="N17" s="151">
        <f t="shared" si="1"/>
        <v>822.513687</v>
      </c>
      <c r="P17" s="8"/>
      <c r="Q17" s="98"/>
      <c r="R17" s="98"/>
      <c r="S17" s="98"/>
      <c r="T17" s="98"/>
      <c r="U17" s="39"/>
    </row>
    <row r="18" spans="1:21" s="7" customFormat="1" ht="12" customHeight="1">
      <c r="A18" s="124" t="s">
        <v>237</v>
      </c>
      <c r="B18" s="229">
        <f>'[1]Podklady RZ'!B99</f>
        <v>9.1894429999999989</v>
      </c>
      <c r="C18" s="151">
        <f>'[1]Podklady RZ'!C99</f>
        <v>7.7133140000000004</v>
      </c>
      <c r="D18" s="230">
        <f>'[1]Podklady RZ'!D99</f>
        <v>7.00929</v>
      </c>
      <c r="E18" s="151">
        <f>'[1]Podklady RZ'!E99</f>
        <v>2.2263660000000001</v>
      </c>
      <c r="F18" s="151">
        <f>'[1]Podklady RZ'!F99</f>
        <v>1.492721</v>
      </c>
      <c r="G18" s="151">
        <f>'[1]Podklady RZ'!G99</f>
        <v>3.8055190000000003</v>
      </c>
      <c r="H18" s="229">
        <f>'[1]Podklady RZ'!H99</f>
        <v>0.98899999999999999</v>
      </c>
      <c r="I18" s="151">
        <f>'[1]Podklady RZ'!I99</f>
        <v>0.93585499999999999</v>
      </c>
      <c r="J18" s="230">
        <f>'[1]Podklady RZ'!J99</f>
        <v>3.8968229999999999</v>
      </c>
      <c r="K18" s="229">
        <f>'[1]Podklady RZ'!K99</f>
        <v>2.1145510000000001</v>
      </c>
      <c r="L18" s="151">
        <f>'[1]Podklady RZ'!L99</f>
        <v>5.3268770000000005</v>
      </c>
      <c r="M18" s="230">
        <f>'[1]Podklady RZ'!M99</f>
        <v>10.807233</v>
      </c>
      <c r="N18" s="151">
        <f t="shared" si="1"/>
        <v>55.506991999999997</v>
      </c>
      <c r="P18" s="8"/>
      <c r="Q18" s="98"/>
      <c r="R18" s="98"/>
      <c r="S18" s="98"/>
      <c r="T18" s="98"/>
      <c r="U18" s="39"/>
    </row>
    <row r="19" spans="1:21" s="7" customFormat="1" ht="12" customHeight="1">
      <c r="A19" s="124" t="s">
        <v>238</v>
      </c>
      <c r="B19" s="229">
        <f>'[1]Podklady RZ'!B100</f>
        <v>251.46431497379282</v>
      </c>
      <c r="C19" s="151">
        <f>'[1]Podklady RZ'!C100</f>
        <v>204.50090208053476</v>
      </c>
      <c r="D19" s="230">
        <f>'[1]Podklady RZ'!D100</f>
        <v>193.34435724466738</v>
      </c>
      <c r="E19" s="151">
        <f>'[1]Podklady RZ'!E100</f>
        <v>185.10457701724076</v>
      </c>
      <c r="F19" s="151">
        <f>'[1]Podklady RZ'!F100</f>
        <v>215.99184293388728</v>
      </c>
      <c r="G19" s="151">
        <f>'[1]Podklady RZ'!G100</f>
        <v>178.78570461084175</v>
      </c>
      <c r="H19" s="229">
        <f>'[1]Podklady RZ'!H100</f>
        <v>202.37182027681635</v>
      </c>
      <c r="I19" s="151">
        <f>'[1]Podklady RZ'!I100</f>
        <v>197.13533937077139</v>
      </c>
      <c r="J19" s="230">
        <f>'[1]Podklady RZ'!J100</f>
        <v>185.607823345708</v>
      </c>
      <c r="K19" s="229">
        <f>'[1]Podklady RZ'!K100</f>
        <v>211.77311534790917</v>
      </c>
      <c r="L19" s="151">
        <f>'[1]Podklady RZ'!L100</f>
        <v>265.1110597214394</v>
      </c>
      <c r="M19" s="230">
        <f>'[1]Podklady RZ'!M100</f>
        <v>281.376756261239</v>
      </c>
      <c r="N19" s="151">
        <f t="shared" si="1"/>
        <v>2572.5676131848481</v>
      </c>
      <c r="P19" s="8"/>
      <c r="Q19" s="98"/>
      <c r="R19" s="98"/>
      <c r="S19" s="98"/>
      <c r="T19" s="98"/>
      <c r="U19" s="39"/>
    </row>
    <row r="20" spans="1:21" s="7" customFormat="1" ht="12" customHeight="1">
      <c r="A20" s="124" t="s">
        <v>239</v>
      </c>
      <c r="B20" s="229">
        <f>'[1]Podklady RZ'!B101</f>
        <v>456.59448399999997</v>
      </c>
      <c r="C20" s="151">
        <f>'[1]Podklady RZ'!C101</f>
        <v>356.48472299999992</v>
      </c>
      <c r="D20" s="230">
        <f>'[1]Podklady RZ'!D101</f>
        <v>333.45182200000005</v>
      </c>
      <c r="E20" s="151">
        <f>'[1]Podklady RZ'!E101</f>
        <v>320.52157</v>
      </c>
      <c r="F20" s="151">
        <f>'[1]Podklady RZ'!F101</f>
        <v>230.04231799999999</v>
      </c>
      <c r="G20" s="151">
        <f>'[1]Podklady RZ'!G101</f>
        <v>188.36764200000002</v>
      </c>
      <c r="H20" s="229">
        <f>'[1]Podklady RZ'!H101</f>
        <v>175.06265800000003</v>
      </c>
      <c r="I20" s="151">
        <f>'[1]Podklady RZ'!I101</f>
        <v>184.10589599999997</v>
      </c>
      <c r="J20" s="230">
        <f>'[1]Podklady RZ'!J101</f>
        <v>208.19143299999996</v>
      </c>
      <c r="K20" s="229">
        <f>'[1]Podklady RZ'!K101</f>
        <v>252.223961</v>
      </c>
      <c r="L20" s="151">
        <f>'[1]Podklady RZ'!L101</f>
        <v>301.26302199999998</v>
      </c>
      <c r="M20" s="230">
        <f>'[1]Podklady RZ'!M101</f>
        <v>302.90412499999996</v>
      </c>
      <c r="N20" s="151">
        <f t="shared" si="1"/>
        <v>3309.2136540000001</v>
      </c>
      <c r="P20" s="8"/>
      <c r="Q20" s="98"/>
      <c r="R20" s="98"/>
      <c r="S20" s="98"/>
      <c r="T20" s="98"/>
      <c r="U20" s="39"/>
    </row>
    <row r="21" spans="1:21" s="7" customFormat="1" ht="12" customHeight="1">
      <c r="A21" s="124" t="s">
        <v>240</v>
      </c>
      <c r="B21" s="229">
        <f>'[1]Podklady RZ'!B102</f>
        <v>0</v>
      </c>
      <c r="C21" s="151">
        <f>'[1]Podklady RZ'!C102</f>
        <v>0</v>
      </c>
      <c r="D21" s="230">
        <f>'[1]Podklady RZ'!D102</f>
        <v>0</v>
      </c>
      <c r="E21" s="151">
        <f>'[1]Podklady RZ'!E102</f>
        <v>0</v>
      </c>
      <c r="F21" s="151">
        <f>'[1]Podklady RZ'!F102</f>
        <v>0</v>
      </c>
      <c r="G21" s="151">
        <f>'[1]Podklady RZ'!G102</f>
        <v>0</v>
      </c>
      <c r="H21" s="229">
        <f>'[1]Podklady RZ'!H102</f>
        <v>0</v>
      </c>
      <c r="I21" s="151">
        <f>'[1]Podklady RZ'!I102</f>
        <v>0</v>
      </c>
      <c r="J21" s="230">
        <f>'[1]Podklady RZ'!J102</f>
        <v>0</v>
      </c>
      <c r="K21" s="229">
        <f>'[1]Podklady RZ'!K102</f>
        <v>0</v>
      </c>
      <c r="L21" s="151">
        <f>'[1]Podklady RZ'!L102</f>
        <v>0</v>
      </c>
      <c r="M21" s="230">
        <f>'[1]Podklady RZ'!M102</f>
        <v>0</v>
      </c>
      <c r="N21" s="151">
        <f t="shared" si="1"/>
        <v>0</v>
      </c>
      <c r="P21" s="8"/>
      <c r="Q21" s="98"/>
      <c r="R21" s="98"/>
      <c r="S21" s="98"/>
      <c r="T21" s="98"/>
      <c r="U21" s="39"/>
    </row>
    <row r="22" spans="1:21" s="7" customFormat="1" ht="12" customHeight="1">
      <c r="A22" s="124" t="s">
        <v>241</v>
      </c>
      <c r="B22" s="229">
        <f>'[1]Podklady RZ'!B103</f>
        <v>128.67754700000003</v>
      </c>
      <c r="C22" s="151">
        <f>'[1]Podklady RZ'!C103</f>
        <v>90.631960000000021</v>
      </c>
      <c r="D22" s="230">
        <f>'[1]Podklady RZ'!D103</f>
        <v>79.138037999999995</v>
      </c>
      <c r="E22" s="151">
        <f>'[1]Podklady RZ'!E103</f>
        <v>50.609259000000009</v>
      </c>
      <c r="F22" s="151">
        <f>'[1]Podklady RZ'!F103</f>
        <v>6.4182959999999998</v>
      </c>
      <c r="G22" s="151">
        <f>'[1]Podklady RZ'!G103</f>
        <v>2.5126010000000001</v>
      </c>
      <c r="H22" s="229">
        <f>'[1]Podklady RZ'!H103</f>
        <v>36.937408000000012</v>
      </c>
      <c r="I22" s="151">
        <f>'[1]Podklady RZ'!I103</f>
        <v>7.9229190000000012</v>
      </c>
      <c r="J22" s="230">
        <f>'[1]Podklady RZ'!J103</f>
        <v>16.554525999999999</v>
      </c>
      <c r="K22" s="229">
        <f>'[1]Podklady RZ'!K103</f>
        <v>30.029225000000004</v>
      </c>
      <c r="L22" s="151">
        <f>'[1]Podklady RZ'!L103</f>
        <v>24.212851000000004</v>
      </c>
      <c r="M22" s="230">
        <f>'[1]Podklady RZ'!M103</f>
        <v>99.631622000000007</v>
      </c>
      <c r="N22" s="151">
        <f>SUM(B22:M22)</f>
        <v>573.27625200000011</v>
      </c>
      <c r="P22" s="8"/>
      <c r="Q22" s="98"/>
      <c r="R22" s="98"/>
      <c r="S22" s="98"/>
      <c r="T22" s="98"/>
      <c r="U22" s="39"/>
    </row>
    <row r="23" spans="1:21" s="7" customFormat="1" ht="12" customHeight="1">
      <c r="A23" s="124" t="s">
        <v>242</v>
      </c>
      <c r="B23" s="229">
        <f>'[1]Podklady RZ'!B104</f>
        <v>3167.404033107327</v>
      </c>
      <c r="C23" s="151">
        <f>'[1]Podklady RZ'!C104</f>
        <v>2603.4968517718089</v>
      </c>
      <c r="D23" s="230">
        <f>'[1]Podklady RZ'!D104</f>
        <v>2598.8350511498065</v>
      </c>
      <c r="E23" s="151">
        <f>'[1]Podklady RZ'!E104</f>
        <v>2069.7161960557492</v>
      </c>
      <c r="F23" s="151">
        <f>'[1]Podklady RZ'!F104</f>
        <v>1030.6998062426512</v>
      </c>
      <c r="G23" s="151">
        <f>'[1]Podklady RZ'!G104</f>
        <v>760.02774718885473</v>
      </c>
      <c r="H23" s="229">
        <f>'[1]Podklady RZ'!H104</f>
        <v>841.33283835915654</v>
      </c>
      <c r="I23" s="151">
        <f>'[1]Podklady RZ'!I104</f>
        <v>839.49285577277578</v>
      </c>
      <c r="J23" s="230">
        <f>'[1]Podklady RZ'!J104</f>
        <v>1038.6282332377696</v>
      </c>
      <c r="K23" s="229">
        <f>'[1]Podklady RZ'!K104</f>
        <v>1434.1465404127371</v>
      </c>
      <c r="L23" s="151">
        <f>'[1]Podklady RZ'!L104</f>
        <v>2183.112290954733</v>
      </c>
      <c r="M23" s="230">
        <f>'[1]Podklady RZ'!M104</f>
        <v>3040.1890009325775</v>
      </c>
      <c r="N23" s="151">
        <f>SUM(B23:M23)</f>
        <v>21607.081445185948</v>
      </c>
      <c r="P23" s="8"/>
      <c r="Q23" s="98"/>
      <c r="R23" s="98"/>
      <c r="S23" s="98"/>
      <c r="T23" s="98"/>
      <c r="U23" s="39"/>
    </row>
    <row r="24" spans="1:21" s="4" customFormat="1" ht="11.25">
      <c r="N24" s="3"/>
      <c r="P24" s="103"/>
      <c r="Q24" s="103"/>
      <c r="R24" s="103"/>
      <c r="S24" s="103"/>
      <c r="T24" s="103"/>
      <c r="U24" s="104"/>
    </row>
    <row r="25" spans="1:21" s="7" customFormat="1">
      <c r="A25" s="62"/>
      <c r="B25" s="63"/>
      <c r="C25" s="63"/>
      <c r="D25" s="63"/>
      <c r="E25" s="63"/>
      <c r="F25" s="63"/>
      <c r="G25" s="63"/>
      <c r="H25" s="63"/>
      <c r="I25" s="63"/>
      <c r="J25" s="63"/>
      <c r="K25" s="63"/>
      <c r="L25" s="63"/>
      <c r="M25" s="63"/>
      <c r="N25" s="62"/>
    </row>
    <row r="26" spans="1:21" s="7" customFormat="1">
      <c r="A26" s="92" t="s">
        <v>23</v>
      </c>
      <c r="B26" s="24">
        <f>SUM(INDEX(B8:M8,,MONTH('[1]Podklady RZ'!$O$1)):INDEX(B8:M8,,MONTH('[1]Podklady RZ'!$Q$1)))</f>
        <v>7555.0688139999993</v>
      </c>
      <c r="C26" s="63"/>
      <c r="D26" s="63"/>
      <c r="E26" s="63"/>
      <c r="F26" s="63"/>
      <c r="G26" s="63"/>
      <c r="H26" s="63"/>
      <c r="I26" s="63"/>
      <c r="J26" s="63"/>
      <c r="K26" s="63"/>
      <c r="L26" s="63"/>
      <c r="M26" s="63"/>
      <c r="N26" s="63"/>
    </row>
    <row r="27" spans="1:21" s="7" customFormat="1">
      <c r="A27" s="92" t="s">
        <v>22</v>
      </c>
      <c r="B27" s="24">
        <f>SUM(INDEX(B9:M9,,MONTH('[1]Podklady RZ'!$O$1)):INDEX(B9:M9,,MONTH('[1]Podklady RZ'!$Q$1)))</f>
        <v>602.507068</v>
      </c>
      <c r="C27" s="63"/>
      <c r="D27" s="63"/>
      <c r="E27" s="63"/>
      <c r="F27" s="63"/>
      <c r="G27" s="63"/>
      <c r="H27" s="63"/>
      <c r="I27" s="63"/>
      <c r="J27" s="63"/>
      <c r="K27" s="63"/>
      <c r="L27" s="63"/>
      <c r="M27" s="63"/>
      <c r="N27" s="63"/>
      <c r="O27" s="64"/>
    </row>
    <row r="28" spans="1:21" s="7" customFormat="1">
      <c r="A28" s="92" t="s">
        <v>21</v>
      </c>
      <c r="B28" s="24">
        <f>SUM(INDEX(B10:M10,,MONTH('[1]Podklady RZ'!$O$1)):INDEX(B10:M10,,MONTH('[1]Podklady RZ'!$Q$1)))</f>
        <v>8294.1827270000013</v>
      </c>
      <c r="C28" s="63"/>
      <c r="D28" s="63"/>
      <c r="E28" s="63"/>
      <c r="F28" s="63"/>
      <c r="G28" s="63"/>
      <c r="H28" s="63"/>
      <c r="I28" s="63"/>
      <c r="J28" s="63"/>
      <c r="K28" s="63"/>
      <c r="L28" s="63"/>
      <c r="M28" s="63"/>
      <c r="N28" s="63"/>
      <c r="O28" s="64"/>
    </row>
    <row r="29" spans="1:21" s="7" customFormat="1">
      <c r="A29" s="92" t="s">
        <v>38</v>
      </c>
      <c r="B29" s="24">
        <f>SUM(INDEX(B11:M11,,MONTH('[1]Podklady RZ'!$O$1)):INDEX(B11:M11,,MONTH('[1]Podklady RZ'!$Q$1)))</f>
        <v>55.921160999999998</v>
      </c>
      <c r="C29" s="63"/>
      <c r="D29" s="63"/>
      <c r="E29" s="63"/>
      <c r="F29" s="63"/>
      <c r="G29" s="63"/>
      <c r="H29" s="63"/>
      <c r="I29" s="63"/>
      <c r="J29" s="63"/>
      <c r="K29" s="63"/>
      <c r="L29" s="63"/>
      <c r="M29" s="63"/>
      <c r="N29" s="63"/>
      <c r="Q29" s="8"/>
    </row>
    <row r="30" spans="1:21" s="7" customFormat="1">
      <c r="A30" s="92" t="s">
        <v>39</v>
      </c>
      <c r="B30" s="24">
        <f>SUM(INDEX(B12:M12,,MONTH('[1]Podklady RZ'!$O$1)):INDEX(B12:M12,,MONTH('[1]Podklady RZ'!$Q$1)))</f>
        <v>76.140578999999988</v>
      </c>
      <c r="C30" s="63"/>
      <c r="D30" s="63"/>
      <c r="E30" s="63"/>
      <c r="F30" s="63"/>
      <c r="G30" s="63"/>
      <c r="H30" s="63"/>
      <c r="I30" s="63"/>
      <c r="J30" s="63"/>
      <c r="K30" s="63"/>
      <c r="L30" s="63"/>
      <c r="M30" s="63"/>
      <c r="N30" s="63"/>
    </row>
    <row r="31" spans="1:21" s="7" customFormat="1">
      <c r="A31" s="92" t="s">
        <v>40</v>
      </c>
      <c r="B31" s="24">
        <f>SUM(INDEX(B13:M13,,MONTH('[1]Podklady RZ'!$O$1)):INDEX(B13:M13,,MONTH('[1]Podklady RZ'!$Q$1)))</f>
        <v>0.64000999999999997</v>
      </c>
      <c r="C31" s="63"/>
      <c r="D31" s="63"/>
      <c r="E31" s="63"/>
      <c r="F31" s="63"/>
      <c r="G31" s="63"/>
      <c r="H31" s="63"/>
      <c r="I31" s="63"/>
      <c r="J31" s="63"/>
      <c r="K31" s="63"/>
      <c r="L31" s="63"/>
      <c r="M31" s="63"/>
      <c r="N31" s="63"/>
    </row>
    <row r="32" spans="1:21" s="7" customFormat="1">
      <c r="A32" s="92" t="s">
        <v>20</v>
      </c>
      <c r="B32" s="24">
        <f>SUM(INDEX(B14:M14,,MONTH('[1]Podklady RZ'!$O$1)):INDEX(B14:M14,,MONTH('[1]Podklady RZ'!$Q$1)))</f>
        <v>36311.508709000002</v>
      </c>
      <c r="C32" s="63"/>
      <c r="D32" s="63"/>
      <c r="E32" s="63"/>
      <c r="F32" s="63"/>
      <c r="G32" s="63"/>
      <c r="H32" s="63"/>
      <c r="I32" s="63"/>
      <c r="J32" s="63"/>
      <c r="K32" s="63"/>
      <c r="L32" s="63"/>
      <c r="M32" s="63"/>
      <c r="N32" s="63"/>
    </row>
    <row r="33" spans="1:14" s="7" customFormat="1">
      <c r="A33" s="92" t="s">
        <v>41</v>
      </c>
      <c r="B33" s="24">
        <f>SUM(INDEX(B15:M15,,MONTH('[1]Podklady RZ'!$O$1)):INDEX(B15:M15,,MONTH('[1]Podklady RZ'!$Q$1)))</f>
        <v>233.85993999999999</v>
      </c>
      <c r="C33" s="63"/>
      <c r="D33" s="63"/>
      <c r="E33" s="63"/>
      <c r="F33" s="63"/>
      <c r="G33" s="63"/>
      <c r="H33" s="63"/>
      <c r="I33" s="63"/>
      <c r="J33" s="63"/>
      <c r="K33" s="63"/>
      <c r="L33" s="63"/>
      <c r="M33" s="63"/>
      <c r="N33" s="63"/>
    </row>
    <row r="34" spans="1:14" s="7" customFormat="1">
      <c r="A34" s="92" t="s">
        <v>19</v>
      </c>
      <c r="B34" s="24">
        <f>SUM(INDEX(B16:M16,,MONTH('[1]Podklady RZ'!$O$1)):INDEX(B16:M16,,MONTH('[1]Podklady RZ'!$Q$1)))</f>
        <v>0</v>
      </c>
      <c r="C34" s="63"/>
      <c r="D34" s="63"/>
      <c r="E34" s="63"/>
      <c r="F34" s="63"/>
      <c r="G34" s="63"/>
      <c r="H34" s="63"/>
      <c r="I34" s="63"/>
      <c r="J34" s="63"/>
      <c r="K34" s="63"/>
      <c r="L34" s="63"/>
      <c r="M34" s="63"/>
      <c r="N34" s="63"/>
    </row>
    <row r="35" spans="1:14" s="7" customFormat="1">
      <c r="A35" s="92" t="s">
        <v>18</v>
      </c>
      <c r="B35" s="24">
        <f>SUM(INDEX(B17:M17,,MONTH('[1]Podklady RZ'!$O$1)):INDEX(B17:M17,,MONTH('[1]Podklady RZ'!$Q$1)))</f>
        <v>822.513687</v>
      </c>
      <c r="C35" s="63"/>
      <c r="D35" s="63"/>
      <c r="E35" s="63"/>
      <c r="F35" s="63"/>
      <c r="G35" s="63"/>
      <c r="H35" s="63"/>
      <c r="I35" s="63"/>
      <c r="J35" s="63"/>
      <c r="K35" s="63"/>
      <c r="L35" s="63"/>
      <c r="M35" s="63"/>
      <c r="N35" s="63"/>
    </row>
    <row r="36" spans="1:14" s="7" customFormat="1">
      <c r="A36" s="92" t="s">
        <v>17</v>
      </c>
      <c r="B36" s="24">
        <f>SUM(INDEX(B18:M18,,MONTH('[1]Podklady RZ'!$O$1)):INDEX(B18:M18,,MONTH('[1]Podklady RZ'!$Q$1)))</f>
        <v>55.506991999999997</v>
      </c>
      <c r="C36" s="63"/>
      <c r="D36" s="63"/>
      <c r="E36" s="63"/>
      <c r="F36" s="63"/>
      <c r="G36" s="63"/>
      <c r="H36" s="63"/>
      <c r="I36" s="63"/>
      <c r="J36" s="63"/>
      <c r="K36" s="63"/>
      <c r="L36" s="63"/>
      <c r="M36" s="63"/>
      <c r="N36" s="63"/>
    </row>
    <row r="37" spans="1:14" s="7" customFormat="1">
      <c r="A37" s="92" t="s">
        <v>16</v>
      </c>
      <c r="B37" s="24">
        <f>SUM(INDEX(B19:M19,,MONTH('[1]Podklady RZ'!$O$1)):INDEX(B19:M19,,MONTH('[1]Podklady RZ'!$Q$1)))</f>
        <v>2572.5676131848481</v>
      </c>
      <c r="C37" s="63"/>
      <c r="D37" s="63"/>
      <c r="E37" s="63"/>
      <c r="F37" s="63"/>
      <c r="G37" s="63"/>
      <c r="H37" s="63"/>
      <c r="I37" s="63"/>
      <c r="J37" s="63"/>
      <c r="K37" s="63"/>
      <c r="L37" s="63"/>
      <c r="M37" s="63"/>
      <c r="N37" s="63"/>
    </row>
    <row r="38" spans="1:14" s="7" customFormat="1">
      <c r="A38" s="92" t="s">
        <v>15</v>
      </c>
      <c r="B38" s="24">
        <f>SUM(INDEX(B20:M20,,MONTH('[1]Podklady RZ'!$O$1)):INDEX(B20:M20,,MONTH('[1]Podklady RZ'!$Q$1)))</f>
        <v>3309.2136540000001</v>
      </c>
      <c r="C38" s="63"/>
      <c r="D38" s="63"/>
      <c r="E38" s="63"/>
      <c r="F38" s="63"/>
      <c r="G38" s="63"/>
      <c r="H38" s="63"/>
      <c r="I38" s="63"/>
      <c r="J38" s="63"/>
      <c r="K38" s="63"/>
      <c r="L38" s="63"/>
      <c r="M38" s="63"/>
      <c r="N38" s="63"/>
    </row>
    <row r="39" spans="1:14" s="7" customFormat="1">
      <c r="A39" s="92" t="s">
        <v>0</v>
      </c>
      <c r="B39" s="24">
        <f>SUM(INDEX(B21:M21,,MONTH('[1]Podklady RZ'!$O$1)):INDEX(B21:M21,,MONTH('[1]Podklady RZ'!$Q$1)))</f>
        <v>0</v>
      </c>
      <c r="C39" s="63"/>
      <c r="D39" s="63"/>
      <c r="E39" s="63"/>
      <c r="F39" s="63"/>
      <c r="G39" s="63"/>
      <c r="H39" s="63"/>
      <c r="I39" s="63"/>
      <c r="J39" s="63"/>
      <c r="K39" s="63"/>
      <c r="L39" s="63"/>
      <c r="M39" s="63"/>
      <c r="N39" s="63"/>
    </row>
    <row r="40" spans="1:14" s="7" customFormat="1">
      <c r="A40" s="92" t="s">
        <v>14</v>
      </c>
      <c r="B40" s="24">
        <f>SUM(INDEX(B22:M22,,MONTH('[1]Podklady RZ'!$O$1)):INDEX(B22:M22,,MONTH('[1]Podklady RZ'!$Q$1)))</f>
        <v>573.27625200000011</v>
      </c>
      <c r="C40" s="63"/>
      <c r="D40" s="63"/>
      <c r="E40" s="63"/>
      <c r="F40" s="63"/>
      <c r="G40" s="63"/>
      <c r="H40" s="63"/>
      <c r="I40" s="63"/>
      <c r="J40" s="63"/>
      <c r="K40" s="63"/>
      <c r="L40" s="63"/>
      <c r="M40" s="63"/>
      <c r="N40" s="63"/>
    </row>
    <row r="41" spans="1:14" s="7" customFormat="1">
      <c r="A41" s="92" t="s">
        <v>13</v>
      </c>
      <c r="B41" s="24">
        <f>SUM(INDEX(B23:M23,,MONTH('[1]Podklady RZ'!$O$1)):INDEX(B23:M23,,MONTH('[1]Podklady RZ'!$Q$1)))</f>
        <v>21607.081445185948</v>
      </c>
      <c r="C41" s="63"/>
      <c r="D41" s="63"/>
      <c r="E41" s="63"/>
      <c r="F41" s="63"/>
      <c r="G41" s="63"/>
      <c r="H41" s="63"/>
      <c r="I41" s="63"/>
      <c r="J41" s="63"/>
      <c r="K41" s="63"/>
      <c r="L41" s="63"/>
      <c r="M41" s="63"/>
      <c r="N41" s="63"/>
    </row>
    <row r="42" spans="1:14" s="7" customFormat="1">
      <c r="A42" s="62"/>
      <c r="B42" s="63"/>
      <c r="C42" s="63"/>
      <c r="D42" s="63"/>
      <c r="E42" s="63"/>
      <c r="F42" s="63"/>
      <c r="G42" s="63"/>
      <c r="H42" s="63"/>
      <c r="I42" s="63"/>
      <c r="J42" s="63"/>
      <c r="K42" s="63"/>
      <c r="L42" s="63"/>
      <c r="M42" s="63"/>
      <c r="N42" s="63"/>
    </row>
    <row r="43" spans="1:14" s="7" customFormat="1">
      <c r="A43" s="62"/>
      <c r="B43" s="63"/>
      <c r="C43" s="63"/>
      <c r="D43" s="63"/>
      <c r="E43" s="63"/>
      <c r="F43" s="63"/>
      <c r="G43" s="63"/>
      <c r="H43" s="63"/>
      <c r="I43" s="63"/>
      <c r="J43" s="63"/>
      <c r="K43" s="63"/>
      <c r="L43" s="63"/>
      <c r="M43" s="63"/>
      <c r="N43" s="63"/>
    </row>
    <row r="44" spans="1:14" s="7" customFormat="1">
      <c r="A44" s="62"/>
      <c r="B44" s="63"/>
      <c r="C44" s="63"/>
      <c r="D44" s="63"/>
      <c r="E44" s="63"/>
      <c r="F44" s="63"/>
      <c r="G44" s="63"/>
      <c r="H44" s="63"/>
      <c r="I44" s="63"/>
      <c r="J44" s="63"/>
      <c r="K44" s="63"/>
      <c r="L44" s="63"/>
      <c r="M44" s="63"/>
      <c r="N44" s="63"/>
    </row>
    <row r="45" spans="1:14" s="7" customFormat="1">
      <c r="A45" s="2"/>
      <c r="B45" s="2"/>
      <c r="C45" s="2"/>
      <c r="D45" s="2"/>
      <c r="E45" s="2"/>
      <c r="F45" s="2"/>
      <c r="G45" s="2"/>
      <c r="H45" s="2"/>
      <c r="I45" s="2"/>
      <c r="J45" s="2"/>
      <c r="K45" s="2"/>
      <c r="L45" s="2"/>
      <c r="M45" s="2"/>
      <c r="N45" s="2"/>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tabColor rgb="FFFFFF00"/>
  </sheetPr>
  <dimension ref="A1:U35"/>
  <sheetViews>
    <sheetView showGridLines="0" view="pageBreakPreview" zoomScaleNormal="100" zoomScaleSheetLayoutView="100" workbookViewId="0">
      <selection activeCell="R39" sqref="R39"/>
    </sheetView>
  </sheetViews>
  <sheetFormatPr defaultColWidth="9.140625" defaultRowHeight="12"/>
  <cols>
    <col min="1" max="1" width="21.140625" style="7" customWidth="1"/>
    <col min="2" max="4" width="8.28515625" style="7" customWidth="1"/>
    <col min="5" max="13" width="9.5703125" style="7" customWidth="1"/>
    <col min="14" max="14" width="10.42578125" style="7" customWidth="1"/>
    <col min="15" max="16384" width="9.140625" style="7"/>
  </cols>
  <sheetData>
    <row r="1" spans="1:21" ht="18">
      <c r="A1" s="195" t="s">
        <v>259</v>
      </c>
      <c r="N1" s="197" t="str">
        <f>'3'!N1</f>
        <v>2022</v>
      </c>
    </row>
    <row r="2" spans="1:21" ht="6" customHeight="1"/>
    <row r="3" spans="1:21">
      <c r="A3" s="265"/>
      <c r="B3" s="266" t="s">
        <v>202</v>
      </c>
      <c r="C3" s="267"/>
      <c r="D3" s="268"/>
      <c r="E3" s="266" t="s">
        <v>203</v>
      </c>
      <c r="F3" s="267"/>
      <c r="G3" s="268"/>
      <c r="H3" s="266" t="s">
        <v>204</v>
      </c>
      <c r="I3" s="267"/>
      <c r="J3" s="268"/>
      <c r="K3" s="266" t="s">
        <v>205</v>
      </c>
      <c r="L3" s="267"/>
      <c r="M3" s="268"/>
      <c r="N3" s="172" t="s">
        <v>218</v>
      </c>
    </row>
    <row r="4" spans="1:21">
      <c r="A4" s="265"/>
      <c r="B4" s="227" t="s">
        <v>206</v>
      </c>
      <c r="C4" s="155" t="s">
        <v>207</v>
      </c>
      <c r="D4" s="228" t="s">
        <v>208</v>
      </c>
      <c r="E4" s="227" t="s">
        <v>209</v>
      </c>
      <c r="F4" s="155" t="s">
        <v>210</v>
      </c>
      <c r="G4" s="228" t="s">
        <v>211</v>
      </c>
      <c r="H4" s="227" t="s">
        <v>212</v>
      </c>
      <c r="I4" s="155" t="s">
        <v>213</v>
      </c>
      <c r="J4" s="228" t="s">
        <v>214</v>
      </c>
      <c r="K4" s="227" t="s">
        <v>215</v>
      </c>
      <c r="L4" s="155" t="s">
        <v>216</v>
      </c>
      <c r="M4" s="228" t="s">
        <v>217</v>
      </c>
      <c r="N4" s="156"/>
    </row>
    <row r="5" spans="1:21">
      <c r="A5" s="270" t="s">
        <v>223</v>
      </c>
      <c r="B5" s="271">
        <f>SUM(B6:D6)</f>
        <v>31881.908243022175</v>
      </c>
      <c r="C5" s="260"/>
      <c r="D5" s="272"/>
      <c r="E5" s="271">
        <f t="shared" ref="E5" si="0">SUM(E6:G6)</f>
        <v>14755.739691572813</v>
      </c>
      <c r="F5" s="260"/>
      <c r="G5" s="272"/>
      <c r="H5" s="271">
        <f t="shared" ref="H5" si="1">SUM(H6:J6)</f>
        <v>9897.3190016545013</v>
      </c>
      <c r="I5" s="260"/>
      <c r="J5" s="272"/>
      <c r="K5" s="271">
        <f t="shared" ref="K5" si="2">SUM(K6:M6)</f>
        <v>25535.024212121312</v>
      </c>
      <c r="L5" s="260"/>
      <c r="M5" s="272"/>
      <c r="N5" s="260">
        <f>SUM(N7:N20)</f>
        <v>82069.991148370813</v>
      </c>
    </row>
    <row r="6" spans="1:21">
      <c r="A6" s="270"/>
      <c r="B6" s="233">
        <f>SUM(B7:B20)</f>
        <v>12108.598288666397</v>
      </c>
      <c r="C6" s="157">
        <f t="shared" ref="C6:M6" si="3">SUM(C7:C20)</f>
        <v>9829.5325508641945</v>
      </c>
      <c r="D6" s="234">
        <f t="shared" si="3"/>
        <v>9943.7774034915838</v>
      </c>
      <c r="E6" s="233">
        <f t="shared" si="3"/>
        <v>7782.358552438016</v>
      </c>
      <c r="F6" s="157">
        <f t="shared" si="3"/>
        <v>3971.3348682932178</v>
      </c>
      <c r="G6" s="234">
        <f t="shared" si="3"/>
        <v>3002.0462708415789</v>
      </c>
      <c r="H6" s="233">
        <f t="shared" si="3"/>
        <v>2836.0209574157175</v>
      </c>
      <c r="I6" s="157">
        <f t="shared" si="3"/>
        <v>2853.2195907728974</v>
      </c>
      <c r="J6" s="234">
        <f t="shared" si="3"/>
        <v>4208.0784534658869</v>
      </c>
      <c r="K6" s="233">
        <f t="shared" si="3"/>
        <v>5671.6382388346456</v>
      </c>
      <c r="L6" s="157">
        <f t="shared" si="3"/>
        <v>8529.2031420233452</v>
      </c>
      <c r="M6" s="234">
        <f t="shared" si="3"/>
        <v>11334.182831263322</v>
      </c>
      <c r="N6" s="260"/>
      <c r="P6" s="61"/>
      <c r="Q6" s="61"/>
      <c r="R6" s="61"/>
      <c r="S6" s="61"/>
      <c r="T6" s="61"/>
      <c r="U6" s="39"/>
    </row>
    <row r="7" spans="1:21">
      <c r="A7" s="124" t="s">
        <v>170</v>
      </c>
      <c r="B7" s="235">
        <f>'[1]Podklady RZ'!B112</f>
        <v>542.41729899999984</v>
      </c>
      <c r="C7" s="158">
        <f>'[1]Podklady RZ'!C112</f>
        <v>447.17188800000002</v>
      </c>
      <c r="D7" s="236">
        <f>'[1]Podklady RZ'!D112</f>
        <v>436.44893200000001</v>
      </c>
      <c r="E7" s="235">
        <f>'[1]Podklady RZ'!E112</f>
        <v>361.88098900000006</v>
      </c>
      <c r="F7" s="158">
        <f>'[1]Podklady RZ'!F112</f>
        <v>173.46257200000005</v>
      </c>
      <c r="G7" s="236">
        <f>'[1]Podklady RZ'!G112</f>
        <v>136.29749800000002</v>
      </c>
      <c r="H7" s="235">
        <f>'[1]Podklady RZ'!H112</f>
        <v>173.08038600000003</v>
      </c>
      <c r="I7" s="158">
        <f>'[1]Podklady RZ'!I112</f>
        <v>172.57665800000001</v>
      </c>
      <c r="J7" s="236">
        <f>'[1]Podklady RZ'!J112</f>
        <v>171.908782</v>
      </c>
      <c r="K7" s="235">
        <f>'[1]Podklady RZ'!K112</f>
        <v>267.44772099999994</v>
      </c>
      <c r="L7" s="158">
        <f>'[1]Podklady RZ'!L112</f>
        <v>397.56605400000001</v>
      </c>
      <c r="M7" s="236">
        <f>'[1]Podklady RZ'!M112</f>
        <v>512.84018100000003</v>
      </c>
      <c r="N7" s="151">
        <f t="shared" ref="N7:N20" si="4">SUM(B7:M7)</f>
        <v>3793.0989599999998</v>
      </c>
      <c r="P7" s="8"/>
      <c r="Q7" s="98"/>
      <c r="R7" s="98"/>
      <c r="S7" s="98"/>
      <c r="T7" s="98"/>
      <c r="U7" s="39"/>
    </row>
    <row r="8" spans="1:21">
      <c r="A8" s="124" t="s">
        <v>244</v>
      </c>
      <c r="B8" s="235">
        <f>'[1]Podklady RZ'!B113</f>
        <v>678.25765200000001</v>
      </c>
      <c r="C8" s="158">
        <f>'[1]Podklady RZ'!C113</f>
        <v>551.25482399999999</v>
      </c>
      <c r="D8" s="236">
        <f>'[1]Podklady RZ'!D113</f>
        <v>571.08284300000003</v>
      </c>
      <c r="E8" s="235">
        <f>'[1]Podklady RZ'!E113</f>
        <v>443.89922899999993</v>
      </c>
      <c r="F8" s="158">
        <f>'[1]Podklady RZ'!F113</f>
        <v>222.65275500000007</v>
      </c>
      <c r="G8" s="236">
        <f>'[1]Podklady RZ'!G113</f>
        <v>155.87168299999996</v>
      </c>
      <c r="H8" s="235">
        <f>'[1]Podklady RZ'!H113</f>
        <v>169.769552</v>
      </c>
      <c r="I8" s="158">
        <f>'[1]Podklady RZ'!I113</f>
        <v>168.16820800000002</v>
      </c>
      <c r="J8" s="236">
        <f>'[1]Podklady RZ'!J113</f>
        <v>250.75099100000003</v>
      </c>
      <c r="K8" s="235">
        <f>'[1]Podklady RZ'!K113</f>
        <v>321.64245299999999</v>
      </c>
      <c r="L8" s="158">
        <f>'[1]Podklady RZ'!L113</f>
        <v>492.35973199999989</v>
      </c>
      <c r="M8" s="236">
        <f>'[1]Podklady RZ'!M113</f>
        <v>632.61498000000017</v>
      </c>
      <c r="N8" s="151">
        <f t="shared" si="4"/>
        <v>4658.3249020000003</v>
      </c>
      <c r="P8" s="8"/>
      <c r="Q8" s="98"/>
      <c r="R8" s="98"/>
      <c r="S8" s="98"/>
      <c r="T8" s="98"/>
      <c r="U8" s="39"/>
    </row>
    <row r="9" spans="1:21">
      <c r="A9" s="124" t="s">
        <v>245</v>
      </c>
      <c r="B9" s="235">
        <f>'[1]Podklady RZ'!B114</f>
        <v>822.68456700000002</v>
      </c>
      <c r="C9" s="158">
        <f>'[1]Podklady RZ'!C114</f>
        <v>630.52386300000023</v>
      </c>
      <c r="D9" s="236">
        <f>'[1]Podklady RZ'!D114</f>
        <v>628.74155800000028</v>
      </c>
      <c r="E9" s="235">
        <f>'[1]Podklady RZ'!E114</f>
        <v>454.470842</v>
      </c>
      <c r="F9" s="158">
        <f>'[1]Podklady RZ'!F114</f>
        <v>230.62734699999999</v>
      </c>
      <c r="G9" s="236">
        <f>'[1]Podklady RZ'!G114</f>
        <v>189.715474</v>
      </c>
      <c r="H9" s="235">
        <f>'[1]Podklady RZ'!H114</f>
        <v>176.34300400000004</v>
      </c>
      <c r="I9" s="158">
        <f>'[1]Podklady RZ'!I114</f>
        <v>176.99729499999998</v>
      </c>
      <c r="J9" s="236">
        <f>'[1]Podklady RZ'!J114</f>
        <v>243.69732399999998</v>
      </c>
      <c r="K9" s="235">
        <f>'[1]Podklady RZ'!K114</f>
        <v>329.02718699999991</v>
      </c>
      <c r="L9" s="158">
        <f>'[1]Podklady RZ'!L114</f>
        <v>536.68506899999988</v>
      </c>
      <c r="M9" s="236">
        <f>'[1]Podklady RZ'!M114</f>
        <v>756.80538000000001</v>
      </c>
      <c r="N9" s="151">
        <f t="shared" si="4"/>
        <v>5176.31891</v>
      </c>
      <c r="P9" s="8"/>
      <c r="Q9" s="98"/>
      <c r="R9" s="98"/>
      <c r="S9" s="98"/>
      <c r="T9" s="98"/>
      <c r="U9" s="39"/>
    </row>
    <row r="10" spans="1:21">
      <c r="A10" s="124" t="s">
        <v>246</v>
      </c>
      <c r="B10" s="235">
        <f>'[1]Podklady RZ'!B115</f>
        <v>459.45558599999993</v>
      </c>
      <c r="C10" s="158">
        <f>'[1]Podklady RZ'!C115</f>
        <v>388.6099089999999</v>
      </c>
      <c r="D10" s="236">
        <f>'[1]Podklady RZ'!D115</f>
        <v>386.97965300000004</v>
      </c>
      <c r="E10" s="235">
        <f>'[1]Podklady RZ'!E115</f>
        <v>312.82591599999995</v>
      </c>
      <c r="F10" s="158">
        <f>'[1]Podklady RZ'!F115</f>
        <v>157.61672200000001</v>
      </c>
      <c r="G10" s="236">
        <f>'[1]Podklady RZ'!G115</f>
        <v>104.125484</v>
      </c>
      <c r="H10" s="235">
        <f>'[1]Podklady RZ'!H115</f>
        <v>97.407905000000014</v>
      </c>
      <c r="I10" s="158">
        <f>'[1]Podklady RZ'!I115</f>
        <v>93.710223999999968</v>
      </c>
      <c r="J10" s="236">
        <f>'[1]Podklady RZ'!J115</f>
        <v>171.643519</v>
      </c>
      <c r="K10" s="235">
        <f>'[1]Podklady RZ'!K115</f>
        <v>257.53848400000004</v>
      </c>
      <c r="L10" s="158">
        <f>'[1]Podklady RZ'!L115</f>
        <v>359.20968900000003</v>
      </c>
      <c r="M10" s="236">
        <f>'[1]Podklady RZ'!M115</f>
        <v>469.21629199999995</v>
      </c>
      <c r="N10" s="151">
        <f t="shared" si="4"/>
        <v>3258.3393830000005</v>
      </c>
      <c r="P10" s="8"/>
      <c r="Q10" s="98"/>
      <c r="R10" s="98"/>
      <c r="S10" s="98"/>
      <c r="T10" s="98"/>
      <c r="U10" s="39"/>
    </row>
    <row r="11" spans="1:21">
      <c r="A11" s="124" t="s">
        <v>174</v>
      </c>
      <c r="B11" s="235">
        <f>'[1]Podklady RZ'!B116</f>
        <v>241.25622999999996</v>
      </c>
      <c r="C11" s="158">
        <f>'[1]Podklady RZ'!C116</f>
        <v>197.16406399999988</v>
      </c>
      <c r="D11" s="236">
        <f>'[1]Podklady RZ'!D116</f>
        <v>195.785076</v>
      </c>
      <c r="E11" s="235">
        <f>'[1]Podklady RZ'!E116</f>
        <v>146.69514100000004</v>
      </c>
      <c r="F11" s="158">
        <f>'[1]Podklady RZ'!F116</f>
        <v>62.766919000000016</v>
      </c>
      <c r="G11" s="236">
        <f>'[1]Podklady RZ'!G116</f>
        <v>42.719560000000008</v>
      </c>
      <c r="H11" s="235">
        <f>'[1]Podklady RZ'!H116</f>
        <v>40.420530000000007</v>
      </c>
      <c r="I11" s="158">
        <f>'[1]Podklady RZ'!I116</f>
        <v>38.91595800000001</v>
      </c>
      <c r="J11" s="236">
        <f>'[1]Podklady RZ'!J116</f>
        <v>71.674035999999987</v>
      </c>
      <c r="K11" s="235">
        <f>'[1]Podklady RZ'!K116</f>
        <v>106.86237</v>
      </c>
      <c r="L11" s="158">
        <f>'[1]Podklady RZ'!L116</f>
        <v>165.296007</v>
      </c>
      <c r="M11" s="236">
        <f>'[1]Podklady RZ'!M116</f>
        <v>229.06115100000002</v>
      </c>
      <c r="N11" s="151">
        <f t="shared" si="4"/>
        <v>1538.6170420000001</v>
      </c>
      <c r="P11" s="8"/>
      <c r="Q11" s="98"/>
      <c r="R11" s="98"/>
      <c r="S11" s="98"/>
      <c r="T11" s="98"/>
      <c r="U11" s="39"/>
    </row>
    <row r="12" spans="1:21">
      <c r="A12" s="124" t="s">
        <v>247</v>
      </c>
      <c r="B12" s="235">
        <f>'[1]Podklady RZ'!B117</f>
        <v>403.39181300000007</v>
      </c>
      <c r="C12" s="158">
        <f>'[1]Podklady RZ'!C117</f>
        <v>333.82495899999992</v>
      </c>
      <c r="D12" s="236">
        <f>'[1]Podklady RZ'!D117</f>
        <v>330.33834499999995</v>
      </c>
      <c r="E12" s="235">
        <f>'[1]Podklady RZ'!E117</f>
        <v>272.73047499999996</v>
      </c>
      <c r="F12" s="158">
        <f>'[1]Podklady RZ'!F117</f>
        <v>154.26804899999999</v>
      </c>
      <c r="G12" s="236">
        <f>'[1]Podklady RZ'!G117</f>
        <v>123.22886600000002</v>
      </c>
      <c r="H12" s="235">
        <f>'[1]Podklady RZ'!H117</f>
        <v>102.95885999999999</v>
      </c>
      <c r="I12" s="158">
        <f>'[1]Podklady RZ'!I117</f>
        <v>110.42486599999999</v>
      </c>
      <c r="J12" s="236">
        <f>'[1]Podklady RZ'!J117</f>
        <v>159.83907000000002</v>
      </c>
      <c r="K12" s="235">
        <f>'[1]Podklady RZ'!K117</f>
        <v>203.82544900000002</v>
      </c>
      <c r="L12" s="158">
        <f>'[1]Podklady RZ'!L117</f>
        <v>287.99789299999998</v>
      </c>
      <c r="M12" s="236">
        <f>'[1]Podklady RZ'!M117</f>
        <v>353.98984499999989</v>
      </c>
      <c r="N12" s="151">
        <f t="shared" si="4"/>
        <v>2836.8184899999997</v>
      </c>
      <c r="P12" s="8"/>
      <c r="Q12" s="98"/>
      <c r="R12" s="98"/>
      <c r="S12" s="98"/>
      <c r="T12" s="98"/>
      <c r="U12" s="39"/>
    </row>
    <row r="13" spans="1:21">
      <c r="A13" s="124" t="s">
        <v>248</v>
      </c>
      <c r="B13" s="235">
        <f>'[1]Podklady RZ'!B118</f>
        <v>300.18173513259842</v>
      </c>
      <c r="C13" s="158">
        <f>'[1]Podklady RZ'!C118</f>
        <v>249.46787036949726</v>
      </c>
      <c r="D13" s="236">
        <f>'[1]Podklady RZ'!D118</f>
        <v>239.11910006905029</v>
      </c>
      <c r="E13" s="235">
        <f>'[1]Podklady RZ'!E118</f>
        <v>194.22454371133475</v>
      </c>
      <c r="F13" s="158">
        <f>'[1]Podklady RZ'!F118</f>
        <v>85.618140587365161</v>
      </c>
      <c r="G13" s="236">
        <f>'[1]Podklady RZ'!G118</f>
        <v>47.669538892546363</v>
      </c>
      <c r="H13" s="235">
        <f>'[1]Podklady RZ'!H118</f>
        <v>60.670559415717442</v>
      </c>
      <c r="I13" s="158">
        <f>'[1]Podklady RZ'!I118</f>
        <v>60.35636177289792</v>
      </c>
      <c r="J13" s="236">
        <f>'[1]Podklady RZ'!J118</f>
        <v>100.4308704658868</v>
      </c>
      <c r="K13" s="235">
        <f>'[1]Podklady RZ'!K118</f>
        <v>137.60756873113209</v>
      </c>
      <c r="L13" s="158">
        <f>'[1]Podklady RZ'!L118</f>
        <v>203.80413261296823</v>
      </c>
      <c r="M13" s="236">
        <f>'[1]Podklady RZ'!M118</f>
        <v>273.26601424904266</v>
      </c>
      <c r="N13" s="151">
        <f t="shared" si="4"/>
        <v>1952.4164360100374</v>
      </c>
      <c r="P13" s="8"/>
      <c r="Q13" s="98"/>
      <c r="R13" s="98"/>
      <c r="S13" s="98"/>
      <c r="T13" s="98"/>
      <c r="U13" s="39"/>
    </row>
    <row r="14" spans="1:21">
      <c r="A14" s="124" t="s">
        <v>249</v>
      </c>
      <c r="B14" s="235">
        <f>'[1]Podklady RZ'!B119</f>
        <v>2139.1870179999996</v>
      </c>
      <c r="C14" s="158">
        <f>'[1]Podklady RZ'!C119</f>
        <v>1677.8003819999999</v>
      </c>
      <c r="D14" s="236">
        <f>'[1]Podklady RZ'!D119</f>
        <v>1784.4808600000003</v>
      </c>
      <c r="E14" s="235">
        <f>'[1]Podklady RZ'!E119</f>
        <v>1386.8153220000002</v>
      </c>
      <c r="F14" s="158">
        <f>'[1]Podklady RZ'!F119</f>
        <v>636.67043200000012</v>
      </c>
      <c r="G14" s="236">
        <f>'[1]Podklady RZ'!G119</f>
        <v>473.27443799999998</v>
      </c>
      <c r="H14" s="235">
        <f>'[1]Podklady RZ'!H119</f>
        <v>445.24300099999999</v>
      </c>
      <c r="I14" s="158">
        <f>'[1]Podklady RZ'!I119</f>
        <v>455.98537400000004</v>
      </c>
      <c r="J14" s="236">
        <f>'[1]Podklady RZ'!J119</f>
        <v>664.3835660000002</v>
      </c>
      <c r="K14" s="235">
        <f>'[1]Podklady RZ'!K119</f>
        <v>911.87741300000005</v>
      </c>
      <c r="L14" s="158">
        <f>'[1]Podklady RZ'!L119</f>
        <v>1421.771385</v>
      </c>
      <c r="M14" s="236">
        <f>'[1]Podklady RZ'!M119</f>
        <v>2002.0980189999993</v>
      </c>
      <c r="N14" s="151">
        <f t="shared" si="4"/>
        <v>13999.58721</v>
      </c>
      <c r="P14" s="8"/>
      <c r="Q14" s="98"/>
      <c r="R14" s="98"/>
      <c r="S14" s="98"/>
      <c r="T14" s="98"/>
      <c r="U14" s="39"/>
    </row>
    <row r="15" spans="1:21">
      <c r="A15" s="124" t="s">
        <v>250</v>
      </c>
      <c r="B15" s="235">
        <f>'[1]Podklady RZ'!B120</f>
        <v>505.57301299999995</v>
      </c>
      <c r="C15" s="158">
        <f>'[1]Podklady RZ'!C120</f>
        <v>392.3838869999999</v>
      </c>
      <c r="D15" s="236">
        <f>'[1]Podklady RZ'!D120</f>
        <v>393.02921800000007</v>
      </c>
      <c r="E15" s="235">
        <f>'[1]Podklady RZ'!E120</f>
        <v>287.59748899999994</v>
      </c>
      <c r="F15" s="158">
        <f>'[1]Podklady RZ'!F120</f>
        <v>136.21423600000003</v>
      </c>
      <c r="G15" s="236">
        <f>'[1]Podklady RZ'!G120</f>
        <v>102.44319600000001</v>
      </c>
      <c r="H15" s="235">
        <f>'[1]Podklady RZ'!H120</f>
        <v>100.95606100000001</v>
      </c>
      <c r="I15" s="158">
        <f>'[1]Podklady RZ'!I120</f>
        <v>95.998296000000011</v>
      </c>
      <c r="J15" s="236">
        <f>'[1]Podklady RZ'!J120</f>
        <v>159.06801399999998</v>
      </c>
      <c r="K15" s="235">
        <f>'[1]Podklady RZ'!K120</f>
        <v>209.62449499999997</v>
      </c>
      <c r="L15" s="158">
        <f>'[1]Podklady RZ'!L120</f>
        <v>315.81396999999993</v>
      </c>
      <c r="M15" s="236">
        <f>'[1]Podklady RZ'!M120</f>
        <v>453.79937400000006</v>
      </c>
      <c r="N15" s="151">
        <f t="shared" si="4"/>
        <v>3152.5012489999999</v>
      </c>
      <c r="P15" s="8"/>
      <c r="Q15" s="98"/>
      <c r="R15" s="98"/>
      <c r="S15" s="98"/>
      <c r="T15" s="98"/>
      <c r="U15" s="39"/>
    </row>
    <row r="16" spans="1:21">
      <c r="A16" s="124" t="s">
        <v>251</v>
      </c>
      <c r="B16" s="235">
        <f>'[1]Podklady RZ'!B121</f>
        <v>658.29076000000009</v>
      </c>
      <c r="C16" s="158">
        <f>'[1]Podklady RZ'!C121</f>
        <v>513.67099900000017</v>
      </c>
      <c r="D16" s="236">
        <f>'[1]Podklady RZ'!D121</f>
        <v>503.84687199999996</v>
      </c>
      <c r="E16" s="235">
        <f>'[1]Podklady RZ'!E121</f>
        <v>377.01946599999997</v>
      </c>
      <c r="F16" s="158">
        <f>'[1]Podklady RZ'!F121</f>
        <v>129.45441099999999</v>
      </c>
      <c r="G16" s="236">
        <f>'[1]Podklady RZ'!G121</f>
        <v>85.554650999999978</v>
      </c>
      <c r="H16" s="235">
        <f>'[1]Podklady RZ'!H121</f>
        <v>76.641875999999996</v>
      </c>
      <c r="I16" s="158">
        <f>'[1]Podklady RZ'!I121</f>
        <v>75.411660999999981</v>
      </c>
      <c r="J16" s="236">
        <f>'[1]Podklady RZ'!J121</f>
        <v>167.77485899999999</v>
      </c>
      <c r="K16" s="235">
        <f>'[1]Podklady RZ'!K121</f>
        <v>254.40351799999996</v>
      </c>
      <c r="L16" s="158">
        <f>'[1]Podklady RZ'!L121</f>
        <v>448.35456100000005</v>
      </c>
      <c r="M16" s="236">
        <f>'[1]Podklady RZ'!M121</f>
        <v>612.25796400000024</v>
      </c>
      <c r="N16" s="151">
        <f t="shared" si="4"/>
        <v>3902.6815980000015</v>
      </c>
      <c r="P16" s="8"/>
      <c r="Q16" s="98"/>
      <c r="R16" s="98"/>
      <c r="S16" s="98"/>
      <c r="T16" s="98"/>
      <c r="U16" s="39"/>
    </row>
    <row r="17" spans="1:21">
      <c r="A17" s="124" t="s">
        <v>252</v>
      </c>
      <c r="B17" s="235">
        <f>'[1]Podklady RZ'!B122</f>
        <v>592.98670900000002</v>
      </c>
      <c r="C17" s="158">
        <f>'[1]Podklady RZ'!C122</f>
        <v>495.88954799999988</v>
      </c>
      <c r="D17" s="236">
        <f>'[1]Podklady RZ'!D122</f>
        <v>507.79633200000006</v>
      </c>
      <c r="E17" s="235">
        <f>'[1]Podklady RZ'!E122</f>
        <v>376.41646499999996</v>
      </c>
      <c r="F17" s="158">
        <f>'[1]Podklady RZ'!F122</f>
        <v>168.74191799999997</v>
      </c>
      <c r="G17" s="236">
        <f>'[1]Podklady RZ'!G122</f>
        <v>113.42795000000001</v>
      </c>
      <c r="H17" s="235">
        <f>'[1]Podklady RZ'!H122</f>
        <v>105.12974700000002</v>
      </c>
      <c r="I17" s="158">
        <f>'[1]Podklady RZ'!I122</f>
        <v>98.492424</v>
      </c>
      <c r="J17" s="236">
        <f>'[1]Podklady RZ'!J122</f>
        <v>171.93359000000004</v>
      </c>
      <c r="K17" s="235">
        <f>'[1]Podklady RZ'!K122</f>
        <v>251.67289799999995</v>
      </c>
      <c r="L17" s="158">
        <f>'[1]Podklady RZ'!L122</f>
        <v>421.56807000000015</v>
      </c>
      <c r="M17" s="236">
        <f>'[1]Podklady RZ'!M122</f>
        <v>604.23572999999953</v>
      </c>
      <c r="N17" s="151">
        <f t="shared" si="4"/>
        <v>3908.2913809999995</v>
      </c>
      <c r="P17" s="8"/>
      <c r="Q17" s="98"/>
      <c r="R17" s="98"/>
      <c r="S17" s="98"/>
      <c r="T17" s="98"/>
      <c r="U17" s="39"/>
    </row>
    <row r="18" spans="1:21">
      <c r="A18" s="124" t="s">
        <v>253</v>
      </c>
      <c r="B18" s="235">
        <f>'[1]Podklady RZ'!B123</f>
        <v>2693.4820930000014</v>
      </c>
      <c r="C18" s="158">
        <f>'[1]Podklady RZ'!C123</f>
        <v>2225.0974590000001</v>
      </c>
      <c r="D18" s="236">
        <f>'[1]Podklady RZ'!D123</f>
        <v>2186.2072620000017</v>
      </c>
      <c r="E18" s="235">
        <f>'[1]Podklady RZ'!E123</f>
        <v>1768.9441020000004</v>
      </c>
      <c r="F18" s="158">
        <f>'[1]Podklady RZ'!F123</f>
        <v>989.57111500000008</v>
      </c>
      <c r="G18" s="236">
        <f>'[1]Podklady RZ'!G123</f>
        <v>770.81636100000014</v>
      </c>
      <c r="H18" s="235">
        <f>'[1]Podklady RZ'!H123</f>
        <v>675.54299199999991</v>
      </c>
      <c r="I18" s="158">
        <f>'[1]Podklady RZ'!I123</f>
        <v>689.64985199999978</v>
      </c>
      <c r="J18" s="236">
        <f>'[1]Podklady RZ'!J123</f>
        <v>1012.565412</v>
      </c>
      <c r="K18" s="235">
        <f>'[1]Podklady RZ'!K123</f>
        <v>1296.4418280000002</v>
      </c>
      <c r="L18" s="158">
        <f>'[1]Podklady RZ'!L123</f>
        <v>1898.2604340000005</v>
      </c>
      <c r="M18" s="236">
        <f>'[1]Podklady RZ'!M123</f>
        <v>2503.1947459999997</v>
      </c>
      <c r="N18" s="151">
        <f t="shared" si="4"/>
        <v>18709.773656000005</v>
      </c>
      <c r="P18" s="8"/>
      <c r="Q18" s="98"/>
      <c r="R18" s="98"/>
      <c r="S18" s="98"/>
      <c r="T18" s="98"/>
      <c r="U18" s="39"/>
    </row>
    <row r="19" spans="1:21">
      <c r="A19" s="124" t="s">
        <v>254</v>
      </c>
      <c r="B19" s="235">
        <f>'[1]Podklady RZ'!B124</f>
        <v>1534.0190460000003</v>
      </c>
      <c r="C19" s="158">
        <f>'[1]Podklady RZ'!C124</f>
        <v>1288.8654109999993</v>
      </c>
      <c r="D19" s="236">
        <f>'[1]Podklady RZ'!D124</f>
        <v>1321.4003690000004</v>
      </c>
      <c r="E19" s="235">
        <f>'[1]Podklady RZ'!E124</f>
        <v>1059.8679410000002</v>
      </c>
      <c r="F19" s="158">
        <f>'[1]Podklady RZ'!F124</f>
        <v>634.69468399999994</v>
      </c>
      <c r="G19" s="236">
        <f>'[1]Podklady RZ'!G124</f>
        <v>497.60777099999996</v>
      </c>
      <c r="H19" s="235">
        <f>'[1]Podklady RZ'!H124</f>
        <v>488.11931600000003</v>
      </c>
      <c r="I19" s="158">
        <f>'[1]Podklady RZ'!I124</f>
        <v>464.15240699999987</v>
      </c>
      <c r="J19" s="236">
        <f>'[1]Podklady RZ'!J124</f>
        <v>666.50374899999986</v>
      </c>
      <c r="K19" s="235">
        <f>'[1]Podklady RZ'!K124</f>
        <v>879.37770200000011</v>
      </c>
      <c r="L19" s="158">
        <f>'[1]Podklady RZ'!L124</f>
        <v>1216.5172929999992</v>
      </c>
      <c r="M19" s="236">
        <f>'[1]Podklady RZ'!M124</f>
        <v>1464.4139849999995</v>
      </c>
      <c r="N19" s="151">
        <f t="shared" si="4"/>
        <v>11515.539673999998</v>
      </c>
      <c r="P19" s="8"/>
      <c r="Q19" s="98"/>
      <c r="R19" s="98"/>
      <c r="S19" s="98"/>
      <c r="T19" s="98"/>
      <c r="U19" s="39"/>
    </row>
    <row r="20" spans="1:21">
      <c r="A20" s="124" t="s">
        <v>255</v>
      </c>
      <c r="B20" s="235">
        <f>'[1]Podklady RZ'!B125</f>
        <v>537.41476753379641</v>
      </c>
      <c r="C20" s="158">
        <f>'[1]Podklady RZ'!C125</f>
        <v>437.80748749469763</v>
      </c>
      <c r="D20" s="236">
        <f>'[1]Podklady RZ'!D125</f>
        <v>458.52098342253186</v>
      </c>
      <c r="E20" s="235">
        <f>'[1]Podklady RZ'!E125</f>
        <v>338.97063172668089</v>
      </c>
      <c r="F20" s="158">
        <f>'[1]Podklady RZ'!F125</f>
        <v>188.97556770585203</v>
      </c>
      <c r="G20" s="236">
        <f>'[1]Podklady RZ'!G125</f>
        <v>159.29379994903229</v>
      </c>
      <c r="H20" s="235">
        <f>'[1]Podklady RZ'!H125</f>
        <v>123.73716800000001</v>
      </c>
      <c r="I20" s="158">
        <f>'[1]Podklady RZ'!I125</f>
        <v>152.38000599999998</v>
      </c>
      <c r="J20" s="236">
        <f>'[1]Podklady RZ'!J125</f>
        <v>195.90467099999998</v>
      </c>
      <c r="K20" s="235">
        <f>'[1]Podklady RZ'!K125</f>
        <v>244.28915210351332</v>
      </c>
      <c r="L20" s="158">
        <f>'[1]Podklady RZ'!L125</f>
        <v>363.9988524103768</v>
      </c>
      <c r="M20" s="236">
        <f>'[1]Podklady RZ'!M125</f>
        <v>466.38917001428189</v>
      </c>
      <c r="N20" s="151">
        <f t="shared" si="4"/>
        <v>3667.6822573607628</v>
      </c>
      <c r="P20" s="8"/>
      <c r="Q20" s="98"/>
      <c r="R20" s="98"/>
      <c r="S20" s="98"/>
      <c r="T20" s="98"/>
      <c r="U20" s="39"/>
    </row>
    <row r="21" spans="1:21">
      <c r="A21" s="4"/>
      <c r="N21" s="3"/>
      <c r="P21" s="1"/>
      <c r="Q21" s="1"/>
      <c r="R21" s="1"/>
      <c r="S21" s="1"/>
      <c r="T21" s="1"/>
      <c r="U21" s="108"/>
    </row>
    <row r="22" spans="1:21">
      <c r="A22" s="10" t="s">
        <v>72</v>
      </c>
      <c r="B22" s="24">
        <f>SUM(INDEX(B7:M7,,MONTH('[1]Podklady RZ'!$O$1)):INDEX(B7:M7,,MONTH('[1]Podklady RZ'!$Q$1)))</f>
        <v>3793.0989599999998</v>
      </c>
      <c r="P22" s="8"/>
      <c r="U22" s="104"/>
    </row>
    <row r="23" spans="1:21">
      <c r="A23" s="10" t="s">
        <v>57</v>
      </c>
      <c r="B23" s="24">
        <f>SUM(INDEX(B8:M8,,MONTH('[1]Podklady RZ'!$O$1)):INDEX(B8:M8,,MONTH('[1]Podklady RZ'!$Q$1)))</f>
        <v>4658.3249020000003</v>
      </c>
    </row>
    <row r="24" spans="1:21">
      <c r="A24" s="10" t="s">
        <v>58</v>
      </c>
      <c r="B24" s="24">
        <f>SUM(INDEX(B9:M9,,MONTH('[1]Podklady RZ'!$O$1)):INDEX(B9:M9,,MONTH('[1]Podklady RZ'!$Q$1)))</f>
        <v>5176.31891</v>
      </c>
    </row>
    <row r="25" spans="1:21">
      <c r="A25" s="10" t="s">
        <v>59</v>
      </c>
      <c r="B25" s="24">
        <f>SUM(INDEX(B10:M10,,MONTH('[1]Podklady RZ'!$O$1)):INDEX(B10:M10,,MONTH('[1]Podklady RZ'!$Q$1)))</f>
        <v>3258.3393830000005</v>
      </c>
    </row>
    <row r="26" spans="1:21">
      <c r="A26" s="10" t="s">
        <v>71</v>
      </c>
      <c r="B26" s="24">
        <f>SUM(INDEX(B11:M11,,MONTH('[1]Podklady RZ'!$O$1)):INDEX(B11:M11,,MONTH('[1]Podklady RZ'!$Q$1)))</f>
        <v>1538.6170420000001</v>
      </c>
    </row>
    <row r="27" spans="1:21">
      <c r="A27" s="10" t="s">
        <v>60</v>
      </c>
      <c r="B27" s="24">
        <f>SUM(INDEX(B12:M12,,MONTH('[1]Podklady RZ'!$O$1)):INDEX(B12:M12,,MONTH('[1]Podklady RZ'!$Q$1)))</f>
        <v>2836.8184899999997</v>
      </c>
    </row>
    <row r="28" spans="1:21">
      <c r="A28" s="10" t="s">
        <v>61</v>
      </c>
      <c r="B28" s="24">
        <f>SUM(INDEX(B13:M13,,MONTH('[1]Podklady RZ'!$O$1)):INDEX(B13:M13,,MONTH('[1]Podklady RZ'!$Q$1)))</f>
        <v>1952.4164360100374</v>
      </c>
    </row>
    <row r="29" spans="1:21">
      <c r="A29" s="10" t="s">
        <v>62</v>
      </c>
      <c r="B29" s="24">
        <f>SUM(INDEX(B14:M14,,MONTH('[1]Podklady RZ'!$O$1)):INDEX(B14:M14,,MONTH('[1]Podklady RZ'!$Q$1)))</f>
        <v>13999.58721</v>
      </c>
    </row>
    <row r="30" spans="1:21">
      <c r="A30" s="10" t="s">
        <v>63</v>
      </c>
      <c r="B30" s="24">
        <f>SUM(INDEX(B15:M15,,MONTH('[1]Podklady RZ'!$O$1)):INDEX(B15:M15,,MONTH('[1]Podklady RZ'!$Q$1)))</f>
        <v>3152.5012489999999</v>
      </c>
    </row>
    <row r="31" spans="1:21">
      <c r="A31" s="10" t="s">
        <v>64</v>
      </c>
      <c r="B31" s="24">
        <f>SUM(INDEX(B16:M16,,MONTH('[1]Podklady RZ'!$O$1)):INDEX(B16:M16,,MONTH('[1]Podklady RZ'!$Q$1)))</f>
        <v>3902.6815980000015</v>
      </c>
    </row>
    <row r="32" spans="1:21">
      <c r="A32" s="10" t="s">
        <v>65</v>
      </c>
      <c r="B32" s="24">
        <f>SUM(INDEX(B17:M17,,MONTH('[1]Podklady RZ'!$O$1)):INDEX(B17:M17,,MONTH('[1]Podklady RZ'!$Q$1)))</f>
        <v>3908.2913809999995</v>
      </c>
    </row>
    <row r="33" spans="1:2">
      <c r="A33" s="10" t="s">
        <v>66</v>
      </c>
      <c r="B33" s="24">
        <f>SUM(INDEX(B18:M18,,MONTH('[1]Podklady RZ'!$O$1)):INDEX(B18:M18,,MONTH('[1]Podklady RZ'!$Q$1)))</f>
        <v>18709.773656000005</v>
      </c>
    </row>
    <row r="34" spans="1:2">
      <c r="A34" s="10" t="s">
        <v>67</v>
      </c>
      <c r="B34" s="24">
        <f>SUM(INDEX(B19:M19,,MONTH('[1]Podklady RZ'!$O$1)):INDEX(B19:M19,,MONTH('[1]Podklady RZ'!$Q$1)))</f>
        <v>11515.539673999998</v>
      </c>
    </row>
    <row r="35" spans="1:2">
      <c r="A35" s="10" t="s">
        <v>68</v>
      </c>
      <c r="B35" s="24">
        <f>SUM(INDEX(B20:M20,,MONTH('[1]Podklady RZ'!$O$1)):INDEX(B20:M20,,MONTH('[1]Podklady RZ'!$Q$1)))</f>
        <v>3667.6822573607628</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FF00"/>
  </sheetPr>
  <dimension ref="A1:T42"/>
  <sheetViews>
    <sheetView showGridLines="0" view="pageBreakPreview" zoomScale="90" zoomScaleNormal="70" zoomScaleSheetLayoutView="90" workbookViewId="0">
      <selection activeCell="U42" sqref="U42"/>
    </sheetView>
  </sheetViews>
  <sheetFormatPr defaultColWidth="9.140625" defaultRowHeight="12.75"/>
  <cols>
    <col min="1" max="1" width="30.85546875" style="2" customWidth="1"/>
    <col min="2" max="15" width="7.42578125" style="2" customWidth="1"/>
    <col min="16" max="16" width="9.140625" style="2" customWidth="1"/>
    <col min="17" max="16384" width="9.140625" style="2"/>
  </cols>
  <sheetData>
    <row r="1" spans="1:20" s="61" customFormat="1" ht="18">
      <c r="A1" s="195" t="s">
        <v>260</v>
      </c>
      <c r="B1" s="22"/>
      <c r="C1" s="22"/>
      <c r="D1" s="22"/>
      <c r="E1" s="22"/>
      <c r="G1" s="22"/>
      <c r="H1" s="22"/>
      <c r="I1" s="22"/>
      <c r="J1" s="22"/>
      <c r="K1" s="22"/>
      <c r="L1" s="22"/>
      <c r="M1" s="22"/>
      <c r="N1" s="22"/>
      <c r="P1" s="197" t="str">
        <f>'3'!N1</f>
        <v>2022</v>
      </c>
    </row>
    <row r="2" spans="1:20" s="7" customFormat="1" ht="6" customHeight="1">
      <c r="B2" s="89"/>
      <c r="C2" s="89"/>
      <c r="D2" s="89"/>
      <c r="E2" s="89"/>
      <c r="F2" s="89"/>
      <c r="G2" s="89"/>
      <c r="H2" s="89"/>
      <c r="I2" s="89"/>
      <c r="J2" s="89"/>
      <c r="K2" s="89"/>
      <c r="L2" s="89"/>
      <c r="M2" s="89"/>
      <c r="N2" s="89"/>
      <c r="O2" s="89"/>
    </row>
    <row r="3" spans="1:20" s="7" customFormat="1" ht="12" customHeight="1">
      <c r="A3" s="123"/>
      <c r="B3" s="159" t="s">
        <v>51</v>
      </c>
      <c r="C3" s="159" t="s">
        <v>42</v>
      </c>
      <c r="D3" s="159" t="s">
        <v>43</v>
      </c>
      <c r="E3" s="159" t="s">
        <v>44</v>
      </c>
      <c r="F3" s="159" t="s">
        <v>54</v>
      </c>
      <c r="G3" s="159" t="s">
        <v>45</v>
      </c>
      <c r="H3" s="159" t="s">
        <v>46</v>
      </c>
      <c r="I3" s="159" t="s">
        <v>47</v>
      </c>
      <c r="J3" s="159" t="s">
        <v>48</v>
      </c>
      <c r="K3" s="159" t="s">
        <v>49</v>
      </c>
      <c r="L3" s="159" t="s">
        <v>50</v>
      </c>
      <c r="M3" s="159" t="s">
        <v>52</v>
      </c>
      <c r="N3" s="159" t="s">
        <v>53</v>
      </c>
      <c r="O3" s="159" t="s">
        <v>55</v>
      </c>
      <c r="P3" s="159" t="s">
        <v>218</v>
      </c>
    </row>
    <row r="4" spans="1:20" s="7" customFormat="1" ht="12" customHeight="1">
      <c r="A4" s="125" t="s">
        <v>223</v>
      </c>
      <c r="B4" s="154">
        <f>SUM(B5:B20)</f>
        <v>3793.0989600000003</v>
      </c>
      <c r="C4" s="154">
        <f>SUM(C5:C20)</f>
        <v>4658.3249020000003</v>
      </c>
      <c r="D4" s="154">
        <f t="shared" ref="D4:P4" si="0">SUM(D5:D20)</f>
        <v>5176.3189100000027</v>
      </c>
      <c r="E4" s="154">
        <f t="shared" si="0"/>
        <v>3258.339383</v>
      </c>
      <c r="F4" s="154">
        <f>SUM(F5:F20)</f>
        <v>1538.6170420000003</v>
      </c>
      <c r="G4" s="154">
        <f t="shared" si="0"/>
        <v>2836.8184900000001</v>
      </c>
      <c r="H4" s="154">
        <f t="shared" si="0"/>
        <v>1952.4164360100374</v>
      </c>
      <c r="I4" s="154">
        <f t="shared" si="0"/>
        <v>13999.587210000003</v>
      </c>
      <c r="J4" s="154">
        <f t="shared" si="0"/>
        <v>3152.5012489999999</v>
      </c>
      <c r="K4" s="154">
        <f t="shared" si="0"/>
        <v>3902.6815979999992</v>
      </c>
      <c r="L4" s="154">
        <f t="shared" si="0"/>
        <v>3908.291381</v>
      </c>
      <c r="M4" s="154">
        <f t="shared" si="0"/>
        <v>18709.771158999996</v>
      </c>
      <c r="N4" s="154">
        <f t="shared" si="0"/>
        <v>11515.539673999998</v>
      </c>
      <c r="O4" s="154">
        <f t="shared" si="0"/>
        <v>3667.6822573607624</v>
      </c>
      <c r="P4" s="154">
        <f t="shared" si="0"/>
        <v>82069.988651370804</v>
      </c>
    </row>
    <row r="5" spans="1:20" s="7" customFormat="1" ht="12" customHeight="1">
      <c r="A5" s="124" t="s">
        <v>227</v>
      </c>
      <c r="B5" s="158">
        <f>'[1]Podklady RZ'!B131</f>
        <v>0</v>
      </c>
      <c r="C5" s="158">
        <f>'[1]Podklady RZ'!C131</f>
        <v>1502.9712159999999</v>
      </c>
      <c r="D5" s="158">
        <f>'[1]Podklady RZ'!D131</f>
        <v>391.78462000000002</v>
      </c>
      <c r="E5" s="158">
        <f>'[1]Podklady RZ'!E131</f>
        <v>361.75963599999983</v>
      </c>
      <c r="F5" s="158">
        <f>'[1]Podklady RZ'!F131</f>
        <v>578.11339600000008</v>
      </c>
      <c r="G5" s="158">
        <f>'[1]Podklady RZ'!G131</f>
        <v>429.75978100000003</v>
      </c>
      <c r="H5" s="158">
        <f>'[1]Podklady RZ'!H131</f>
        <v>2.4296840000000004</v>
      </c>
      <c r="I5" s="158">
        <f>'[1]Podklady RZ'!I131</f>
        <v>758.98490700000025</v>
      </c>
      <c r="J5" s="158">
        <f>'[1]Podklady RZ'!J131</f>
        <v>131.24519700000002</v>
      </c>
      <c r="K5" s="158">
        <f>'[1]Podklady RZ'!K131</f>
        <v>38.673626000000006</v>
      </c>
      <c r="L5" s="158">
        <f>'[1]Podklady RZ'!L131</f>
        <v>653.66564700000015</v>
      </c>
      <c r="M5" s="158">
        <f>'[1]Podklady RZ'!M131</f>
        <v>956.94321000000025</v>
      </c>
      <c r="N5" s="158">
        <f>'[1]Podklady RZ'!N131</f>
        <v>1437.5031029999993</v>
      </c>
      <c r="O5" s="158">
        <f>'[1]Podklady RZ'!O131</f>
        <v>311.23479099999997</v>
      </c>
      <c r="P5" s="151">
        <f>SUM(B5:O5)</f>
        <v>7555.0688139999993</v>
      </c>
      <c r="T5" s="8"/>
    </row>
    <row r="6" spans="1:20" s="7" customFormat="1" ht="12" customHeight="1">
      <c r="A6" s="124" t="s">
        <v>228</v>
      </c>
      <c r="B6" s="158">
        <f>'[1]Podklady RZ'!B132</f>
        <v>70.323999999999998</v>
      </c>
      <c r="C6" s="158">
        <f>'[1]Podklady RZ'!C132</f>
        <v>106.470752</v>
      </c>
      <c r="D6" s="158">
        <f>'[1]Podklady RZ'!D132</f>
        <v>88.56469700000001</v>
      </c>
      <c r="E6" s="158">
        <f>'[1]Podklady RZ'!E132</f>
        <v>5.883</v>
      </c>
      <c r="F6" s="158">
        <f>'[1]Podklady RZ'!F132</f>
        <v>47.584881000000003</v>
      </c>
      <c r="G6" s="158">
        <f>'[1]Podklady RZ'!G132</f>
        <v>43.226309000000001</v>
      </c>
      <c r="H6" s="158">
        <f>'[1]Podklady RZ'!H132</f>
        <v>9.9210899999999995</v>
      </c>
      <c r="I6" s="158">
        <f>'[1]Podklady RZ'!I132</f>
        <v>1.1224069999999999</v>
      </c>
      <c r="J6" s="158">
        <f>'[1]Podklady RZ'!J132</f>
        <v>36.283239999999999</v>
      </c>
      <c r="K6" s="158">
        <f>'[1]Podklady RZ'!K132</f>
        <v>47.310958000000049</v>
      </c>
      <c r="L6" s="158">
        <f>'[1]Podklady RZ'!L132</f>
        <v>67.728929999999991</v>
      </c>
      <c r="M6" s="158">
        <f>'[1]Podklady RZ'!M132</f>
        <v>46.995442999999995</v>
      </c>
      <c r="N6" s="158">
        <f>'[1]Podklady RZ'!N132</f>
        <v>20.898438999999996</v>
      </c>
      <c r="O6" s="158">
        <f>'[1]Podklady RZ'!O132</f>
        <v>10.192921999999999</v>
      </c>
      <c r="P6" s="151">
        <f t="shared" ref="P6:P20" si="1">SUM(B6:O6)</f>
        <v>602.50706800000012</v>
      </c>
      <c r="T6" s="8"/>
    </row>
    <row r="7" spans="1:20" s="7" customFormat="1" ht="12" customHeight="1">
      <c r="A7" s="124" t="s">
        <v>229</v>
      </c>
      <c r="B7" s="158">
        <f>'[1]Podklady RZ'!B133</f>
        <v>0</v>
      </c>
      <c r="C7" s="158">
        <f>'[1]Podklady RZ'!C133</f>
        <v>0</v>
      </c>
      <c r="D7" s="158">
        <f>'[1]Podklady RZ'!D133</f>
        <v>1.1231099999999998</v>
      </c>
      <c r="E7" s="158">
        <f>'[1]Podklady RZ'!E133</f>
        <v>0</v>
      </c>
      <c r="F7" s="158">
        <f>'[1]Podklady RZ'!F133</f>
        <v>0</v>
      </c>
      <c r="G7" s="158">
        <f>'[1]Podklady RZ'!G133</f>
        <v>43.555739999999993</v>
      </c>
      <c r="H7" s="158">
        <f>'[1]Podklady RZ'!H133</f>
        <v>0</v>
      </c>
      <c r="I7" s="158">
        <f>'[1]Podklady RZ'!I133</f>
        <v>8070.8539130000008</v>
      </c>
      <c r="J7" s="158">
        <f>'[1]Podklady RZ'!J133</f>
        <v>128.485614</v>
      </c>
      <c r="K7" s="158">
        <f>'[1]Podklady RZ'!K133</f>
        <v>0.72499999999999998</v>
      </c>
      <c r="L7" s="158">
        <f>'[1]Podklady RZ'!L133</f>
        <v>0</v>
      </c>
      <c r="M7" s="158">
        <f>'[1]Podklady RZ'!M133</f>
        <v>0</v>
      </c>
      <c r="N7" s="158">
        <f>'[1]Podklady RZ'!N133</f>
        <v>5.4474399999999994</v>
      </c>
      <c r="O7" s="158">
        <f>'[1]Podklady RZ'!O133</f>
        <v>43.991909999999997</v>
      </c>
      <c r="P7" s="151">
        <f t="shared" si="1"/>
        <v>8294.1827270000013</v>
      </c>
      <c r="T7" s="8"/>
    </row>
    <row r="8" spans="1:20" s="7" customFormat="1" ht="12" customHeight="1">
      <c r="A8" s="124" t="s">
        <v>230</v>
      </c>
      <c r="B8" s="151">
        <f>'[1]Podklady RZ'!B134</f>
        <v>2.84</v>
      </c>
      <c r="C8" s="151">
        <f>'[1]Podklady RZ'!C134</f>
        <v>0</v>
      </c>
      <c r="D8" s="151">
        <f>'[1]Podklady RZ'!D134</f>
        <v>4.5998000000000001</v>
      </c>
      <c r="E8" s="151">
        <f>'[1]Podklady RZ'!E134</f>
        <v>0</v>
      </c>
      <c r="F8" s="151">
        <f>'[1]Podklady RZ'!F134</f>
        <v>3.1E-2</v>
      </c>
      <c r="G8" s="151">
        <f>'[1]Podklady RZ'!G134</f>
        <v>0</v>
      </c>
      <c r="H8" s="151">
        <f>'[1]Podklady RZ'!H134</f>
        <v>0</v>
      </c>
      <c r="I8" s="151">
        <f>'[1]Podklady RZ'!I134</f>
        <v>0.69851199999999991</v>
      </c>
      <c r="J8" s="151">
        <f>'[1]Podklady RZ'!J134</f>
        <v>0</v>
      </c>
      <c r="K8" s="151">
        <f>'[1]Podklady RZ'!K134</f>
        <v>33.119</v>
      </c>
      <c r="L8" s="151">
        <f>'[1]Podklady RZ'!L134</f>
        <v>2.6592069999999999</v>
      </c>
      <c r="M8" s="151">
        <f>'[1]Podklady RZ'!M134</f>
        <v>11.753442</v>
      </c>
      <c r="N8" s="151">
        <f>'[1]Podklady RZ'!N134</f>
        <v>0</v>
      </c>
      <c r="O8" s="158">
        <f>'[1]Podklady RZ'!O134</f>
        <v>0.22019999999999998</v>
      </c>
      <c r="P8" s="151">
        <f t="shared" si="1"/>
        <v>55.921160999999998</v>
      </c>
      <c r="T8" s="8"/>
    </row>
    <row r="9" spans="1:20" s="7" customFormat="1" ht="12" customHeight="1">
      <c r="A9" s="124" t="s">
        <v>231</v>
      </c>
      <c r="B9" s="151">
        <f>'[1]Podklady RZ'!B135</f>
        <v>6.7839999999999998</v>
      </c>
      <c r="C9" s="151">
        <f>'[1]Podklady RZ'!C135</f>
        <v>0</v>
      </c>
      <c r="D9" s="151">
        <f>'[1]Podklady RZ'!D135</f>
        <v>0.59899999999999998</v>
      </c>
      <c r="E9" s="151">
        <f>'[1]Podklady RZ'!E135</f>
        <v>4.8655499999999998</v>
      </c>
      <c r="F9" s="151">
        <f>'[1]Podklady RZ'!F135</f>
        <v>0</v>
      </c>
      <c r="G9" s="151">
        <f>'[1]Podklady RZ'!G135</f>
        <v>0</v>
      </c>
      <c r="H9" s="151">
        <f>'[1]Podklady RZ'!H135</f>
        <v>0</v>
      </c>
      <c r="I9" s="151">
        <f>'[1]Podklady RZ'!I135</f>
        <v>0</v>
      </c>
      <c r="J9" s="151">
        <f>'[1]Podklady RZ'!J135</f>
        <v>0</v>
      </c>
      <c r="K9" s="151">
        <f>'[1]Podklady RZ'!K135</f>
        <v>0</v>
      </c>
      <c r="L9" s="151">
        <f>'[1]Podklady RZ'!L135</f>
        <v>0</v>
      </c>
      <c r="M9" s="151">
        <f>'[1]Podklady RZ'!M135</f>
        <v>0</v>
      </c>
      <c r="N9" s="151">
        <f>'[1]Podklady RZ'!N135</f>
        <v>63.527999999999992</v>
      </c>
      <c r="O9" s="158">
        <f>'[1]Podklady RZ'!O135</f>
        <v>0.36402899999999999</v>
      </c>
      <c r="P9" s="151">
        <f t="shared" si="1"/>
        <v>76.140578999999988</v>
      </c>
      <c r="T9" s="8"/>
    </row>
    <row r="10" spans="1:20" s="7" customFormat="1" ht="12" customHeight="1">
      <c r="A10" s="124" t="s">
        <v>232</v>
      </c>
      <c r="B10" s="151">
        <f>'[1]Podklady RZ'!B136</f>
        <v>0</v>
      </c>
      <c r="C10" s="151">
        <f>'[1]Podklady RZ'!C136</f>
        <v>0</v>
      </c>
      <c r="D10" s="151">
        <f>'[1]Podklady RZ'!D136</f>
        <v>0.248</v>
      </c>
      <c r="E10" s="151">
        <f>'[1]Podklady RZ'!E136</f>
        <v>0.16127999999999998</v>
      </c>
      <c r="F10" s="151">
        <f>'[1]Podklady RZ'!F136</f>
        <v>0.15843000000000002</v>
      </c>
      <c r="G10" s="151">
        <f>'[1]Podklady RZ'!G136</f>
        <v>2.3E-3</v>
      </c>
      <c r="H10" s="151">
        <f>'[1]Podklady RZ'!H136</f>
        <v>0</v>
      </c>
      <c r="I10" s="151">
        <f>'[1]Podklady RZ'!I136</f>
        <v>0</v>
      </c>
      <c r="J10" s="151">
        <f>'[1]Podklady RZ'!J136</f>
        <v>0</v>
      </c>
      <c r="K10" s="151">
        <f>'[1]Podklady RZ'!K136</f>
        <v>0</v>
      </c>
      <c r="L10" s="151">
        <f>'[1]Podklady RZ'!L136</f>
        <v>0</v>
      </c>
      <c r="M10" s="151">
        <f>'[1]Podklady RZ'!M136</f>
        <v>0</v>
      </c>
      <c r="N10" s="151">
        <f>'[1]Podklady RZ'!N136</f>
        <v>7.0000000000000007E-2</v>
      </c>
      <c r="O10" s="158">
        <f>'[1]Podklady RZ'!O136</f>
        <v>0</v>
      </c>
      <c r="P10" s="151">
        <f t="shared" si="1"/>
        <v>0.64000999999999997</v>
      </c>
      <c r="T10" s="8"/>
    </row>
    <row r="11" spans="1:20" s="7" customFormat="1" ht="12" customHeight="1">
      <c r="A11" s="124" t="s">
        <v>233</v>
      </c>
      <c r="B11" s="151">
        <f>'[1]Podklady RZ'!B137</f>
        <v>0</v>
      </c>
      <c r="C11" s="151">
        <f>'[1]Podklady RZ'!C137</f>
        <v>2179.3202310000001</v>
      </c>
      <c r="D11" s="151">
        <f>'[1]Podklady RZ'!D137</f>
        <v>85.766999999999996</v>
      </c>
      <c r="E11" s="151">
        <f>'[1]Podklady RZ'!E137</f>
        <v>2235.1724810000001</v>
      </c>
      <c r="F11" s="151">
        <f>'[1]Podklady RZ'!F137</f>
        <v>240.11038500000001</v>
      </c>
      <c r="G11" s="151">
        <f>'[1]Podklady RZ'!G137</f>
        <v>1342.82744</v>
      </c>
      <c r="H11" s="151">
        <f>'[1]Podklady RZ'!H137</f>
        <v>86.420671999999982</v>
      </c>
      <c r="I11" s="151">
        <f>'[1]Podklady RZ'!I137</f>
        <v>361.76067199999994</v>
      </c>
      <c r="J11" s="151">
        <f>'[1]Podklady RZ'!J137</f>
        <v>1331.5020600000003</v>
      </c>
      <c r="K11" s="151">
        <f>'[1]Podklady RZ'!K137</f>
        <v>3329.5272829999999</v>
      </c>
      <c r="L11" s="151">
        <f>'[1]Podklady RZ'!L137</f>
        <v>2421.3968399999994</v>
      </c>
      <c r="M11" s="151">
        <f>'[1]Podklady RZ'!M137</f>
        <v>11463.81198</v>
      </c>
      <c r="N11" s="151">
        <f>'[1]Podklady RZ'!N137</f>
        <v>8951.4146639999999</v>
      </c>
      <c r="O11" s="158">
        <f>'[1]Podklady RZ'!O137</f>
        <v>2282.4770009999997</v>
      </c>
      <c r="P11" s="151">
        <f t="shared" si="1"/>
        <v>36311.508708999994</v>
      </c>
      <c r="T11" s="8"/>
    </row>
    <row r="12" spans="1:20" s="7" customFormat="1" ht="12" customHeight="1">
      <c r="A12" s="124" t="s">
        <v>234</v>
      </c>
      <c r="B12" s="151">
        <f>'[1]Podklady RZ'!B138</f>
        <v>0</v>
      </c>
      <c r="C12" s="151">
        <f>'[1]Podklady RZ'!C138</f>
        <v>192.35563999999999</v>
      </c>
      <c r="D12" s="151">
        <f>'[1]Podklady RZ'!D138</f>
        <v>0</v>
      </c>
      <c r="E12" s="151">
        <f>'[1]Podklady RZ'!E138</f>
        <v>0</v>
      </c>
      <c r="F12" s="151">
        <f>'[1]Podklady RZ'!F138</f>
        <v>41.504300000000001</v>
      </c>
      <c r="G12" s="151">
        <f>'[1]Podklady RZ'!G138</f>
        <v>0</v>
      </c>
      <c r="H12" s="151">
        <f>'[1]Podklady RZ'!H138</f>
        <v>0</v>
      </c>
      <c r="I12" s="151">
        <f>'[1]Podklady RZ'!I138</f>
        <v>0</v>
      </c>
      <c r="J12" s="151">
        <f>'[1]Podklady RZ'!J138</f>
        <v>0</v>
      </c>
      <c r="K12" s="151">
        <f>'[1]Podklady RZ'!K138</f>
        <v>0</v>
      </c>
      <c r="L12" s="151">
        <f>'[1]Podklady RZ'!L138</f>
        <v>0</v>
      </c>
      <c r="M12" s="151">
        <f>'[1]Podklady RZ'!M138</f>
        <v>0</v>
      </c>
      <c r="N12" s="151">
        <f>'[1]Podklady RZ'!N138</f>
        <v>0</v>
      </c>
      <c r="O12" s="158">
        <f>'[1]Podklady RZ'!O138</f>
        <v>0</v>
      </c>
      <c r="P12" s="151">
        <f t="shared" si="1"/>
        <v>233.85993999999999</v>
      </c>
      <c r="T12" s="8"/>
    </row>
    <row r="13" spans="1:20" s="7" customFormat="1" ht="12" customHeight="1">
      <c r="A13" s="124" t="s">
        <v>235</v>
      </c>
      <c r="B13" s="151">
        <f>'[1]Podklady RZ'!B139</f>
        <v>0</v>
      </c>
      <c r="C13" s="151">
        <f>'[1]Podklady RZ'!C139</f>
        <v>0</v>
      </c>
      <c r="D13" s="151">
        <f>'[1]Podklady RZ'!D139</f>
        <v>0</v>
      </c>
      <c r="E13" s="151">
        <f>'[1]Podklady RZ'!E139</f>
        <v>0</v>
      </c>
      <c r="F13" s="151">
        <f>'[1]Podklady RZ'!F139</f>
        <v>0</v>
      </c>
      <c r="G13" s="151">
        <f>'[1]Podklady RZ'!G139</f>
        <v>0</v>
      </c>
      <c r="H13" s="151">
        <f>'[1]Podklady RZ'!H139</f>
        <v>0</v>
      </c>
      <c r="I13" s="151">
        <f>'[1]Podklady RZ'!I139</f>
        <v>0</v>
      </c>
      <c r="J13" s="151">
        <f>'[1]Podklady RZ'!J139</f>
        <v>0</v>
      </c>
      <c r="K13" s="151">
        <f>'[1]Podklady RZ'!K139</f>
        <v>0</v>
      </c>
      <c r="L13" s="151">
        <f>'[1]Podklady RZ'!L139</f>
        <v>0</v>
      </c>
      <c r="M13" s="151">
        <f>'[1]Podklady RZ'!M139</f>
        <v>0</v>
      </c>
      <c r="N13" s="151">
        <f>'[1]Podklady RZ'!N139</f>
        <v>0</v>
      </c>
      <c r="O13" s="158">
        <f>'[1]Podklady RZ'!O139</f>
        <v>0</v>
      </c>
      <c r="P13" s="151">
        <f t="shared" si="1"/>
        <v>0</v>
      </c>
      <c r="T13" s="8"/>
    </row>
    <row r="14" spans="1:20" s="7" customFormat="1" ht="12" customHeight="1">
      <c r="A14" s="124" t="s">
        <v>236</v>
      </c>
      <c r="B14" s="151">
        <f>'[1]Podklady RZ'!B140</f>
        <v>0</v>
      </c>
      <c r="C14" s="151">
        <f>'[1]Podklady RZ'!C140</f>
        <v>0</v>
      </c>
      <c r="D14" s="151">
        <f>'[1]Podklady RZ'!D140</f>
        <v>68.770360000000011</v>
      </c>
      <c r="E14" s="151">
        <f>'[1]Podklady RZ'!E140</f>
        <v>0.20910000000000001</v>
      </c>
      <c r="F14" s="151">
        <f>'[1]Podklady RZ'!F140</f>
        <v>18.560116000000001</v>
      </c>
      <c r="G14" s="151">
        <f>'[1]Podklady RZ'!G140</f>
        <v>0</v>
      </c>
      <c r="H14" s="151">
        <f>'[1]Podklady RZ'!H140</f>
        <v>2.6770999999999998</v>
      </c>
      <c r="I14" s="151">
        <f>'[1]Podklady RZ'!I140</f>
        <v>598.46984000000009</v>
      </c>
      <c r="J14" s="151">
        <f>'[1]Podklady RZ'!J140</f>
        <v>0</v>
      </c>
      <c r="K14" s="151">
        <f>'[1]Podklady RZ'!K140</f>
        <v>26.585999999999999</v>
      </c>
      <c r="L14" s="151">
        <f>'[1]Podklady RZ'!L140</f>
        <v>0</v>
      </c>
      <c r="M14" s="151">
        <f>'[1]Podklady RZ'!M140</f>
        <v>90.583171000000007</v>
      </c>
      <c r="N14" s="151">
        <f>'[1]Podklady RZ'!N140</f>
        <v>3.9129999999999998</v>
      </c>
      <c r="O14" s="158">
        <f>'[1]Podklady RZ'!O140</f>
        <v>12.744999999999999</v>
      </c>
      <c r="P14" s="151">
        <f t="shared" si="1"/>
        <v>822.51368700000012</v>
      </c>
      <c r="T14" s="8"/>
    </row>
    <row r="15" spans="1:20" s="7" customFormat="1" ht="12" customHeight="1">
      <c r="A15" s="124" t="s">
        <v>237</v>
      </c>
      <c r="B15" s="151">
        <f>'[1]Podklady RZ'!B141</f>
        <v>0</v>
      </c>
      <c r="C15" s="151">
        <f>'[1]Podklady RZ'!C141</f>
        <v>5.0556559999999999</v>
      </c>
      <c r="D15" s="151">
        <f>'[1]Podklady RZ'!D141</f>
        <v>0</v>
      </c>
      <c r="E15" s="151">
        <f>'[1]Podklady RZ'!E141</f>
        <v>0</v>
      </c>
      <c r="F15" s="151">
        <f>'[1]Podklady RZ'!F141</f>
        <v>0</v>
      </c>
      <c r="G15" s="151">
        <f>'[1]Podklady RZ'!G141</f>
        <v>0</v>
      </c>
      <c r="H15" s="151">
        <f>'[1]Podklady RZ'!H141</f>
        <v>0</v>
      </c>
      <c r="I15" s="151">
        <f>'[1]Podklady RZ'!I141</f>
        <v>0</v>
      </c>
      <c r="J15" s="151">
        <f>'[1]Podklady RZ'!J141</f>
        <v>0</v>
      </c>
      <c r="K15" s="151">
        <f>'[1]Podklady RZ'!K141</f>
        <v>0</v>
      </c>
      <c r="L15" s="151">
        <f>'[1]Podklady RZ'!L141</f>
        <v>0</v>
      </c>
      <c r="M15" s="151">
        <f>'[1]Podklady RZ'!M141</f>
        <v>19.921336</v>
      </c>
      <c r="N15" s="151">
        <f>'[1]Podklady RZ'!N141</f>
        <v>0</v>
      </c>
      <c r="O15" s="158">
        <f>'[1]Podklady RZ'!O141</f>
        <v>30.53</v>
      </c>
      <c r="P15" s="151">
        <f t="shared" si="1"/>
        <v>55.506991999999997</v>
      </c>
      <c r="T15" s="8"/>
    </row>
    <row r="16" spans="1:20" s="7" customFormat="1" ht="12" customHeight="1">
      <c r="A16" s="124" t="s">
        <v>238</v>
      </c>
      <c r="B16" s="151">
        <f>'[1]Podklady RZ'!B142</f>
        <v>744.06299999999999</v>
      </c>
      <c r="C16" s="151">
        <f>'[1]Podklady RZ'!C142</f>
        <v>8.0489720000000009</v>
      </c>
      <c r="D16" s="151">
        <f>'[1]Podklady RZ'!D142</f>
        <v>971.12686999999994</v>
      </c>
      <c r="E16" s="151">
        <f>'[1]Podklady RZ'!E142</f>
        <v>0.171153</v>
      </c>
      <c r="F16" s="151">
        <f>'[1]Podklady RZ'!F142</f>
        <v>9.1380289999999995</v>
      </c>
      <c r="G16" s="151">
        <f>'[1]Podklady RZ'!G142</f>
        <v>0</v>
      </c>
      <c r="H16" s="151">
        <f>'[1]Podklady RZ'!H142</f>
        <v>562.20000000000005</v>
      </c>
      <c r="I16" s="151">
        <f>'[1]Podklady RZ'!I142</f>
        <v>24.032</v>
      </c>
      <c r="J16" s="151">
        <f>'[1]Podklady RZ'!J142</f>
        <v>0</v>
      </c>
      <c r="K16" s="151">
        <f>'[1]Podklady RZ'!K142</f>
        <v>0</v>
      </c>
      <c r="L16" s="151">
        <f>'[1]Podklady RZ'!L142</f>
        <v>132.39644799999999</v>
      </c>
      <c r="M16" s="151">
        <f>'[1]Podklady RZ'!M142</f>
        <v>75.221411184848108</v>
      </c>
      <c r="N16" s="151">
        <f>'[1]Podklady RZ'!N142</f>
        <v>19.696730000000002</v>
      </c>
      <c r="O16" s="158">
        <f>'[1]Podklady RZ'!O142</f>
        <v>26.472999999999999</v>
      </c>
      <c r="P16" s="151">
        <f t="shared" si="1"/>
        <v>2572.5676131848481</v>
      </c>
      <c r="T16" s="8"/>
    </row>
    <row r="17" spans="1:20" s="7" customFormat="1" ht="12" customHeight="1">
      <c r="A17" s="124" t="s">
        <v>239</v>
      </c>
      <c r="B17" s="151">
        <f>'[1]Podklady RZ'!B143</f>
        <v>0</v>
      </c>
      <c r="C17" s="151">
        <f>'[1]Podklady RZ'!C143</f>
        <v>0.62306600000000001</v>
      </c>
      <c r="D17" s="151">
        <f>'[1]Podklady RZ'!D143</f>
        <v>0</v>
      </c>
      <c r="E17" s="151">
        <f>'[1]Podklady RZ'!E143</f>
        <v>0</v>
      </c>
      <c r="F17" s="151">
        <f>'[1]Podklady RZ'!F143</f>
        <v>0</v>
      </c>
      <c r="G17" s="151">
        <f>'[1]Podklady RZ'!G143</f>
        <v>0</v>
      </c>
      <c r="H17" s="151">
        <f>'[1]Podklady RZ'!H143</f>
        <v>0</v>
      </c>
      <c r="I17" s="151">
        <f>'[1]Podklady RZ'!I143</f>
        <v>2415.1467969999994</v>
      </c>
      <c r="J17" s="151">
        <f>'[1]Podklady RZ'!J143</f>
        <v>0</v>
      </c>
      <c r="K17" s="151">
        <f>'[1]Podklady RZ'!K143</f>
        <v>0</v>
      </c>
      <c r="L17" s="151">
        <f>'[1]Podklady RZ'!L143</f>
        <v>0.39100000000000001</v>
      </c>
      <c r="M17" s="151">
        <f>'[1]Podklady RZ'!M143</f>
        <v>692.14679100000001</v>
      </c>
      <c r="N17" s="151">
        <f>'[1]Podklady RZ'!N143</f>
        <v>91.403000000000006</v>
      </c>
      <c r="O17" s="158">
        <f>'[1]Podklady RZ'!O143</f>
        <v>109.503</v>
      </c>
      <c r="P17" s="151">
        <f t="shared" si="1"/>
        <v>3309.2136539999997</v>
      </c>
      <c r="T17" s="8"/>
    </row>
    <row r="18" spans="1:20" s="7" customFormat="1" ht="12" customHeight="1">
      <c r="A18" s="124" t="s">
        <v>240</v>
      </c>
      <c r="B18" s="151">
        <f>'[1]Podklady RZ'!B144</f>
        <v>0</v>
      </c>
      <c r="C18" s="151">
        <f>'[1]Podklady RZ'!C144</f>
        <v>0</v>
      </c>
      <c r="D18" s="151">
        <f>'[1]Podklady RZ'!D144</f>
        <v>0</v>
      </c>
      <c r="E18" s="151">
        <f>'[1]Podklady RZ'!E144</f>
        <v>0</v>
      </c>
      <c r="F18" s="151">
        <f>'[1]Podklady RZ'!F144</f>
        <v>0</v>
      </c>
      <c r="G18" s="151">
        <f>'[1]Podklady RZ'!G144</f>
        <v>0</v>
      </c>
      <c r="H18" s="151">
        <f>'[1]Podklady RZ'!H144</f>
        <v>0</v>
      </c>
      <c r="I18" s="151">
        <f>'[1]Podklady RZ'!I144</f>
        <v>0</v>
      </c>
      <c r="J18" s="151">
        <f>'[1]Podklady RZ'!J144</f>
        <v>0</v>
      </c>
      <c r="K18" s="151">
        <f>'[1]Podklady RZ'!K144</f>
        <v>0</v>
      </c>
      <c r="L18" s="151">
        <f>'[1]Podklady RZ'!L144</f>
        <v>0</v>
      </c>
      <c r="M18" s="151">
        <f>'[1]Podklady RZ'!M144</f>
        <v>0</v>
      </c>
      <c r="N18" s="151">
        <f>'[1]Podklady RZ'!N144</f>
        <v>0</v>
      </c>
      <c r="O18" s="158">
        <f>'[1]Podklady RZ'!O144</f>
        <v>0</v>
      </c>
      <c r="P18" s="151">
        <f t="shared" si="1"/>
        <v>0</v>
      </c>
      <c r="T18" s="8"/>
    </row>
    <row r="19" spans="1:20" s="7" customFormat="1" ht="12" customHeight="1">
      <c r="A19" s="124" t="s">
        <v>241</v>
      </c>
      <c r="B19" s="151">
        <f>'[1]Podklady RZ'!B145</f>
        <v>1.069</v>
      </c>
      <c r="C19" s="151">
        <f>'[1]Podklady RZ'!C145</f>
        <v>97.709142000000028</v>
      </c>
      <c r="D19" s="151">
        <f>'[1]Podklady RZ'!D145</f>
        <v>2.2014420000000006</v>
      </c>
      <c r="E19" s="151">
        <f>'[1]Podklady RZ'!E145</f>
        <v>66.661018999999996</v>
      </c>
      <c r="F19" s="151">
        <f>'[1]Podklady RZ'!F145</f>
        <v>0.73698600000000003</v>
      </c>
      <c r="G19" s="151">
        <f>'[1]Podklady RZ'!G145</f>
        <v>14.492239999999999</v>
      </c>
      <c r="H19" s="151">
        <f>'[1]Podklady RZ'!H145</f>
        <v>167.07946200000004</v>
      </c>
      <c r="I19" s="151">
        <f>'[1]Podklady RZ'!I145</f>
        <v>4.012397</v>
      </c>
      <c r="J19" s="151">
        <f>'[1]Podklady RZ'!J145</f>
        <v>158.347238</v>
      </c>
      <c r="K19" s="151">
        <f>'[1]Podklady RZ'!K145</f>
        <v>0.32692399999999999</v>
      </c>
      <c r="L19" s="151">
        <f>'[1]Podklady RZ'!L145</f>
        <v>2.3475519999999994</v>
      </c>
      <c r="M19" s="151">
        <f>'[1]Podklady RZ'!M145</f>
        <v>31.024690999999983</v>
      </c>
      <c r="N19" s="151">
        <f>'[1]Podklady RZ'!N145</f>
        <v>26.401649000000006</v>
      </c>
      <c r="O19" s="158">
        <f>'[1]Podklady RZ'!O145</f>
        <v>0.86651000000000011</v>
      </c>
      <c r="P19" s="151">
        <f t="shared" si="1"/>
        <v>573.276252</v>
      </c>
      <c r="T19" s="8"/>
    </row>
    <row r="20" spans="1:20" s="7" customFormat="1" ht="12" customHeight="1">
      <c r="A20" s="124" t="s">
        <v>242</v>
      </c>
      <c r="B20" s="151">
        <f>'[1]Podklady RZ'!B146</f>
        <v>2968.0189600000003</v>
      </c>
      <c r="C20" s="151">
        <f>'[1]Podklady RZ'!C146</f>
        <v>565.77022700000043</v>
      </c>
      <c r="D20" s="151">
        <f>'[1]Podklady RZ'!D146</f>
        <v>3561.5340110000025</v>
      </c>
      <c r="E20" s="151">
        <f>'[1]Podklady RZ'!E146</f>
        <v>583.45616400000006</v>
      </c>
      <c r="F20" s="151">
        <f>'[1]Podklady RZ'!F146</f>
        <v>602.67951900000037</v>
      </c>
      <c r="G20" s="151">
        <f>'[1]Podklady RZ'!G146</f>
        <v>962.95468000000005</v>
      </c>
      <c r="H20" s="151">
        <f>'[1]Podklady RZ'!H146</f>
        <v>1121.6884280100373</v>
      </c>
      <c r="I20" s="151">
        <f>'[1]Podklady RZ'!I146</f>
        <v>1764.505765000001</v>
      </c>
      <c r="J20" s="151">
        <f>'[1]Podklady RZ'!J146</f>
        <v>1366.6378999999995</v>
      </c>
      <c r="K20" s="151">
        <f>'[1]Podklady RZ'!K146</f>
        <v>426.41280699999993</v>
      </c>
      <c r="L20" s="151">
        <f>'[1]Podklady RZ'!L146</f>
        <v>627.70575699999995</v>
      </c>
      <c r="M20" s="151">
        <f>'[1]Podklady RZ'!M146</f>
        <v>5321.3696838151491</v>
      </c>
      <c r="N20" s="151">
        <f>'[1]Podklady RZ'!N146</f>
        <v>895.2636489999993</v>
      </c>
      <c r="O20" s="158">
        <f>'[1]Podklady RZ'!O146</f>
        <v>839.08389436076277</v>
      </c>
      <c r="P20" s="151">
        <f t="shared" si="1"/>
        <v>21607.081445185955</v>
      </c>
      <c r="T20" s="8"/>
    </row>
    <row r="21" spans="1:20" s="4" customFormat="1" ht="11.25">
      <c r="P21" s="3"/>
    </row>
    <row r="22" spans="1:20" s="7" customFormat="1">
      <c r="A22" s="62"/>
      <c r="B22" s="63"/>
      <c r="C22" s="63"/>
      <c r="D22" s="63"/>
      <c r="E22" s="63"/>
      <c r="F22" s="63"/>
      <c r="G22" s="63"/>
      <c r="H22" s="63"/>
      <c r="I22" s="63"/>
      <c r="J22" s="63"/>
      <c r="K22" s="63"/>
      <c r="L22" s="63"/>
      <c r="M22" s="63"/>
      <c r="N22" s="63"/>
      <c r="O22" s="63"/>
      <c r="P22" s="62"/>
    </row>
    <row r="23" spans="1:20" s="7" customFormat="1">
      <c r="A23" s="62"/>
      <c r="B23" s="63"/>
      <c r="C23" s="63"/>
      <c r="D23" s="63"/>
      <c r="E23" s="63"/>
      <c r="F23" s="63"/>
      <c r="G23" s="63"/>
      <c r="H23" s="63"/>
      <c r="I23" s="63"/>
      <c r="J23" s="63"/>
      <c r="K23" s="63"/>
      <c r="L23" s="63"/>
      <c r="M23" s="63"/>
      <c r="N23" s="63"/>
      <c r="O23" s="63"/>
      <c r="P23" s="63"/>
    </row>
    <row r="24" spans="1:20" s="7" customFormat="1">
      <c r="A24" s="62"/>
      <c r="B24" s="63"/>
      <c r="C24" s="63"/>
      <c r="D24" s="63"/>
      <c r="E24" s="63"/>
      <c r="F24" s="63"/>
      <c r="G24" s="63"/>
      <c r="H24" s="63"/>
      <c r="I24" s="63"/>
      <c r="J24" s="63"/>
      <c r="K24" s="63"/>
      <c r="L24" s="63"/>
      <c r="M24" s="63"/>
      <c r="N24" s="63"/>
      <c r="O24" s="63"/>
      <c r="P24" s="63"/>
      <c r="Q24" s="64"/>
    </row>
    <row r="25" spans="1:20" s="7" customFormat="1">
      <c r="A25" s="62"/>
      <c r="B25" s="63"/>
      <c r="C25" s="63"/>
      <c r="D25" s="63"/>
      <c r="E25" s="63"/>
      <c r="F25" s="63"/>
      <c r="G25" s="63"/>
      <c r="H25" s="63"/>
      <c r="I25" s="63"/>
      <c r="J25" s="63"/>
      <c r="K25" s="63"/>
      <c r="L25" s="63"/>
      <c r="M25" s="63"/>
      <c r="N25" s="63"/>
      <c r="O25" s="63"/>
      <c r="P25" s="63"/>
      <c r="Q25" s="64"/>
    </row>
    <row r="26" spans="1:20" s="7" customFormat="1">
      <c r="A26" s="62"/>
      <c r="B26" s="63"/>
      <c r="C26" s="63"/>
      <c r="D26" s="63"/>
      <c r="E26" s="63"/>
      <c r="F26" s="63"/>
      <c r="G26" s="63"/>
      <c r="H26" s="63"/>
      <c r="I26" s="63"/>
      <c r="J26" s="63"/>
      <c r="K26" s="63"/>
      <c r="L26" s="63"/>
      <c r="M26" s="63"/>
      <c r="N26" s="63"/>
      <c r="O26" s="63"/>
      <c r="P26" s="63"/>
      <c r="S26" s="8"/>
    </row>
    <row r="27" spans="1:20" s="7" customFormat="1">
      <c r="A27" s="62"/>
      <c r="B27" s="63"/>
      <c r="C27" s="63"/>
      <c r="D27" s="63"/>
      <c r="E27" s="63"/>
      <c r="F27" s="63"/>
      <c r="G27" s="63"/>
      <c r="H27" s="63"/>
      <c r="I27" s="63"/>
      <c r="J27" s="63"/>
      <c r="K27" s="63"/>
      <c r="L27" s="63"/>
      <c r="M27" s="63"/>
      <c r="N27" s="63"/>
      <c r="O27" s="63"/>
      <c r="P27" s="63"/>
    </row>
    <row r="28" spans="1:20" s="7" customFormat="1">
      <c r="A28" s="62"/>
      <c r="B28" s="63"/>
      <c r="C28" s="63"/>
      <c r="D28" s="63"/>
      <c r="E28" s="63"/>
      <c r="F28" s="63"/>
      <c r="G28" s="63"/>
      <c r="H28" s="63"/>
      <c r="I28" s="63"/>
      <c r="J28" s="63"/>
      <c r="K28" s="63"/>
      <c r="L28" s="63"/>
      <c r="M28" s="63"/>
      <c r="N28" s="63"/>
      <c r="O28" s="63"/>
      <c r="P28" s="63"/>
    </row>
    <row r="29" spans="1:20" s="7" customFormat="1">
      <c r="A29" s="62"/>
      <c r="B29" s="63"/>
      <c r="C29" s="63"/>
      <c r="D29" s="63"/>
      <c r="E29" s="63"/>
      <c r="F29" s="63"/>
      <c r="G29" s="63"/>
      <c r="H29" s="63"/>
      <c r="I29" s="63"/>
      <c r="J29" s="63"/>
      <c r="K29" s="63"/>
      <c r="L29" s="63"/>
      <c r="M29" s="63"/>
      <c r="N29" s="63"/>
      <c r="O29" s="63"/>
      <c r="P29" s="63"/>
    </row>
    <row r="30" spans="1:20" s="7" customFormat="1">
      <c r="A30" s="62"/>
      <c r="B30" s="63"/>
      <c r="C30" s="63"/>
      <c r="D30" s="63"/>
      <c r="E30" s="63"/>
      <c r="F30" s="63"/>
      <c r="G30" s="63"/>
      <c r="H30" s="63"/>
      <c r="I30" s="63"/>
      <c r="J30" s="63"/>
      <c r="K30" s="63"/>
      <c r="L30" s="63"/>
      <c r="M30" s="63"/>
      <c r="N30" s="63"/>
      <c r="O30" s="63"/>
      <c r="P30" s="63"/>
    </row>
    <row r="31" spans="1:20" s="7" customFormat="1">
      <c r="A31" s="62"/>
      <c r="B31" s="63"/>
      <c r="C31" s="63"/>
      <c r="D31" s="63"/>
      <c r="E31" s="63"/>
      <c r="F31" s="63"/>
      <c r="G31" s="63"/>
      <c r="H31" s="63"/>
      <c r="I31" s="63"/>
      <c r="J31" s="63"/>
      <c r="K31" s="63"/>
      <c r="L31" s="63"/>
      <c r="M31" s="63"/>
      <c r="N31" s="63"/>
      <c r="O31" s="63"/>
      <c r="P31" s="63"/>
    </row>
    <row r="32" spans="1:20" s="7" customFormat="1">
      <c r="A32" s="62"/>
      <c r="B32" s="63"/>
      <c r="C32" s="63"/>
      <c r="D32" s="63"/>
      <c r="E32" s="63"/>
      <c r="F32" s="63"/>
      <c r="G32" s="63"/>
      <c r="H32" s="63"/>
      <c r="I32" s="63"/>
      <c r="J32" s="63"/>
      <c r="K32" s="63"/>
      <c r="L32" s="63"/>
      <c r="M32" s="63"/>
      <c r="N32" s="63"/>
      <c r="O32" s="63"/>
      <c r="P32" s="63"/>
    </row>
    <row r="33" spans="1:16" s="7" customFormat="1">
      <c r="A33" s="62"/>
      <c r="B33" s="63"/>
      <c r="C33" s="63"/>
      <c r="D33" s="63"/>
      <c r="E33" s="63"/>
      <c r="F33" s="63"/>
      <c r="G33" s="63"/>
      <c r="H33" s="63"/>
      <c r="I33" s="63"/>
      <c r="J33" s="63"/>
      <c r="K33" s="63"/>
      <c r="L33" s="63"/>
      <c r="M33" s="63"/>
      <c r="N33" s="63"/>
      <c r="O33" s="63"/>
      <c r="P33" s="63"/>
    </row>
    <row r="34" spans="1:16" s="7" customFormat="1">
      <c r="A34" s="62"/>
      <c r="B34" s="63"/>
      <c r="C34" s="63"/>
      <c r="D34" s="63"/>
      <c r="E34" s="63"/>
      <c r="F34" s="63"/>
      <c r="G34" s="63"/>
      <c r="H34" s="63"/>
      <c r="I34" s="63"/>
      <c r="J34" s="63"/>
      <c r="K34" s="63"/>
      <c r="L34" s="63"/>
      <c r="M34" s="63"/>
      <c r="N34" s="63"/>
      <c r="O34" s="63"/>
      <c r="P34" s="63"/>
    </row>
    <row r="35" spans="1:16" s="7" customFormat="1">
      <c r="A35" s="62"/>
      <c r="B35" s="63"/>
      <c r="C35" s="63"/>
      <c r="D35" s="63"/>
      <c r="E35" s="63"/>
      <c r="F35" s="63"/>
      <c r="G35" s="63"/>
      <c r="H35" s="63"/>
      <c r="I35" s="63"/>
      <c r="J35" s="63"/>
      <c r="K35" s="63"/>
      <c r="L35" s="63"/>
      <c r="M35" s="63"/>
      <c r="N35" s="63"/>
      <c r="O35" s="63"/>
      <c r="P35" s="63"/>
    </row>
    <row r="36" spans="1:16" s="7" customFormat="1">
      <c r="A36" s="62"/>
      <c r="B36" s="63"/>
      <c r="C36" s="63"/>
      <c r="D36" s="63"/>
      <c r="E36" s="63"/>
      <c r="F36" s="63"/>
      <c r="G36" s="63"/>
      <c r="H36" s="63"/>
      <c r="I36" s="63"/>
      <c r="J36" s="63"/>
      <c r="K36" s="63"/>
      <c r="L36" s="63"/>
      <c r="M36" s="63"/>
      <c r="N36" s="63"/>
      <c r="O36" s="63"/>
      <c r="P36" s="63"/>
    </row>
    <row r="37" spans="1:16" s="7" customFormat="1">
      <c r="A37" s="62"/>
      <c r="B37" s="63"/>
      <c r="C37" s="63"/>
      <c r="D37" s="63"/>
      <c r="E37" s="63"/>
      <c r="F37" s="63"/>
      <c r="G37" s="63"/>
      <c r="H37" s="63"/>
      <c r="I37" s="63"/>
      <c r="J37" s="63"/>
      <c r="K37" s="63"/>
      <c r="L37" s="63"/>
      <c r="M37" s="63"/>
      <c r="N37" s="63"/>
      <c r="O37" s="63"/>
      <c r="P37" s="63"/>
    </row>
    <row r="38" spans="1:16" s="7" customFormat="1">
      <c r="A38" s="62"/>
      <c r="B38" s="63"/>
      <c r="C38" s="63"/>
      <c r="D38" s="63"/>
      <c r="E38" s="63"/>
      <c r="F38" s="63"/>
      <c r="G38" s="63"/>
      <c r="H38" s="63"/>
      <c r="I38" s="63"/>
      <c r="J38" s="63"/>
      <c r="K38" s="63"/>
      <c r="L38" s="63"/>
      <c r="M38" s="63"/>
      <c r="N38" s="63"/>
      <c r="O38" s="63"/>
      <c r="P38" s="63"/>
    </row>
    <row r="39" spans="1:16" s="7" customFormat="1">
      <c r="A39" s="62"/>
      <c r="B39" s="63"/>
      <c r="C39" s="63"/>
      <c r="D39" s="63"/>
      <c r="E39" s="63"/>
      <c r="F39" s="63"/>
      <c r="G39" s="63"/>
      <c r="H39" s="63"/>
      <c r="I39" s="63"/>
      <c r="J39" s="63"/>
      <c r="K39" s="63"/>
      <c r="L39" s="63"/>
      <c r="M39" s="63"/>
      <c r="N39" s="63"/>
      <c r="O39" s="63"/>
      <c r="P39" s="63"/>
    </row>
    <row r="40" spans="1:16" s="7" customFormat="1">
      <c r="A40" s="62"/>
      <c r="B40" s="63"/>
      <c r="C40" s="63"/>
      <c r="D40" s="63"/>
      <c r="E40" s="63"/>
      <c r="F40" s="63"/>
      <c r="G40" s="63"/>
      <c r="H40" s="63"/>
      <c r="I40" s="63"/>
      <c r="J40" s="63"/>
      <c r="K40" s="63"/>
      <c r="L40" s="63"/>
      <c r="M40" s="63"/>
      <c r="N40" s="63"/>
      <c r="O40" s="63"/>
      <c r="P40" s="63"/>
    </row>
    <row r="41" spans="1:16" s="7" customFormat="1">
      <c r="A41" s="62"/>
      <c r="B41" s="63"/>
      <c r="C41" s="63"/>
      <c r="D41" s="63"/>
      <c r="E41" s="63"/>
      <c r="F41" s="63"/>
      <c r="G41" s="63"/>
      <c r="H41" s="63"/>
      <c r="I41" s="63"/>
      <c r="J41" s="63"/>
      <c r="K41" s="63"/>
      <c r="L41" s="63"/>
      <c r="M41" s="63"/>
      <c r="N41" s="63"/>
      <c r="O41" s="63"/>
      <c r="P41" s="63"/>
    </row>
    <row r="42" spans="1:16" s="7" customFormat="1">
      <c r="A42" s="2"/>
      <c r="B42" s="2"/>
      <c r="C42" s="2"/>
      <c r="D42" s="2"/>
      <c r="E42" s="2"/>
      <c r="F42" s="2"/>
      <c r="G42" s="2"/>
      <c r="H42" s="2"/>
      <c r="I42" s="2"/>
      <c r="J42" s="2"/>
      <c r="K42" s="2"/>
      <c r="L42" s="2"/>
      <c r="M42" s="2"/>
      <c r="N42" s="2"/>
      <c r="O42" s="2"/>
      <c r="P42" s="2"/>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tabColor rgb="FFFFFF00"/>
  </sheetPr>
  <dimension ref="A1:T34"/>
  <sheetViews>
    <sheetView showGridLines="0" view="pageBreakPreview" zoomScaleNormal="70" zoomScaleSheetLayoutView="100" workbookViewId="0">
      <selection activeCell="Q21" sqref="Q21"/>
    </sheetView>
  </sheetViews>
  <sheetFormatPr defaultColWidth="9.140625" defaultRowHeight="12"/>
  <cols>
    <col min="1" max="1" width="31.42578125" style="7" customWidth="1"/>
    <col min="2" max="4" width="8.28515625" style="7" customWidth="1"/>
    <col min="5" max="9" width="8.5703125" style="7" customWidth="1"/>
    <col min="10" max="10" width="8.7109375" style="7" customWidth="1"/>
    <col min="11" max="12" width="8.5703125" style="7" customWidth="1"/>
    <col min="13" max="13" width="8.7109375" style="7" customWidth="1"/>
    <col min="14" max="14" width="9.85546875" style="7" customWidth="1"/>
    <col min="15" max="16384" width="9.140625" style="7"/>
  </cols>
  <sheetData>
    <row r="1" spans="1:20" ht="18">
      <c r="A1" s="195" t="s">
        <v>261</v>
      </c>
      <c r="B1" s="67"/>
      <c r="C1" s="67"/>
      <c r="D1" s="67"/>
      <c r="N1" s="197" t="str">
        <f>'3'!N1</f>
        <v>2022</v>
      </c>
    </row>
    <row r="2" spans="1:20" ht="6" customHeight="1"/>
    <row r="3" spans="1:20" ht="12" customHeight="1">
      <c r="A3" s="265"/>
      <c r="B3" s="266" t="s">
        <v>202</v>
      </c>
      <c r="C3" s="267"/>
      <c r="D3" s="268"/>
      <c r="E3" s="266" t="s">
        <v>203</v>
      </c>
      <c r="F3" s="267"/>
      <c r="G3" s="268"/>
      <c r="H3" s="266" t="s">
        <v>204</v>
      </c>
      <c r="I3" s="267"/>
      <c r="J3" s="268"/>
      <c r="K3" s="266" t="s">
        <v>205</v>
      </c>
      <c r="L3" s="267"/>
      <c r="M3" s="268"/>
      <c r="N3" s="171" t="s">
        <v>218</v>
      </c>
    </row>
    <row r="4" spans="1:20">
      <c r="A4" s="265"/>
      <c r="B4" s="237" t="s">
        <v>206</v>
      </c>
      <c r="C4" s="140" t="s">
        <v>207</v>
      </c>
      <c r="D4" s="238" t="s">
        <v>208</v>
      </c>
      <c r="E4" s="237" t="s">
        <v>209</v>
      </c>
      <c r="F4" s="140" t="s">
        <v>210</v>
      </c>
      <c r="G4" s="238" t="s">
        <v>211</v>
      </c>
      <c r="H4" s="237" t="s">
        <v>212</v>
      </c>
      <c r="I4" s="140" t="s">
        <v>213</v>
      </c>
      <c r="J4" s="238" t="s">
        <v>214</v>
      </c>
      <c r="K4" s="237" t="s">
        <v>215</v>
      </c>
      <c r="L4" s="140" t="s">
        <v>216</v>
      </c>
      <c r="M4" s="238" t="s">
        <v>217</v>
      </c>
      <c r="N4" s="161"/>
    </row>
    <row r="5" spans="1:20">
      <c r="A5" s="126" t="s">
        <v>262</v>
      </c>
      <c r="B5" s="231">
        <f>SUM(B6:B13)</f>
        <v>6923.5688909999999</v>
      </c>
      <c r="C5" s="154">
        <f t="shared" ref="C5:M5" si="0">SUM(C6:C13)</f>
        <v>5508.8315560000001</v>
      </c>
      <c r="D5" s="232">
        <f t="shared" si="0"/>
        <v>5660.2592050000003</v>
      </c>
      <c r="E5" s="231">
        <f t="shared" si="0"/>
        <v>4223.8923500000001</v>
      </c>
      <c r="F5" s="154">
        <f t="shared" si="0"/>
        <v>1869.773197</v>
      </c>
      <c r="G5" s="232">
        <f t="shared" si="0"/>
        <v>1401.9751329999999</v>
      </c>
      <c r="H5" s="231">
        <f t="shared" si="0"/>
        <v>1156.730767</v>
      </c>
      <c r="I5" s="154">
        <f t="shared" si="0"/>
        <v>1232.3438190000002</v>
      </c>
      <c r="J5" s="232">
        <f t="shared" si="0"/>
        <v>2198.1768620000007</v>
      </c>
      <c r="K5" s="231">
        <f t="shared" si="0"/>
        <v>3067.7234129999997</v>
      </c>
      <c r="L5" s="154">
        <f t="shared" si="0"/>
        <v>4853.826924</v>
      </c>
      <c r="M5" s="232">
        <f t="shared" si="0"/>
        <v>6508.5893189999988</v>
      </c>
      <c r="N5" s="154">
        <f t="shared" ref="N5" si="1">SUM(N6:N13)</f>
        <v>44605.691436000001</v>
      </c>
    </row>
    <row r="6" spans="1:20">
      <c r="A6" s="127" t="s">
        <v>263</v>
      </c>
      <c r="B6" s="229">
        <f>'[1]Podklady RZ'!B153</f>
        <v>60.38494</v>
      </c>
      <c r="C6" s="151">
        <f>'[1]Podklady RZ'!C153</f>
        <v>43.509689999999999</v>
      </c>
      <c r="D6" s="230">
        <f>'[1]Podklady RZ'!D153</f>
        <v>66.595869999999991</v>
      </c>
      <c r="E6" s="229">
        <f>'[1]Podklady RZ'!E153</f>
        <v>53.112370000000006</v>
      </c>
      <c r="F6" s="151">
        <f>'[1]Podklady RZ'!F153</f>
        <v>13.26261</v>
      </c>
      <c r="G6" s="230">
        <f>'[1]Podklady RZ'!G153</f>
        <v>3.2478500000000001</v>
      </c>
      <c r="H6" s="229">
        <f>'[1]Podklady RZ'!H153</f>
        <v>4.9845500000000005</v>
      </c>
      <c r="I6" s="151">
        <f>'[1]Podklady RZ'!I153</f>
        <v>5.7718699999999998</v>
      </c>
      <c r="J6" s="230">
        <f>'[1]Podklady RZ'!J153</f>
        <v>9.3575300000000006</v>
      </c>
      <c r="K6" s="229">
        <f>'[1]Podklady RZ'!K153</f>
        <v>2.4458800000000003</v>
      </c>
      <c r="L6" s="151">
        <f>'[1]Podklady RZ'!L153</f>
        <v>4.83812</v>
      </c>
      <c r="M6" s="230">
        <f>'[1]Podklady RZ'!M153</f>
        <v>49.515720000000002</v>
      </c>
      <c r="N6" s="151">
        <f>SUM(B6:M6)</f>
        <v>317.02699999999999</v>
      </c>
      <c r="O6" s="11"/>
      <c r="T6" s="97"/>
    </row>
    <row r="7" spans="1:20">
      <c r="A7" s="127" t="s">
        <v>264</v>
      </c>
      <c r="B7" s="229">
        <f>'[1]Podklady RZ'!B154</f>
        <v>1387.7859350000001</v>
      </c>
      <c r="C7" s="151">
        <f>'[1]Podklady RZ'!C154</f>
        <v>1028.1046139999999</v>
      </c>
      <c r="D7" s="230">
        <f>'[1]Podklady RZ'!D154</f>
        <v>1044.679752</v>
      </c>
      <c r="E7" s="229">
        <f>'[1]Podklady RZ'!E154</f>
        <v>715.06751400000019</v>
      </c>
      <c r="F7" s="151">
        <f>'[1]Podklady RZ'!F154</f>
        <v>280.49942900000002</v>
      </c>
      <c r="G7" s="230">
        <f>'[1]Podklady RZ'!G154</f>
        <v>202.08948300000003</v>
      </c>
      <c r="H7" s="229">
        <f>'[1]Podklady RZ'!H154</f>
        <v>211.654359</v>
      </c>
      <c r="I7" s="151">
        <f>'[1]Podklady RZ'!I154</f>
        <v>208.48502400000001</v>
      </c>
      <c r="J7" s="230">
        <f>'[1]Podklady RZ'!J154</f>
        <v>333.46328500000004</v>
      </c>
      <c r="K7" s="229">
        <f>'[1]Podklady RZ'!K154</f>
        <v>494.05050199999999</v>
      </c>
      <c r="L7" s="151">
        <f>'[1]Podklady RZ'!L154</f>
        <v>839.42365099999984</v>
      </c>
      <c r="M7" s="230">
        <f>'[1]Podklady RZ'!M154</f>
        <v>1190.4188689999999</v>
      </c>
      <c r="N7" s="151">
        <f t="shared" ref="N7:N13" si="2">SUM(B7:M7)</f>
        <v>7935.722417</v>
      </c>
      <c r="O7" s="11"/>
      <c r="T7" s="97"/>
    </row>
    <row r="8" spans="1:20">
      <c r="A8" s="127" t="s">
        <v>265</v>
      </c>
      <c r="B8" s="229">
        <f>'[1]Podklady RZ'!B155</f>
        <v>9.8520699999999994</v>
      </c>
      <c r="C8" s="151">
        <f>'[1]Podklady RZ'!C155</f>
        <v>3.94198</v>
      </c>
      <c r="D8" s="230">
        <f>'[1]Podklady RZ'!D155</f>
        <v>2.12886</v>
      </c>
      <c r="E8" s="229">
        <f>'[1]Podklady RZ'!E155</f>
        <v>6.6863700000000001</v>
      </c>
      <c r="F8" s="151">
        <f>'[1]Podklady RZ'!F155</f>
        <v>2.6435300000000002</v>
      </c>
      <c r="G8" s="230">
        <f>'[1]Podklady RZ'!G155</f>
        <v>8.2709999999999992E-2</v>
      </c>
      <c r="H8" s="229">
        <f>'[1]Podklady RZ'!H155</f>
        <v>1.81169</v>
      </c>
      <c r="I8" s="151">
        <f>'[1]Podklady RZ'!I155</f>
        <v>2.4889000000000001</v>
      </c>
      <c r="J8" s="230">
        <f>'[1]Podklady RZ'!J155</f>
        <v>3.20553</v>
      </c>
      <c r="K8" s="229">
        <f>'[1]Podklady RZ'!K155</f>
        <v>1.17235</v>
      </c>
      <c r="L8" s="151">
        <f>'[1]Podklady RZ'!L155</f>
        <v>3.7217500000000001</v>
      </c>
      <c r="M8" s="230">
        <f>'[1]Podklady RZ'!M155</f>
        <v>3.6975700000000002</v>
      </c>
      <c r="N8" s="151">
        <f t="shared" si="2"/>
        <v>41.433309999999999</v>
      </c>
      <c r="O8" s="11"/>
      <c r="T8" s="97"/>
    </row>
    <row r="9" spans="1:20">
      <c r="A9" s="127" t="s">
        <v>266</v>
      </c>
      <c r="B9" s="229">
        <f>'[1]Podklady RZ'!B156</f>
        <v>416.74232100000006</v>
      </c>
      <c r="C9" s="151">
        <f>'[1]Podklady RZ'!C156</f>
        <v>357.10014699999994</v>
      </c>
      <c r="D9" s="230">
        <f>'[1]Podklady RZ'!D156</f>
        <v>369.39108200000004</v>
      </c>
      <c r="E9" s="229">
        <f>'[1]Podklady RZ'!E156</f>
        <v>241.02536400000002</v>
      </c>
      <c r="F9" s="151">
        <f>'[1]Podklady RZ'!F156</f>
        <v>126.39052200000002</v>
      </c>
      <c r="G9" s="230">
        <f>'[1]Podklady RZ'!G156</f>
        <v>116.00744799999998</v>
      </c>
      <c r="H9" s="229">
        <f>'[1]Podklady RZ'!H156</f>
        <v>70.774456999999998</v>
      </c>
      <c r="I9" s="151">
        <f>'[1]Podklady RZ'!I156</f>
        <v>79.3643</v>
      </c>
      <c r="J9" s="230">
        <f>'[1]Podklady RZ'!J156</f>
        <v>168.236537</v>
      </c>
      <c r="K9" s="229">
        <f>'[1]Podklady RZ'!K156</f>
        <v>227.24762999999999</v>
      </c>
      <c r="L9" s="151">
        <f>'[1]Podklady RZ'!L156</f>
        <v>348.74728000000005</v>
      </c>
      <c r="M9" s="230">
        <f>'[1]Podklady RZ'!M156</f>
        <v>460.61775099999994</v>
      </c>
      <c r="N9" s="151">
        <f t="shared" si="2"/>
        <v>2981.644839</v>
      </c>
      <c r="O9" s="11"/>
      <c r="T9" s="97"/>
    </row>
    <row r="10" spans="1:20">
      <c r="A10" s="124" t="s">
        <v>267</v>
      </c>
      <c r="B10" s="229">
        <f>'[1]Podklady RZ'!B157</f>
        <v>5048.5686249999999</v>
      </c>
      <c r="C10" s="151">
        <f>'[1]Podklady RZ'!C157</f>
        <v>4075.9941250000002</v>
      </c>
      <c r="D10" s="230">
        <f>'[1]Podklady RZ'!D157</f>
        <v>4177.2896410000003</v>
      </c>
      <c r="E10" s="229">
        <f>'[1]Podklady RZ'!E157</f>
        <v>3207.8627320000001</v>
      </c>
      <c r="F10" s="151">
        <f>'[1]Podklady RZ'!F157</f>
        <v>1446.977106</v>
      </c>
      <c r="G10" s="230">
        <f>'[1]Podklady RZ'!G157</f>
        <v>1080.547642</v>
      </c>
      <c r="H10" s="229">
        <f>'[1]Podklady RZ'!H157</f>
        <v>867.39122100000009</v>
      </c>
      <c r="I10" s="151">
        <f>'[1]Podklady RZ'!I157</f>
        <v>936.23372500000016</v>
      </c>
      <c r="J10" s="230">
        <f>'[1]Podklady RZ'!J157</f>
        <v>1683.8709800000004</v>
      </c>
      <c r="K10" s="229">
        <f>'[1]Podklady RZ'!K157</f>
        <v>2342.8070509999998</v>
      </c>
      <c r="L10" s="151">
        <f>'[1]Podklady RZ'!L157</f>
        <v>3657.0961230000003</v>
      </c>
      <c r="M10" s="230">
        <f>'[1]Podklady RZ'!M157</f>
        <v>4804.3394089999983</v>
      </c>
      <c r="N10" s="151">
        <f t="shared" si="2"/>
        <v>33328.97838</v>
      </c>
      <c r="O10" s="11"/>
      <c r="T10" s="97"/>
    </row>
    <row r="11" spans="1:20">
      <c r="A11" s="124" t="s">
        <v>268</v>
      </c>
      <c r="B11" s="229">
        <f>'[1]Podklady RZ'!B158</f>
        <v>0.23499999999999999</v>
      </c>
      <c r="C11" s="151">
        <f>'[1]Podklady RZ'!C158</f>
        <v>0.18099999999999999</v>
      </c>
      <c r="D11" s="230">
        <f>'[1]Podklady RZ'!D158</f>
        <v>0.17399999999999999</v>
      </c>
      <c r="E11" s="229">
        <f>'[1]Podklady RZ'!E158</f>
        <v>0.13800000000000001</v>
      </c>
      <c r="F11" s="151">
        <f>'[1]Podklady RZ'!F158</f>
        <v>0</v>
      </c>
      <c r="G11" s="230">
        <f>'[1]Podklady RZ'!G158</f>
        <v>0</v>
      </c>
      <c r="H11" s="229">
        <f>'[1]Podklady RZ'!H158</f>
        <v>0</v>
      </c>
      <c r="I11" s="151">
        <f>'[1]Podklady RZ'!I158</f>
        <v>0</v>
      </c>
      <c r="J11" s="230">
        <f>'[1]Podklady RZ'!J158</f>
        <v>4.2999999999999997E-2</v>
      </c>
      <c r="K11" s="229">
        <f>'[1]Podklady RZ'!K158</f>
        <v>0</v>
      </c>
      <c r="L11" s="151">
        <f>'[1]Podklady RZ'!L158</f>
        <v>0</v>
      </c>
      <c r="M11" s="230">
        <f>'[1]Podklady RZ'!M158</f>
        <v>0</v>
      </c>
      <c r="N11" s="151">
        <f t="shared" si="2"/>
        <v>0.77100000000000002</v>
      </c>
      <c r="O11" s="11"/>
      <c r="T11" s="97"/>
    </row>
    <row r="12" spans="1:20">
      <c r="A12" s="124" t="s">
        <v>269</v>
      </c>
      <c r="B12" s="229">
        <f>'[1]Podklady RZ'!B159</f>
        <v>0</v>
      </c>
      <c r="C12" s="151">
        <f>'[1]Podklady RZ'!C159</f>
        <v>0</v>
      </c>
      <c r="D12" s="230">
        <f>'[1]Podklady RZ'!D159</f>
        <v>0</v>
      </c>
      <c r="E12" s="229">
        <f>'[1]Podklady RZ'!E159</f>
        <v>0</v>
      </c>
      <c r="F12" s="151">
        <f>'[1]Podklady RZ'!F159</f>
        <v>0</v>
      </c>
      <c r="G12" s="230">
        <f>'[1]Podklady RZ'!G159</f>
        <v>0</v>
      </c>
      <c r="H12" s="229">
        <f>'[1]Podklady RZ'!H159</f>
        <v>0</v>
      </c>
      <c r="I12" s="151">
        <f>'[1]Podklady RZ'!I159</f>
        <v>0</v>
      </c>
      <c r="J12" s="230">
        <f>'[1]Podklady RZ'!J159</f>
        <v>0</v>
      </c>
      <c r="K12" s="229">
        <f>'[1]Podklady RZ'!K159</f>
        <v>0</v>
      </c>
      <c r="L12" s="151">
        <f>'[1]Podklady RZ'!L159</f>
        <v>0</v>
      </c>
      <c r="M12" s="230">
        <f>'[1]Podklady RZ'!M159</f>
        <v>0</v>
      </c>
      <c r="N12" s="151">
        <f t="shared" si="2"/>
        <v>0</v>
      </c>
      <c r="O12" s="11"/>
      <c r="T12" s="97"/>
    </row>
    <row r="13" spans="1:20">
      <c r="A13" s="124" t="s">
        <v>270</v>
      </c>
      <c r="B13" s="229">
        <f>'[1]Podklady RZ'!B160</f>
        <v>0</v>
      </c>
      <c r="C13" s="151">
        <f>'[1]Podklady RZ'!C160</f>
        <v>0</v>
      </c>
      <c r="D13" s="230">
        <f>'[1]Podklady RZ'!D160</f>
        <v>0</v>
      </c>
      <c r="E13" s="229">
        <f>'[1]Podklady RZ'!E160</f>
        <v>0</v>
      </c>
      <c r="F13" s="151">
        <f>'[1]Podklady RZ'!F160</f>
        <v>0</v>
      </c>
      <c r="G13" s="230">
        <f>'[1]Podklady RZ'!G160</f>
        <v>0</v>
      </c>
      <c r="H13" s="229">
        <f>'[1]Podklady RZ'!H160</f>
        <v>0.11448999999999999</v>
      </c>
      <c r="I13" s="151">
        <f>'[1]Podklady RZ'!I160</f>
        <v>0</v>
      </c>
      <c r="J13" s="230">
        <f>'[1]Podklady RZ'!J160</f>
        <v>0</v>
      </c>
      <c r="K13" s="229">
        <f>'[1]Podklady RZ'!K160</f>
        <v>0</v>
      </c>
      <c r="L13" s="151">
        <f>'[1]Podklady RZ'!L160</f>
        <v>0</v>
      </c>
      <c r="M13" s="230">
        <f>'[1]Podklady RZ'!M160</f>
        <v>0</v>
      </c>
      <c r="N13" s="151">
        <f t="shared" si="2"/>
        <v>0.11448999999999999</v>
      </c>
      <c r="O13" s="11"/>
      <c r="T13" s="97"/>
    </row>
    <row r="14" spans="1:20">
      <c r="A14" s="126" t="s">
        <v>271</v>
      </c>
      <c r="B14" s="231">
        <f t="shared" ref="B14:M14" si="3">SUM(B15:B21)</f>
        <v>966.99145699999997</v>
      </c>
      <c r="C14" s="154">
        <f t="shared" si="3"/>
        <v>886.39317500000016</v>
      </c>
      <c r="D14" s="232">
        <f t="shared" si="3"/>
        <v>894.65779700000019</v>
      </c>
      <c r="E14" s="231">
        <f t="shared" si="3"/>
        <v>767.94796399999973</v>
      </c>
      <c r="F14" s="154">
        <f t="shared" si="3"/>
        <v>483.38606000000016</v>
      </c>
      <c r="G14" s="232">
        <f t="shared" si="3"/>
        <v>340.48033800000007</v>
      </c>
      <c r="H14" s="231">
        <f t="shared" si="3"/>
        <v>319.85250600000012</v>
      </c>
      <c r="I14" s="154">
        <f t="shared" si="3"/>
        <v>293.45476499999995</v>
      </c>
      <c r="J14" s="232">
        <f t="shared" si="3"/>
        <v>436.29165499999999</v>
      </c>
      <c r="K14" s="231">
        <f t="shared" si="3"/>
        <v>539.06400599999995</v>
      </c>
      <c r="L14" s="154">
        <f t="shared" si="3"/>
        <v>720.17369099999996</v>
      </c>
      <c r="M14" s="232">
        <f t="shared" si="3"/>
        <v>906.3753999999999</v>
      </c>
      <c r="N14" s="154">
        <f>SUM(N15:N21)</f>
        <v>7555.0688140000002</v>
      </c>
    </row>
    <row r="15" spans="1:20">
      <c r="A15" s="127" t="s">
        <v>272</v>
      </c>
      <c r="B15" s="229">
        <f>'[1]Podklady RZ'!B162</f>
        <v>78.162970999999999</v>
      </c>
      <c r="C15" s="151">
        <f>'[1]Podklady RZ'!C162</f>
        <v>72.203281999999987</v>
      </c>
      <c r="D15" s="230">
        <f>'[1]Podklady RZ'!D162</f>
        <v>69.860430999999991</v>
      </c>
      <c r="E15" s="229">
        <f>'[1]Podklady RZ'!E162</f>
        <v>43.468959000000005</v>
      </c>
      <c r="F15" s="151">
        <f>'[1]Podklady RZ'!F162</f>
        <v>19.010192</v>
      </c>
      <c r="G15" s="230">
        <f>'[1]Podklady RZ'!G162</f>
        <v>11.238153000000002</v>
      </c>
      <c r="H15" s="229">
        <f>'[1]Podklady RZ'!H162</f>
        <v>7.5275840000000001</v>
      </c>
      <c r="I15" s="151">
        <f>'[1]Podklady RZ'!I162</f>
        <v>11.4582</v>
      </c>
      <c r="J15" s="230">
        <f>'[1]Podklady RZ'!J162</f>
        <v>19.232569999999999</v>
      </c>
      <c r="K15" s="229">
        <f>'[1]Podklady RZ'!K162</f>
        <v>18.601544000000001</v>
      </c>
      <c r="L15" s="151">
        <f>'[1]Podklady RZ'!L162</f>
        <v>34.906382999999998</v>
      </c>
      <c r="M15" s="230">
        <f>'[1]Podklady RZ'!M162</f>
        <v>38.394663000000001</v>
      </c>
      <c r="N15" s="151">
        <f>SUM(B15:M15)</f>
        <v>424.06493199999994</v>
      </c>
      <c r="O15" s="11"/>
      <c r="T15" s="97"/>
    </row>
    <row r="16" spans="1:20">
      <c r="A16" s="127" t="s">
        <v>273</v>
      </c>
      <c r="B16" s="229">
        <f>'[1]Podklady RZ'!B163</f>
        <v>82.193860000000001</v>
      </c>
      <c r="C16" s="151">
        <f>'[1]Podklady RZ'!C163</f>
        <v>71.263089999999991</v>
      </c>
      <c r="D16" s="230">
        <f>'[1]Podklady RZ'!D163</f>
        <v>78.311019999999999</v>
      </c>
      <c r="E16" s="229">
        <f>'[1]Podklady RZ'!E163</f>
        <v>67.301149999999993</v>
      </c>
      <c r="F16" s="151">
        <f>'[1]Podklady RZ'!F163</f>
        <v>63.067639999999997</v>
      </c>
      <c r="G16" s="230">
        <f>'[1]Podklady RZ'!G163</f>
        <v>55.707089999999994</v>
      </c>
      <c r="H16" s="229">
        <f>'[1]Podklady RZ'!H163</f>
        <v>64.496409999999997</v>
      </c>
      <c r="I16" s="151">
        <f>'[1]Podklady RZ'!I163</f>
        <v>63.596919999999997</v>
      </c>
      <c r="J16" s="230">
        <f>'[1]Podklady RZ'!J163</f>
        <v>64.034220000000005</v>
      </c>
      <c r="K16" s="229">
        <f>'[1]Podklady RZ'!K163</f>
        <v>38.086410000000001</v>
      </c>
      <c r="L16" s="151">
        <f>'[1]Podklady RZ'!L163</f>
        <v>69.396720000000002</v>
      </c>
      <c r="M16" s="230">
        <f>'[1]Podklady RZ'!M163</f>
        <v>83.973230000000001</v>
      </c>
      <c r="N16" s="151">
        <f t="shared" ref="N16:N21" si="4">SUM(B16:M16)</f>
        <v>801.42775999999981</v>
      </c>
      <c r="O16" s="11"/>
      <c r="T16" s="97"/>
    </row>
    <row r="17" spans="1:20">
      <c r="A17" s="127" t="s">
        <v>274</v>
      </c>
      <c r="B17" s="229">
        <f>'[1]Podklady RZ'!B164</f>
        <v>0</v>
      </c>
      <c r="C17" s="151">
        <f>'[1]Podklady RZ'!C164</f>
        <v>0</v>
      </c>
      <c r="D17" s="230">
        <f>'[1]Podklady RZ'!D164</f>
        <v>0</v>
      </c>
      <c r="E17" s="229">
        <f>'[1]Podklady RZ'!E164</f>
        <v>0</v>
      </c>
      <c r="F17" s="151">
        <f>'[1]Podklady RZ'!F164</f>
        <v>0</v>
      </c>
      <c r="G17" s="230">
        <f>'[1]Podklady RZ'!G164</f>
        <v>0</v>
      </c>
      <c r="H17" s="229">
        <f>'[1]Podklady RZ'!H164</f>
        <v>0</v>
      </c>
      <c r="I17" s="151">
        <f>'[1]Podklady RZ'!I164</f>
        <v>0</v>
      </c>
      <c r="J17" s="230">
        <f>'[1]Podklady RZ'!J164</f>
        <v>0</v>
      </c>
      <c r="K17" s="229">
        <f>'[1]Podklady RZ'!K164</f>
        <v>0</v>
      </c>
      <c r="L17" s="151">
        <f>'[1]Podklady RZ'!L164</f>
        <v>0</v>
      </c>
      <c r="M17" s="230">
        <f>'[1]Podklady RZ'!M164</f>
        <v>0</v>
      </c>
      <c r="N17" s="151">
        <f t="shared" si="4"/>
        <v>0</v>
      </c>
      <c r="O17" s="11"/>
      <c r="T17" s="97"/>
    </row>
    <row r="18" spans="1:20">
      <c r="A18" s="127" t="s">
        <v>275</v>
      </c>
      <c r="B18" s="229">
        <f>'[1]Podklady RZ'!B165</f>
        <v>0</v>
      </c>
      <c r="C18" s="151">
        <f>'[1]Podklady RZ'!C165</f>
        <v>0</v>
      </c>
      <c r="D18" s="230">
        <f>'[1]Podklady RZ'!D165</f>
        <v>0</v>
      </c>
      <c r="E18" s="229">
        <f>'[1]Podklady RZ'!E165</f>
        <v>0</v>
      </c>
      <c r="F18" s="151">
        <f>'[1]Podklady RZ'!F165</f>
        <v>0</v>
      </c>
      <c r="G18" s="230">
        <f>'[1]Podklady RZ'!G165</f>
        <v>0</v>
      </c>
      <c r="H18" s="229">
        <f>'[1]Podklady RZ'!H165</f>
        <v>0</v>
      </c>
      <c r="I18" s="151">
        <f>'[1]Podklady RZ'!I165</f>
        <v>0</v>
      </c>
      <c r="J18" s="230">
        <f>'[1]Podklady RZ'!J165</f>
        <v>0</v>
      </c>
      <c r="K18" s="229">
        <f>'[1]Podklady RZ'!K165</f>
        <v>0</v>
      </c>
      <c r="L18" s="151">
        <f>'[1]Podklady RZ'!L165</f>
        <v>0</v>
      </c>
      <c r="M18" s="230">
        <f>'[1]Podklady RZ'!M165</f>
        <v>0</v>
      </c>
      <c r="N18" s="151">
        <f t="shared" si="4"/>
        <v>0</v>
      </c>
      <c r="O18" s="11"/>
      <c r="T18" s="97"/>
    </row>
    <row r="19" spans="1:20">
      <c r="A19" s="127" t="s">
        <v>276</v>
      </c>
      <c r="B19" s="229">
        <f>'[1]Podklady RZ'!B166</f>
        <v>0</v>
      </c>
      <c r="C19" s="151">
        <f>'[1]Podklady RZ'!C166</f>
        <v>0</v>
      </c>
      <c r="D19" s="230">
        <f>'[1]Podklady RZ'!D166</f>
        <v>0.90748099999999998</v>
      </c>
      <c r="E19" s="229">
        <f>'[1]Podklady RZ'!E166</f>
        <v>0</v>
      </c>
      <c r="F19" s="151">
        <f>'[1]Podklady RZ'!F166</f>
        <v>0</v>
      </c>
      <c r="G19" s="230">
        <f>'[1]Podklady RZ'!G166</f>
        <v>0</v>
      </c>
      <c r="H19" s="229">
        <f>'[1]Podklady RZ'!H166</f>
        <v>7.0836999999999997E-2</v>
      </c>
      <c r="I19" s="151">
        <f>'[1]Podklady RZ'!I166</f>
        <v>0</v>
      </c>
      <c r="J19" s="230">
        <f>'[1]Podklady RZ'!J166</f>
        <v>0</v>
      </c>
      <c r="K19" s="229">
        <f>'[1]Podklady RZ'!K166</f>
        <v>0</v>
      </c>
      <c r="L19" s="151">
        <f>'[1]Podklady RZ'!L166</f>
        <v>0</v>
      </c>
      <c r="M19" s="230">
        <f>'[1]Podklady RZ'!M166</f>
        <v>0</v>
      </c>
      <c r="N19" s="151">
        <f t="shared" si="4"/>
        <v>0.97831800000000002</v>
      </c>
      <c r="O19" s="11"/>
      <c r="T19" s="97"/>
    </row>
    <row r="20" spans="1:20">
      <c r="A20" s="127" t="s">
        <v>277</v>
      </c>
      <c r="B20" s="229">
        <f>'[1]Podklady RZ'!B167</f>
        <v>752.97615799999994</v>
      </c>
      <c r="C20" s="151">
        <f>'[1]Podklady RZ'!C167</f>
        <v>699.70510500000012</v>
      </c>
      <c r="D20" s="230">
        <f>'[1]Podklady RZ'!D167</f>
        <v>704.07742700000017</v>
      </c>
      <c r="E20" s="229">
        <f>'[1]Podklady RZ'!E167</f>
        <v>626.98357399999975</v>
      </c>
      <c r="F20" s="151">
        <f>'[1]Podklady RZ'!F167</f>
        <v>388.63917400000014</v>
      </c>
      <c r="G20" s="230">
        <f>'[1]Podklady RZ'!G167</f>
        <v>263.32111500000008</v>
      </c>
      <c r="H20" s="229">
        <f>'[1]Podklady RZ'!H167</f>
        <v>238.47338700000009</v>
      </c>
      <c r="I20" s="151">
        <f>'[1]Podklady RZ'!I167</f>
        <v>210.28151099999997</v>
      </c>
      <c r="J20" s="230">
        <f>'[1]Podklady RZ'!J167</f>
        <v>339.21470499999998</v>
      </c>
      <c r="K20" s="229">
        <f>'[1]Podklady RZ'!K167</f>
        <v>464.86524299999996</v>
      </c>
      <c r="L20" s="151">
        <f>'[1]Podklady RZ'!L167</f>
        <v>578.58497599999998</v>
      </c>
      <c r="M20" s="230">
        <f>'[1]Podklady RZ'!M167</f>
        <v>730.49734499999988</v>
      </c>
      <c r="N20" s="151">
        <f t="shared" si="4"/>
        <v>5997.6197200000006</v>
      </c>
      <c r="O20" s="11"/>
      <c r="T20" s="97"/>
    </row>
    <row r="21" spans="1:20">
      <c r="A21" s="124" t="s">
        <v>278</v>
      </c>
      <c r="B21" s="229">
        <f>'[1]Podklady RZ'!B168</f>
        <v>53.658467999999985</v>
      </c>
      <c r="C21" s="151">
        <f>'[1]Podklady RZ'!C168</f>
        <v>43.221698000000004</v>
      </c>
      <c r="D21" s="230">
        <f>'[1]Podklady RZ'!D168</f>
        <v>41.501437999999993</v>
      </c>
      <c r="E21" s="229">
        <f>'[1]Podklady RZ'!E168</f>
        <v>30.194281000000004</v>
      </c>
      <c r="F21" s="151">
        <f>'[1]Podklady RZ'!F168</f>
        <v>12.669054000000001</v>
      </c>
      <c r="G21" s="230">
        <f>'[1]Podklady RZ'!G168</f>
        <v>10.213979999999999</v>
      </c>
      <c r="H21" s="229">
        <f>'[1]Podklady RZ'!H168</f>
        <v>9.2842880000000001</v>
      </c>
      <c r="I21" s="151">
        <f>'[1]Podklady RZ'!I168</f>
        <v>8.1181339999999995</v>
      </c>
      <c r="J21" s="230">
        <f>'[1]Podklady RZ'!J168</f>
        <v>13.81016</v>
      </c>
      <c r="K21" s="229">
        <f>'[1]Podklady RZ'!K168</f>
        <v>17.510809000000002</v>
      </c>
      <c r="L21" s="151">
        <f>'[1]Podklady RZ'!L168</f>
        <v>37.285611999999993</v>
      </c>
      <c r="M21" s="230">
        <f>'[1]Podklady RZ'!M168</f>
        <v>53.510161999999994</v>
      </c>
      <c r="N21" s="151">
        <f t="shared" si="4"/>
        <v>330.97808399999991</v>
      </c>
      <c r="O21" s="11"/>
      <c r="T21" s="97"/>
    </row>
    <row r="22" spans="1:20">
      <c r="A22" s="126" t="s">
        <v>279</v>
      </c>
      <c r="B22" s="231">
        <f t="shared" ref="B22:N22" si="5">SUM(B23:B25)</f>
        <v>66.313162000000005</v>
      </c>
      <c r="C22" s="154">
        <f t="shared" si="5"/>
        <v>55.953565000000005</v>
      </c>
      <c r="D22" s="232">
        <f t="shared" si="5"/>
        <v>60.537046000000018</v>
      </c>
      <c r="E22" s="231">
        <f t="shared" si="5"/>
        <v>56.986656999999994</v>
      </c>
      <c r="F22" s="154">
        <f t="shared" si="5"/>
        <v>43.327052000000002</v>
      </c>
      <c r="G22" s="232">
        <f t="shared" si="5"/>
        <v>34.956862000000001</v>
      </c>
      <c r="H22" s="231">
        <f t="shared" si="5"/>
        <v>31.483512000000001</v>
      </c>
      <c r="I22" s="154">
        <f t="shared" si="5"/>
        <v>31.539184999999996</v>
      </c>
      <c r="J22" s="232">
        <f t="shared" si="5"/>
        <v>39.859686000000004</v>
      </c>
      <c r="K22" s="231">
        <f t="shared" si="5"/>
        <v>52.333908000000001</v>
      </c>
      <c r="L22" s="154">
        <f t="shared" si="5"/>
        <v>60.949892999999975</v>
      </c>
      <c r="M22" s="232">
        <f t="shared" si="5"/>
        <v>68.266539999999992</v>
      </c>
      <c r="N22" s="154">
        <f t="shared" si="5"/>
        <v>602.50706800000012</v>
      </c>
    </row>
    <row r="23" spans="1:20">
      <c r="A23" s="124" t="s">
        <v>280</v>
      </c>
      <c r="B23" s="229">
        <f>'[1]Podklady RZ'!B170</f>
        <v>4.3650000000000002</v>
      </c>
      <c r="C23" s="151">
        <f>'[1]Podklady RZ'!C170</f>
        <v>3.9870000000000001</v>
      </c>
      <c r="D23" s="230">
        <f>'[1]Podklady RZ'!D170</f>
        <v>4.49</v>
      </c>
      <c r="E23" s="229">
        <f>'[1]Podklady RZ'!E170</f>
        <v>8.5839999999999996</v>
      </c>
      <c r="F23" s="151">
        <f>'[1]Podklady RZ'!F170</f>
        <v>7.2640000000000002</v>
      </c>
      <c r="G23" s="230">
        <f>'[1]Podklady RZ'!G170</f>
        <v>5.391</v>
      </c>
      <c r="H23" s="229">
        <f>'[1]Podklady RZ'!H170</f>
        <v>4.5199999999999996</v>
      </c>
      <c r="I23" s="151">
        <f>'[1]Podklady RZ'!I170</f>
        <v>5.0670000000000002</v>
      </c>
      <c r="J23" s="230">
        <f>'[1]Podklady RZ'!J170</f>
        <v>5.4539999999999997</v>
      </c>
      <c r="K23" s="229">
        <f>'[1]Podklady RZ'!K170</f>
        <v>8.6440000000000001</v>
      </c>
      <c r="L23" s="151">
        <f>'[1]Podklady RZ'!L170</f>
        <v>8.3279999999999994</v>
      </c>
      <c r="M23" s="230">
        <f>'[1]Podklady RZ'!M170</f>
        <v>7.2830000000000004</v>
      </c>
      <c r="N23" s="151">
        <f>SUM(B23:M23)</f>
        <v>73.376999999999995</v>
      </c>
      <c r="O23" s="88"/>
      <c r="T23" s="97"/>
    </row>
    <row r="24" spans="1:20">
      <c r="A24" s="124" t="s">
        <v>281</v>
      </c>
      <c r="B24" s="229">
        <f>'[1]Podklady RZ'!B171</f>
        <v>0.51782000000000006</v>
      </c>
      <c r="C24" s="151">
        <f>'[1]Podklady RZ'!C171</f>
        <v>0.69232799999999994</v>
      </c>
      <c r="D24" s="230">
        <f>'[1]Podklady RZ'!D171</f>
        <v>0.80798900000000007</v>
      </c>
      <c r="E24" s="229">
        <f>'[1]Podklady RZ'!E171</f>
        <v>0.430178</v>
      </c>
      <c r="F24" s="151">
        <f>'[1]Podklady RZ'!F171</f>
        <v>0.81556400000000007</v>
      </c>
      <c r="G24" s="230">
        <f>'[1]Podklady RZ'!G171</f>
        <v>0.653779</v>
      </c>
      <c r="H24" s="229">
        <f>'[1]Podklady RZ'!H171</f>
        <v>0.59389899999999995</v>
      </c>
      <c r="I24" s="151">
        <f>'[1]Podklady RZ'!I171</f>
        <v>0.66240699999999997</v>
      </c>
      <c r="J24" s="230">
        <f>'[1]Podklady RZ'!J171</f>
        <v>0.61838099999999996</v>
      </c>
      <c r="K24" s="229">
        <f>'[1]Podklady RZ'!K171</f>
        <v>0.77513699999999996</v>
      </c>
      <c r="L24" s="151">
        <f>'[1]Podklady RZ'!L171</f>
        <v>0.65583799999999992</v>
      </c>
      <c r="M24" s="230">
        <f>'[1]Podklady RZ'!M171</f>
        <v>0.58473800000000009</v>
      </c>
      <c r="N24" s="151">
        <f t="shared" ref="N24:N25" si="6">SUM(B24:M24)</f>
        <v>7.8080580000000008</v>
      </c>
      <c r="O24" s="88"/>
      <c r="T24" s="97"/>
    </row>
    <row r="25" spans="1:20">
      <c r="A25" s="124" t="s">
        <v>282</v>
      </c>
      <c r="B25" s="229">
        <f>'[1]Podklady RZ'!B172</f>
        <v>61.430342000000003</v>
      </c>
      <c r="C25" s="151">
        <f>'[1]Podklady RZ'!C172</f>
        <v>51.274237000000007</v>
      </c>
      <c r="D25" s="230">
        <f>'[1]Podklady RZ'!D172</f>
        <v>55.239057000000017</v>
      </c>
      <c r="E25" s="229">
        <f>'[1]Podklady RZ'!E172</f>
        <v>47.972478999999993</v>
      </c>
      <c r="F25" s="151">
        <f>'[1]Podklady RZ'!F172</f>
        <v>35.247488000000004</v>
      </c>
      <c r="G25" s="230">
        <f>'[1]Podklady RZ'!G172</f>
        <v>28.912082999999999</v>
      </c>
      <c r="H25" s="229">
        <f>'[1]Podklady RZ'!H172</f>
        <v>26.369613000000001</v>
      </c>
      <c r="I25" s="151">
        <f>'[1]Podklady RZ'!I172</f>
        <v>25.809777999999998</v>
      </c>
      <c r="J25" s="230">
        <f>'[1]Podklady RZ'!J172</f>
        <v>33.787305000000003</v>
      </c>
      <c r="K25" s="229">
        <f>'[1]Podklady RZ'!K172</f>
        <v>42.914771000000002</v>
      </c>
      <c r="L25" s="151">
        <f>'[1]Podklady RZ'!L172</f>
        <v>51.966054999999976</v>
      </c>
      <c r="M25" s="230">
        <f>'[1]Podklady RZ'!M172</f>
        <v>60.398801999999996</v>
      </c>
      <c r="N25" s="151">
        <f t="shared" si="6"/>
        <v>521.32201000000009</v>
      </c>
      <c r="O25" s="88"/>
      <c r="T25" s="97"/>
    </row>
    <row r="26" spans="1:20">
      <c r="A26" s="4"/>
      <c r="B26" s="4"/>
      <c r="C26" s="4"/>
      <c r="D26" s="4"/>
      <c r="E26" s="4"/>
      <c r="F26" s="4"/>
      <c r="G26" s="4"/>
      <c r="H26" s="4"/>
      <c r="I26" s="4"/>
      <c r="J26" s="4"/>
      <c r="K26" s="4"/>
      <c r="L26" s="4"/>
      <c r="M26" s="4"/>
      <c r="N26" s="3"/>
      <c r="O26" s="4"/>
      <c r="P26" s="4"/>
      <c r="Q26" s="4"/>
      <c r="R26" s="4"/>
      <c r="S26" s="4"/>
      <c r="T26" s="4"/>
    </row>
    <row r="27" spans="1:20">
      <c r="A27" s="10"/>
      <c r="B27" s="10"/>
      <c r="C27" s="10"/>
      <c r="D27" s="10"/>
      <c r="E27" s="10"/>
      <c r="F27" s="10"/>
      <c r="G27" s="10"/>
      <c r="H27" s="10"/>
      <c r="I27" s="10"/>
      <c r="J27" s="10"/>
    </row>
    <row r="28" spans="1:20">
      <c r="A28" s="10"/>
      <c r="B28" s="10"/>
      <c r="C28" s="10"/>
      <c r="D28" s="10"/>
      <c r="E28" s="10"/>
      <c r="F28" s="10"/>
      <c r="G28" s="10"/>
      <c r="H28" s="10"/>
      <c r="I28" s="10"/>
      <c r="J28" s="10"/>
    </row>
    <row r="29" spans="1:20">
      <c r="A29" s="10"/>
      <c r="B29" s="10"/>
      <c r="C29" s="10"/>
      <c r="D29" s="10"/>
      <c r="E29" s="10"/>
      <c r="F29" s="10"/>
      <c r="G29" s="10"/>
      <c r="H29" s="10"/>
      <c r="I29" s="10"/>
      <c r="J29" s="10"/>
    </row>
    <row r="30" spans="1:20">
      <c r="A30" s="10"/>
      <c r="B30" s="10"/>
      <c r="C30" s="10"/>
      <c r="D30" s="10"/>
      <c r="E30" s="10"/>
      <c r="F30" s="10"/>
      <c r="G30" s="10"/>
      <c r="H30" s="10"/>
      <c r="I30" s="10"/>
      <c r="J30" s="10"/>
    </row>
    <row r="31" spans="1:20">
      <c r="A31" s="10"/>
      <c r="B31" s="10"/>
      <c r="C31" s="10"/>
      <c r="D31" s="10"/>
      <c r="E31" s="10"/>
      <c r="F31" s="10"/>
      <c r="G31" s="10"/>
      <c r="H31" s="10"/>
      <c r="I31" s="10"/>
      <c r="J31" s="10"/>
    </row>
    <row r="32" spans="1:20">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mergeCells count="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tabColor rgb="FFFFFF00"/>
  </sheetPr>
  <dimension ref="A1:T36"/>
  <sheetViews>
    <sheetView showGridLines="0" view="pageBreakPreview" zoomScaleNormal="100" zoomScaleSheetLayoutView="100" workbookViewId="0"/>
  </sheetViews>
  <sheetFormatPr defaultColWidth="9.140625" defaultRowHeight="12"/>
  <cols>
    <col min="1" max="1" width="24" style="7" customWidth="1"/>
    <col min="2" max="13" width="10" style="7" customWidth="1"/>
    <col min="14" max="14" width="9.140625" style="7" customWidth="1"/>
    <col min="15" max="16384" width="9.140625" style="7"/>
  </cols>
  <sheetData>
    <row r="1" spans="1:20" ht="23.25">
      <c r="A1" s="137" t="s">
        <v>372</v>
      </c>
      <c r="M1" s="197" t="str">
        <f>'3'!N1</f>
        <v>2022</v>
      </c>
    </row>
    <row r="2" spans="1:20" ht="6" customHeight="1"/>
    <row r="3" spans="1:20">
      <c r="A3" s="265"/>
      <c r="B3" s="266" t="s">
        <v>202</v>
      </c>
      <c r="C3" s="267"/>
      <c r="D3" s="268"/>
      <c r="E3" s="266" t="s">
        <v>203</v>
      </c>
      <c r="F3" s="267"/>
      <c r="G3" s="268"/>
      <c r="H3" s="266" t="s">
        <v>204</v>
      </c>
      <c r="I3" s="267"/>
      <c r="J3" s="268"/>
      <c r="K3" s="267" t="s">
        <v>205</v>
      </c>
      <c r="L3" s="267"/>
      <c r="M3" s="267"/>
    </row>
    <row r="4" spans="1:20">
      <c r="A4" s="265"/>
      <c r="B4" s="227" t="s">
        <v>206</v>
      </c>
      <c r="C4" s="155" t="s">
        <v>207</v>
      </c>
      <c r="D4" s="228" t="s">
        <v>208</v>
      </c>
      <c r="E4" s="227" t="s">
        <v>209</v>
      </c>
      <c r="F4" s="155" t="s">
        <v>210</v>
      </c>
      <c r="G4" s="228" t="s">
        <v>211</v>
      </c>
      <c r="H4" s="227" t="s">
        <v>212</v>
      </c>
      <c r="I4" s="155" t="s">
        <v>213</v>
      </c>
      <c r="J4" s="228" t="s">
        <v>214</v>
      </c>
      <c r="K4" s="155" t="s">
        <v>215</v>
      </c>
      <c r="L4" s="155" t="s">
        <v>216</v>
      </c>
      <c r="M4" s="155" t="s">
        <v>217</v>
      </c>
    </row>
    <row r="5" spans="1:20">
      <c r="A5" s="267" t="s">
        <v>283</v>
      </c>
      <c r="B5" s="271">
        <f>D6</f>
        <v>38925.95835999999</v>
      </c>
      <c r="C5" s="260"/>
      <c r="D5" s="272"/>
      <c r="E5" s="271">
        <f>G6</f>
        <v>38877.020359999995</v>
      </c>
      <c r="F5" s="260"/>
      <c r="G5" s="272"/>
      <c r="H5" s="271">
        <f>J6</f>
        <v>38667.130359999996</v>
      </c>
      <c r="I5" s="260"/>
      <c r="J5" s="272"/>
      <c r="K5" s="260">
        <f>M6</f>
        <v>38105.257359999996</v>
      </c>
      <c r="L5" s="260"/>
      <c r="M5" s="260"/>
    </row>
    <row r="6" spans="1:20">
      <c r="A6" s="267"/>
      <c r="B6" s="231">
        <f>SUM(B7:B20)</f>
        <v>38886.626359999987</v>
      </c>
      <c r="C6" s="154">
        <f t="shared" ref="C6:M6" si="0">SUM(C7:C20)</f>
        <v>38923.661359999991</v>
      </c>
      <c r="D6" s="232">
        <f t="shared" si="0"/>
        <v>38925.95835999999</v>
      </c>
      <c r="E6" s="231">
        <f t="shared" si="0"/>
        <v>38877.849359999993</v>
      </c>
      <c r="F6" s="154">
        <f t="shared" si="0"/>
        <v>38881.018359999995</v>
      </c>
      <c r="G6" s="232">
        <f t="shared" si="0"/>
        <v>38877.020359999995</v>
      </c>
      <c r="H6" s="231">
        <f t="shared" si="0"/>
        <v>38664.036359999998</v>
      </c>
      <c r="I6" s="154">
        <f t="shared" si="0"/>
        <v>38667.426359999998</v>
      </c>
      <c r="J6" s="232">
        <f t="shared" si="0"/>
        <v>38667.130359999996</v>
      </c>
      <c r="K6" s="154">
        <f t="shared" si="0"/>
        <v>38134.226359999993</v>
      </c>
      <c r="L6" s="154">
        <f t="shared" si="0"/>
        <v>38111.617359999997</v>
      </c>
      <c r="M6" s="154">
        <f t="shared" si="0"/>
        <v>38105.257359999996</v>
      </c>
    </row>
    <row r="7" spans="1:20">
      <c r="A7" s="124" t="s">
        <v>284</v>
      </c>
      <c r="B7" s="229">
        <f>'[1]Podklady RZ'!B180</f>
        <v>2103.4419999999986</v>
      </c>
      <c r="C7" s="151">
        <f>'[1]Podklady RZ'!C180</f>
        <v>2103.1209999999992</v>
      </c>
      <c r="D7" s="230">
        <f>'[1]Podklady RZ'!D180</f>
        <v>2103.1209999999992</v>
      </c>
      <c r="E7" s="229">
        <f>'[1]Podklady RZ'!E180</f>
        <v>2110.1879999999996</v>
      </c>
      <c r="F7" s="151">
        <f>'[1]Podklady RZ'!F180</f>
        <v>2111.1059999999993</v>
      </c>
      <c r="G7" s="230">
        <f>'[1]Podklady RZ'!G180</f>
        <v>2111.1059999999993</v>
      </c>
      <c r="H7" s="229">
        <f>'[1]Podklady RZ'!H180</f>
        <v>2103.9919999999993</v>
      </c>
      <c r="I7" s="151">
        <f>'[1]Podklady RZ'!I180</f>
        <v>2104.9099999999994</v>
      </c>
      <c r="J7" s="230">
        <f>'[1]Podklady RZ'!J180</f>
        <v>2104.9099999999994</v>
      </c>
      <c r="K7" s="151">
        <f>'[1]Podklady RZ'!K180</f>
        <v>1637.662</v>
      </c>
      <c r="L7" s="151">
        <f>'[1]Podklady RZ'!L180</f>
        <v>1592.5570000000002</v>
      </c>
      <c r="M7" s="151">
        <f>'[1]Podklady RZ'!M180</f>
        <v>1592.5570000000002</v>
      </c>
      <c r="T7" s="39"/>
    </row>
    <row r="8" spans="1:20">
      <c r="A8" s="124" t="s">
        <v>285</v>
      </c>
      <c r="B8" s="229">
        <f>'[1]Podklady RZ'!B181</f>
        <v>2174.099000000002</v>
      </c>
      <c r="C8" s="151">
        <f>'[1]Podklady RZ'!C181</f>
        <v>2174.8800000000019</v>
      </c>
      <c r="D8" s="230">
        <f>'[1]Podklady RZ'!D181</f>
        <v>2174.9450000000015</v>
      </c>
      <c r="E8" s="229">
        <f>'[1]Podklady RZ'!E181</f>
        <v>2174.9440000000018</v>
      </c>
      <c r="F8" s="151">
        <f>'[1]Podklady RZ'!F181</f>
        <v>2174.9440000000018</v>
      </c>
      <c r="G8" s="230">
        <f>'[1]Podklady RZ'!G181</f>
        <v>2174.9440000000018</v>
      </c>
      <c r="H8" s="229">
        <f>'[1]Podklady RZ'!H181</f>
        <v>2174.8900000000017</v>
      </c>
      <c r="I8" s="151">
        <f>'[1]Podklady RZ'!I181</f>
        <v>2174.9270000000015</v>
      </c>
      <c r="J8" s="230">
        <f>'[1]Podklady RZ'!J181</f>
        <v>2174.9270000000015</v>
      </c>
      <c r="K8" s="151">
        <f>'[1]Podklady RZ'!K181</f>
        <v>2174.9270000000015</v>
      </c>
      <c r="L8" s="151">
        <f>'[1]Podklady RZ'!L181</f>
        <v>2174.9270000000015</v>
      </c>
      <c r="M8" s="151">
        <f>'[1]Podklady RZ'!M181</f>
        <v>2174.9270000000015</v>
      </c>
      <c r="T8" s="39"/>
    </row>
    <row r="9" spans="1:20">
      <c r="A9" s="124" t="s">
        <v>286</v>
      </c>
      <c r="B9" s="229">
        <f>'[1]Podklady RZ'!B182</f>
        <v>1876.6399999999983</v>
      </c>
      <c r="C9" s="151">
        <f>'[1]Podklady RZ'!C182</f>
        <v>1875.5789999999984</v>
      </c>
      <c r="D9" s="230">
        <f>'[1]Podklady RZ'!D182</f>
        <v>1876.5169999999982</v>
      </c>
      <c r="E9" s="229">
        <f>'[1]Podklady RZ'!E182</f>
        <v>1757.4159999999981</v>
      </c>
      <c r="F9" s="151">
        <f>'[1]Podklady RZ'!F182</f>
        <v>1757.3709999999983</v>
      </c>
      <c r="G9" s="230">
        <f>'[1]Podklady RZ'!G182</f>
        <v>1757.3709999999983</v>
      </c>
      <c r="H9" s="229">
        <f>'[1]Podklady RZ'!H182</f>
        <v>1753.141999999998</v>
      </c>
      <c r="I9" s="151">
        <f>'[1]Podklady RZ'!I182</f>
        <v>1753.141999999998</v>
      </c>
      <c r="J9" s="230">
        <f>'[1]Podklady RZ'!J182</f>
        <v>1753.141999999998</v>
      </c>
      <c r="K9" s="151">
        <f>'[1]Podklady RZ'!K182</f>
        <v>1744.947999999998</v>
      </c>
      <c r="L9" s="151">
        <f>'[1]Podklady RZ'!L182</f>
        <v>1744.947999999998</v>
      </c>
      <c r="M9" s="151">
        <f>'[1]Podklady RZ'!M182</f>
        <v>1744.9359999999981</v>
      </c>
      <c r="T9" s="39"/>
    </row>
    <row r="10" spans="1:20">
      <c r="A10" s="124" t="s">
        <v>287</v>
      </c>
      <c r="B10" s="229">
        <f>'[1]Podklady RZ'!B183</f>
        <v>2833.8580000000002</v>
      </c>
      <c r="C10" s="151">
        <f>'[1]Podklady RZ'!C183</f>
        <v>2833.8580000000002</v>
      </c>
      <c r="D10" s="230">
        <f>'[1]Podklady RZ'!D183</f>
        <v>2833.8580000000002</v>
      </c>
      <c r="E10" s="229">
        <f>'[1]Podklady RZ'!E183</f>
        <v>2824.6530000000002</v>
      </c>
      <c r="F10" s="151">
        <f>'[1]Podklady RZ'!F183</f>
        <v>2824.6530000000002</v>
      </c>
      <c r="G10" s="230">
        <f>'[1]Podklady RZ'!G183</f>
        <v>2824.6530000000002</v>
      </c>
      <c r="H10" s="229">
        <f>'[1]Podklady RZ'!H183</f>
        <v>2824.6530000000002</v>
      </c>
      <c r="I10" s="151">
        <f>'[1]Podklady RZ'!I183</f>
        <v>2824.6530000000002</v>
      </c>
      <c r="J10" s="230">
        <f>'[1]Podklady RZ'!J183</f>
        <v>2824.6530000000002</v>
      </c>
      <c r="K10" s="151">
        <f>'[1]Podklady RZ'!K183</f>
        <v>2824.6530000000002</v>
      </c>
      <c r="L10" s="151">
        <f>'[1]Podklady RZ'!L183</f>
        <v>2824.6530000000002</v>
      </c>
      <c r="M10" s="151">
        <f>'[1]Podklady RZ'!M183</f>
        <v>2824.6250000000005</v>
      </c>
      <c r="T10" s="39"/>
    </row>
    <row r="11" spans="1:20">
      <c r="A11" s="124" t="s">
        <v>288</v>
      </c>
      <c r="B11" s="229">
        <f>'[1]Podklady RZ'!B184</f>
        <v>608.68700000000035</v>
      </c>
      <c r="C11" s="151">
        <f>'[1]Podklady RZ'!C184</f>
        <v>608.69000000000028</v>
      </c>
      <c r="D11" s="230">
        <f>'[1]Podklady RZ'!D184</f>
        <v>608.69000000000028</v>
      </c>
      <c r="E11" s="229">
        <f>'[1]Podklady RZ'!E184</f>
        <v>611.18700000000024</v>
      </c>
      <c r="F11" s="151">
        <f>'[1]Podklady RZ'!F184</f>
        <v>612.24400000000026</v>
      </c>
      <c r="G11" s="230">
        <f>'[1]Podklady RZ'!G184</f>
        <v>609.15500000000031</v>
      </c>
      <c r="H11" s="229">
        <f>'[1]Podklady RZ'!H184</f>
        <v>609.14500000000032</v>
      </c>
      <c r="I11" s="151">
        <f>'[1]Podklady RZ'!I184</f>
        <v>611.34900000000027</v>
      </c>
      <c r="J11" s="230">
        <f>'[1]Podklady RZ'!J184</f>
        <v>611.34900000000027</v>
      </c>
      <c r="K11" s="151">
        <f>'[1]Podklady RZ'!K184</f>
        <v>611.34900000000027</v>
      </c>
      <c r="L11" s="151">
        <f>'[1]Podklady RZ'!L184</f>
        <v>611.34900000000027</v>
      </c>
      <c r="M11" s="151">
        <f>'[1]Podklady RZ'!M184</f>
        <v>611.34900000000027</v>
      </c>
      <c r="T11" s="39"/>
    </row>
    <row r="12" spans="1:20">
      <c r="A12" s="124" t="s">
        <v>289</v>
      </c>
      <c r="B12" s="229">
        <f>'[1]Podklady RZ'!B185</f>
        <v>1068.6844999999998</v>
      </c>
      <c r="C12" s="151">
        <f>'[1]Podklady RZ'!C185</f>
        <v>1068.6824999999997</v>
      </c>
      <c r="D12" s="230">
        <f>'[1]Podklady RZ'!D185</f>
        <v>1068.6824999999997</v>
      </c>
      <c r="E12" s="229">
        <f>'[1]Podklady RZ'!E185</f>
        <v>1068.7424999999998</v>
      </c>
      <c r="F12" s="151">
        <f>'[1]Podklady RZ'!F185</f>
        <v>1068.7424999999998</v>
      </c>
      <c r="G12" s="230">
        <f>'[1]Podklady RZ'!G185</f>
        <v>1068.7424999999998</v>
      </c>
      <c r="H12" s="229">
        <f>'[1]Podklady RZ'!H185</f>
        <v>1068.7424999999998</v>
      </c>
      <c r="I12" s="151">
        <f>'[1]Podklady RZ'!I185</f>
        <v>1068.7434999999998</v>
      </c>
      <c r="J12" s="230">
        <f>'[1]Podklady RZ'!J185</f>
        <v>1068.7424999999998</v>
      </c>
      <c r="K12" s="151">
        <f>'[1]Podklady RZ'!K185</f>
        <v>1068.3525</v>
      </c>
      <c r="L12" s="151">
        <f>'[1]Podklady RZ'!L185</f>
        <v>1068.3525</v>
      </c>
      <c r="M12" s="151">
        <f>'[1]Podklady RZ'!M185</f>
        <v>1068.3525</v>
      </c>
      <c r="T12" s="39"/>
    </row>
    <row r="13" spans="1:20">
      <c r="A13" s="124" t="s">
        <v>290</v>
      </c>
      <c r="B13" s="229">
        <f>'[1]Podklady RZ'!B186</f>
        <v>484.17200000000003</v>
      </c>
      <c r="C13" s="151">
        <f>'[1]Podklady RZ'!C186</f>
        <v>485.33600000000001</v>
      </c>
      <c r="D13" s="230">
        <f>'[1]Podklady RZ'!D186</f>
        <v>485.33600000000001</v>
      </c>
      <c r="E13" s="229">
        <f>'[1]Podklady RZ'!E186</f>
        <v>484.68500000000006</v>
      </c>
      <c r="F13" s="151">
        <f>'[1]Podklady RZ'!F186</f>
        <v>484.68700000000001</v>
      </c>
      <c r="G13" s="230">
        <f>'[1]Podklady RZ'!G186</f>
        <v>484.68700000000001</v>
      </c>
      <c r="H13" s="229">
        <f>'[1]Podklady RZ'!H186</f>
        <v>484.68700000000001</v>
      </c>
      <c r="I13" s="151">
        <f>'[1]Podklady RZ'!I186</f>
        <v>484.68700000000001</v>
      </c>
      <c r="J13" s="230">
        <f>'[1]Podklady RZ'!J186</f>
        <v>484.68700000000001</v>
      </c>
      <c r="K13" s="151">
        <f>'[1]Podklady RZ'!K186</f>
        <v>445.98799999999994</v>
      </c>
      <c r="L13" s="151">
        <f>'[1]Podklady RZ'!L186</f>
        <v>445.98799999999994</v>
      </c>
      <c r="M13" s="151">
        <f>'[1]Podklady RZ'!M186</f>
        <v>445.98799999999994</v>
      </c>
      <c r="T13" s="39"/>
    </row>
    <row r="14" spans="1:20">
      <c r="A14" s="124" t="s">
        <v>291</v>
      </c>
      <c r="B14" s="229">
        <f>'[1]Podklady RZ'!B187</f>
        <v>6109.2849999999989</v>
      </c>
      <c r="C14" s="151">
        <f>'[1]Podklady RZ'!C187</f>
        <v>6125.8599999999988</v>
      </c>
      <c r="D14" s="230">
        <f>'[1]Podklady RZ'!D187</f>
        <v>6125.8599999999988</v>
      </c>
      <c r="E14" s="229">
        <f>'[1]Podklady RZ'!E187</f>
        <v>6109.1299999999983</v>
      </c>
      <c r="F14" s="151">
        <f>'[1]Podklady RZ'!F187</f>
        <v>6110.1299999999983</v>
      </c>
      <c r="G14" s="230">
        <f>'[1]Podklady RZ'!G187</f>
        <v>6109.2199999999984</v>
      </c>
      <c r="H14" s="229">
        <f>'[1]Podklady RZ'!H187</f>
        <v>6109.0699999999988</v>
      </c>
      <c r="I14" s="151">
        <f>'[1]Podklady RZ'!I187</f>
        <v>6109.0699999999988</v>
      </c>
      <c r="J14" s="230">
        <f>'[1]Podklady RZ'!J187</f>
        <v>6108.6299999999983</v>
      </c>
      <c r="K14" s="151">
        <f>'[1]Podklady RZ'!K187</f>
        <v>6101.8399999999974</v>
      </c>
      <c r="L14" s="151">
        <f>'[1]Podklady RZ'!L187</f>
        <v>6127.3559999999989</v>
      </c>
      <c r="M14" s="151">
        <f>'[1]Podklady RZ'!M187</f>
        <v>6121.1089999999986</v>
      </c>
      <c r="T14" s="39"/>
    </row>
    <row r="15" spans="1:20">
      <c r="A15" s="124" t="s">
        <v>292</v>
      </c>
      <c r="B15" s="229">
        <f>'[1]Podklady RZ'!B188</f>
        <v>1262.9279999999999</v>
      </c>
      <c r="C15" s="151">
        <f>'[1]Podklady RZ'!C188</f>
        <v>1281.4599999999996</v>
      </c>
      <c r="D15" s="230">
        <f>'[1]Podklady RZ'!D188</f>
        <v>1281.4599999999996</v>
      </c>
      <c r="E15" s="229">
        <f>'[1]Podklady RZ'!E188</f>
        <v>1353.2359999999996</v>
      </c>
      <c r="F15" s="151">
        <f>'[1]Podklady RZ'!F188</f>
        <v>1353.2359999999996</v>
      </c>
      <c r="G15" s="230">
        <f>'[1]Podklady RZ'!G188</f>
        <v>1353.2359999999996</v>
      </c>
      <c r="H15" s="229">
        <f>'[1]Podklady RZ'!H188</f>
        <v>1354.2359999999996</v>
      </c>
      <c r="I15" s="151">
        <f>'[1]Podklady RZ'!I188</f>
        <v>1354.2359999999996</v>
      </c>
      <c r="J15" s="230">
        <f>'[1]Podklady RZ'!J188</f>
        <v>1352.0749999999996</v>
      </c>
      <c r="K15" s="151">
        <f>'[1]Podklady RZ'!K188</f>
        <v>1350.8239999999994</v>
      </c>
      <c r="L15" s="151">
        <f>'[1]Podklady RZ'!L188</f>
        <v>1350.8239999999994</v>
      </c>
      <c r="M15" s="151">
        <f>'[1]Podklady RZ'!M188</f>
        <v>1350.8239999999994</v>
      </c>
      <c r="T15" s="39"/>
    </row>
    <row r="16" spans="1:20">
      <c r="A16" s="124" t="s">
        <v>293</v>
      </c>
      <c r="B16" s="229">
        <f>'[1]Podklady RZ'!B189</f>
        <v>3723.8229999999985</v>
      </c>
      <c r="C16" s="151">
        <f>'[1]Podklady RZ'!C189</f>
        <v>3724.1529999999984</v>
      </c>
      <c r="D16" s="230">
        <f>'[1]Podklady RZ'!D189</f>
        <v>3724.1529999999984</v>
      </c>
      <c r="E16" s="229">
        <f>'[1]Podklady RZ'!E189</f>
        <v>3724.2369999999987</v>
      </c>
      <c r="F16" s="151">
        <f>'[1]Podklady RZ'!F189</f>
        <v>3724.2369999999987</v>
      </c>
      <c r="G16" s="230">
        <f>'[1]Podklady RZ'!G189</f>
        <v>3724.2369999999987</v>
      </c>
      <c r="H16" s="229">
        <f>'[1]Podklady RZ'!H189</f>
        <v>3516.8269999999993</v>
      </c>
      <c r="I16" s="151">
        <f>'[1]Podklady RZ'!I189</f>
        <v>3516.8269999999993</v>
      </c>
      <c r="J16" s="230">
        <f>'[1]Podklady RZ'!J189</f>
        <v>3516.8269999999993</v>
      </c>
      <c r="K16" s="151">
        <f>'[1]Podklady RZ'!K189</f>
        <v>3516.8269999999993</v>
      </c>
      <c r="L16" s="151">
        <f>'[1]Podklady RZ'!L189</f>
        <v>3516.8269999999993</v>
      </c>
      <c r="M16" s="151">
        <f>'[1]Podklady RZ'!M189</f>
        <v>3516.8539999999994</v>
      </c>
      <c r="T16" s="39"/>
    </row>
    <row r="17" spans="1:20">
      <c r="A17" s="124" t="s">
        <v>294</v>
      </c>
      <c r="B17" s="229">
        <f>'[1]Podklady RZ'!B190</f>
        <v>1064.3390000000002</v>
      </c>
      <c r="C17" s="151">
        <f>'[1]Podklady RZ'!C190</f>
        <v>1064.3390000000002</v>
      </c>
      <c r="D17" s="230">
        <f>'[1]Podklady RZ'!D190</f>
        <v>1064.3390000000002</v>
      </c>
      <c r="E17" s="229">
        <f>'[1]Podklady RZ'!E190</f>
        <v>1064.3390000000002</v>
      </c>
      <c r="F17" s="151">
        <f>'[1]Podklady RZ'!F190</f>
        <v>1064.3390000000002</v>
      </c>
      <c r="G17" s="230">
        <f>'[1]Podklady RZ'!G190</f>
        <v>1064.3390000000002</v>
      </c>
      <c r="H17" s="229">
        <f>'[1]Podklady RZ'!H190</f>
        <v>1064.3390000000002</v>
      </c>
      <c r="I17" s="151">
        <f>'[1]Podklady RZ'!I190</f>
        <v>1064.3390000000002</v>
      </c>
      <c r="J17" s="230">
        <f>'[1]Podklady RZ'!J190</f>
        <v>1064.3390000000002</v>
      </c>
      <c r="K17" s="151">
        <f>'[1]Podklady RZ'!K190</f>
        <v>1064.3390000000002</v>
      </c>
      <c r="L17" s="151">
        <f>'[1]Podklady RZ'!L190</f>
        <v>1064.3390000000002</v>
      </c>
      <c r="M17" s="151">
        <f>'[1]Podklady RZ'!M190</f>
        <v>1064.3390000000002</v>
      </c>
      <c r="T17" s="39"/>
    </row>
    <row r="18" spans="1:20">
      <c r="A18" s="124" t="s">
        <v>295</v>
      </c>
      <c r="B18" s="229">
        <f>'[1]Podklady RZ'!B191</f>
        <v>4357.7659999999978</v>
      </c>
      <c r="C18" s="151">
        <f>'[1]Podklady RZ'!C191</f>
        <v>4358.8489999999974</v>
      </c>
      <c r="D18" s="230">
        <f>'[1]Podklady RZ'!D191</f>
        <v>4358.8489999999974</v>
      </c>
      <c r="E18" s="229">
        <f>'[1]Podklady RZ'!E191</f>
        <v>4374.9449999999997</v>
      </c>
      <c r="F18" s="151">
        <f>'[1]Podklady RZ'!F191</f>
        <v>4375.1819999999998</v>
      </c>
      <c r="G18" s="230">
        <f>'[1]Podklady RZ'!G191</f>
        <v>4375.1819999999998</v>
      </c>
      <c r="H18" s="229">
        <f>'[1]Podklady RZ'!H191</f>
        <v>4383.5510000000004</v>
      </c>
      <c r="I18" s="151">
        <f>'[1]Podklady RZ'!I191</f>
        <v>4384.0820000000003</v>
      </c>
      <c r="J18" s="230">
        <f>'[1]Podklady RZ'!J191</f>
        <v>4386.2160000000003</v>
      </c>
      <c r="K18" s="151">
        <f>'[1]Podklady RZ'!K191</f>
        <v>4402.1590000000006</v>
      </c>
      <c r="L18" s="151">
        <f>'[1]Podklady RZ'!L191</f>
        <v>4399.139000000001</v>
      </c>
      <c r="M18" s="151">
        <f>'[1]Podklady RZ'!M191</f>
        <v>4399.139000000001</v>
      </c>
      <c r="T18" s="39"/>
    </row>
    <row r="19" spans="1:20">
      <c r="A19" s="124" t="s">
        <v>296</v>
      </c>
      <c r="B19" s="229">
        <f>'[1]Podklady RZ'!B192</f>
        <v>9932.5788599999978</v>
      </c>
      <c r="C19" s="151">
        <f>'[1]Podklady RZ'!C192</f>
        <v>9932.5788599999978</v>
      </c>
      <c r="D19" s="230">
        <f>'[1]Podklady RZ'!D192</f>
        <v>9932.5788599999978</v>
      </c>
      <c r="E19" s="229">
        <f>'[1]Podklady RZ'!E192</f>
        <v>9932.5728599999984</v>
      </c>
      <c r="F19" s="151">
        <f>'[1]Podklady RZ'!F192</f>
        <v>9932.5728599999984</v>
      </c>
      <c r="G19" s="230">
        <f>'[1]Podklady RZ'!G192</f>
        <v>9932.5728599999984</v>
      </c>
      <c r="H19" s="229">
        <f>'[1]Podklady RZ'!H192</f>
        <v>9932.5728599999984</v>
      </c>
      <c r="I19" s="151">
        <f>'[1]Podklady RZ'!I192</f>
        <v>9932.5728599999984</v>
      </c>
      <c r="J19" s="230">
        <f>'[1]Podklady RZ'!J192</f>
        <v>9932.5728599999984</v>
      </c>
      <c r="K19" s="151">
        <f>'[1]Podklady RZ'!K192</f>
        <v>9933.6028599999991</v>
      </c>
      <c r="L19" s="151">
        <f>'[1]Podklady RZ'!L192</f>
        <v>9933.6028599999991</v>
      </c>
      <c r="M19" s="151">
        <f>'[1]Podklady RZ'!M192</f>
        <v>9933.5028599999987</v>
      </c>
      <c r="T19" s="39"/>
    </row>
    <row r="20" spans="1:20">
      <c r="A20" s="124" t="s">
        <v>297</v>
      </c>
      <c r="B20" s="229">
        <f>'[1]Podklady RZ'!B193</f>
        <v>1286.3239999999996</v>
      </c>
      <c r="C20" s="151">
        <f>'[1]Podklady RZ'!C193</f>
        <v>1286.2749999999996</v>
      </c>
      <c r="D20" s="230">
        <f>'[1]Podklady RZ'!D193</f>
        <v>1287.5689999999997</v>
      </c>
      <c r="E20" s="229">
        <f>'[1]Podklady RZ'!E193</f>
        <v>1287.5739999999998</v>
      </c>
      <c r="F20" s="151">
        <f>'[1]Podklady RZ'!F193</f>
        <v>1287.5739999999996</v>
      </c>
      <c r="G20" s="230">
        <f>'[1]Podklady RZ'!G193</f>
        <v>1287.5749999999996</v>
      </c>
      <c r="H20" s="229">
        <f>'[1]Podklady RZ'!H193</f>
        <v>1284.1889999999999</v>
      </c>
      <c r="I20" s="151">
        <f>'[1]Podklady RZ'!I193</f>
        <v>1283.8879999999995</v>
      </c>
      <c r="J20" s="230">
        <f>'[1]Podklady RZ'!J193</f>
        <v>1284.0599999999995</v>
      </c>
      <c r="K20" s="151">
        <f>'[1]Podklady RZ'!K193</f>
        <v>1256.7549999999997</v>
      </c>
      <c r="L20" s="151">
        <f>'[1]Podklady RZ'!L193</f>
        <v>1256.7549999999997</v>
      </c>
      <c r="M20" s="151">
        <f>'[1]Podklady RZ'!M193</f>
        <v>1256.7549999999997</v>
      </c>
      <c r="T20" s="39"/>
    </row>
    <row r="21" spans="1:20">
      <c r="A21" s="4"/>
      <c r="M21" s="3"/>
    </row>
    <row r="23" spans="1:20">
      <c r="A23" s="10" t="s">
        <v>51</v>
      </c>
      <c r="B23" s="10">
        <f>INDEX(B7:M7,,MONTH('[1]Podklady RZ'!$Q$1))</f>
        <v>1592.5570000000002</v>
      </c>
    </row>
    <row r="24" spans="1:20">
      <c r="A24" s="10" t="s">
        <v>42</v>
      </c>
      <c r="B24" s="10">
        <f>INDEX(B8:M8,,MONTH('[1]Podklady RZ'!$Q$1))</f>
        <v>2174.9270000000015</v>
      </c>
    </row>
    <row r="25" spans="1:20">
      <c r="A25" s="10" t="s">
        <v>43</v>
      </c>
      <c r="B25" s="10">
        <f>INDEX(B9:M9,,MONTH('[1]Podklady RZ'!$Q$1))</f>
        <v>1744.9359999999981</v>
      </c>
    </row>
    <row r="26" spans="1:20">
      <c r="A26" s="10" t="s">
        <v>44</v>
      </c>
      <c r="B26" s="10">
        <f>INDEX(B10:M10,,MONTH('[1]Podklady RZ'!$Q$1))</f>
        <v>2824.6250000000005</v>
      </c>
    </row>
    <row r="27" spans="1:20">
      <c r="A27" s="10" t="s">
        <v>54</v>
      </c>
      <c r="B27" s="10">
        <f>INDEX(B11:M11,,MONTH('[1]Podklady RZ'!$Q$1))</f>
        <v>611.34900000000027</v>
      </c>
    </row>
    <row r="28" spans="1:20">
      <c r="A28" s="10" t="s">
        <v>45</v>
      </c>
      <c r="B28" s="10">
        <f>INDEX(B12:M12,,MONTH('[1]Podklady RZ'!$Q$1))</f>
        <v>1068.3525</v>
      </c>
    </row>
    <row r="29" spans="1:20">
      <c r="A29" s="10" t="s">
        <v>46</v>
      </c>
      <c r="B29" s="10">
        <f>INDEX(B13:M13,,MONTH('[1]Podklady RZ'!$Q$1))</f>
        <v>445.98799999999994</v>
      </c>
    </row>
    <row r="30" spans="1:20">
      <c r="A30" s="10" t="s">
        <v>47</v>
      </c>
      <c r="B30" s="10">
        <f>INDEX(B14:M14,,MONTH('[1]Podklady RZ'!$Q$1))</f>
        <v>6121.1089999999986</v>
      </c>
    </row>
    <row r="31" spans="1:20">
      <c r="A31" s="10" t="s">
        <v>48</v>
      </c>
      <c r="B31" s="10">
        <f>INDEX(B15:M15,,MONTH('[1]Podklady RZ'!$Q$1))</f>
        <v>1350.8239999999994</v>
      </c>
    </row>
    <row r="32" spans="1:20">
      <c r="A32" s="10" t="s">
        <v>49</v>
      </c>
      <c r="B32" s="10">
        <f>INDEX(B16:M16,,MONTH('[1]Podklady RZ'!$Q$1))</f>
        <v>3516.8539999999994</v>
      </c>
    </row>
    <row r="33" spans="1:2">
      <c r="A33" s="10" t="s">
        <v>50</v>
      </c>
      <c r="B33" s="10">
        <f>INDEX(B17:M17,,MONTH('[1]Podklady RZ'!$Q$1))</f>
        <v>1064.3390000000002</v>
      </c>
    </row>
    <row r="34" spans="1:2">
      <c r="A34" s="10" t="s">
        <v>52</v>
      </c>
      <c r="B34" s="10">
        <f>INDEX(B18:M18,,MONTH('[1]Podklady RZ'!$Q$1))</f>
        <v>4399.139000000001</v>
      </c>
    </row>
    <row r="35" spans="1:2">
      <c r="A35" s="10" t="s">
        <v>53</v>
      </c>
      <c r="B35" s="10">
        <f>INDEX(B19:M19,,MONTH('[1]Podklady RZ'!$Q$1))</f>
        <v>9933.5028599999987</v>
      </c>
    </row>
    <row r="36" spans="1:2">
      <c r="A36" s="10" t="s">
        <v>55</v>
      </c>
      <c r="B36" s="10">
        <f>INDEX(B20:M20,,MONTH('[1]Podklady RZ'!$Q$1))</f>
        <v>1256.7549999999997</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tabColor rgb="FFFFFF00"/>
  </sheetPr>
  <dimension ref="A1:U30"/>
  <sheetViews>
    <sheetView showGridLines="0" view="pageBreakPreview" zoomScaleNormal="100" zoomScaleSheetLayoutView="100" workbookViewId="0">
      <selection activeCell="Q23" sqref="Q23"/>
    </sheetView>
  </sheetViews>
  <sheetFormatPr defaultColWidth="9.140625" defaultRowHeight="12"/>
  <cols>
    <col min="1" max="1" width="31.5703125" style="7" customWidth="1"/>
    <col min="2" max="4" width="8.28515625" style="7" customWidth="1"/>
    <col min="5" max="9" width="8.5703125" style="7" customWidth="1"/>
    <col min="10" max="10" width="8.7109375" style="7" customWidth="1"/>
    <col min="11" max="12" width="8.5703125" style="7" customWidth="1"/>
    <col min="13" max="13" width="8.7109375" style="7" customWidth="1"/>
    <col min="14" max="14" width="9.7109375" style="7" customWidth="1"/>
    <col min="15" max="16" width="9.140625" style="7"/>
    <col min="17" max="17" width="10" style="7" bestFit="1" customWidth="1"/>
    <col min="18" max="16384" width="9.140625" style="7"/>
  </cols>
  <sheetData>
    <row r="1" spans="1:21" ht="20.25">
      <c r="A1" s="138" t="s">
        <v>298</v>
      </c>
      <c r="N1" s="197" t="str">
        <f>'3'!N1</f>
        <v>2022</v>
      </c>
    </row>
    <row r="2" spans="1:21" ht="18">
      <c r="A2" s="195" t="s">
        <v>299</v>
      </c>
    </row>
    <row r="3" spans="1:21" ht="6" customHeight="1"/>
    <row r="4" spans="1:21">
      <c r="A4" s="265"/>
      <c r="B4" s="266" t="s">
        <v>202</v>
      </c>
      <c r="C4" s="267"/>
      <c r="D4" s="268"/>
      <c r="E4" s="267" t="s">
        <v>203</v>
      </c>
      <c r="F4" s="267"/>
      <c r="G4" s="267"/>
      <c r="H4" s="266" t="s">
        <v>204</v>
      </c>
      <c r="I4" s="267"/>
      <c r="J4" s="268"/>
      <c r="K4" s="266" t="s">
        <v>205</v>
      </c>
      <c r="L4" s="267"/>
      <c r="M4" s="268"/>
      <c r="N4" s="172" t="s">
        <v>218</v>
      </c>
    </row>
    <row r="5" spans="1:21">
      <c r="A5" s="265"/>
      <c r="B5" s="227" t="s">
        <v>206</v>
      </c>
      <c r="C5" s="155" t="s">
        <v>207</v>
      </c>
      <c r="D5" s="228" t="s">
        <v>208</v>
      </c>
      <c r="E5" s="155" t="s">
        <v>209</v>
      </c>
      <c r="F5" s="155" t="s">
        <v>210</v>
      </c>
      <c r="G5" s="155" t="s">
        <v>211</v>
      </c>
      <c r="H5" s="227" t="s">
        <v>212</v>
      </c>
      <c r="I5" s="155" t="s">
        <v>213</v>
      </c>
      <c r="J5" s="228" t="s">
        <v>214</v>
      </c>
      <c r="K5" s="227" t="s">
        <v>215</v>
      </c>
      <c r="L5" s="155" t="s">
        <v>216</v>
      </c>
      <c r="M5" s="228" t="s">
        <v>217</v>
      </c>
      <c r="N5" s="156"/>
    </row>
    <row r="6" spans="1:21">
      <c r="A6" s="270" t="s">
        <v>300</v>
      </c>
      <c r="B6" s="271">
        <f>SUM(B7:D7)</f>
        <v>29659.60741096508</v>
      </c>
      <c r="C6" s="260"/>
      <c r="D6" s="272"/>
      <c r="E6" s="260">
        <f t="shared" ref="E6" si="0">SUM(E7:G7)</f>
        <v>13173.434893823971</v>
      </c>
      <c r="F6" s="260"/>
      <c r="G6" s="260"/>
      <c r="H6" s="271">
        <f t="shared" ref="H6" si="1">SUM(H7:J7)</f>
        <v>8466.8196074645839</v>
      </c>
      <c r="I6" s="260"/>
      <c r="J6" s="272"/>
      <c r="K6" s="271">
        <f t="shared" ref="K6" si="2">SUM(K7:M7)</f>
        <v>23491.91877055628</v>
      </c>
      <c r="L6" s="260"/>
      <c r="M6" s="272"/>
      <c r="N6" s="260">
        <f>SUM(B7:M7)</f>
        <v>74791.780682809913</v>
      </c>
    </row>
    <row r="7" spans="1:21">
      <c r="A7" s="270"/>
      <c r="B7" s="231">
        <f t="shared" ref="B7:M7" si="3">SUM(B8:B15)</f>
        <v>11274.427216358918</v>
      </c>
      <c r="C7" s="154">
        <f t="shared" si="3"/>
        <v>9145.3536171307042</v>
      </c>
      <c r="D7" s="232">
        <f t="shared" si="3"/>
        <v>9239.8265774754564</v>
      </c>
      <c r="E7" s="154">
        <f t="shared" si="3"/>
        <v>7159.0462681965591</v>
      </c>
      <c r="F7" s="154">
        <f t="shared" si="3"/>
        <v>3474.0657366274127</v>
      </c>
      <c r="G7" s="154">
        <f t="shared" si="3"/>
        <v>2540.3228889999996</v>
      </c>
      <c r="H7" s="231">
        <f t="shared" si="3"/>
        <v>2385.8659380000013</v>
      </c>
      <c r="I7" s="154">
        <f t="shared" si="3"/>
        <v>2409.7828999999997</v>
      </c>
      <c r="J7" s="232">
        <f t="shared" si="3"/>
        <v>3671.1707694645829</v>
      </c>
      <c r="K7" s="231">
        <f t="shared" si="3"/>
        <v>5088.963625053012</v>
      </c>
      <c r="L7" s="154">
        <f t="shared" si="3"/>
        <v>7835.6893119901761</v>
      </c>
      <c r="M7" s="232">
        <f t="shared" si="3"/>
        <v>10567.265833513093</v>
      </c>
      <c r="N7" s="260"/>
    </row>
    <row r="8" spans="1:21">
      <c r="A8" s="124" t="s">
        <v>301</v>
      </c>
      <c r="B8" s="229">
        <f>'[1]Podklady RZ'!B201</f>
        <v>2534.4369100000004</v>
      </c>
      <c r="C8" s="151">
        <f>'[1]Podklady RZ'!C201</f>
        <v>2148.0274919999997</v>
      </c>
      <c r="D8" s="230">
        <f>'[1]Podklady RZ'!D201</f>
        <v>2270.357825</v>
      </c>
      <c r="E8" s="151">
        <f>'[1]Podklady RZ'!E201</f>
        <v>1869.126444</v>
      </c>
      <c r="F8" s="151">
        <f>'[1]Podklady RZ'!F201</f>
        <v>1401.1359540000003</v>
      </c>
      <c r="G8" s="151">
        <f>'[1]Podklady RZ'!G201</f>
        <v>1174.6203149999999</v>
      </c>
      <c r="H8" s="229">
        <f>'[1]Podklady RZ'!H201</f>
        <v>1125.4226160000001</v>
      </c>
      <c r="I8" s="151">
        <f>'[1]Podklady RZ'!I201</f>
        <v>1122.5262080000002</v>
      </c>
      <c r="J8" s="230">
        <f>'[1]Podklady RZ'!J201</f>
        <v>1321.7075070000003</v>
      </c>
      <c r="K8" s="229">
        <f>'[1]Podklady RZ'!K201</f>
        <v>1425.6869029999996</v>
      </c>
      <c r="L8" s="151">
        <f>'[1]Podklady RZ'!L201</f>
        <v>1840.6404009999997</v>
      </c>
      <c r="M8" s="230">
        <f>'[1]Podklady RZ'!M201</f>
        <v>2219.17202</v>
      </c>
      <c r="N8" s="151">
        <f t="shared" ref="N8:N13" si="4">SUM(B8:M8)</f>
        <v>20452.860594999998</v>
      </c>
      <c r="P8" s="95"/>
      <c r="Q8" s="243"/>
      <c r="R8" s="8"/>
      <c r="S8" s="8"/>
      <c r="T8" s="8"/>
      <c r="U8" s="8"/>
    </row>
    <row r="9" spans="1:21">
      <c r="A9" s="124" t="s">
        <v>302</v>
      </c>
      <c r="B9" s="229">
        <f>'[1]Podklady RZ'!B202</f>
        <v>263.94361600000002</v>
      </c>
      <c r="C9" s="151">
        <f>'[1]Podklady RZ'!C202</f>
        <v>244.63105400000001</v>
      </c>
      <c r="D9" s="230">
        <f>'[1]Podklady RZ'!D202</f>
        <v>241.58258599999996</v>
      </c>
      <c r="E9" s="151">
        <f>'[1]Podklady RZ'!E202</f>
        <v>166.70659900000001</v>
      </c>
      <c r="F9" s="151">
        <f>'[1]Podklady RZ'!F202</f>
        <v>65.405346000000009</v>
      </c>
      <c r="G9" s="151">
        <f>'[1]Podklady RZ'!G202</f>
        <v>48.276135999999987</v>
      </c>
      <c r="H9" s="229">
        <f>'[1]Podklady RZ'!H202</f>
        <v>44.388198000000003</v>
      </c>
      <c r="I9" s="151">
        <f>'[1]Podklady RZ'!I202</f>
        <v>46.826394000000008</v>
      </c>
      <c r="J9" s="230">
        <f>'[1]Podklady RZ'!J202</f>
        <v>64.817177000000015</v>
      </c>
      <c r="K9" s="229">
        <f>'[1]Podklady RZ'!K202</f>
        <v>104.48795999999999</v>
      </c>
      <c r="L9" s="151">
        <f>'[1]Podklady RZ'!L202</f>
        <v>181.49495100000001</v>
      </c>
      <c r="M9" s="230">
        <f>'[1]Podklady RZ'!M202</f>
        <v>266.32868500000001</v>
      </c>
      <c r="N9" s="151">
        <f t="shared" si="4"/>
        <v>1738.8887020000002</v>
      </c>
      <c r="P9" s="95"/>
      <c r="Q9" s="39"/>
    </row>
    <row r="10" spans="1:21">
      <c r="A10" s="124" t="s">
        <v>303</v>
      </c>
      <c r="B10" s="229">
        <f>'[1]Podklady RZ'!B203</f>
        <v>115.88645399999999</v>
      </c>
      <c r="C10" s="151">
        <f>'[1]Podklady RZ'!C203</f>
        <v>96.609393000000026</v>
      </c>
      <c r="D10" s="230">
        <f>'[1]Podklady RZ'!D203</f>
        <v>90.690401999999978</v>
      </c>
      <c r="E10" s="151">
        <f>'[1]Podklady RZ'!E203</f>
        <v>65.605285999999992</v>
      </c>
      <c r="F10" s="151">
        <f>'[1]Podklady RZ'!F203</f>
        <v>14.506164999999999</v>
      </c>
      <c r="G10" s="151">
        <f>'[1]Podklady RZ'!G203</f>
        <v>6.4438019999999989</v>
      </c>
      <c r="H10" s="229">
        <f>'[1]Podklady RZ'!H203</f>
        <v>5.2715950000000005</v>
      </c>
      <c r="I10" s="151">
        <f>'[1]Podklady RZ'!I203</f>
        <v>5.4492110000000018</v>
      </c>
      <c r="J10" s="230">
        <f>'[1]Podklady RZ'!J203</f>
        <v>15.720042000000003</v>
      </c>
      <c r="K10" s="229">
        <f>'[1]Podklady RZ'!K203</f>
        <v>37.039683999999987</v>
      </c>
      <c r="L10" s="151">
        <f>'[1]Podklady RZ'!L203</f>
        <v>53.283656999999991</v>
      </c>
      <c r="M10" s="230">
        <f>'[1]Podklady RZ'!M203</f>
        <v>91.876406000000003</v>
      </c>
      <c r="N10" s="151">
        <f t="shared" si="4"/>
        <v>598.38209699999993</v>
      </c>
      <c r="P10" s="95"/>
      <c r="Q10" s="39"/>
    </row>
    <row r="11" spans="1:21">
      <c r="A11" s="124" t="s">
        <v>304</v>
      </c>
      <c r="B11" s="229">
        <f>'[1]Podklady RZ'!B204</f>
        <v>37.318849000000007</v>
      </c>
      <c r="C11" s="151">
        <f>'[1]Podklady RZ'!C204</f>
        <v>30.362924</v>
      </c>
      <c r="D11" s="230">
        <f>'[1]Podklady RZ'!D204</f>
        <v>28.75788</v>
      </c>
      <c r="E11" s="151">
        <f>'[1]Podklady RZ'!E204</f>
        <v>23.064392999999995</v>
      </c>
      <c r="F11" s="151">
        <f>'[1]Podklady RZ'!F204</f>
        <v>7.7355840000000029</v>
      </c>
      <c r="G11" s="151">
        <f>'[1]Podklady RZ'!G204</f>
        <v>4.1486850000000004</v>
      </c>
      <c r="H11" s="229">
        <f>'[1]Podklady RZ'!H204</f>
        <v>1.9256400000000002</v>
      </c>
      <c r="I11" s="151">
        <f>'[1]Podklady RZ'!I204</f>
        <v>1.6778070000000003</v>
      </c>
      <c r="J11" s="230">
        <f>'[1]Podklady RZ'!J204</f>
        <v>5.8585509999999994</v>
      </c>
      <c r="K11" s="229">
        <f>'[1]Podklady RZ'!K204</f>
        <v>10.318900000000001</v>
      </c>
      <c r="L11" s="151">
        <f>'[1]Podklady RZ'!L204</f>
        <v>21.659917999999998</v>
      </c>
      <c r="M11" s="230">
        <f>'[1]Podklady RZ'!M204</f>
        <v>33.734371000000003</v>
      </c>
      <c r="N11" s="151">
        <f t="shared" si="4"/>
        <v>206.56350200000003</v>
      </c>
      <c r="P11" s="95"/>
      <c r="Q11" s="39"/>
    </row>
    <row r="12" spans="1:21">
      <c r="A12" s="124" t="s">
        <v>305</v>
      </c>
      <c r="B12" s="229">
        <f>'[1]Podklady RZ'!B205</f>
        <v>46.328311358915833</v>
      </c>
      <c r="C12" s="151">
        <f>'[1]Podklady RZ'!C205</f>
        <v>46.288848130705183</v>
      </c>
      <c r="D12" s="230">
        <f>'[1]Podklady RZ'!D205</f>
        <v>50.44055247545635</v>
      </c>
      <c r="E12" s="151">
        <f>'[1]Podklady RZ'!E205</f>
        <v>38.258868196556698</v>
      </c>
      <c r="F12" s="151">
        <f>'[1]Podklady RZ'!F205</f>
        <v>20.811974627413768</v>
      </c>
      <c r="G12" s="151">
        <f>'[1]Podklady RZ'!G205</f>
        <v>13.802954999999999</v>
      </c>
      <c r="H12" s="229">
        <f>'[1]Podklady RZ'!H205</f>
        <v>12.688574000000001</v>
      </c>
      <c r="I12" s="151">
        <f>'[1]Podklady RZ'!I205</f>
        <v>11.868486999999998</v>
      </c>
      <c r="J12" s="230">
        <f>'[1]Podklady RZ'!J205</f>
        <v>23.656325464583677</v>
      </c>
      <c r="K12" s="229">
        <f>'[1]Podklady RZ'!K205</f>
        <v>33.516448053012283</v>
      </c>
      <c r="L12" s="151">
        <f>'[1]Podklady RZ'!L205</f>
        <v>45.289646990176465</v>
      </c>
      <c r="M12" s="230">
        <f>'[1]Podklady RZ'!M205</f>
        <v>45.478848513085786</v>
      </c>
      <c r="N12" s="151">
        <f t="shared" si="4"/>
        <v>388.42983980990601</v>
      </c>
      <c r="P12" s="95"/>
      <c r="Q12" s="39"/>
    </row>
    <row r="13" spans="1:21">
      <c r="A13" s="124" t="s">
        <v>306</v>
      </c>
      <c r="B13" s="229">
        <f>'[1]Podklady RZ'!B206</f>
        <v>5036.6700760000031</v>
      </c>
      <c r="C13" s="151">
        <f>'[1]Podklady RZ'!C206</f>
        <v>3967.0223739999988</v>
      </c>
      <c r="D13" s="230">
        <f>'[1]Podklady RZ'!D206</f>
        <v>3962.3937840000003</v>
      </c>
      <c r="E13" s="151">
        <f>'[1]Podklady RZ'!E206</f>
        <v>3106.2580460000027</v>
      </c>
      <c r="F13" s="151">
        <f>'[1]Podklady RZ'!F206</f>
        <v>1265.6965469999991</v>
      </c>
      <c r="G13" s="151">
        <f>'[1]Podklady RZ'!G206</f>
        <v>861.43505199999925</v>
      </c>
      <c r="H13" s="229">
        <f>'[1]Podklady RZ'!H206</f>
        <v>808.64457600000094</v>
      </c>
      <c r="I13" s="151">
        <f>'[1]Podklady RZ'!I206</f>
        <v>837.12446</v>
      </c>
      <c r="J13" s="230">
        <f>'[1]Podklady RZ'!J206</f>
        <v>1499.2435129999992</v>
      </c>
      <c r="K13" s="229">
        <f>'[1]Podklady RZ'!K206</f>
        <v>2287.4633370000006</v>
      </c>
      <c r="L13" s="151">
        <f>'[1]Podklady RZ'!L206</f>
        <v>3658.7853660000001</v>
      </c>
      <c r="M13" s="230">
        <f>'[1]Podklady RZ'!M206</f>
        <v>4998.2412280000062</v>
      </c>
      <c r="N13" s="151">
        <f t="shared" si="4"/>
        <v>32288.978359000012</v>
      </c>
      <c r="P13" s="95"/>
      <c r="Q13" s="243"/>
      <c r="R13" s="8"/>
      <c r="S13" s="8"/>
      <c r="T13" s="8"/>
      <c r="U13" s="8"/>
    </row>
    <row r="14" spans="1:21">
      <c r="A14" s="124" t="s">
        <v>307</v>
      </c>
      <c r="B14" s="229">
        <f>'[1]Podklady RZ'!B207</f>
        <v>2824.9936239999975</v>
      </c>
      <c r="C14" s="151">
        <f>'[1]Podklady RZ'!C207</f>
        <v>2291.8603610000014</v>
      </c>
      <c r="D14" s="230">
        <f>'[1]Podklady RZ'!D207</f>
        <v>2274.1042319999997</v>
      </c>
      <c r="E14" s="151">
        <f>'[1]Podklady RZ'!E207</f>
        <v>1730.261123</v>
      </c>
      <c r="F14" s="151">
        <f>'[1]Podklady RZ'!F207</f>
        <v>643.09433499999943</v>
      </c>
      <c r="G14" s="151">
        <f>'[1]Podklady RZ'!G207</f>
        <v>380.70743000000016</v>
      </c>
      <c r="H14" s="229">
        <f>'[1]Podklady RZ'!H207</f>
        <v>357.01993100000016</v>
      </c>
      <c r="I14" s="151">
        <f>'[1]Podklady RZ'!I207</f>
        <v>354.08498399999979</v>
      </c>
      <c r="J14" s="230">
        <f>'[1]Podklady RZ'!J207</f>
        <v>673.32674199999974</v>
      </c>
      <c r="K14" s="229">
        <f>'[1]Podklady RZ'!K207</f>
        <v>1087.8851219999995</v>
      </c>
      <c r="L14" s="151">
        <f>'[1]Podklady RZ'!L207</f>
        <v>1848.0194999999999</v>
      </c>
      <c r="M14" s="230">
        <f>'[1]Podklady RZ'!M207</f>
        <v>2640.1887800000027</v>
      </c>
      <c r="N14" s="151">
        <f t="shared" ref="N14:N15" si="5">SUM(B14:M14)</f>
        <v>17105.546163999999</v>
      </c>
      <c r="P14" s="95"/>
      <c r="Q14" s="243"/>
      <c r="R14" s="8"/>
      <c r="S14" s="8"/>
      <c r="T14" s="8"/>
      <c r="U14" s="8"/>
    </row>
    <row r="15" spans="1:21">
      <c r="A15" s="124" t="s">
        <v>240</v>
      </c>
      <c r="B15" s="229">
        <f>'[1]Podklady RZ'!B208</f>
        <v>414.84937600000018</v>
      </c>
      <c r="C15" s="151">
        <f>'[1]Podklady RZ'!C208</f>
        <v>320.5511709999999</v>
      </c>
      <c r="D15" s="230">
        <f>'[1]Podklady RZ'!D208</f>
        <v>321.49931600000014</v>
      </c>
      <c r="E15" s="151">
        <f>'[1]Podklady RZ'!E208</f>
        <v>159.76550899999995</v>
      </c>
      <c r="F15" s="151">
        <f>'[1]Podklady RZ'!F208</f>
        <v>55.679831</v>
      </c>
      <c r="G15" s="151">
        <f>'[1]Podklady RZ'!G208</f>
        <v>50.888513999999979</v>
      </c>
      <c r="H15" s="229">
        <f>'[1]Podklady RZ'!H208</f>
        <v>30.504807999999997</v>
      </c>
      <c r="I15" s="151">
        <f>'[1]Podklady RZ'!I208</f>
        <v>30.225348999999987</v>
      </c>
      <c r="J15" s="230">
        <f>'[1]Podklady RZ'!J208</f>
        <v>66.840912000000003</v>
      </c>
      <c r="K15" s="229">
        <f>'[1]Podklady RZ'!K208</f>
        <v>102.565271</v>
      </c>
      <c r="L15" s="151">
        <f>'[1]Podklady RZ'!L208</f>
        <v>186.51587199999997</v>
      </c>
      <c r="M15" s="230">
        <f>'[1]Podklady RZ'!M208</f>
        <v>272.24549500000006</v>
      </c>
      <c r="N15" s="151">
        <f t="shared" si="5"/>
        <v>2012.1314239999997</v>
      </c>
      <c r="P15" s="95"/>
      <c r="Q15" s="39"/>
    </row>
    <row r="16" spans="1:21">
      <c r="A16" s="4" t="s">
        <v>308</v>
      </c>
      <c r="N16" s="3"/>
    </row>
    <row r="17" spans="1:2">
      <c r="A17" s="152"/>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tabColor rgb="FFFFFF00"/>
  </sheetPr>
  <dimension ref="A1:Q32"/>
  <sheetViews>
    <sheetView showGridLines="0" view="pageBreakPreview" zoomScaleNormal="70" zoomScaleSheetLayoutView="100" workbookViewId="0">
      <selection activeCell="M42" sqref="M42"/>
    </sheetView>
  </sheetViews>
  <sheetFormatPr defaultColWidth="9.140625" defaultRowHeight="12"/>
  <cols>
    <col min="1" max="1" width="28.28515625" style="7" customWidth="1"/>
    <col min="2" max="2" width="11.7109375" style="7" customWidth="1"/>
    <col min="3" max="7" width="12" style="7" customWidth="1"/>
    <col min="8" max="8" width="16.5703125" style="7" customWidth="1"/>
    <col min="9" max="9" width="12" style="7" customWidth="1"/>
    <col min="10" max="10" width="15.28515625" style="7" customWidth="1"/>
    <col min="11" max="16384" width="9.140625" style="7"/>
  </cols>
  <sheetData>
    <row r="1" spans="1:12" ht="18">
      <c r="A1" s="195" t="s">
        <v>309</v>
      </c>
      <c r="B1" s="6"/>
      <c r="J1" s="197" t="str">
        <f>'3'!N1</f>
        <v>2022</v>
      </c>
    </row>
    <row r="2" spans="1:12" ht="6" customHeight="1">
      <c r="A2" s="6"/>
      <c r="B2" s="273"/>
      <c r="C2" s="273"/>
      <c r="D2" s="273"/>
      <c r="E2" s="273"/>
      <c r="F2" s="273"/>
      <c r="G2" s="273"/>
      <c r="H2" s="273"/>
      <c r="I2" s="273"/>
      <c r="J2" s="273"/>
    </row>
    <row r="3" spans="1:12" ht="37.9" customHeight="1">
      <c r="A3" s="125"/>
      <c r="B3" s="170" t="s">
        <v>301</v>
      </c>
      <c r="C3" s="170" t="s">
        <v>302</v>
      </c>
      <c r="D3" s="170" t="s">
        <v>303</v>
      </c>
      <c r="E3" s="170" t="s">
        <v>304</v>
      </c>
      <c r="F3" s="170" t="s">
        <v>305</v>
      </c>
      <c r="G3" s="170" t="s">
        <v>306</v>
      </c>
      <c r="H3" s="170" t="s">
        <v>307</v>
      </c>
      <c r="I3" s="170" t="s">
        <v>240</v>
      </c>
      <c r="J3" s="170" t="s">
        <v>218</v>
      </c>
    </row>
    <row r="4" spans="1:12" ht="12" customHeight="1">
      <c r="A4" s="182" t="s">
        <v>310</v>
      </c>
      <c r="B4" s="157">
        <f>SUM(B5:B18)</f>
        <v>20452.860594999998</v>
      </c>
      <c r="C4" s="157">
        <f t="shared" ref="C4:I4" si="0">SUM(C5:C18)</f>
        <v>1738.888702</v>
      </c>
      <c r="D4" s="157">
        <f t="shared" si="0"/>
        <v>598.38209700000004</v>
      </c>
      <c r="E4" s="157">
        <f t="shared" si="0"/>
        <v>206.56350199999997</v>
      </c>
      <c r="F4" s="157">
        <f t="shared" si="0"/>
        <v>388.42983980990601</v>
      </c>
      <c r="G4" s="157">
        <f t="shared" si="0"/>
        <v>32288.978359000008</v>
      </c>
      <c r="H4" s="157">
        <f t="shared" si="0"/>
        <v>17105.546164000007</v>
      </c>
      <c r="I4" s="157">
        <f t="shared" si="0"/>
        <v>2012.1314239999999</v>
      </c>
      <c r="J4" s="157">
        <f t="shared" ref="J4" si="1">SUM(B4:I4)</f>
        <v>74791.780682809927</v>
      </c>
      <c r="L4" s="39"/>
    </row>
    <row r="5" spans="1:12">
      <c r="A5" s="160" t="s">
        <v>170</v>
      </c>
      <c r="B5" s="169">
        <f>'[1]Podklady RZ'!B215</f>
        <v>299.287351</v>
      </c>
      <c r="C5" s="169">
        <f>'[1]Podklady RZ'!C215</f>
        <v>43.413169999999994</v>
      </c>
      <c r="D5" s="169">
        <f>'[1]Podklady RZ'!D215</f>
        <v>201.75147000000004</v>
      </c>
      <c r="E5" s="169">
        <f>'[1]Podklady RZ'!E215</f>
        <v>34.941518000000002</v>
      </c>
      <c r="F5" s="169">
        <f>'[1]Podklady RZ'!F215</f>
        <v>5.4632350000000001</v>
      </c>
      <c r="G5" s="169">
        <f>'[1]Podklady RZ'!G215</f>
        <v>6110.9546700000064</v>
      </c>
      <c r="H5" s="169">
        <f>'[1]Podklady RZ'!H215</f>
        <v>3873.5204539999986</v>
      </c>
      <c r="I5" s="169">
        <f>'[1]Podklady RZ'!I215</f>
        <v>98.13148200000002</v>
      </c>
      <c r="J5" s="158">
        <f t="shared" ref="J5:J18" si="2">SUM(B5:I5)</f>
        <v>10667.463350000005</v>
      </c>
      <c r="L5" s="39"/>
    </row>
    <row r="6" spans="1:12">
      <c r="A6" s="160" t="s">
        <v>244</v>
      </c>
      <c r="B6" s="169">
        <f>'[1]Podklady RZ'!B216</f>
        <v>859.8780880000005</v>
      </c>
      <c r="C6" s="169">
        <f>'[1]Podklady RZ'!C216</f>
        <v>27.748439000000001</v>
      </c>
      <c r="D6" s="169">
        <f>'[1]Podklady RZ'!D216</f>
        <v>44.381627999999999</v>
      </c>
      <c r="E6" s="169">
        <f>'[1]Podklady RZ'!E216</f>
        <v>5.0035440000000015</v>
      </c>
      <c r="F6" s="169">
        <f>'[1]Podklady RZ'!F216</f>
        <v>22.381957809906051</v>
      </c>
      <c r="G6" s="169">
        <f>'[1]Podklady RZ'!G216</f>
        <v>1974.4134259999996</v>
      </c>
      <c r="H6" s="169">
        <f>'[1]Podklady RZ'!H216</f>
        <v>1344.5633859999994</v>
      </c>
      <c r="I6" s="169">
        <f>'[1]Podklady RZ'!I216</f>
        <v>185.48459299999996</v>
      </c>
      <c r="J6" s="158">
        <f t="shared" si="2"/>
        <v>4463.8550618099061</v>
      </c>
      <c r="L6" s="39"/>
    </row>
    <row r="7" spans="1:12">
      <c r="A7" s="160" t="s">
        <v>245</v>
      </c>
      <c r="B7" s="169">
        <f>'[1]Podklady RZ'!B217</f>
        <v>460.87560899999994</v>
      </c>
      <c r="C7" s="169">
        <f>'[1]Podklady RZ'!C217</f>
        <v>5.8465699999999998</v>
      </c>
      <c r="D7" s="169">
        <f>'[1]Podklady RZ'!D217</f>
        <v>0.57999999999999996</v>
      </c>
      <c r="E7" s="169">
        <f>'[1]Podklady RZ'!E217</f>
        <v>0.35699999999999998</v>
      </c>
      <c r="F7" s="169">
        <f>'[1]Podklady RZ'!F217</f>
        <v>68.031105999999994</v>
      </c>
      <c r="G7" s="169">
        <f>'[1]Podklady RZ'!G217</f>
        <v>2267.4777289999997</v>
      </c>
      <c r="H7" s="169">
        <f>'[1]Podklady RZ'!H217</f>
        <v>741.06094800000028</v>
      </c>
      <c r="I7" s="169">
        <f>'[1]Podklady RZ'!I217</f>
        <v>1003.3577330000003</v>
      </c>
      <c r="J7" s="158">
        <f t="shared" si="2"/>
        <v>4547.586695</v>
      </c>
      <c r="L7" s="39"/>
    </row>
    <row r="8" spans="1:12">
      <c r="A8" s="160" t="s">
        <v>246</v>
      </c>
      <c r="B8" s="169">
        <f>'[1]Podklady RZ'!B218</f>
        <v>210.70557100000002</v>
      </c>
      <c r="C8" s="169">
        <f>'[1]Podklady RZ'!C218</f>
        <v>93.212530000000001</v>
      </c>
      <c r="D8" s="169">
        <f>'[1]Podklady RZ'!D218</f>
        <v>14.762049000000001</v>
      </c>
      <c r="E8" s="169">
        <f>'[1]Podklady RZ'!E218</f>
        <v>15.689587000000001</v>
      </c>
      <c r="F8" s="169">
        <f>'[1]Podklady RZ'!F218</f>
        <v>6.4287299999999998</v>
      </c>
      <c r="G8" s="169">
        <f>'[1]Podklady RZ'!G218</f>
        <v>1561.3305590000004</v>
      </c>
      <c r="H8" s="169">
        <f>'[1]Podklady RZ'!H218</f>
        <v>693.51871400000005</v>
      </c>
      <c r="I8" s="169">
        <f>'[1]Podklady RZ'!I218</f>
        <v>145.64166299999999</v>
      </c>
      <c r="J8" s="158">
        <f t="shared" si="2"/>
        <v>2741.2894030000002</v>
      </c>
      <c r="L8" s="39"/>
    </row>
    <row r="9" spans="1:12">
      <c r="A9" s="160" t="s">
        <v>174</v>
      </c>
      <c r="B9" s="169">
        <f>'[1]Podklady RZ'!B219</f>
        <v>126.71153799999999</v>
      </c>
      <c r="C9" s="169">
        <f>'[1]Podklady RZ'!C219</f>
        <v>41.504300000000001</v>
      </c>
      <c r="D9" s="169">
        <f>'[1]Podklady RZ'!D219</f>
        <v>3.2188600000000003</v>
      </c>
      <c r="E9" s="169">
        <f>'[1]Podklady RZ'!E219</f>
        <v>3.9566699999999995</v>
      </c>
      <c r="F9" s="169">
        <f>'[1]Podklady RZ'!F219</f>
        <v>48.731111000000006</v>
      </c>
      <c r="G9" s="169">
        <f>'[1]Podklady RZ'!G219</f>
        <v>833.92205300000114</v>
      </c>
      <c r="H9" s="169">
        <f>'[1]Podklady RZ'!H219</f>
        <v>331.46740099999982</v>
      </c>
      <c r="I9" s="169">
        <f>'[1]Podklady RZ'!I219</f>
        <v>7.5213659999999978</v>
      </c>
      <c r="J9" s="158">
        <f t="shared" si="2"/>
        <v>1397.0332990000011</v>
      </c>
      <c r="L9" s="39"/>
    </row>
    <row r="10" spans="1:12">
      <c r="A10" s="160" t="s">
        <v>247</v>
      </c>
      <c r="B10" s="169">
        <f>'[1]Podklady RZ'!B220</f>
        <v>726.82550100000003</v>
      </c>
      <c r="C10" s="169">
        <f>'[1]Podklady RZ'!C220</f>
        <v>6.1699399999999995</v>
      </c>
      <c r="D10" s="169">
        <f>'[1]Podklady RZ'!D220</f>
        <v>16.5718</v>
      </c>
      <c r="E10" s="169">
        <f>'[1]Podklady RZ'!E220</f>
        <v>6.843</v>
      </c>
      <c r="F10" s="169">
        <f>'[1]Podklady RZ'!F220</f>
        <v>1.083</v>
      </c>
      <c r="G10" s="169">
        <f>'[1]Podklady RZ'!G220</f>
        <v>1453.3108689999997</v>
      </c>
      <c r="H10" s="169">
        <f>'[1]Podklady RZ'!H220</f>
        <v>968.39910699999996</v>
      </c>
      <c r="I10" s="169">
        <f>'[1]Podklady RZ'!I220</f>
        <v>53.643131999999994</v>
      </c>
      <c r="J10" s="158">
        <f t="shared" si="2"/>
        <v>3232.8463489999995</v>
      </c>
      <c r="L10" s="39"/>
    </row>
    <row r="11" spans="1:12">
      <c r="A11" s="160" t="s">
        <v>248</v>
      </c>
      <c r="B11" s="169">
        <f>'[1]Podklady RZ'!B221</f>
        <v>175.92809000000003</v>
      </c>
      <c r="C11" s="169">
        <f>'[1]Podklady RZ'!C221</f>
        <v>6.7069999999999999</v>
      </c>
      <c r="D11" s="169">
        <f>'[1]Podklady RZ'!D221</f>
        <v>6.5789999999999997</v>
      </c>
      <c r="E11" s="169">
        <f>'[1]Podklady RZ'!E221</f>
        <v>1.1688000000000001</v>
      </c>
      <c r="F11" s="169">
        <f>'[1]Podklady RZ'!F221</f>
        <v>9.9210899999999995</v>
      </c>
      <c r="G11" s="169">
        <f>'[1]Podklady RZ'!G221</f>
        <v>962.94263799999965</v>
      </c>
      <c r="H11" s="169">
        <f>'[1]Podklady RZ'!H221</f>
        <v>537.90585499999986</v>
      </c>
      <c r="I11" s="169">
        <f>'[1]Podklady RZ'!I221</f>
        <v>12.153387</v>
      </c>
      <c r="J11" s="158">
        <f t="shared" si="2"/>
        <v>1713.3058599999997</v>
      </c>
      <c r="L11" s="39"/>
    </row>
    <row r="12" spans="1:12">
      <c r="A12" s="160" t="s">
        <v>249</v>
      </c>
      <c r="B12" s="169">
        <f>'[1]Podklady RZ'!B222</f>
        <v>4634.4142950000005</v>
      </c>
      <c r="C12" s="169">
        <f>'[1]Podklady RZ'!C222</f>
        <v>682.41407600000014</v>
      </c>
      <c r="D12" s="169">
        <f>'[1]Podklady RZ'!D222</f>
        <v>47.649090999999977</v>
      </c>
      <c r="E12" s="169">
        <f>'[1]Podklady RZ'!E222</f>
        <v>67.159612999999993</v>
      </c>
      <c r="F12" s="169">
        <f>'[1]Podklady RZ'!F222</f>
        <v>14.904337</v>
      </c>
      <c r="G12" s="169">
        <f>'[1]Podklady RZ'!G222</f>
        <v>5204.9492780000019</v>
      </c>
      <c r="H12" s="169">
        <f>'[1]Podklady RZ'!H222</f>
        <v>2610.1813930000058</v>
      </c>
      <c r="I12" s="169">
        <f>'[1]Podklady RZ'!I222</f>
        <v>53.54524500000003</v>
      </c>
      <c r="J12" s="158">
        <f t="shared" si="2"/>
        <v>13315.217328000008</v>
      </c>
    </row>
    <row r="13" spans="1:12">
      <c r="A13" s="160" t="s">
        <v>250</v>
      </c>
      <c r="B13" s="169">
        <f>'[1]Podklady RZ'!B223</f>
        <v>552.75384999999994</v>
      </c>
      <c r="C13" s="169">
        <f>'[1]Podklady RZ'!C223</f>
        <v>52.770368999999995</v>
      </c>
      <c r="D13" s="169">
        <f>'[1]Podklady RZ'!D223</f>
        <v>1.0243800000000001</v>
      </c>
      <c r="E13" s="169">
        <f>'[1]Podklady RZ'!E223</f>
        <v>21.905714</v>
      </c>
      <c r="F13" s="169">
        <f>'[1]Podklady RZ'!F223</f>
        <v>9.1535980000000006</v>
      </c>
      <c r="G13" s="169">
        <f>'[1]Podklady RZ'!G223</f>
        <v>1488.0219989999991</v>
      </c>
      <c r="H13" s="169">
        <f>'[1]Podklady RZ'!H223</f>
        <v>852.2812500000008</v>
      </c>
      <c r="I13" s="169">
        <f>'[1]Podklady RZ'!I223</f>
        <v>15.35943</v>
      </c>
      <c r="J13" s="158">
        <f t="shared" si="2"/>
        <v>2993.2705899999996</v>
      </c>
    </row>
    <row r="14" spans="1:12">
      <c r="A14" s="160" t="s">
        <v>251</v>
      </c>
      <c r="B14" s="169">
        <f>'[1]Podklady RZ'!B224</f>
        <v>410.606987</v>
      </c>
      <c r="C14" s="169">
        <f>'[1]Podklady RZ'!C224</f>
        <v>23.096305000000001</v>
      </c>
      <c r="D14" s="169">
        <f>'[1]Podklady RZ'!D224</f>
        <v>56.879545999999991</v>
      </c>
      <c r="E14" s="169">
        <f>'[1]Podklady RZ'!E224</f>
        <v>22.239315999999999</v>
      </c>
      <c r="F14" s="169">
        <f>'[1]Podklady RZ'!F224</f>
        <v>42.518260000000005</v>
      </c>
      <c r="G14" s="169">
        <f>'[1]Podklady RZ'!G224</f>
        <v>1235.2304809999994</v>
      </c>
      <c r="H14" s="169">
        <f>'[1]Podklady RZ'!H224</f>
        <v>762.12543600000026</v>
      </c>
      <c r="I14" s="169">
        <f>'[1]Podklady RZ'!I224</f>
        <v>195.39207499999995</v>
      </c>
      <c r="J14" s="158">
        <f t="shared" si="2"/>
        <v>2748.0884059999994</v>
      </c>
    </row>
    <row r="15" spans="1:12">
      <c r="A15" s="160" t="s">
        <v>252</v>
      </c>
      <c r="B15" s="169">
        <f>'[1]Podklady RZ'!B225</f>
        <v>881.89522099999999</v>
      </c>
      <c r="C15" s="169">
        <f>'[1]Podklady RZ'!C225</f>
        <v>2.81142</v>
      </c>
      <c r="D15" s="169">
        <f>'[1]Podklady RZ'!D225</f>
        <v>30.624250000000004</v>
      </c>
      <c r="E15" s="169">
        <f>'[1]Podklady RZ'!E225</f>
        <v>3.1566999999999998</v>
      </c>
      <c r="F15" s="169">
        <f>'[1]Podklady RZ'!F225</f>
        <v>41.995252000000001</v>
      </c>
      <c r="G15" s="169">
        <f>'[1]Podklady RZ'!G225</f>
        <v>1755.2764160000008</v>
      </c>
      <c r="H15" s="169">
        <f>'[1]Podklady RZ'!H225</f>
        <v>1139.5637410000006</v>
      </c>
      <c r="I15" s="169">
        <f>'[1]Podklady RZ'!I225</f>
        <v>52.604800000000012</v>
      </c>
      <c r="J15" s="158">
        <f t="shared" si="2"/>
        <v>3907.9278000000013</v>
      </c>
    </row>
    <row r="16" spans="1:12">
      <c r="A16" s="160" t="s">
        <v>253</v>
      </c>
      <c r="B16" s="169">
        <f>'[1]Podklady RZ'!B226</f>
        <v>5685.4154939999989</v>
      </c>
      <c r="C16" s="169">
        <f>'[1]Podklady RZ'!C226</f>
        <v>303.36341899999996</v>
      </c>
      <c r="D16" s="169">
        <f>'[1]Podklady RZ'!D226</f>
        <v>22.640823000000005</v>
      </c>
      <c r="E16" s="169">
        <f>'[1]Podklady RZ'!E226</f>
        <v>1.2141949999999999</v>
      </c>
      <c r="F16" s="169">
        <f>'[1]Podklady RZ'!F226</f>
        <v>21.109261</v>
      </c>
      <c r="G16" s="169">
        <f>'[1]Podklady RZ'!G226</f>
        <v>2438.3193569999994</v>
      </c>
      <c r="H16" s="169">
        <f>'[1]Podklady RZ'!H226</f>
        <v>1083.5862109999996</v>
      </c>
      <c r="I16" s="169">
        <f>'[1]Podklady RZ'!I226</f>
        <v>15.469388</v>
      </c>
      <c r="J16" s="158">
        <f t="shared" si="2"/>
        <v>9571.1181479999977</v>
      </c>
    </row>
    <row r="17" spans="1:17">
      <c r="A17" s="160" t="s">
        <v>254</v>
      </c>
      <c r="B17" s="169">
        <f>'[1]Podklady RZ'!B227</f>
        <v>3619.9944639999994</v>
      </c>
      <c r="C17" s="169">
        <f>'[1]Podklady RZ'!C227</f>
        <v>445.31563499999999</v>
      </c>
      <c r="D17" s="169">
        <f>'[1]Podklady RZ'!D227</f>
        <v>135.49075999999997</v>
      </c>
      <c r="E17" s="169">
        <f>'[1]Podklady RZ'!E227</f>
        <v>10.476224</v>
      </c>
      <c r="F17" s="169">
        <f>'[1]Podklady RZ'!F227</f>
        <v>85.89182999999997</v>
      </c>
      <c r="G17" s="169">
        <f>'[1]Podklady RZ'!G227</f>
        <v>3810.3607539999989</v>
      </c>
      <c r="H17" s="169">
        <f>'[1]Podklady RZ'!H227</f>
        <v>1625.7900780000002</v>
      </c>
      <c r="I17" s="169">
        <f>'[1]Podklady RZ'!I227</f>
        <v>170.49059599999993</v>
      </c>
      <c r="J17" s="158">
        <f t="shared" si="2"/>
        <v>9903.8103409999967</v>
      </c>
    </row>
    <row r="18" spans="1:17">
      <c r="A18" s="160" t="s">
        <v>255</v>
      </c>
      <c r="B18" s="169">
        <f>'[1]Podklady RZ'!B228</f>
        <v>1807.568536</v>
      </c>
      <c r="C18" s="169">
        <f>'[1]Podklady RZ'!C228</f>
        <v>4.515528999999999</v>
      </c>
      <c r="D18" s="169">
        <f>'[1]Podklady RZ'!D228</f>
        <v>16.228439999999999</v>
      </c>
      <c r="E18" s="169">
        <f>'[1]Podklady RZ'!E228</f>
        <v>12.451620999999999</v>
      </c>
      <c r="F18" s="169">
        <f>'[1]Podklady RZ'!F228</f>
        <v>10.817072</v>
      </c>
      <c r="G18" s="169">
        <f>'[1]Podklady RZ'!G228</f>
        <v>1192.46813</v>
      </c>
      <c r="H18" s="169">
        <f>'[1]Podklady RZ'!H228</f>
        <v>541.58218999999974</v>
      </c>
      <c r="I18" s="169">
        <f>'[1]Podklady RZ'!I228</f>
        <v>3.3365339999999999</v>
      </c>
      <c r="J18" s="158">
        <f t="shared" si="2"/>
        <v>3588.9680519999997</v>
      </c>
    </row>
    <row r="19" spans="1:17">
      <c r="A19" s="4" t="s">
        <v>308</v>
      </c>
      <c r="J19" s="3"/>
    </row>
    <row r="20" spans="1:17">
      <c r="A20" s="162"/>
    </row>
    <row r="32" spans="1:17">
      <c r="K32" s="39"/>
      <c r="L32" s="39"/>
      <c r="M32" s="39"/>
      <c r="N32" s="39"/>
      <c r="O32" s="39"/>
      <c r="P32" s="39"/>
      <c r="Q32" s="39"/>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FF00"/>
  </sheetPr>
  <dimension ref="A1:U42"/>
  <sheetViews>
    <sheetView showGridLines="0" view="pageBreakPreview" zoomScale="85" zoomScaleNormal="85" zoomScaleSheetLayoutView="85" workbookViewId="0">
      <selection activeCell="R13" sqref="R13"/>
    </sheetView>
  </sheetViews>
  <sheetFormatPr defaultColWidth="9.140625" defaultRowHeight="12"/>
  <cols>
    <col min="1" max="1" width="33.4257812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28515625" style="7" customWidth="1"/>
    <col min="15" max="15" width="7.85546875" style="7" customWidth="1"/>
    <col min="16" max="21" width="9.140625" style="141" customWidth="1"/>
    <col min="22" max="16384" width="9.140625" style="7"/>
  </cols>
  <sheetData>
    <row r="1" spans="1:21" ht="20.25">
      <c r="A1" s="138" t="s">
        <v>311</v>
      </c>
      <c r="O1" s="197" t="str">
        <f>'3'!N1</f>
        <v>2022</v>
      </c>
    </row>
    <row r="2" spans="1:21" ht="18">
      <c r="A2" s="195" t="s">
        <v>312</v>
      </c>
    </row>
    <row r="3" spans="1:21" ht="12" customHeight="1">
      <c r="F3" s="10"/>
      <c r="G3" s="10"/>
      <c r="H3" s="10"/>
      <c r="I3" s="10"/>
      <c r="J3" s="10"/>
      <c r="K3" s="10"/>
    </row>
    <row r="4" spans="1:21">
      <c r="B4" s="22"/>
      <c r="C4" s="22"/>
      <c r="D4" s="22"/>
      <c r="E4" s="22"/>
      <c r="F4" s="10"/>
      <c r="K4" s="10"/>
      <c r="L4" s="9"/>
    </row>
    <row r="5" spans="1:21" ht="12.75" customHeight="1">
      <c r="A5" s="274"/>
      <c r="B5" s="266" t="s">
        <v>202</v>
      </c>
      <c r="C5" s="267"/>
      <c r="D5" s="268"/>
      <c r="E5" s="266" t="s">
        <v>203</v>
      </c>
      <c r="F5" s="267"/>
      <c r="G5" s="268"/>
      <c r="H5" s="267" t="s">
        <v>204</v>
      </c>
      <c r="I5" s="267"/>
      <c r="J5" s="267"/>
      <c r="K5" s="266" t="s">
        <v>205</v>
      </c>
      <c r="L5" s="267"/>
      <c r="M5" s="268"/>
      <c r="N5" s="269" t="s">
        <v>218</v>
      </c>
      <c r="O5" s="276" t="s">
        <v>313</v>
      </c>
    </row>
    <row r="6" spans="1:21">
      <c r="A6" s="275"/>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row>
    <row r="7" spans="1:21">
      <c r="A7" s="130" t="s">
        <v>314</v>
      </c>
      <c r="B7" s="231">
        <f>'[1]Podklady RZ'!B236</f>
        <v>2103.4419999999986</v>
      </c>
      <c r="C7" s="154">
        <f>'[1]Podklady RZ'!C236</f>
        <v>2103.1209999999992</v>
      </c>
      <c r="D7" s="232">
        <f>'[1]Podklady RZ'!D236</f>
        <v>2103.1209999999992</v>
      </c>
      <c r="E7" s="231">
        <f>'[1]Podklady RZ'!E236</f>
        <v>2110.1879999999996</v>
      </c>
      <c r="F7" s="154">
        <f>'[1]Podklady RZ'!F236</f>
        <v>2111.1059999999993</v>
      </c>
      <c r="G7" s="232">
        <f>'[1]Podklady RZ'!G236</f>
        <v>2111.1059999999993</v>
      </c>
      <c r="H7" s="154">
        <f>'[1]Podklady RZ'!H236</f>
        <v>2103.9919999999993</v>
      </c>
      <c r="I7" s="154">
        <f>'[1]Podklady RZ'!I236</f>
        <v>2104.9099999999994</v>
      </c>
      <c r="J7" s="154">
        <f>'[1]Podklady RZ'!J236</f>
        <v>2104.9099999999994</v>
      </c>
      <c r="K7" s="231">
        <f>'[1]Podklady RZ'!K236</f>
        <v>1637.662</v>
      </c>
      <c r="L7" s="154">
        <f>'[1]Podklady RZ'!L236</f>
        <v>1592.5570000000002</v>
      </c>
      <c r="M7" s="232">
        <f>'[1]Podklady RZ'!M236</f>
        <v>1592.5570000000002</v>
      </c>
      <c r="N7" s="154">
        <f>'[1]Podklady RZ'!N236</f>
        <v>1592.5570000000002</v>
      </c>
      <c r="O7" s="166">
        <f>'[1]Podklady RZ'!O236</f>
        <v>4.1793629287273773E-2</v>
      </c>
      <c r="U7" s="223"/>
    </row>
    <row r="8" spans="1:21">
      <c r="A8" s="125" t="s">
        <v>315</v>
      </c>
      <c r="B8" s="231">
        <f>'[1]Podklady RZ'!B237</f>
        <v>692.15648999999996</v>
      </c>
      <c r="C8" s="154">
        <f>'[1]Podklady RZ'!C237</f>
        <v>568.36253599999998</v>
      </c>
      <c r="D8" s="232">
        <f>'[1]Podklady RZ'!D237</f>
        <v>571.25268100000005</v>
      </c>
      <c r="E8" s="231">
        <f>'[1]Podklady RZ'!E237</f>
        <v>459.56415628000008</v>
      </c>
      <c r="F8" s="154">
        <f>'[1]Podklady RZ'!F237</f>
        <v>252.07574873599998</v>
      </c>
      <c r="G8" s="232">
        <f>'[1]Podklady RZ'!G237</f>
        <v>209.79736005600003</v>
      </c>
      <c r="H8" s="154">
        <f>'[1]Podklady RZ'!H237</f>
        <v>243.89461100000005</v>
      </c>
      <c r="I8" s="154">
        <f>'[1]Podklady RZ'!I237</f>
        <v>238.60801499999999</v>
      </c>
      <c r="J8" s="154">
        <f>'[1]Podklady RZ'!J237</f>
        <v>258.26714399999997</v>
      </c>
      <c r="K8" s="231">
        <f>'[1]Podklady RZ'!K237</f>
        <v>387.17716337600001</v>
      </c>
      <c r="L8" s="154">
        <f>'[1]Podklady RZ'!L237</f>
        <v>515.61427618399989</v>
      </c>
      <c r="M8" s="232">
        <f>'[1]Podklady RZ'!M237</f>
        <v>653.32603781600017</v>
      </c>
      <c r="N8" s="154">
        <f>'[1]Podklady RZ'!N237</f>
        <v>5050.0962194479998</v>
      </c>
      <c r="O8" s="166">
        <f>'[1]Podklady RZ'!O237</f>
        <v>3.3423657279494562E-2</v>
      </c>
      <c r="U8" s="223"/>
    </row>
    <row r="9" spans="1:21">
      <c r="A9" s="125" t="s">
        <v>316</v>
      </c>
      <c r="B9" s="231">
        <f>'[1]Podklady RZ'!B238</f>
        <v>542.41729899999996</v>
      </c>
      <c r="C9" s="154">
        <f>'[1]Podklady RZ'!C238</f>
        <v>447.17188800000008</v>
      </c>
      <c r="D9" s="232">
        <f>'[1]Podklady RZ'!D238</f>
        <v>436.44893200000007</v>
      </c>
      <c r="E9" s="231">
        <f>'[1]Podklady RZ'!E238</f>
        <v>361.880989</v>
      </c>
      <c r="F9" s="154">
        <f>'[1]Podklady RZ'!F238</f>
        <v>173.46257200000002</v>
      </c>
      <c r="G9" s="232">
        <f>'[1]Podklady RZ'!G238</f>
        <v>136.29749800000002</v>
      </c>
      <c r="H9" s="154">
        <f>'[1]Podklady RZ'!H238</f>
        <v>173.080386</v>
      </c>
      <c r="I9" s="154">
        <f>'[1]Podklady RZ'!I238</f>
        <v>172.57665800000001</v>
      </c>
      <c r="J9" s="154">
        <f>'[1]Podklady RZ'!J238</f>
        <v>171.908782</v>
      </c>
      <c r="K9" s="231">
        <f>'[1]Podklady RZ'!K238</f>
        <v>267.447721</v>
      </c>
      <c r="L9" s="154">
        <f>'[1]Podklady RZ'!L238</f>
        <v>397.56605399999995</v>
      </c>
      <c r="M9" s="232">
        <f>'[1]Podklady RZ'!M238</f>
        <v>512.84018100000003</v>
      </c>
      <c r="N9" s="154">
        <f>'[1]Podklady RZ'!N238</f>
        <v>3793.0989599999998</v>
      </c>
      <c r="O9" s="167">
        <f>'[1]Podklady RZ'!O238</f>
        <v>4.62178565189389E-2</v>
      </c>
      <c r="P9" s="224"/>
      <c r="U9" s="225"/>
    </row>
    <row r="10" spans="1:21">
      <c r="A10" s="128" t="s">
        <v>227</v>
      </c>
      <c r="B10" s="229">
        <f>'[1]Podklady RZ'!B239</f>
        <v>0</v>
      </c>
      <c r="C10" s="151">
        <f>'[1]Podklady RZ'!C239</f>
        <v>0</v>
      </c>
      <c r="D10" s="230">
        <f>'[1]Podklady RZ'!D239</f>
        <v>0</v>
      </c>
      <c r="E10" s="229">
        <f>'[1]Podklady RZ'!E239</f>
        <v>0</v>
      </c>
      <c r="F10" s="151">
        <f>'[1]Podklady RZ'!F239</f>
        <v>0</v>
      </c>
      <c r="G10" s="230">
        <f>'[1]Podklady RZ'!G239</f>
        <v>0</v>
      </c>
      <c r="H10" s="151">
        <f>'[1]Podklady RZ'!H239</f>
        <v>0</v>
      </c>
      <c r="I10" s="151">
        <f>'[1]Podklady RZ'!I239</f>
        <v>0</v>
      </c>
      <c r="J10" s="151">
        <f>'[1]Podklady RZ'!J239</f>
        <v>0</v>
      </c>
      <c r="K10" s="229">
        <f>'[1]Podklady RZ'!K239</f>
        <v>0</v>
      </c>
      <c r="L10" s="151">
        <f>'[1]Podklady RZ'!L239</f>
        <v>0</v>
      </c>
      <c r="M10" s="230">
        <f>'[1]Podklady RZ'!M239</f>
        <v>0</v>
      </c>
      <c r="N10" s="151">
        <f>'[1]Podklady RZ'!N239</f>
        <v>0</v>
      </c>
      <c r="O10" s="168">
        <f>'[1]Podklady RZ'!O239</f>
        <v>0</v>
      </c>
      <c r="P10" s="224"/>
      <c r="U10" s="225"/>
    </row>
    <row r="11" spans="1:21">
      <c r="A11" s="128" t="s">
        <v>228</v>
      </c>
      <c r="B11" s="229">
        <f>'[1]Podklady RZ'!B240</f>
        <v>4.1479999999999997</v>
      </c>
      <c r="C11" s="151">
        <f>'[1]Podklady RZ'!C240</f>
        <v>3.7770000000000001</v>
      </c>
      <c r="D11" s="230">
        <f>'[1]Podklady RZ'!D240</f>
        <v>4.2530000000000001</v>
      </c>
      <c r="E11" s="229">
        <f>'[1]Podklady RZ'!E240</f>
        <v>7.9669999999999996</v>
      </c>
      <c r="F11" s="151">
        <f>'[1]Podklady RZ'!F240</f>
        <v>6.8479999999999999</v>
      </c>
      <c r="G11" s="230">
        <f>'[1]Podklady RZ'!G240</f>
        <v>5.2409999999999997</v>
      </c>
      <c r="H11" s="151">
        <f>'[1]Podklady RZ'!H240</f>
        <v>4.476</v>
      </c>
      <c r="I11" s="151">
        <f>'[1]Podklady RZ'!I240</f>
        <v>4.7850000000000001</v>
      </c>
      <c r="J11" s="151">
        <f>'[1]Podklady RZ'!J240</f>
        <v>5.2809999999999997</v>
      </c>
      <c r="K11" s="229">
        <f>'[1]Podklady RZ'!K240</f>
        <v>8.2439999999999998</v>
      </c>
      <c r="L11" s="151">
        <f>'[1]Podklady RZ'!L240</f>
        <v>8.0990000000000002</v>
      </c>
      <c r="M11" s="230">
        <f>'[1]Podklady RZ'!M240</f>
        <v>7.2050000000000001</v>
      </c>
      <c r="N11" s="151">
        <f>'[1]Podklady RZ'!N240</f>
        <v>70.323999999999984</v>
      </c>
      <c r="O11" s="168">
        <f>'[1]Podklady RZ'!O240</f>
        <v>0.1167189627060109</v>
      </c>
      <c r="P11" s="224"/>
      <c r="U11" s="225"/>
    </row>
    <row r="12" spans="1:21">
      <c r="A12" s="128" t="s">
        <v>229</v>
      </c>
      <c r="B12" s="229">
        <f>'[1]Podklady RZ'!B241</f>
        <v>0</v>
      </c>
      <c r="C12" s="151">
        <f>'[1]Podklady RZ'!C241</f>
        <v>0</v>
      </c>
      <c r="D12" s="230">
        <f>'[1]Podklady RZ'!D241</f>
        <v>0</v>
      </c>
      <c r="E12" s="229">
        <f>'[1]Podklady RZ'!E241</f>
        <v>0</v>
      </c>
      <c r="F12" s="151">
        <f>'[1]Podklady RZ'!F241</f>
        <v>0</v>
      </c>
      <c r="G12" s="230">
        <f>'[1]Podklady RZ'!G241</f>
        <v>0</v>
      </c>
      <c r="H12" s="151">
        <f>'[1]Podklady RZ'!H241</f>
        <v>0</v>
      </c>
      <c r="I12" s="151">
        <f>'[1]Podklady RZ'!I241</f>
        <v>0</v>
      </c>
      <c r="J12" s="151">
        <f>'[1]Podklady RZ'!J241</f>
        <v>0</v>
      </c>
      <c r="K12" s="229">
        <f>'[1]Podklady RZ'!K241</f>
        <v>0</v>
      </c>
      <c r="L12" s="151">
        <f>'[1]Podklady RZ'!L241</f>
        <v>0</v>
      </c>
      <c r="M12" s="230">
        <f>'[1]Podklady RZ'!M241</f>
        <v>0</v>
      </c>
      <c r="N12" s="151">
        <f>'[1]Podklady RZ'!N241</f>
        <v>0</v>
      </c>
      <c r="O12" s="168">
        <f>'[1]Podklady RZ'!O241</f>
        <v>0</v>
      </c>
      <c r="P12" s="224"/>
      <c r="U12" s="225"/>
    </row>
    <row r="13" spans="1:21">
      <c r="A13" s="128" t="s">
        <v>230</v>
      </c>
      <c r="B13" s="229">
        <f>'[1]Podklady RZ'!B242</f>
        <v>0</v>
      </c>
      <c r="C13" s="151">
        <f>'[1]Podklady RZ'!C242</f>
        <v>0</v>
      </c>
      <c r="D13" s="230">
        <f>'[1]Podklady RZ'!D242</f>
        <v>0</v>
      </c>
      <c r="E13" s="229">
        <f>'[1]Podklady RZ'!E242</f>
        <v>0</v>
      </c>
      <c r="F13" s="151">
        <f>'[1]Podklady RZ'!F242</f>
        <v>0</v>
      </c>
      <c r="G13" s="230">
        <f>'[1]Podklady RZ'!G242</f>
        <v>0.52800000000000002</v>
      </c>
      <c r="H13" s="151">
        <f>'[1]Podklady RZ'!H242</f>
        <v>0.96899999999999997</v>
      </c>
      <c r="I13" s="151">
        <f>'[1]Podklady RZ'!I242</f>
        <v>1.1180000000000001</v>
      </c>
      <c r="J13" s="151">
        <f>'[1]Podklady RZ'!J242</f>
        <v>0.22500000000000001</v>
      </c>
      <c r="K13" s="229">
        <f>'[1]Podklady RZ'!K242</f>
        <v>0</v>
      </c>
      <c r="L13" s="151">
        <f>'[1]Podklady RZ'!L242</f>
        <v>0</v>
      </c>
      <c r="M13" s="230">
        <f>'[1]Podklady RZ'!M242</f>
        <v>0</v>
      </c>
      <c r="N13" s="151">
        <f>'[1]Podklady RZ'!N242</f>
        <v>2.8400000000000003</v>
      </c>
      <c r="O13" s="168">
        <f>'[1]Podklady RZ'!O242</f>
        <v>5.0785783936066711E-2</v>
      </c>
      <c r="P13" s="224"/>
      <c r="U13" s="225"/>
    </row>
    <row r="14" spans="1:21">
      <c r="A14" s="128" t="s">
        <v>231</v>
      </c>
      <c r="B14" s="229">
        <f>'[1]Podklady RZ'!B243</f>
        <v>0.50700000000000001</v>
      </c>
      <c r="C14" s="151">
        <f>'[1]Podklady RZ'!C243</f>
        <v>0.379</v>
      </c>
      <c r="D14" s="230">
        <f>'[1]Podklady RZ'!D243</f>
        <v>0.247</v>
      </c>
      <c r="E14" s="229">
        <f>'[1]Podklady RZ'!E243</f>
        <v>0.46300000000000002</v>
      </c>
      <c r="F14" s="151">
        <f>'[1]Podklady RZ'!F243</f>
        <v>0.68700000000000006</v>
      </c>
      <c r="G14" s="230">
        <f>'[1]Podklady RZ'!G243</f>
        <v>0.65800000000000003</v>
      </c>
      <c r="H14" s="151">
        <f>'[1]Podklady RZ'!H243</f>
        <v>0.46700000000000003</v>
      </c>
      <c r="I14" s="151">
        <f>'[1]Podklady RZ'!I243</f>
        <v>0.70599999999999996</v>
      </c>
      <c r="J14" s="151">
        <f>'[1]Podklady RZ'!J243</f>
        <v>0.96399999999999997</v>
      </c>
      <c r="K14" s="229">
        <f>'[1]Podklady RZ'!K243</f>
        <v>1.0920000000000001</v>
      </c>
      <c r="L14" s="151">
        <f>'[1]Podklady RZ'!L243</f>
        <v>0.32900000000000001</v>
      </c>
      <c r="M14" s="230">
        <f>'[1]Podklady RZ'!M243</f>
        <v>0.28499999999999998</v>
      </c>
      <c r="N14" s="151">
        <f>'[1]Podklady RZ'!N243</f>
        <v>6.7840000000000016</v>
      </c>
      <c r="O14" s="168">
        <f>'[1]Podklady RZ'!O243</f>
        <v>8.9098350565471829E-2</v>
      </c>
      <c r="P14" s="224"/>
      <c r="U14" s="225"/>
    </row>
    <row r="15" spans="1:21">
      <c r="A15" s="128" t="s">
        <v>232</v>
      </c>
      <c r="B15" s="229">
        <f>'[1]Podklady RZ'!B244</f>
        <v>0</v>
      </c>
      <c r="C15" s="151">
        <f>'[1]Podklady RZ'!C244</f>
        <v>0</v>
      </c>
      <c r="D15" s="230">
        <f>'[1]Podklady RZ'!D244</f>
        <v>0</v>
      </c>
      <c r="E15" s="229">
        <f>'[1]Podklady RZ'!E244</f>
        <v>0</v>
      </c>
      <c r="F15" s="151">
        <f>'[1]Podklady RZ'!F244</f>
        <v>0</v>
      </c>
      <c r="G15" s="230">
        <f>'[1]Podklady RZ'!G244</f>
        <v>0</v>
      </c>
      <c r="H15" s="151">
        <f>'[1]Podklady RZ'!H244</f>
        <v>0</v>
      </c>
      <c r="I15" s="151">
        <f>'[1]Podklady RZ'!I244</f>
        <v>0</v>
      </c>
      <c r="J15" s="151">
        <f>'[1]Podklady RZ'!J244</f>
        <v>0</v>
      </c>
      <c r="K15" s="229">
        <f>'[1]Podklady RZ'!K244</f>
        <v>0</v>
      </c>
      <c r="L15" s="151">
        <f>'[1]Podklady RZ'!L244</f>
        <v>0</v>
      </c>
      <c r="M15" s="230">
        <f>'[1]Podklady RZ'!M244</f>
        <v>0</v>
      </c>
      <c r="N15" s="151">
        <f>'[1]Podklady RZ'!N244</f>
        <v>0</v>
      </c>
      <c r="O15" s="168">
        <f>'[1]Podklady RZ'!O244</f>
        <v>0</v>
      </c>
      <c r="P15" s="224"/>
      <c r="U15" s="225"/>
    </row>
    <row r="16" spans="1:21">
      <c r="A16" s="128" t="s">
        <v>233</v>
      </c>
      <c r="B16" s="229">
        <f>'[1]Podklady RZ'!B245</f>
        <v>0</v>
      </c>
      <c r="C16" s="151">
        <f>'[1]Podklady RZ'!C245</f>
        <v>0</v>
      </c>
      <c r="D16" s="230">
        <f>'[1]Podklady RZ'!D245</f>
        <v>0</v>
      </c>
      <c r="E16" s="229">
        <f>'[1]Podklady RZ'!E245</f>
        <v>0</v>
      </c>
      <c r="F16" s="151">
        <f>'[1]Podklady RZ'!F245</f>
        <v>0</v>
      </c>
      <c r="G16" s="230">
        <f>'[1]Podklady RZ'!G245</f>
        <v>0</v>
      </c>
      <c r="H16" s="151">
        <f>'[1]Podklady RZ'!H245</f>
        <v>0</v>
      </c>
      <c r="I16" s="151">
        <f>'[1]Podklady RZ'!I245</f>
        <v>0</v>
      </c>
      <c r="J16" s="151">
        <f>'[1]Podklady RZ'!J245</f>
        <v>0</v>
      </c>
      <c r="K16" s="229">
        <f>'[1]Podklady RZ'!K245</f>
        <v>0</v>
      </c>
      <c r="L16" s="151">
        <f>'[1]Podklady RZ'!L245</f>
        <v>0</v>
      </c>
      <c r="M16" s="230">
        <f>'[1]Podklady RZ'!M245</f>
        <v>0</v>
      </c>
      <c r="N16" s="151">
        <f>'[1]Podklady RZ'!N245</f>
        <v>0</v>
      </c>
      <c r="O16" s="168">
        <f>'[1]Podklady RZ'!O245</f>
        <v>0</v>
      </c>
      <c r="P16" s="224"/>
      <c r="U16" s="225"/>
    </row>
    <row r="17" spans="1:21">
      <c r="A17" s="128" t="s">
        <v>234</v>
      </c>
      <c r="B17" s="229">
        <f>'[1]Podklady RZ'!B246</f>
        <v>0</v>
      </c>
      <c r="C17" s="151">
        <f>'[1]Podklady RZ'!C246</f>
        <v>0</v>
      </c>
      <c r="D17" s="230">
        <f>'[1]Podklady RZ'!D246</f>
        <v>0</v>
      </c>
      <c r="E17" s="229">
        <f>'[1]Podklady RZ'!E246</f>
        <v>0</v>
      </c>
      <c r="F17" s="151">
        <f>'[1]Podklady RZ'!F246</f>
        <v>0</v>
      </c>
      <c r="G17" s="230">
        <f>'[1]Podklady RZ'!G246</f>
        <v>0</v>
      </c>
      <c r="H17" s="151">
        <f>'[1]Podklady RZ'!H246</f>
        <v>0</v>
      </c>
      <c r="I17" s="151">
        <f>'[1]Podklady RZ'!I246</f>
        <v>0</v>
      </c>
      <c r="J17" s="151">
        <f>'[1]Podklady RZ'!J246</f>
        <v>0</v>
      </c>
      <c r="K17" s="229">
        <f>'[1]Podklady RZ'!K246</f>
        <v>0</v>
      </c>
      <c r="L17" s="151">
        <f>'[1]Podklady RZ'!L246</f>
        <v>0</v>
      </c>
      <c r="M17" s="230">
        <f>'[1]Podklady RZ'!M246</f>
        <v>0</v>
      </c>
      <c r="N17" s="151">
        <f>'[1]Podklady RZ'!N246</f>
        <v>0</v>
      </c>
      <c r="O17" s="168">
        <f>'[1]Podklady RZ'!O246</f>
        <v>0</v>
      </c>
      <c r="P17" s="224"/>
      <c r="U17" s="225"/>
    </row>
    <row r="18" spans="1:21">
      <c r="A18" s="128" t="s">
        <v>235</v>
      </c>
      <c r="B18" s="229">
        <f>'[1]Podklady RZ'!B247</f>
        <v>0</v>
      </c>
      <c r="C18" s="151">
        <f>'[1]Podklady RZ'!C247</f>
        <v>0</v>
      </c>
      <c r="D18" s="230">
        <f>'[1]Podklady RZ'!D247</f>
        <v>0</v>
      </c>
      <c r="E18" s="229">
        <f>'[1]Podklady RZ'!E247</f>
        <v>0</v>
      </c>
      <c r="F18" s="151">
        <f>'[1]Podklady RZ'!F247</f>
        <v>0</v>
      </c>
      <c r="G18" s="230">
        <f>'[1]Podklady RZ'!G247</f>
        <v>0</v>
      </c>
      <c r="H18" s="151">
        <f>'[1]Podklady RZ'!H247</f>
        <v>0</v>
      </c>
      <c r="I18" s="151">
        <f>'[1]Podklady RZ'!I247</f>
        <v>0</v>
      </c>
      <c r="J18" s="151">
        <f>'[1]Podklady RZ'!J247</f>
        <v>0</v>
      </c>
      <c r="K18" s="229">
        <f>'[1]Podklady RZ'!K247</f>
        <v>0</v>
      </c>
      <c r="L18" s="151">
        <f>'[1]Podklady RZ'!L247</f>
        <v>0</v>
      </c>
      <c r="M18" s="230">
        <f>'[1]Podklady RZ'!M247</f>
        <v>0</v>
      </c>
      <c r="N18" s="151">
        <f>'[1]Podklady RZ'!N247</f>
        <v>0</v>
      </c>
      <c r="O18" s="168">
        <f>'[1]Podklady RZ'!O247</f>
        <v>0</v>
      </c>
      <c r="U18" s="225"/>
    </row>
    <row r="19" spans="1:21">
      <c r="A19" s="128" t="s">
        <v>236</v>
      </c>
      <c r="B19" s="229">
        <f>'[1]Podklady RZ'!B248</f>
        <v>0</v>
      </c>
      <c r="C19" s="151">
        <f>'[1]Podklady RZ'!C248</f>
        <v>0</v>
      </c>
      <c r="D19" s="230">
        <f>'[1]Podklady RZ'!D248</f>
        <v>0</v>
      </c>
      <c r="E19" s="229">
        <f>'[1]Podklady RZ'!E248</f>
        <v>0</v>
      </c>
      <c r="F19" s="151">
        <f>'[1]Podklady RZ'!F248</f>
        <v>0</v>
      </c>
      <c r="G19" s="230">
        <f>'[1]Podklady RZ'!G248</f>
        <v>0</v>
      </c>
      <c r="H19" s="151">
        <f>'[1]Podklady RZ'!H248</f>
        <v>0</v>
      </c>
      <c r="I19" s="151">
        <f>'[1]Podklady RZ'!I248</f>
        <v>0</v>
      </c>
      <c r="J19" s="151">
        <f>'[1]Podklady RZ'!J248</f>
        <v>0</v>
      </c>
      <c r="K19" s="229">
        <f>'[1]Podklady RZ'!K248</f>
        <v>0</v>
      </c>
      <c r="L19" s="151">
        <f>'[1]Podklady RZ'!L248</f>
        <v>0</v>
      </c>
      <c r="M19" s="230">
        <f>'[1]Podklady RZ'!M248</f>
        <v>0</v>
      </c>
      <c r="N19" s="151">
        <f>'[1]Podklady RZ'!N248</f>
        <v>0</v>
      </c>
      <c r="O19" s="168">
        <f>'[1]Podklady RZ'!O248</f>
        <v>0</v>
      </c>
      <c r="U19" s="225"/>
    </row>
    <row r="20" spans="1:21">
      <c r="A20" s="128" t="s">
        <v>237</v>
      </c>
      <c r="B20" s="229">
        <f>'[1]Podklady RZ'!B249</f>
        <v>0</v>
      </c>
      <c r="C20" s="151">
        <f>'[1]Podklady RZ'!C249</f>
        <v>0</v>
      </c>
      <c r="D20" s="230">
        <f>'[1]Podklady RZ'!D249</f>
        <v>0</v>
      </c>
      <c r="E20" s="229">
        <f>'[1]Podklady RZ'!E249</f>
        <v>0</v>
      </c>
      <c r="F20" s="151">
        <f>'[1]Podklady RZ'!F249</f>
        <v>0</v>
      </c>
      <c r="G20" s="230">
        <f>'[1]Podklady RZ'!G249</f>
        <v>0</v>
      </c>
      <c r="H20" s="151">
        <f>'[1]Podklady RZ'!H249</f>
        <v>0</v>
      </c>
      <c r="I20" s="151">
        <f>'[1]Podklady RZ'!I249</f>
        <v>0</v>
      </c>
      <c r="J20" s="151">
        <f>'[1]Podklady RZ'!J249</f>
        <v>0</v>
      </c>
      <c r="K20" s="229">
        <f>'[1]Podklady RZ'!K249</f>
        <v>0</v>
      </c>
      <c r="L20" s="151">
        <f>'[1]Podklady RZ'!L249</f>
        <v>0</v>
      </c>
      <c r="M20" s="230">
        <f>'[1]Podklady RZ'!M249</f>
        <v>0</v>
      </c>
      <c r="N20" s="151">
        <f>'[1]Podklady RZ'!N249</f>
        <v>0</v>
      </c>
      <c r="O20" s="168">
        <f>'[1]Podklady RZ'!O249</f>
        <v>0</v>
      </c>
      <c r="U20" s="225"/>
    </row>
    <row r="21" spans="1:21">
      <c r="A21" s="128" t="s">
        <v>238</v>
      </c>
      <c r="B21" s="229">
        <f>'[1]Podklady RZ'!B250</f>
        <v>61.841000000000001</v>
      </c>
      <c r="C21" s="151">
        <f>'[1]Podklady RZ'!C250</f>
        <v>55.07</v>
      </c>
      <c r="D21" s="230">
        <f>'[1]Podklady RZ'!D250</f>
        <v>62.567999999999998</v>
      </c>
      <c r="E21" s="229">
        <f>'[1]Podklady RZ'!E250</f>
        <v>57.53</v>
      </c>
      <c r="F21" s="151">
        <f>'[1]Podklady RZ'!F250</f>
        <v>55.633000000000003</v>
      </c>
      <c r="G21" s="230">
        <f>'[1]Podklady RZ'!G250</f>
        <v>55.146000000000001</v>
      </c>
      <c r="H21" s="151">
        <f>'[1]Podklady RZ'!H250</f>
        <v>56.215000000000003</v>
      </c>
      <c r="I21" s="151">
        <f>'[1]Podklady RZ'!I250</f>
        <v>55.616</v>
      </c>
      <c r="J21" s="151">
        <f>'[1]Podklady RZ'!J250</f>
        <v>36.466000000000001</v>
      </c>
      <c r="K21" s="229">
        <f>'[1]Podklady RZ'!K250</f>
        <v>83.811000000000007</v>
      </c>
      <c r="L21" s="151">
        <f>'[1]Podklady RZ'!L250</f>
        <v>75.141000000000005</v>
      </c>
      <c r="M21" s="230">
        <f>'[1]Podklady RZ'!M250</f>
        <v>89.025999999999996</v>
      </c>
      <c r="N21" s="151">
        <f>'[1]Podklady RZ'!N250</f>
        <v>744.06299999999999</v>
      </c>
      <c r="O21" s="168">
        <f>'[1]Podklady RZ'!O250</f>
        <v>0.28922971594081731</v>
      </c>
      <c r="U21" s="225"/>
    </row>
    <row r="22" spans="1:21">
      <c r="A22" s="128" t="s">
        <v>239</v>
      </c>
      <c r="B22" s="229">
        <f>'[1]Podklady RZ'!B251</f>
        <v>0</v>
      </c>
      <c r="C22" s="151">
        <f>'[1]Podklady RZ'!C251</f>
        <v>0</v>
      </c>
      <c r="D22" s="230">
        <f>'[1]Podklady RZ'!D251</f>
        <v>0</v>
      </c>
      <c r="E22" s="229">
        <f>'[1]Podklady RZ'!E251</f>
        <v>0</v>
      </c>
      <c r="F22" s="151">
        <f>'[1]Podklady RZ'!F251</f>
        <v>0</v>
      </c>
      <c r="G22" s="230">
        <f>'[1]Podklady RZ'!G251</f>
        <v>0</v>
      </c>
      <c r="H22" s="151">
        <f>'[1]Podklady RZ'!H251</f>
        <v>0</v>
      </c>
      <c r="I22" s="151">
        <f>'[1]Podklady RZ'!I251</f>
        <v>0</v>
      </c>
      <c r="J22" s="151">
        <f>'[1]Podklady RZ'!J251</f>
        <v>0</v>
      </c>
      <c r="K22" s="229">
        <f>'[1]Podklady RZ'!K251</f>
        <v>0</v>
      </c>
      <c r="L22" s="151">
        <f>'[1]Podklady RZ'!L251</f>
        <v>0</v>
      </c>
      <c r="M22" s="230">
        <f>'[1]Podklady RZ'!M251</f>
        <v>0</v>
      </c>
      <c r="N22" s="151">
        <f>'[1]Podklady RZ'!N251</f>
        <v>0</v>
      </c>
      <c r="O22" s="168">
        <f>'[1]Podklady RZ'!O251</f>
        <v>0</v>
      </c>
      <c r="U22" s="225"/>
    </row>
    <row r="23" spans="1:21">
      <c r="A23" s="128" t="s">
        <v>240</v>
      </c>
      <c r="B23" s="229">
        <f>'[1]Podklady RZ'!B252</f>
        <v>0</v>
      </c>
      <c r="C23" s="151">
        <f>'[1]Podklady RZ'!C252</f>
        <v>0</v>
      </c>
      <c r="D23" s="230">
        <f>'[1]Podklady RZ'!D252</f>
        <v>0</v>
      </c>
      <c r="E23" s="229">
        <f>'[1]Podklady RZ'!E252</f>
        <v>0</v>
      </c>
      <c r="F23" s="151">
        <f>'[1]Podklady RZ'!F252</f>
        <v>0</v>
      </c>
      <c r="G23" s="230">
        <f>'[1]Podklady RZ'!G252</f>
        <v>0</v>
      </c>
      <c r="H23" s="151">
        <f>'[1]Podklady RZ'!H252</f>
        <v>0</v>
      </c>
      <c r="I23" s="151">
        <f>'[1]Podklady RZ'!I252</f>
        <v>0</v>
      </c>
      <c r="J23" s="151">
        <f>'[1]Podklady RZ'!J252</f>
        <v>0</v>
      </c>
      <c r="K23" s="229">
        <f>'[1]Podklady RZ'!K252</f>
        <v>0</v>
      </c>
      <c r="L23" s="151">
        <f>'[1]Podklady RZ'!L252</f>
        <v>0</v>
      </c>
      <c r="M23" s="230">
        <f>'[1]Podklady RZ'!M252</f>
        <v>0</v>
      </c>
      <c r="N23" s="151">
        <f>'[1]Podklady RZ'!N252</f>
        <v>0</v>
      </c>
      <c r="O23" s="168">
        <f>'[1]Podklady RZ'!O252</f>
        <v>0</v>
      </c>
      <c r="U23" s="225"/>
    </row>
    <row r="24" spans="1:21">
      <c r="A24" s="128" t="s">
        <v>241</v>
      </c>
      <c r="B24" s="229">
        <f>'[1]Podklady RZ'!B253</f>
        <v>8.1000000000000003E-2</v>
      </c>
      <c r="C24" s="151">
        <f>'[1]Podklady RZ'!C253</f>
        <v>0.439</v>
      </c>
      <c r="D24" s="230">
        <f>'[1]Podklady RZ'!D253</f>
        <v>0.35199999999999998</v>
      </c>
      <c r="E24" s="229">
        <f>'[1]Podklady RZ'!E253</f>
        <v>0.113</v>
      </c>
      <c r="F24" s="151">
        <f>'[1]Podklady RZ'!F253</f>
        <v>0</v>
      </c>
      <c r="G24" s="230">
        <f>'[1]Podklady RZ'!G253</f>
        <v>0</v>
      </c>
      <c r="H24" s="151">
        <f>'[1]Podklady RZ'!H253</f>
        <v>8.4000000000000005E-2</v>
      </c>
      <c r="I24" s="151">
        <f>'[1]Podklady RZ'!I253</f>
        <v>0</v>
      </c>
      <c r="J24" s="151">
        <f>'[1]Podklady RZ'!J253</f>
        <v>0</v>
      </c>
      <c r="K24" s="229">
        <f>'[1]Podklady RZ'!K253</f>
        <v>0</v>
      </c>
      <c r="L24" s="151">
        <f>'[1]Podklady RZ'!L253</f>
        <v>0</v>
      </c>
      <c r="M24" s="230">
        <f>'[1]Podklady RZ'!M253</f>
        <v>0</v>
      </c>
      <c r="N24" s="151">
        <f>'[1]Podklady RZ'!N253</f>
        <v>1.069</v>
      </c>
      <c r="O24" s="168">
        <f>'[1]Podklady RZ'!O253</f>
        <v>1.8647205361648227E-3</v>
      </c>
      <c r="U24" s="225"/>
    </row>
    <row r="25" spans="1:21">
      <c r="A25" s="128" t="s">
        <v>242</v>
      </c>
      <c r="B25" s="229">
        <f>'[1]Podklady RZ'!B254</f>
        <v>475.84029900000002</v>
      </c>
      <c r="C25" s="151">
        <f>'[1]Podklady RZ'!C254</f>
        <v>387.50688800000006</v>
      </c>
      <c r="D25" s="230">
        <f>'[1]Podklady RZ'!D254</f>
        <v>369.02893200000005</v>
      </c>
      <c r="E25" s="229">
        <f>'[1]Podklady RZ'!E254</f>
        <v>295.80798899999996</v>
      </c>
      <c r="F25" s="151">
        <f>'[1]Podklady RZ'!F254</f>
        <v>110.29457200000002</v>
      </c>
      <c r="G25" s="230">
        <f>'[1]Podklady RZ'!G254</f>
        <v>74.724498000000011</v>
      </c>
      <c r="H25" s="151">
        <f>'[1]Podklady RZ'!H254</f>
        <v>110.86938599999999</v>
      </c>
      <c r="I25" s="151">
        <f>'[1]Podklady RZ'!I254</f>
        <v>110.351658</v>
      </c>
      <c r="J25" s="151">
        <f>'[1]Podklady RZ'!J254</f>
        <v>128.972782</v>
      </c>
      <c r="K25" s="229">
        <f>'[1]Podklady RZ'!K254</f>
        <v>174.30072099999998</v>
      </c>
      <c r="L25" s="151">
        <f>'[1]Podklady RZ'!L254</f>
        <v>313.99705399999993</v>
      </c>
      <c r="M25" s="230">
        <f>'[1]Podklady RZ'!M254</f>
        <v>416.32418100000007</v>
      </c>
      <c r="N25" s="151">
        <f>'[1]Podklady RZ'!N254</f>
        <v>2968.0189599999999</v>
      </c>
      <c r="O25" s="168">
        <f>'[1]Podklady RZ'!O254</f>
        <v>0.13736325137337199</v>
      </c>
      <c r="U25" s="224"/>
    </row>
    <row r="26" spans="1:21" ht="13.5" customHeight="1">
      <c r="A26" s="126" t="s">
        <v>317</v>
      </c>
      <c r="B26" s="231">
        <f>'[1]Podklady RZ'!B255</f>
        <v>1374.864</v>
      </c>
      <c r="C26" s="154">
        <f>'[1]Podklady RZ'!C255</f>
        <v>1100.8240000000001</v>
      </c>
      <c r="D26" s="232">
        <f>'[1]Podklady RZ'!D255</f>
        <v>1088.4967099999999</v>
      </c>
      <c r="E26" s="231">
        <f>'[1]Podklady RZ'!E255</f>
        <v>850.74099999999999</v>
      </c>
      <c r="F26" s="154">
        <f>'[1]Podklady RZ'!F255</f>
        <v>333.762</v>
      </c>
      <c r="G26" s="232">
        <f>'[1]Podklady RZ'!G255</f>
        <v>240.827</v>
      </c>
      <c r="H26" s="154">
        <f>'[1]Podklady RZ'!H255</f>
        <v>149.70138</v>
      </c>
      <c r="I26" s="154">
        <f>'[1]Podklady RZ'!I255</f>
        <v>165.33799999999999</v>
      </c>
      <c r="J26" s="154">
        <f>'[1]Podklady RZ'!J255</f>
        <v>398.79300000000001</v>
      </c>
      <c r="K26" s="231">
        <f>'[1]Podklady RZ'!K255</f>
        <v>565.206999</v>
      </c>
      <c r="L26" s="154">
        <f>'[1]Podklady RZ'!L255</f>
        <v>950.70299</v>
      </c>
      <c r="M26" s="232">
        <f>'[1]Podklady RZ'!M255</f>
        <v>1286.5401690000001</v>
      </c>
      <c r="N26" s="154">
        <f>'[1]Podklady RZ'!N255</f>
        <v>8505.7972479999989</v>
      </c>
      <c r="O26" s="167"/>
      <c r="U26" s="226"/>
    </row>
    <row r="27" spans="1:21" ht="13.5" customHeight="1">
      <c r="A27" s="126" t="s">
        <v>318</v>
      </c>
      <c r="B27" s="231">
        <f>'[1]Podklady RZ'!B256</f>
        <v>1727.4949180000003</v>
      </c>
      <c r="C27" s="154">
        <f>'[1]Podklady RZ'!C256</f>
        <v>1386.7789699999998</v>
      </c>
      <c r="D27" s="232">
        <f>'[1]Podklady RZ'!D256</f>
        <v>1345.3125930000003</v>
      </c>
      <c r="E27" s="231">
        <f>'[1]Podklady RZ'!E256</f>
        <v>1063.205586</v>
      </c>
      <c r="F27" s="154">
        <f>'[1]Podklady RZ'!F256</f>
        <v>427.08929700000004</v>
      </c>
      <c r="G27" s="232">
        <f>'[1]Podklady RZ'!G256</f>
        <v>263.45866799999999</v>
      </c>
      <c r="H27" s="154">
        <f>'[1]Podklady RZ'!H256</f>
        <v>227.56823199999994</v>
      </c>
      <c r="I27" s="154">
        <f>'[1]Podklady RZ'!I256</f>
        <v>254.05236499999992</v>
      </c>
      <c r="J27" s="154">
        <f>'[1]Podklady RZ'!J256</f>
        <v>437.161338</v>
      </c>
      <c r="K27" s="231">
        <f>'[1]Podklady RZ'!K256</f>
        <v>718.79288999999994</v>
      </c>
      <c r="L27" s="154">
        <f>'[1]Podklady RZ'!L256</f>
        <v>1170.9535120000003</v>
      </c>
      <c r="M27" s="232">
        <f>'[1]Podklady RZ'!M256</f>
        <v>1645.594981</v>
      </c>
      <c r="N27" s="154">
        <f>'[1]Podklady RZ'!N256</f>
        <v>10667.46335</v>
      </c>
      <c r="O27" s="167">
        <f>'[1]Podklady RZ'!O256</f>
        <v>0.14262881900406202</v>
      </c>
      <c r="U27" s="226"/>
    </row>
    <row r="28" spans="1:21" ht="12.75" customHeight="1">
      <c r="A28" s="128" t="s">
        <v>301</v>
      </c>
      <c r="B28" s="229">
        <f>'[1]Podklady RZ'!B257</f>
        <v>47.715814999999999</v>
      </c>
      <c r="C28" s="151">
        <f>'[1]Podklady RZ'!C257</f>
        <v>42.020482999999999</v>
      </c>
      <c r="D28" s="230">
        <f>'[1]Podklady RZ'!D257</f>
        <v>37.450887000000002</v>
      </c>
      <c r="E28" s="229">
        <f>'[1]Podklady RZ'!E257</f>
        <v>30.960691999999998</v>
      </c>
      <c r="F28" s="151">
        <f>'[1]Podklady RZ'!F257</f>
        <v>11.425945</v>
      </c>
      <c r="G28" s="230">
        <f>'[1]Podklady RZ'!G257</f>
        <v>7.2594080000000005</v>
      </c>
      <c r="H28" s="151">
        <f>'[1]Podklady RZ'!H257</f>
        <v>7.0709330000000001</v>
      </c>
      <c r="I28" s="151">
        <f>'[1]Podklady RZ'!I257</f>
        <v>7.9777800000000001</v>
      </c>
      <c r="J28" s="151">
        <f>'[1]Podklady RZ'!J257</f>
        <v>16.897959999999998</v>
      </c>
      <c r="K28" s="229">
        <f>'[1]Podklady RZ'!K257</f>
        <v>18.548584999999999</v>
      </c>
      <c r="L28" s="151">
        <f>'[1]Podklady RZ'!L257</f>
        <v>29.017265999999999</v>
      </c>
      <c r="M28" s="230">
        <f>'[1]Podklady RZ'!M257</f>
        <v>42.941597000000002</v>
      </c>
      <c r="N28" s="151">
        <f>'[1]Podklady RZ'!N257</f>
        <v>299.287351</v>
      </c>
      <c r="O28" s="168">
        <f>'[1]Podklady RZ'!O257</f>
        <v>1.4633031385016392E-2</v>
      </c>
      <c r="U28" s="226"/>
    </row>
    <row r="29" spans="1:21" ht="12.75" customHeight="1">
      <c r="A29" s="128" t="s">
        <v>302</v>
      </c>
      <c r="B29" s="229">
        <f>'[1]Podklady RZ'!B258</f>
        <v>4.3658729999999997</v>
      </c>
      <c r="C29" s="151">
        <f>'[1]Podklady RZ'!C258</f>
        <v>15.016503999999998</v>
      </c>
      <c r="D29" s="230">
        <f>'[1]Podklady RZ'!D258</f>
        <v>6.7099070000000003</v>
      </c>
      <c r="E29" s="229">
        <f>'[1]Podklady RZ'!E258</f>
        <v>4.8160299999999996</v>
      </c>
      <c r="F29" s="151">
        <f>'[1]Podklady RZ'!F258</f>
        <v>1.365456</v>
      </c>
      <c r="G29" s="230">
        <f>'[1]Podklady RZ'!G258</f>
        <v>0.537076</v>
      </c>
      <c r="H29" s="151">
        <f>'[1]Podklady RZ'!H258</f>
        <v>0.292236</v>
      </c>
      <c r="I29" s="151">
        <f>'[1]Podklady RZ'!I258</f>
        <v>0.22553999999999999</v>
      </c>
      <c r="J29" s="151">
        <f>'[1]Podklady RZ'!J258</f>
        <v>0.54923900000000003</v>
      </c>
      <c r="K29" s="229">
        <f>'[1]Podklady RZ'!K258</f>
        <v>3.8788770000000001</v>
      </c>
      <c r="L29" s="151">
        <f>'[1]Podklady RZ'!L258</f>
        <v>2.2477800000000001</v>
      </c>
      <c r="M29" s="230">
        <f>'[1]Podklady RZ'!M258</f>
        <v>3.408652</v>
      </c>
      <c r="N29" s="151">
        <f>'[1]Podklady RZ'!N258</f>
        <v>43.413170000000008</v>
      </c>
      <c r="O29" s="168">
        <f>'[1]Podklady RZ'!O258</f>
        <v>2.4966042938842446E-2</v>
      </c>
      <c r="U29" s="226"/>
    </row>
    <row r="30" spans="1:21" ht="12.75" customHeight="1">
      <c r="A30" s="128" t="s">
        <v>303</v>
      </c>
      <c r="B30" s="229">
        <f>'[1]Podklady RZ'!B259</f>
        <v>42.649305999999996</v>
      </c>
      <c r="C30" s="151">
        <f>'[1]Podklady RZ'!C259</f>
        <v>37.792346999999999</v>
      </c>
      <c r="D30" s="230">
        <f>'[1]Podklady RZ'!D259</f>
        <v>32.950806</v>
      </c>
      <c r="E30" s="229">
        <f>'[1]Podklady RZ'!E259</f>
        <v>24.802735000000002</v>
      </c>
      <c r="F30" s="151">
        <f>'[1]Podklady RZ'!F259</f>
        <v>5.290083000000001</v>
      </c>
      <c r="G30" s="230">
        <f>'[1]Podklady RZ'!G259</f>
        <v>2.5941990000000001</v>
      </c>
      <c r="H30" s="151">
        <f>'[1]Podklady RZ'!H259</f>
        <v>1.9805570000000001</v>
      </c>
      <c r="I30" s="151">
        <f>'[1]Podklady RZ'!I259</f>
        <v>2.2002770000000003</v>
      </c>
      <c r="J30" s="151">
        <f>'[1]Podklady RZ'!J259</f>
        <v>6.3207749999999994</v>
      </c>
      <c r="K30" s="229">
        <f>'[1]Podklady RZ'!K259</f>
        <v>11.784013999999999</v>
      </c>
      <c r="L30" s="151">
        <f>'[1]Podklady RZ'!L259</f>
        <v>8.5827910000000003</v>
      </c>
      <c r="M30" s="230">
        <f>'[1]Podklady RZ'!M259</f>
        <v>24.80358</v>
      </c>
      <c r="N30" s="151">
        <f>'[1]Podklady RZ'!N259</f>
        <v>201.75147000000004</v>
      </c>
      <c r="O30" s="168">
        <f>'[1]Podklady RZ'!O259</f>
        <v>0.33716160796167682</v>
      </c>
      <c r="U30" s="226"/>
    </row>
    <row r="31" spans="1:21" ht="12.75" customHeight="1">
      <c r="A31" s="128" t="s">
        <v>304</v>
      </c>
      <c r="B31" s="229">
        <f>'[1]Podklady RZ'!B260</f>
        <v>5.5106859999999998</v>
      </c>
      <c r="C31" s="151">
        <f>'[1]Podklady RZ'!C260</f>
        <v>6.2071589999999999</v>
      </c>
      <c r="D31" s="230">
        <f>'[1]Podklady RZ'!D260</f>
        <v>4.9834899999999998</v>
      </c>
      <c r="E31" s="229">
        <f>'[1]Podklady RZ'!E260</f>
        <v>4.4035079999999995</v>
      </c>
      <c r="F31" s="151">
        <f>'[1]Podklady RZ'!F260</f>
        <v>1.5367029999999999</v>
      </c>
      <c r="G31" s="230">
        <f>'[1]Podklady RZ'!G260</f>
        <v>0.61865800000000004</v>
      </c>
      <c r="H31" s="151">
        <f>'[1]Podklady RZ'!H260</f>
        <v>0.40008799999999994</v>
      </c>
      <c r="I31" s="151">
        <f>'[1]Podklady RZ'!I260</f>
        <v>0.384905</v>
      </c>
      <c r="J31" s="151">
        <f>'[1]Podklady RZ'!J260</f>
        <v>0.76839900000000005</v>
      </c>
      <c r="K31" s="229">
        <f>'[1]Podklady RZ'!K260</f>
        <v>1.5064310000000001</v>
      </c>
      <c r="L31" s="151">
        <f>'[1]Podklady RZ'!L260</f>
        <v>3.6664460000000001</v>
      </c>
      <c r="M31" s="230">
        <f>'[1]Podklady RZ'!M260</f>
        <v>4.9550450000000001</v>
      </c>
      <c r="N31" s="151">
        <f>'[1]Podklady RZ'!N260</f>
        <v>34.941517999999995</v>
      </c>
      <c r="O31" s="168">
        <f>'[1]Podklady RZ'!O260</f>
        <v>0.16915630138764781</v>
      </c>
    </row>
    <row r="32" spans="1:21">
      <c r="A32" s="128" t="s">
        <v>305</v>
      </c>
      <c r="B32" s="229">
        <f>'[1]Podklady RZ'!B261</f>
        <v>1.10128</v>
      </c>
      <c r="C32" s="151">
        <f>'[1]Podklady RZ'!C261</f>
        <v>0.80010999999999999</v>
      </c>
      <c r="D32" s="230">
        <f>'[1]Podklady RZ'!D261</f>
        <v>0.71798800000000007</v>
      </c>
      <c r="E32" s="229">
        <f>'[1]Podklady RZ'!E261</f>
        <v>0.44980600000000004</v>
      </c>
      <c r="F32" s="151">
        <f>'[1]Podklady RZ'!F261</f>
        <v>0.33068899999999996</v>
      </c>
      <c r="G32" s="230">
        <f>'[1]Podklady RZ'!G261</f>
        <v>5.9209999999999999E-2</v>
      </c>
      <c r="H32" s="151">
        <f>'[1]Podklady RZ'!H261</f>
        <v>4.8000000000000001E-2</v>
      </c>
      <c r="I32" s="151">
        <f>'[1]Podklady RZ'!I261</f>
        <v>5.6000000000000001E-2</v>
      </c>
      <c r="J32" s="151">
        <f>'[1]Podklady RZ'!J261</f>
        <v>0.16372100000000001</v>
      </c>
      <c r="K32" s="229">
        <f>'[1]Podklady RZ'!K261</f>
        <v>0.27200799999999997</v>
      </c>
      <c r="L32" s="151">
        <f>'[1]Podklady RZ'!L261</f>
        <v>0.64289799999999997</v>
      </c>
      <c r="M32" s="230">
        <f>'[1]Podklady RZ'!M261</f>
        <v>0.82152499999999995</v>
      </c>
      <c r="N32" s="151">
        <f>'[1]Podklady RZ'!N261</f>
        <v>5.463235000000001</v>
      </c>
      <c r="O32" s="168">
        <f>'[1]Podklady RZ'!O261</f>
        <v>1.4064920971760712E-2</v>
      </c>
    </row>
    <row r="33" spans="1:15">
      <c r="A33" s="128" t="s">
        <v>306</v>
      </c>
      <c r="B33" s="229">
        <f>'[1]Podklady RZ'!B262</f>
        <v>953.88071700000012</v>
      </c>
      <c r="C33" s="151">
        <f>'[1]Podklady RZ'!C262</f>
        <v>718.44400900000005</v>
      </c>
      <c r="D33" s="230">
        <f>'[1]Podklady RZ'!D262</f>
        <v>738.40499000000011</v>
      </c>
      <c r="E33" s="229">
        <f>'[1]Podklady RZ'!E262</f>
        <v>569.30357200000003</v>
      </c>
      <c r="F33" s="151">
        <f>'[1]Podklady RZ'!F262</f>
        <v>243.94066700000002</v>
      </c>
      <c r="G33" s="230">
        <f>'[1]Podklady RZ'!G262</f>
        <v>164.98928999999998</v>
      </c>
      <c r="H33" s="151">
        <f>'[1]Podklady RZ'!H262</f>
        <v>152.84965499999996</v>
      </c>
      <c r="I33" s="151">
        <f>'[1]Podklady RZ'!I262</f>
        <v>180.58296099999993</v>
      </c>
      <c r="J33" s="151">
        <f>'[1]Podklady RZ'!J262</f>
        <v>280.64614900000004</v>
      </c>
      <c r="K33" s="229">
        <f>'[1]Podklady RZ'!K262</f>
        <v>447.82650299999995</v>
      </c>
      <c r="L33" s="151">
        <f>'[1]Podklady RZ'!L262</f>
        <v>709.07818699999996</v>
      </c>
      <c r="M33" s="230">
        <f>'[1]Podklady RZ'!M262</f>
        <v>951.00796999999989</v>
      </c>
      <c r="N33" s="151">
        <f>'[1]Podklady RZ'!N262</f>
        <v>6110.9546700000001</v>
      </c>
      <c r="O33" s="168">
        <f>'[1]Podklady RZ'!O262</f>
        <v>0.1892582231018986</v>
      </c>
    </row>
    <row r="34" spans="1:15">
      <c r="A34" s="128" t="s">
        <v>307</v>
      </c>
      <c r="B34" s="229">
        <f>'[1]Podklady RZ'!B263</f>
        <v>653.42030200000022</v>
      </c>
      <c r="C34" s="151">
        <f>'[1]Podklady RZ'!C263</f>
        <v>552.83078899999987</v>
      </c>
      <c r="D34" s="230">
        <f>'[1]Podklady RZ'!D263</f>
        <v>510.95698600000003</v>
      </c>
      <c r="E34" s="229">
        <f>'[1]Podklady RZ'!E263</f>
        <v>418.01604100000003</v>
      </c>
      <c r="F34" s="151">
        <f>'[1]Podklady RZ'!F263</f>
        <v>160.05782100000005</v>
      </c>
      <c r="G34" s="230">
        <f>'[1]Podklady RZ'!G263</f>
        <v>86.572472000000005</v>
      </c>
      <c r="H34" s="151">
        <f>'[1]Podklady RZ'!H263</f>
        <v>64.203590999999989</v>
      </c>
      <c r="I34" s="151">
        <f>'[1]Podklady RZ'!I263</f>
        <v>61.932539999999989</v>
      </c>
      <c r="J34" s="151">
        <f>'[1]Podklady RZ'!J263</f>
        <v>129.47936999999999</v>
      </c>
      <c r="K34" s="229">
        <f>'[1]Podklady RZ'!K263</f>
        <v>229.43794400000002</v>
      </c>
      <c r="L34" s="151">
        <f>'[1]Podklady RZ'!L263</f>
        <v>406.21019500000011</v>
      </c>
      <c r="M34" s="230">
        <f>'[1]Podklady RZ'!M263</f>
        <v>600.40240300000005</v>
      </c>
      <c r="N34" s="151">
        <f>'[1]Podklady RZ'!N263</f>
        <v>3873.520454</v>
      </c>
      <c r="O34" s="168">
        <f>'[1]Podklady RZ'!O263</f>
        <v>0.22644821842357399</v>
      </c>
    </row>
    <row r="35" spans="1:15">
      <c r="A35" s="128" t="s">
        <v>240</v>
      </c>
      <c r="B35" s="229">
        <f>'[1]Podklady RZ'!B264</f>
        <v>18.850938999999997</v>
      </c>
      <c r="C35" s="151">
        <f>'[1]Podklady RZ'!C264</f>
        <v>13.667569</v>
      </c>
      <c r="D35" s="230">
        <f>'[1]Podklady RZ'!D264</f>
        <v>13.137539</v>
      </c>
      <c r="E35" s="229">
        <f>'[1]Podklady RZ'!E264</f>
        <v>10.453201999999999</v>
      </c>
      <c r="F35" s="151">
        <f>'[1]Podklady RZ'!F264</f>
        <v>3.1419329999999999</v>
      </c>
      <c r="G35" s="230">
        <f>'[1]Podklady RZ'!G264</f>
        <v>0.82835500000000006</v>
      </c>
      <c r="H35" s="151">
        <f>'[1]Podklady RZ'!H264</f>
        <v>0.72317200000000004</v>
      </c>
      <c r="I35" s="151">
        <f>'[1]Podklady RZ'!I264</f>
        <v>0.69236200000000003</v>
      </c>
      <c r="J35" s="151">
        <f>'[1]Podklady RZ'!J264</f>
        <v>2.3357250000000001</v>
      </c>
      <c r="K35" s="229">
        <f>'[1]Podklady RZ'!K264</f>
        <v>5.5385280000000003</v>
      </c>
      <c r="L35" s="151">
        <f>'[1]Podklady RZ'!L264</f>
        <v>11.507949</v>
      </c>
      <c r="M35" s="230">
        <f>'[1]Podklady RZ'!M264</f>
        <v>17.254208999999999</v>
      </c>
      <c r="N35" s="151">
        <f>'[1]Podklady RZ'!N264</f>
        <v>98.131482000000005</v>
      </c>
      <c r="O35" s="168">
        <f>'[1]Podklady RZ'!O264</f>
        <v>4.8769916730846713E-2</v>
      </c>
    </row>
    <row r="36" spans="1:15" ht="12" customHeight="1">
      <c r="A36" s="152" t="s">
        <v>319</v>
      </c>
      <c r="B36" s="65"/>
      <c r="C36" s="65"/>
      <c r="D36" s="8"/>
      <c r="F36" s="10"/>
      <c r="G36" s="10"/>
      <c r="H36" s="10"/>
      <c r="I36" s="10"/>
      <c r="J36" s="10"/>
      <c r="K36" s="10"/>
      <c r="O36" s="3"/>
    </row>
    <row r="37" spans="1:15">
      <c r="A37" s="152"/>
      <c r="B37" s="65"/>
      <c r="C37" s="65"/>
    </row>
    <row r="38" spans="1:15">
      <c r="A38" s="141"/>
      <c r="B38" s="226"/>
      <c r="C38" s="226"/>
      <c r="D38" s="226"/>
      <c r="E38" s="141"/>
      <c r="F38" s="141"/>
      <c r="G38" s="141"/>
      <c r="H38" s="141"/>
      <c r="I38" s="141"/>
      <c r="J38" s="141"/>
      <c r="K38" s="141"/>
      <c r="L38" s="141"/>
      <c r="M38" s="141"/>
      <c r="N38" s="141"/>
    </row>
    <row r="39" spans="1:15">
      <c r="A39" s="141"/>
      <c r="B39" s="226"/>
      <c r="C39" s="226"/>
      <c r="D39" s="226"/>
      <c r="E39" s="141"/>
      <c r="F39" s="141"/>
      <c r="G39" s="141"/>
      <c r="H39" s="141"/>
      <c r="I39" s="141"/>
      <c r="J39" s="141"/>
      <c r="K39" s="141"/>
      <c r="L39" s="141"/>
      <c r="M39" s="141"/>
      <c r="N39" s="141"/>
    </row>
    <row r="40" spans="1:15">
      <c r="A40" s="141"/>
      <c r="B40" s="226"/>
      <c r="C40" s="226"/>
      <c r="D40" s="226"/>
      <c r="E40" s="141"/>
      <c r="F40" s="141"/>
      <c r="G40" s="141"/>
      <c r="H40" s="141"/>
      <c r="I40" s="141"/>
      <c r="J40" s="141"/>
      <c r="K40" s="141"/>
      <c r="L40" s="141"/>
      <c r="M40" s="10" t="s">
        <v>320</v>
      </c>
      <c r="N40" s="84">
        <f>O7</f>
        <v>4.1793629287273773E-2</v>
      </c>
    </row>
    <row r="41" spans="1:15">
      <c r="A41" s="141"/>
      <c r="B41" s="251"/>
      <c r="C41" s="251"/>
      <c r="D41" s="251"/>
      <c r="E41" s="141"/>
      <c r="F41" s="141"/>
      <c r="G41" s="141"/>
      <c r="H41" s="141"/>
      <c r="I41" s="141"/>
      <c r="J41" s="141"/>
      <c r="K41" s="141"/>
      <c r="L41" s="141"/>
      <c r="M41" s="10" t="s">
        <v>219</v>
      </c>
      <c r="N41" s="84">
        <f>O8</f>
        <v>3.3423657279494562E-2</v>
      </c>
    </row>
    <row r="42" spans="1:15">
      <c r="B42" s="8"/>
      <c r="C42" s="8"/>
      <c r="D42" s="8"/>
      <c r="M42" s="10" t="s">
        <v>223</v>
      </c>
      <c r="N42" s="84">
        <f>O9</f>
        <v>4.62178565189389E-2</v>
      </c>
    </row>
  </sheetData>
  <mergeCells count="7">
    <mergeCell ref="A5:A6"/>
    <mergeCell ref="N5:N6"/>
    <mergeCell ref="O5:O6"/>
    <mergeCell ref="B5:D5"/>
    <mergeCell ref="E5:G5"/>
    <mergeCell ref="H5:J5"/>
    <mergeCell ref="K5:M5"/>
  </mergeCells>
  <conditionalFormatting sqref="O10:O25 O28:O35">
    <cfRule type="dataBar" priority="1">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rgb="FFFFFF00"/>
  </sheetPr>
  <dimension ref="A1:U41"/>
  <sheetViews>
    <sheetView showGridLines="0" view="pageBreakPreview" zoomScaleNormal="70" zoomScaleSheetLayoutView="100" workbookViewId="0">
      <selection activeCell="Q19" sqref="Q19"/>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321</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274"/>
      <c r="B5" s="266" t="s">
        <v>202</v>
      </c>
      <c r="C5" s="267"/>
      <c r="D5" s="268"/>
      <c r="E5" s="266" t="s">
        <v>203</v>
      </c>
      <c r="F5" s="267"/>
      <c r="G5" s="268"/>
      <c r="H5" s="266" t="s">
        <v>204</v>
      </c>
      <c r="I5" s="267"/>
      <c r="J5" s="268"/>
      <c r="K5" s="266" t="s">
        <v>205</v>
      </c>
      <c r="L5" s="267"/>
      <c r="M5" s="268"/>
      <c r="N5" s="269" t="s">
        <v>218</v>
      </c>
      <c r="O5" s="276" t="s">
        <v>313</v>
      </c>
    </row>
    <row r="6" spans="1:21">
      <c r="A6" s="275"/>
      <c r="B6" s="227" t="s">
        <v>206</v>
      </c>
      <c r="C6" s="155" t="s">
        <v>207</v>
      </c>
      <c r="D6" s="228" t="s">
        <v>208</v>
      </c>
      <c r="E6" s="227" t="s">
        <v>209</v>
      </c>
      <c r="F6" s="155" t="s">
        <v>210</v>
      </c>
      <c r="G6" s="228" t="s">
        <v>211</v>
      </c>
      <c r="H6" s="227" t="s">
        <v>212</v>
      </c>
      <c r="I6" s="155" t="s">
        <v>213</v>
      </c>
      <c r="J6" s="228" t="s">
        <v>214</v>
      </c>
      <c r="K6" s="227" t="s">
        <v>215</v>
      </c>
      <c r="L6" s="155" t="s">
        <v>216</v>
      </c>
      <c r="M6" s="228" t="s">
        <v>217</v>
      </c>
      <c r="N6" s="269"/>
      <c r="O6" s="276"/>
      <c r="P6" s="10"/>
      <c r="U6" s="10"/>
    </row>
    <row r="7" spans="1:21">
      <c r="A7" s="125" t="s">
        <v>314</v>
      </c>
      <c r="B7" s="233">
        <f>'[1]Podklady RZ'!B272</f>
        <v>2174.099000000002</v>
      </c>
      <c r="C7" s="157">
        <f>'[1]Podklady RZ'!C272</f>
        <v>2174.8800000000019</v>
      </c>
      <c r="D7" s="234">
        <f>'[1]Podklady RZ'!D272</f>
        <v>2174.9450000000015</v>
      </c>
      <c r="E7" s="233">
        <f>'[1]Podklady RZ'!E272</f>
        <v>2174.9440000000018</v>
      </c>
      <c r="F7" s="157">
        <f>'[1]Podklady RZ'!F272</f>
        <v>2174.9440000000018</v>
      </c>
      <c r="G7" s="234">
        <f>'[1]Podklady RZ'!G272</f>
        <v>2174.9440000000018</v>
      </c>
      <c r="H7" s="233">
        <f>'[1]Podklady RZ'!H272</f>
        <v>2174.8900000000017</v>
      </c>
      <c r="I7" s="157">
        <f>'[1]Podklady RZ'!I272</f>
        <v>2174.9270000000015</v>
      </c>
      <c r="J7" s="234">
        <f>'[1]Podklady RZ'!J272</f>
        <v>2174.9270000000015</v>
      </c>
      <c r="K7" s="233">
        <f>'[1]Podklady RZ'!K272</f>
        <v>2174.9270000000015</v>
      </c>
      <c r="L7" s="157">
        <f>'[1]Podklady RZ'!L272</f>
        <v>2174.9270000000015</v>
      </c>
      <c r="M7" s="234">
        <f>'[1]Podklady RZ'!M272</f>
        <v>2174.9270000000015</v>
      </c>
      <c r="N7" s="157">
        <f>'[1]Podklady RZ'!N272</f>
        <v>2174.9270000000015</v>
      </c>
      <c r="O7" s="163">
        <f>'[1]Podklady RZ'!O272</f>
        <v>5.707682222041819E-2</v>
      </c>
      <c r="P7" s="10"/>
      <c r="U7" s="56"/>
    </row>
    <row r="8" spans="1:21">
      <c r="A8" s="125" t="s">
        <v>315</v>
      </c>
      <c r="B8" s="233">
        <f>'[1]Podklady RZ'!B273</f>
        <v>961.30229400000007</v>
      </c>
      <c r="C8" s="157">
        <f>'[1]Podklady RZ'!C273</f>
        <v>794.8305710000003</v>
      </c>
      <c r="D8" s="234">
        <f>'[1]Podklady RZ'!D273</f>
        <v>837.70600699999966</v>
      </c>
      <c r="E8" s="233">
        <f>'[1]Podklady RZ'!E273</f>
        <v>685.36485699999957</v>
      </c>
      <c r="F8" s="157">
        <f>'[1]Podklady RZ'!F273</f>
        <v>417.71763000000004</v>
      </c>
      <c r="G8" s="234">
        <f>'[1]Podklady RZ'!G273</f>
        <v>297.57651900000002</v>
      </c>
      <c r="H8" s="233">
        <f>'[1]Podklady RZ'!H273</f>
        <v>344.22584600000005</v>
      </c>
      <c r="I8" s="157">
        <f>'[1]Podklady RZ'!I273</f>
        <v>342.03509599999973</v>
      </c>
      <c r="J8" s="234">
        <f>'[1]Podklady RZ'!J273</f>
        <v>434.37107400000002</v>
      </c>
      <c r="K8" s="233">
        <f>'[1]Podklady RZ'!K273</f>
        <v>527.47090400000013</v>
      </c>
      <c r="L8" s="157">
        <f>'[1]Podklady RZ'!L273</f>
        <v>724.88009500000021</v>
      </c>
      <c r="M8" s="234">
        <f>'[1]Podklady RZ'!M273</f>
        <v>907.19350100000042</v>
      </c>
      <c r="N8" s="157">
        <f>'[1]Podklady RZ'!N273</f>
        <v>7274.6743940000006</v>
      </c>
      <c r="O8" s="163">
        <f>'[1]Podklady RZ'!O273</f>
        <v>4.8146849723102486E-2</v>
      </c>
      <c r="P8" s="10"/>
      <c r="U8" s="56"/>
    </row>
    <row r="9" spans="1:21">
      <c r="A9" s="125" t="s">
        <v>316</v>
      </c>
      <c r="B9" s="233">
        <f>'[1]Podklady RZ'!B274</f>
        <v>678.25765200000001</v>
      </c>
      <c r="C9" s="157">
        <f>'[1]Podklady RZ'!C274</f>
        <v>551.25482399999987</v>
      </c>
      <c r="D9" s="234">
        <f>'[1]Podklady RZ'!D274</f>
        <v>571.08284299999991</v>
      </c>
      <c r="E9" s="233">
        <f>'[1]Podklady RZ'!E274</f>
        <v>443.89922899999999</v>
      </c>
      <c r="F9" s="157">
        <f>'[1]Podklady RZ'!F274</f>
        <v>222.65275500000001</v>
      </c>
      <c r="G9" s="234">
        <f>'[1]Podklady RZ'!G274</f>
        <v>155.87168300000002</v>
      </c>
      <c r="H9" s="233">
        <f>'[1]Podklady RZ'!H274</f>
        <v>169.769552</v>
      </c>
      <c r="I9" s="157">
        <f>'[1]Podklady RZ'!I274</f>
        <v>168.16820800000002</v>
      </c>
      <c r="J9" s="234">
        <f>'[1]Podklady RZ'!J274</f>
        <v>250.750991</v>
      </c>
      <c r="K9" s="233">
        <f>'[1]Podklady RZ'!K274</f>
        <v>321.64245299999993</v>
      </c>
      <c r="L9" s="157">
        <f>'[1]Podklady RZ'!L274</f>
        <v>492.35973199999995</v>
      </c>
      <c r="M9" s="234">
        <f>'[1]Podklady RZ'!M274</f>
        <v>632.61498000000006</v>
      </c>
      <c r="N9" s="157">
        <f>'[1]Podklady RZ'!N274</f>
        <v>4658.3249019999994</v>
      </c>
      <c r="O9" s="164">
        <f>'[1]Podklady RZ'!O274</f>
        <v>5.676039412882497E-2</v>
      </c>
      <c r="P9" s="81"/>
      <c r="U9" s="83"/>
    </row>
    <row r="10" spans="1:21">
      <c r="A10" s="128" t="s">
        <v>227</v>
      </c>
      <c r="B10" s="235">
        <f>'[1]Podklady RZ'!B275</f>
        <v>175.36103599999998</v>
      </c>
      <c r="C10" s="158">
        <f>'[1]Podklady RZ'!C275</f>
        <v>155.94979199999997</v>
      </c>
      <c r="D10" s="236">
        <f>'[1]Podklady RZ'!D275</f>
        <v>152.65493499999999</v>
      </c>
      <c r="E10" s="235">
        <f>'[1]Podklady RZ'!E275</f>
        <v>132.936271</v>
      </c>
      <c r="F10" s="158">
        <f>'[1]Podklady RZ'!F275</f>
        <v>81.686139999999995</v>
      </c>
      <c r="G10" s="236">
        <f>'[1]Podklady RZ'!G275</f>
        <v>55.938909000000002</v>
      </c>
      <c r="H10" s="235">
        <f>'[1]Podklady RZ'!H275</f>
        <v>74.158016000000003</v>
      </c>
      <c r="I10" s="158">
        <f>'[1]Podklady RZ'!I275</f>
        <v>73.300106</v>
      </c>
      <c r="J10" s="236">
        <f>'[1]Podklady RZ'!J275</f>
        <v>94.747341000000006</v>
      </c>
      <c r="K10" s="235">
        <f>'[1]Podklady RZ'!K275</f>
        <v>126.39554100000001</v>
      </c>
      <c r="L10" s="158">
        <f>'[1]Podklady RZ'!L275</f>
        <v>181.29029899999998</v>
      </c>
      <c r="M10" s="236">
        <f>'[1]Podklady RZ'!M275</f>
        <v>198.55283000000003</v>
      </c>
      <c r="N10" s="158">
        <f>'[1]Podklady RZ'!N275</f>
        <v>1502.9712160000001</v>
      </c>
      <c r="O10" s="165">
        <f>'[1]Podklady RZ'!O275</f>
        <v>0.19893547669809489</v>
      </c>
      <c r="P10" s="81"/>
      <c r="U10" s="97"/>
    </row>
    <row r="11" spans="1:21">
      <c r="A11" s="128" t="s">
        <v>228</v>
      </c>
      <c r="B11" s="235">
        <f>'[1]Podklady RZ'!B276</f>
        <v>11.747007</v>
      </c>
      <c r="C11" s="158">
        <f>'[1]Podklady RZ'!C276</f>
        <v>10.437320000000001</v>
      </c>
      <c r="D11" s="236">
        <f>'[1]Podklady RZ'!D276</f>
        <v>11.113745</v>
      </c>
      <c r="E11" s="235">
        <f>'[1]Podklady RZ'!E276</f>
        <v>9.6740780000000015</v>
      </c>
      <c r="F11" s="158">
        <f>'[1]Podklady RZ'!F276</f>
        <v>7.6144750000000014</v>
      </c>
      <c r="G11" s="236">
        <f>'[1]Podklady RZ'!G276</f>
        <v>5.8507630000000006</v>
      </c>
      <c r="H11" s="235">
        <f>'[1]Podklady RZ'!H276</f>
        <v>6.6976079999999989</v>
      </c>
      <c r="I11" s="158">
        <f>'[1]Podklady RZ'!I276</f>
        <v>6.799639</v>
      </c>
      <c r="J11" s="236">
        <f>'[1]Podklady RZ'!J276</f>
        <v>7.8629819999999997</v>
      </c>
      <c r="K11" s="235">
        <f>'[1]Podklady RZ'!K276</f>
        <v>8.6167850000000001</v>
      </c>
      <c r="L11" s="158">
        <f>'[1]Podklady RZ'!L276</f>
        <v>9.2914300000000001</v>
      </c>
      <c r="M11" s="236">
        <f>'[1]Podklady RZ'!M276</f>
        <v>10.764919999999998</v>
      </c>
      <c r="N11" s="158">
        <f>'[1]Podklady RZ'!N276</f>
        <v>106.470752</v>
      </c>
      <c r="O11" s="165">
        <f>'[1]Podklady RZ'!O276</f>
        <v>0.17671286803891897</v>
      </c>
      <c r="P11" s="81"/>
      <c r="U11" s="97"/>
    </row>
    <row r="12" spans="1:21">
      <c r="A12" s="128" t="s">
        <v>229</v>
      </c>
      <c r="B12" s="235">
        <f>'[1]Podklady RZ'!B277</f>
        <v>0</v>
      </c>
      <c r="C12" s="158">
        <f>'[1]Podklady RZ'!C277</f>
        <v>0</v>
      </c>
      <c r="D12" s="236">
        <f>'[1]Podklady RZ'!D277</f>
        <v>0</v>
      </c>
      <c r="E12" s="235">
        <f>'[1]Podklady RZ'!E277</f>
        <v>0</v>
      </c>
      <c r="F12" s="158">
        <f>'[1]Podklady RZ'!F277</f>
        <v>0</v>
      </c>
      <c r="G12" s="236">
        <f>'[1]Podklady RZ'!G277</f>
        <v>0</v>
      </c>
      <c r="H12" s="235">
        <f>'[1]Podklady RZ'!H277</f>
        <v>0</v>
      </c>
      <c r="I12" s="158">
        <f>'[1]Podklady RZ'!I277</f>
        <v>0</v>
      </c>
      <c r="J12" s="236">
        <f>'[1]Podklady RZ'!J277</f>
        <v>0</v>
      </c>
      <c r="K12" s="235">
        <f>'[1]Podklady RZ'!K277</f>
        <v>0</v>
      </c>
      <c r="L12" s="158">
        <f>'[1]Podklady RZ'!L277</f>
        <v>0</v>
      </c>
      <c r="M12" s="236">
        <f>'[1]Podklady RZ'!M277</f>
        <v>0</v>
      </c>
      <c r="N12" s="158">
        <f>'[1]Podklady RZ'!N277</f>
        <v>0</v>
      </c>
      <c r="O12" s="165">
        <f>'[1]Podklady RZ'!O277</f>
        <v>0</v>
      </c>
      <c r="P12" s="81"/>
      <c r="U12" s="97"/>
    </row>
    <row r="13" spans="1:21">
      <c r="A13" s="128" t="s">
        <v>230</v>
      </c>
      <c r="B13" s="235">
        <f>'[1]Podklady RZ'!B278</f>
        <v>0</v>
      </c>
      <c r="C13" s="158">
        <f>'[1]Podklady RZ'!C278</f>
        <v>0</v>
      </c>
      <c r="D13" s="236">
        <f>'[1]Podklady RZ'!D278</f>
        <v>0</v>
      </c>
      <c r="E13" s="235">
        <f>'[1]Podklady RZ'!E278</f>
        <v>0</v>
      </c>
      <c r="F13" s="158">
        <f>'[1]Podklady RZ'!F278</f>
        <v>0</v>
      </c>
      <c r="G13" s="236">
        <f>'[1]Podklady RZ'!G278</f>
        <v>0</v>
      </c>
      <c r="H13" s="235">
        <f>'[1]Podklady RZ'!H278</f>
        <v>0</v>
      </c>
      <c r="I13" s="158">
        <f>'[1]Podklady RZ'!I278</f>
        <v>0</v>
      </c>
      <c r="J13" s="236">
        <f>'[1]Podklady RZ'!J278</f>
        <v>0</v>
      </c>
      <c r="K13" s="235">
        <f>'[1]Podklady RZ'!K278</f>
        <v>0</v>
      </c>
      <c r="L13" s="158">
        <f>'[1]Podklady RZ'!L278</f>
        <v>0</v>
      </c>
      <c r="M13" s="236">
        <f>'[1]Podklady RZ'!M278</f>
        <v>0</v>
      </c>
      <c r="N13" s="158">
        <f>'[1]Podklady RZ'!N278</f>
        <v>0</v>
      </c>
      <c r="O13" s="165">
        <f>'[1]Podklady RZ'!O278</f>
        <v>0</v>
      </c>
      <c r="P13" s="81"/>
      <c r="U13" s="97"/>
    </row>
    <row r="14" spans="1:21">
      <c r="A14" s="128" t="s">
        <v>231</v>
      </c>
      <c r="B14" s="235">
        <f>'[1]Podklady RZ'!B279</f>
        <v>0</v>
      </c>
      <c r="C14" s="158">
        <f>'[1]Podklady RZ'!C279</f>
        <v>0</v>
      </c>
      <c r="D14" s="236">
        <f>'[1]Podklady RZ'!D279</f>
        <v>0</v>
      </c>
      <c r="E14" s="235">
        <f>'[1]Podklady RZ'!E279</f>
        <v>0</v>
      </c>
      <c r="F14" s="158">
        <f>'[1]Podklady RZ'!F279</f>
        <v>0</v>
      </c>
      <c r="G14" s="236">
        <f>'[1]Podklady RZ'!G279</f>
        <v>0</v>
      </c>
      <c r="H14" s="235">
        <f>'[1]Podklady RZ'!H279</f>
        <v>0</v>
      </c>
      <c r="I14" s="158">
        <f>'[1]Podklady RZ'!I279</f>
        <v>0</v>
      </c>
      <c r="J14" s="236">
        <f>'[1]Podklady RZ'!J279</f>
        <v>0</v>
      </c>
      <c r="K14" s="235">
        <f>'[1]Podklady RZ'!K279</f>
        <v>0</v>
      </c>
      <c r="L14" s="158">
        <f>'[1]Podklady RZ'!L279</f>
        <v>0</v>
      </c>
      <c r="M14" s="236">
        <f>'[1]Podklady RZ'!M279</f>
        <v>0</v>
      </c>
      <c r="N14" s="158">
        <f>'[1]Podklady RZ'!N279</f>
        <v>0</v>
      </c>
      <c r="O14" s="165">
        <f>'[1]Podklady RZ'!O279</f>
        <v>0</v>
      </c>
      <c r="P14" s="81"/>
      <c r="U14" s="97"/>
    </row>
    <row r="15" spans="1:21">
      <c r="A15" s="128" t="s">
        <v>232</v>
      </c>
      <c r="B15" s="235">
        <f>'[1]Podklady RZ'!B280</f>
        <v>0</v>
      </c>
      <c r="C15" s="158">
        <f>'[1]Podklady RZ'!C280</f>
        <v>0</v>
      </c>
      <c r="D15" s="236">
        <f>'[1]Podklady RZ'!D280</f>
        <v>0</v>
      </c>
      <c r="E15" s="235">
        <f>'[1]Podklady RZ'!E280</f>
        <v>0</v>
      </c>
      <c r="F15" s="158">
        <f>'[1]Podklady RZ'!F280</f>
        <v>0</v>
      </c>
      <c r="G15" s="236">
        <f>'[1]Podklady RZ'!G280</f>
        <v>0</v>
      </c>
      <c r="H15" s="235">
        <f>'[1]Podklady RZ'!H280</f>
        <v>0</v>
      </c>
      <c r="I15" s="158">
        <f>'[1]Podklady RZ'!I280</f>
        <v>0</v>
      </c>
      <c r="J15" s="236">
        <f>'[1]Podklady RZ'!J280</f>
        <v>0</v>
      </c>
      <c r="K15" s="235">
        <f>'[1]Podklady RZ'!K280</f>
        <v>0</v>
      </c>
      <c r="L15" s="158">
        <f>'[1]Podklady RZ'!L280</f>
        <v>0</v>
      </c>
      <c r="M15" s="236">
        <f>'[1]Podklady RZ'!M280</f>
        <v>0</v>
      </c>
      <c r="N15" s="158">
        <f>'[1]Podklady RZ'!N280</f>
        <v>0</v>
      </c>
      <c r="O15" s="165">
        <f>'[1]Podklady RZ'!O280</f>
        <v>0</v>
      </c>
      <c r="P15" s="81"/>
      <c r="U15" s="97"/>
    </row>
    <row r="16" spans="1:21">
      <c r="A16" s="128" t="s">
        <v>233</v>
      </c>
      <c r="B16" s="235">
        <f>'[1]Podklady RZ'!B281</f>
        <v>365.57779500000004</v>
      </c>
      <c r="C16" s="158">
        <f>'[1]Podklady RZ'!C281</f>
        <v>280.53087699999998</v>
      </c>
      <c r="D16" s="236">
        <f>'[1]Podklady RZ'!D281</f>
        <v>303.19559999999996</v>
      </c>
      <c r="E16" s="235">
        <f>'[1]Podklady RZ'!E281</f>
        <v>221.29220400000003</v>
      </c>
      <c r="F16" s="158">
        <f>'[1]Podklady RZ'!F281</f>
        <v>94.883280999999997</v>
      </c>
      <c r="G16" s="236">
        <f>'[1]Podklady RZ'!G281</f>
        <v>63.620179999999998</v>
      </c>
      <c r="H16" s="235">
        <f>'[1]Podklady RZ'!H281</f>
        <v>58.724360999999995</v>
      </c>
      <c r="I16" s="158">
        <f>'[1]Podklady RZ'!I281</f>
        <v>58.283743000000001</v>
      </c>
      <c r="J16" s="236">
        <f>'[1]Podklady RZ'!J281</f>
        <v>101.38732300000001</v>
      </c>
      <c r="K16" s="235">
        <f>'[1]Podklady RZ'!K281</f>
        <v>131.582053</v>
      </c>
      <c r="L16" s="158">
        <f>'[1]Podklady RZ'!L281</f>
        <v>211.53413300000003</v>
      </c>
      <c r="M16" s="236">
        <f>'[1]Podklady RZ'!M281</f>
        <v>288.70868099999996</v>
      </c>
      <c r="N16" s="158">
        <f>'[1]Podklady RZ'!N281</f>
        <v>2179.3202310000001</v>
      </c>
      <c r="O16" s="165">
        <f>'[1]Podklady RZ'!O281</f>
        <v>6.0017341842363174E-2</v>
      </c>
      <c r="P16" s="81"/>
      <c r="U16" s="97"/>
    </row>
    <row r="17" spans="1:21">
      <c r="A17" s="128" t="s">
        <v>234</v>
      </c>
      <c r="B17" s="235">
        <f>'[1]Podklady RZ'!B282</f>
        <v>29.4709</v>
      </c>
      <c r="C17" s="158">
        <f>'[1]Podklady RZ'!C282</f>
        <v>23.361429999999999</v>
      </c>
      <c r="D17" s="236">
        <f>'[1]Podklady RZ'!D282</f>
        <v>22.947950000000002</v>
      </c>
      <c r="E17" s="235">
        <f>'[1]Podklady RZ'!E282</f>
        <v>19.39554</v>
      </c>
      <c r="F17" s="158">
        <f>'[1]Podklady RZ'!F282</f>
        <v>8.3999400000000009</v>
      </c>
      <c r="G17" s="236">
        <f>'[1]Podklady RZ'!G282</f>
        <v>5.8388599999999995</v>
      </c>
      <c r="H17" s="235">
        <f>'[1]Podklady RZ'!H282</f>
        <v>5.4642600000000003</v>
      </c>
      <c r="I17" s="158">
        <f>'[1]Podklady RZ'!I282</f>
        <v>5.5679799999999995</v>
      </c>
      <c r="J17" s="236">
        <f>'[1]Podklady RZ'!J282</f>
        <v>10.103729999999999</v>
      </c>
      <c r="K17" s="235">
        <f>'[1]Podklady RZ'!K282</f>
        <v>12.36237</v>
      </c>
      <c r="L17" s="158">
        <f>'[1]Podklady RZ'!L282</f>
        <v>20.192520000000002</v>
      </c>
      <c r="M17" s="236">
        <f>'[1]Podklady RZ'!M282</f>
        <v>29.250160000000001</v>
      </c>
      <c r="N17" s="158">
        <f>'[1]Podklady RZ'!N282</f>
        <v>192.35563999999999</v>
      </c>
      <c r="O17" s="165">
        <f>'[1]Podklady RZ'!O282</f>
        <v>0.82252496943255859</v>
      </c>
      <c r="P17" s="81"/>
      <c r="U17" s="97"/>
    </row>
    <row r="18" spans="1:21">
      <c r="A18" s="128" t="s">
        <v>235</v>
      </c>
      <c r="B18" s="235">
        <f>'[1]Podklady RZ'!B283</f>
        <v>0</v>
      </c>
      <c r="C18" s="158">
        <f>'[1]Podklady RZ'!C283</f>
        <v>0</v>
      </c>
      <c r="D18" s="236">
        <f>'[1]Podklady RZ'!D283</f>
        <v>0</v>
      </c>
      <c r="E18" s="235">
        <f>'[1]Podklady RZ'!E283</f>
        <v>0</v>
      </c>
      <c r="F18" s="158">
        <f>'[1]Podklady RZ'!F283</f>
        <v>0</v>
      </c>
      <c r="G18" s="236">
        <f>'[1]Podklady RZ'!G283</f>
        <v>0</v>
      </c>
      <c r="H18" s="235">
        <f>'[1]Podklady RZ'!H283</f>
        <v>0</v>
      </c>
      <c r="I18" s="158">
        <f>'[1]Podklady RZ'!I283</f>
        <v>0</v>
      </c>
      <c r="J18" s="236">
        <f>'[1]Podklady RZ'!J283</f>
        <v>0</v>
      </c>
      <c r="K18" s="235">
        <f>'[1]Podklady RZ'!K283</f>
        <v>0</v>
      </c>
      <c r="L18" s="158">
        <f>'[1]Podklady RZ'!L283</f>
        <v>0</v>
      </c>
      <c r="M18" s="236">
        <f>'[1]Podklady RZ'!M283</f>
        <v>0</v>
      </c>
      <c r="N18" s="158">
        <f>'[1]Podklady RZ'!N283</f>
        <v>0</v>
      </c>
      <c r="O18" s="165">
        <f>'[1]Podklady RZ'!O283</f>
        <v>0</v>
      </c>
      <c r="P18" s="81"/>
      <c r="U18" s="97"/>
    </row>
    <row r="19" spans="1:21">
      <c r="A19" s="128" t="s">
        <v>236</v>
      </c>
      <c r="B19" s="235">
        <f>'[1]Podklady RZ'!B284</f>
        <v>0</v>
      </c>
      <c r="C19" s="158">
        <f>'[1]Podklady RZ'!C284</f>
        <v>0</v>
      </c>
      <c r="D19" s="236">
        <f>'[1]Podklady RZ'!D284</f>
        <v>0</v>
      </c>
      <c r="E19" s="235">
        <f>'[1]Podklady RZ'!E284</f>
        <v>0</v>
      </c>
      <c r="F19" s="158">
        <f>'[1]Podklady RZ'!F284</f>
        <v>0</v>
      </c>
      <c r="G19" s="236">
        <f>'[1]Podklady RZ'!G284</f>
        <v>0</v>
      </c>
      <c r="H19" s="235">
        <f>'[1]Podklady RZ'!H284</f>
        <v>0</v>
      </c>
      <c r="I19" s="158">
        <f>'[1]Podklady RZ'!I284</f>
        <v>0</v>
      </c>
      <c r="J19" s="236">
        <f>'[1]Podklady RZ'!J284</f>
        <v>0</v>
      </c>
      <c r="K19" s="235">
        <f>'[1]Podklady RZ'!K284</f>
        <v>0</v>
      </c>
      <c r="L19" s="158">
        <f>'[1]Podklady RZ'!L284</f>
        <v>0</v>
      </c>
      <c r="M19" s="236">
        <f>'[1]Podklady RZ'!M284</f>
        <v>0</v>
      </c>
      <c r="N19" s="158">
        <f>'[1]Podklady RZ'!N284</f>
        <v>0</v>
      </c>
      <c r="O19" s="165">
        <f>'[1]Podklady RZ'!O284</f>
        <v>0</v>
      </c>
      <c r="P19" s="81"/>
      <c r="U19" s="97"/>
    </row>
    <row r="20" spans="1:21">
      <c r="A20" s="128" t="s">
        <v>237</v>
      </c>
      <c r="B20" s="235">
        <f>'[1]Podklady RZ'!B285</f>
        <v>0</v>
      </c>
      <c r="C20" s="158">
        <f>'[1]Podklady RZ'!C285</f>
        <v>0</v>
      </c>
      <c r="D20" s="236">
        <f>'[1]Podklady RZ'!D285</f>
        <v>1.37029</v>
      </c>
      <c r="E20" s="235">
        <f>'[1]Podklady RZ'!E285</f>
        <v>0</v>
      </c>
      <c r="F20" s="158">
        <f>'[1]Podklady RZ'!F285</f>
        <v>3.5399999999999999E-4</v>
      </c>
      <c r="G20" s="236">
        <f>'[1]Podklady RZ'!G285</f>
        <v>2.6025200000000002</v>
      </c>
      <c r="H20" s="235">
        <f>'[1]Podklady RZ'!H285</f>
        <v>0</v>
      </c>
      <c r="I20" s="158">
        <f>'[1]Podklady RZ'!I285</f>
        <v>0</v>
      </c>
      <c r="J20" s="236">
        <f>'[1]Podklady RZ'!J285</f>
        <v>0</v>
      </c>
      <c r="K20" s="235">
        <f>'[1]Podklady RZ'!K285</f>
        <v>0</v>
      </c>
      <c r="L20" s="158">
        <f>'[1]Podklady RZ'!L285</f>
        <v>0.50877800000000006</v>
      </c>
      <c r="M20" s="236">
        <f>'[1]Podklady RZ'!M285</f>
        <v>0.57371400000000006</v>
      </c>
      <c r="N20" s="158">
        <f>'[1]Podklady RZ'!N285</f>
        <v>5.0556559999999999</v>
      </c>
      <c r="O20" s="165">
        <f>'[1]Podklady RZ'!O285</f>
        <v>9.108142628229611E-2</v>
      </c>
      <c r="P20" s="81"/>
      <c r="U20" s="97"/>
    </row>
    <row r="21" spans="1:21">
      <c r="A21" s="128" t="s">
        <v>238</v>
      </c>
      <c r="B21" s="235">
        <f>'[1]Podklady RZ'!B286</f>
        <v>0.88647600000000004</v>
      </c>
      <c r="C21" s="158">
        <f>'[1]Podklady RZ'!C286</f>
        <v>0.65548000000000006</v>
      </c>
      <c r="D21" s="236">
        <f>'[1]Podklady RZ'!D286</f>
        <v>0.69055100000000003</v>
      </c>
      <c r="E21" s="235">
        <f>'[1]Podklady RZ'!E286</f>
        <v>0.77059100000000003</v>
      </c>
      <c r="F21" s="158">
        <f>'[1]Podklady RZ'!F286</f>
        <v>0.726603</v>
      </c>
      <c r="G21" s="236">
        <f>'[1]Podklady RZ'!G286</f>
        <v>0.65915299999999999</v>
      </c>
      <c r="H21" s="235">
        <f>'[1]Podklady RZ'!H286</f>
        <v>0.56073800000000007</v>
      </c>
      <c r="I21" s="158">
        <f>'[1]Podklady RZ'!I286</f>
        <v>0.43216500000000002</v>
      </c>
      <c r="J21" s="236">
        <f>'[1]Podklady RZ'!J286</f>
        <v>0.71444200000000002</v>
      </c>
      <c r="K21" s="235">
        <f>'[1]Podklady RZ'!K286</f>
        <v>0.72960999999999998</v>
      </c>
      <c r="L21" s="158">
        <f>'[1]Podklady RZ'!L286</f>
        <v>0.83132700000000004</v>
      </c>
      <c r="M21" s="236">
        <f>'[1]Podklady RZ'!M286</f>
        <v>0.39183600000000002</v>
      </c>
      <c r="N21" s="158">
        <f>'[1]Podklady RZ'!N286</f>
        <v>8.0489720000000009</v>
      </c>
      <c r="O21" s="165">
        <f>'[1]Podklady RZ'!O286</f>
        <v>3.1287698557455382E-3</v>
      </c>
      <c r="P21" s="81"/>
      <c r="U21" s="97"/>
    </row>
    <row r="22" spans="1:21">
      <c r="A22" s="128" t="s">
        <v>239</v>
      </c>
      <c r="B22" s="235">
        <f>'[1]Podklady RZ'!B287</f>
        <v>8.43E-2</v>
      </c>
      <c r="C22" s="158">
        <f>'[1]Podklady RZ'!C287</f>
        <v>8.1705E-2</v>
      </c>
      <c r="D22" s="236">
        <f>'[1]Podklady RZ'!D287</f>
        <v>8.3354999999999999E-2</v>
      </c>
      <c r="E22" s="235">
        <f>'[1]Podklady RZ'!E287</f>
        <v>6.2020000000000006E-2</v>
      </c>
      <c r="F22" s="158">
        <f>'[1]Podklady RZ'!F287</f>
        <v>2.7906E-2</v>
      </c>
      <c r="G22" s="236">
        <f>'[1]Podklady RZ'!G287</f>
        <v>1.7823000000000002E-2</v>
      </c>
      <c r="H22" s="235">
        <f>'[1]Podklady RZ'!H287</f>
        <v>1.8265999999999998E-2</v>
      </c>
      <c r="I22" s="158">
        <f>'[1]Podklady RZ'!I287</f>
        <v>1.7466000000000002E-2</v>
      </c>
      <c r="J22" s="236">
        <f>'[1]Podklady RZ'!J287</f>
        <v>3.1036999999999999E-2</v>
      </c>
      <c r="K22" s="235">
        <f>'[1]Podklady RZ'!K287</f>
        <v>3.9338999999999999E-2</v>
      </c>
      <c r="L22" s="158">
        <f>'[1]Podklady RZ'!L287</f>
        <v>6.6652000000000003E-2</v>
      </c>
      <c r="M22" s="236">
        <f>'[1]Podklady RZ'!M287</f>
        <v>9.3197000000000002E-2</v>
      </c>
      <c r="N22" s="158">
        <f>'[1]Podklady RZ'!N287</f>
        <v>0.62306600000000001</v>
      </c>
      <c r="O22" s="165">
        <f>'[1]Podklady RZ'!O287</f>
        <v>1.8828219182731563E-4</v>
      </c>
      <c r="P22" s="81"/>
      <c r="U22" s="97"/>
    </row>
    <row r="23" spans="1:21">
      <c r="A23" s="128" t="s">
        <v>240</v>
      </c>
      <c r="B23" s="235">
        <f>'[1]Podklady RZ'!B288</f>
        <v>0</v>
      </c>
      <c r="C23" s="158">
        <f>'[1]Podklady RZ'!C288</f>
        <v>0</v>
      </c>
      <c r="D23" s="236">
        <f>'[1]Podklady RZ'!D288</f>
        <v>0</v>
      </c>
      <c r="E23" s="235">
        <f>'[1]Podklady RZ'!E288</f>
        <v>0</v>
      </c>
      <c r="F23" s="158">
        <f>'[1]Podklady RZ'!F288</f>
        <v>0</v>
      </c>
      <c r="G23" s="236">
        <f>'[1]Podklady RZ'!G288</f>
        <v>0</v>
      </c>
      <c r="H23" s="235">
        <f>'[1]Podklady RZ'!H288</f>
        <v>0</v>
      </c>
      <c r="I23" s="158">
        <f>'[1]Podklady RZ'!I288</f>
        <v>0</v>
      </c>
      <c r="J23" s="236">
        <f>'[1]Podklady RZ'!J288</f>
        <v>0</v>
      </c>
      <c r="K23" s="235">
        <f>'[1]Podklady RZ'!K288</f>
        <v>0</v>
      </c>
      <c r="L23" s="158">
        <f>'[1]Podklady RZ'!L288</f>
        <v>0</v>
      </c>
      <c r="M23" s="236">
        <f>'[1]Podklady RZ'!M288</f>
        <v>0</v>
      </c>
      <c r="N23" s="158">
        <f>'[1]Podklady RZ'!N288</f>
        <v>0</v>
      </c>
      <c r="O23" s="165">
        <f>'[1]Podklady RZ'!O288</f>
        <v>0</v>
      </c>
      <c r="P23" s="81"/>
      <c r="U23" s="97"/>
    </row>
    <row r="24" spans="1:21">
      <c r="A24" s="128" t="s">
        <v>241</v>
      </c>
      <c r="B24" s="235">
        <f>'[1]Podklady RZ'!B289</f>
        <v>15.194934999999999</v>
      </c>
      <c r="C24" s="158">
        <f>'[1]Podklady RZ'!C289</f>
        <v>14.864079</v>
      </c>
      <c r="D24" s="236">
        <f>'[1]Podklady RZ'!D289</f>
        <v>21.049933999999997</v>
      </c>
      <c r="E24" s="235">
        <f>'[1]Podklady RZ'!E289</f>
        <v>11.654907999999999</v>
      </c>
      <c r="F24" s="158">
        <f>'[1]Podklady RZ'!F289</f>
        <v>2.0872100000000002</v>
      </c>
      <c r="G24" s="236">
        <f>'[1]Podklady RZ'!G289</f>
        <v>1.1054E-2</v>
      </c>
      <c r="H24" s="235">
        <f>'[1]Podklady RZ'!H289</f>
        <v>3.701784</v>
      </c>
      <c r="I24" s="158">
        <f>'[1]Podklady RZ'!I289</f>
        <v>2.9040889999999999</v>
      </c>
      <c r="J24" s="236">
        <f>'[1]Podklady RZ'!J289</f>
        <v>7.5637840000000001</v>
      </c>
      <c r="K24" s="235">
        <f>'[1]Podklady RZ'!K289</f>
        <v>5.9539359999999997</v>
      </c>
      <c r="L24" s="158">
        <f>'[1]Podklady RZ'!L289</f>
        <v>5.4966280000000003</v>
      </c>
      <c r="M24" s="236">
        <f>'[1]Podklady RZ'!M289</f>
        <v>7.2268009999999983</v>
      </c>
      <c r="N24" s="158">
        <f>'[1]Podklady RZ'!N289</f>
        <v>97.709142</v>
      </c>
      <c r="O24" s="165">
        <f>'[1]Podklady RZ'!O289</f>
        <v>0.17043989116786229</v>
      </c>
      <c r="P24" s="81"/>
      <c r="U24" s="97"/>
    </row>
    <row r="25" spans="1:21">
      <c r="A25" s="128" t="s">
        <v>242</v>
      </c>
      <c r="B25" s="235">
        <f>'[1]Podklady RZ'!B290</f>
        <v>79.93520300000003</v>
      </c>
      <c r="C25" s="158">
        <f>'[1]Podklady RZ'!C290</f>
        <v>65.374140999999995</v>
      </c>
      <c r="D25" s="236">
        <f>'[1]Podklady RZ'!D290</f>
        <v>57.976483000000002</v>
      </c>
      <c r="E25" s="235">
        <f>'[1]Podklady RZ'!E290</f>
        <v>48.113617000000005</v>
      </c>
      <c r="F25" s="158">
        <f>'[1]Podklady RZ'!F290</f>
        <v>27.226846000000009</v>
      </c>
      <c r="G25" s="236">
        <f>'[1]Podklady RZ'!G290</f>
        <v>21.332421</v>
      </c>
      <c r="H25" s="235">
        <f>'[1]Podklady RZ'!H290</f>
        <v>20.444519000000003</v>
      </c>
      <c r="I25" s="158">
        <f>'[1]Podklady RZ'!I290</f>
        <v>20.863019999999995</v>
      </c>
      <c r="J25" s="236">
        <f>'[1]Podklady RZ'!J290</f>
        <v>28.340351999999999</v>
      </c>
      <c r="K25" s="235">
        <f>'[1]Podklady RZ'!K290</f>
        <v>35.962818999999996</v>
      </c>
      <c r="L25" s="158">
        <f>'[1]Podklady RZ'!L290</f>
        <v>63.147964999999999</v>
      </c>
      <c r="M25" s="236">
        <f>'[1]Podklady RZ'!M290</f>
        <v>97.052841000000001</v>
      </c>
      <c r="N25" s="158">
        <f>'[1]Podklady RZ'!N290</f>
        <v>565.77022699999998</v>
      </c>
      <c r="O25" s="165">
        <f>'[1]Podklady RZ'!O290</f>
        <v>2.6184481621697838E-2</v>
      </c>
      <c r="P25" s="81"/>
      <c r="U25" s="78"/>
    </row>
    <row r="26" spans="1:21" ht="13.5" customHeight="1">
      <c r="A26" s="126" t="s">
        <v>318</v>
      </c>
      <c r="B26" s="233">
        <f>'[1]Podklady RZ'!B291</f>
        <v>655.206928358916</v>
      </c>
      <c r="C26" s="157">
        <f>'[1]Podklady RZ'!C291</f>
        <v>532.10892913070518</v>
      </c>
      <c r="D26" s="234">
        <f>'[1]Podklady RZ'!D291</f>
        <v>551.35421847545638</v>
      </c>
      <c r="E26" s="233">
        <f>'[1]Podklady RZ'!E291</f>
        <v>422.17035119655674</v>
      </c>
      <c r="F26" s="157">
        <f>'[1]Podklady RZ'!F291</f>
        <v>206.32344562741375</v>
      </c>
      <c r="G26" s="234">
        <f>'[1]Podklady RZ'!G291</f>
        <v>145.21256200000002</v>
      </c>
      <c r="H26" s="233">
        <f>'[1]Podklady RZ'!H291</f>
        <v>157.62199700000002</v>
      </c>
      <c r="I26" s="157">
        <f>'[1]Podklady RZ'!I291</f>
        <v>155.94346400000001</v>
      </c>
      <c r="J26" s="234">
        <f>'[1]Podklady RZ'!J291</f>
        <v>236.13355246458369</v>
      </c>
      <c r="K26" s="233">
        <f>'[1]Podklady RZ'!K291</f>
        <v>308.12499805301229</v>
      </c>
      <c r="L26" s="157">
        <f>'[1]Podklady RZ'!L291</f>
        <v>476.13186999017654</v>
      </c>
      <c r="M26" s="234">
        <f>'[1]Podklady RZ'!M291</f>
        <v>617.52274551308585</v>
      </c>
      <c r="N26" s="157">
        <f>'[1]Podklady RZ'!N291</f>
        <v>4463.8550618099071</v>
      </c>
      <c r="O26" s="164">
        <f>'[1]Podklady RZ'!O291</f>
        <v>5.9683764994725885E-2</v>
      </c>
      <c r="P26" s="10"/>
      <c r="U26" s="8"/>
    </row>
    <row r="27" spans="1:21" ht="12.75" customHeight="1">
      <c r="A27" s="128" t="s">
        <v>301</v>
      </c>
      <c r="B27" s="235">
        <f>'[1]Podklady RZ'!B292</f>
        <v>111.157445</v>
      </c>
      <c r="C27" s="158">
        <f>'[1]Podklady RZ'!C292</f>
        <v>91.181236999999996</v>
      </c>
      <c r="D27" s="236">
        <f>'[1]Podklady RZ'!D292</f>
        <v>101.911676</v>
      </c>
      <c r="E27" s="235">
        <f>'[1]Podklady RZ'!E292</f>
        <v>77.486248999999987</v>
      </c>
      <c r="F27" s="158">
        <f>'[1]Podklady RZ'!F292</f>
        <v>53.490247000000011</v>
      </c>
      <c r="G27" s="236">
        <f>'[1]Podklady RZ'!G292</f>
        <v>41.324438999999998</v>
      </c>
      <c r="H27" s="235">
        <f>'[1]Podklady RZ'!H292</f>
        <v>44.480240999999992</v>
      </c>
      <c r="I27" s="158">
        <f>'[1]Podklady RZ'!I292</f>
        <v>44.508398</v>
      </c>
      <c r="J27" s="236">
        <f>'[1]Podklady RZ'!J292</f>
        <v>54.231515000000002</v>
      </c>
      <c r="K27" s="235">
        <f>'[1]Podklady RZ'!K292</f>
        <v>60.358263999999998</v>
      </c>
      <c r="L27" s="158">
        <f>'[1]Podklady RZ'!L292</f>
        <v>83.862081999999987</v>
      </c>
      <c r="M27" s="236">
        <f>'[1]Podklady RZ'!M292</f>
        <v>95.886295000000032</v>
      </c>
      <c r="N27" s="158">
        <f>'[1]Podklady RZ'!N292</f>
        <v>859.87808799999982</v>
      </c>
      <c r="O27" s="165">
        <f>'[1]Podklady RZ'!O292</f>
        <v>4.2041947335729149E-2</v>
      </c>
      <c r="P27" s="81"/>
      <c r="U27" s="8"/>
    </row>
    <row r="28" spans="1:21" ht="12.75" customHeight="1">
      <c r="A28" s="128" t="s">
        <v>302</v>
      </c>
      <c r="B28" s="235">
        <f>'[1]Podklady RZ'!B293</f>
        <v>4.4390979999999995</v>
      </c>
      <c r="C28" s="158">
        <f>'[1]Podklady RZ'!C293</f>
        <v>3.5353620000000001</v>
      </c>
      <c r="D28" s="236">
        <f>'[1]Podklady RZ'!D293</f>
        <v>3.5514000000000001</v>
      </c>
      <c r="E28" s="235">
        <f>'[1]Podklady RZ'!E293</f>
        <v>2.9565920000000001</v>
      </c>
      <c r="F28" s="158">
        <f>'[1]Podklady RZ'!F293</f>
        <v>1.053663</v>
      </c>
      <c r="G28" s="236">
        <f>'[1]Podklady RZ'!G293</f>
        <v>0.67536000000000007</v>
      </c>
      <c r="H28" s="235">
        <f>'[1]Podklady RZ'!H293</f>
        <v>0.622</v>
      </c>
      <c r="I28" s="158">
        <f>'[1]Podklady RZ'!I293</f>
        <v>0.63461000000000001</v>
      </c>
      <c r="J28" s="236">
        <f>'[1]Podklady RZ'!J293</f>
        <v>1.2711579999999998</v>
      </c>
      <c r="K28" s="235">
        <f>'[1]Podklady RZ'!K293</f>
        <v>1.7645489999999999</v>
      </c>
      <c r="L28" s="158">
        <f>'[1]Podklady RZ'!L293</f>
        <v>2.9925640000000002</v>
      </c>
      <c r="M28" s="236">
        <f>'[1]Podklady RZ'!M293</f>
        <v>4.2520829999999998</v>
      </c>
      <c r="N28" s="158">
        <f>'[1]Podklady RZ'!N293</f>
        <v>27.748438999999998</v>
      </c>
      <c r="O28" s="165">
        <f>'[1]Podklady RZ'!O293</f>
        <v>1.5957570469050063E-2</v>
      </c>
      <c r="P28" s="81"/>
      <c r="U28" s="8"/>
    </row>
    <row r="29" spans="1:21" ht="12.75" customHeight="1">
      <c r="A29" s="128" t="s">
        <v>303</v>
      </c>
      <c r="B29" s="235">
        <f>'[1]Podklady RZ'!B294</f>
        <v>8.892634000000001</v>
      </c>
      <c r="C29" s="158">
        <f>'[1]Podklady RZ'!C294</f>
        <v>7.2904480000000005</v>
      </c>
      <c r="D29" s="236">
        <f>'[1]Podklady RZ'!D294</f>
        <v>7.1065519999999998</v>
      </c>
      <c r="E29" s="235">
        <f>'[1]Podklady RZ'!E294</f>
        <v>4.8851140000000006</v>
      </c>
      <c r="F29" s="158">
        <f>'[1]Podklady RZ'!F294</f>
        <v>0.47775599999999996</v>
      </c>
      <c r="G29" s="236">
        <f>'[1]Podklady RZ'!G294</f>
        <v>0.180122</v>
      </c>
      <c r="H29" s="235">
        <f>'[1]Podklady RZ'!H294</f>
        <v>0.19953300000000002</v>
      </c>
      <c r="I29" s="158">
        <f>'[1]Podklady RZ'!I294</f>
        <v>0.21612399999999998</v>
      </c>
      <c r="J29" s="236">
        <f>'[1]Podklady RZ'!J294</f>
        <v>0.82834800000000008</v>
      </c>
      <c r="K29" s="235">
        <f>'[1]Podklady RZ'!K294</f>
        <v>2.2970269999999999</v>
      </c>
      <c r="L29" s="158">
        <f>'[1]Podklady RZ'!L294</f>
        <v>4.8004250000000006</v>
      </c>
      <c r="M29" s="236">
        <f>'[1]Podklady RZ'!M294</f>
        <v>7.2075449999999996</v>
      </c>
      <c r="N29" s="158">
        <f>'[1]Podklady RZ'!N294</f>
        <v>44.381628000000006</v>
      </c>
      <c r="O29" s="165">
        <f>'[1]Podklady RZ'!O294</f>
        <v>7.416937809889057E-2</v>
      </c>
      <c r="P29" s="81"/>
      <c r="U29" s="8"/>
    </row>
    <row r="30" spans="1:21" ht="12.75" customHeight="1">
      <c r="A30" s="128" t="s">
        <v>304</v>
      </c>
      <c r="B30" s="235">
        <f>'[1]Podklady RZ'!B295</f>
        <v>0.74526400000000004</v>
      </c>
      <c r="C30" s="158">
        <f>'[1]Podklady RZ'!C295</f>
        <v>0.61015700000000006</v>
      </c>
      <c r="D30" s="236">
        <f>'[1]Podklady RZ'!D295</f>
        <v>0.70063699999999995</v>
      </c>
      <c r="E30" s="235">
        <f>'[1]Podklady RZ'!E295</f>
        <v>0.52319000000000004</v>
      </c>
      <c r="F30" s="158">
        <f>'[1]Podklady RZ'!F295</f>
        <v>0.248116</v>
      </c>
      <c r="G30" s="236">
        <f>'[1]Podklady RZ'!G295</f>
        <v>0.15012900000000001</v>
      </c>
      <c r="H30" s="235">
        <f>'[1]Podklady RZ'!H295</f>
        <v>0.12796299999999999</v>
      </c>
      <c r="I30" s="158">
        <f>'[1]Podklady RZ'!I295</f>
        <v>0.12072699999999999</v>
      </c>
      <c r="J30" s="236">
        <f>'[1]Podklady RZ'!J295</f>
        <v>0.25011</v>
      </c>
      <c r="K30" s="235">
        <f>'[1]Podklady RZ'!K295</f>
        <v>0.31817800000000002</v>
      </c>
      <c r="L30" s="158">
        <f>'[1]Podklady RZ'!L295</f>
        <v>0.55272899999999991</v>
      </c>
      <c r="M30" s="236">
        <f>'[1]Podklady RZ'!M295</f>
        <v>0.65634400000000004</v>
      </c>
      <c r="N30" s="158">
        <f>'[1]Podklady RZ'!N295</f>
        <v>5.0035439999999998</v>
      </c>
      <c r="O30" s="165">
        <f>'[1]Podklady RZ'!O295</f>
        <v>2.4222788399472426E-2</v>
      </c>
      <c r="P30" s="81"/>
    </row>
    <row r="31" spans="1:21">
      <c r="A31" s="128" t="s">
        <v>305</v>
      </c>
      <c r="B31" s="235">
        <f>'[1]Podklady RZ'!B296</f>
        <v>3.006704358915834</v>
      </c>
      <c r="C31" s="158">
        <f>'[1]Podklady RZ'!C296</f>
        <v>2.8736551307051785</v>
      </c>
      <c r="D31" s="236">
        <f>'[1]Podklady RZ'!D296</f>
        <v>3.12824847545635</v>
      </c>
      <c r="E31" s="235">
        <f>'[1]Podklady RZ'!E296</f>
        <v>2.5839471965566969</v>
      </c>
      <c r="F31" s="158">
        <f>'[1]Podklady RZ'!F296</f>
        <v>1.2235996274137688</v>
      </c>
      <c r="G31" s="236">
        <f>'[1]Podklady RZ'!G296</f>
        <v>0.52214300000000002</v>
      </c>
      <c r="H31" s="235">
        <f>'[1]Podklady RZ'!H296</f>
        <v>0.62663499999999994</v>
      </c>
      <c r="I31" s="158">
        <f>'[1]Podklady RZ'!I296</f>
        <v>0.54294600000000004</v>
      </c>
      <c r="J31" s="236">
        <f>'[1]Podklady RZ'!J296</f>
        <v>1.2561184645836807</v>
      </c>
      <c r="K31" s="235">
        <f>'[1]Podklady RZ'!K296</f>
        <v>1.7302090530122787</v>
      </c>
      <c r="L31" s="158">
        <f>'[1]Podklady RZ'!L296</f>
        <v>2.2633289901764782</v>
      </c>
      <c r="M31" s="236">
        <f>'[1]Podklady RZ'!M296</f>
        <v>2.624422513085789</v>
      </c>
      <c r="N31" s="158">
        <f>'[1]Podklady RZ'!N296</f>
        <v>22.381957809906059</v>
      </c>
      <c r="O31" s="165">
        <f>'[1]Podklady RZ'!O296</f>
        <v>5.7621623047445537E-2</v>
      </c>
      <c r="P31" s="81"/>
    </row>
    <row r="32" spans="1:21">
      <c r="A32" s="128" t="s">
        <v>306</v>
      </c>
      <c r="B32" s="235">
        <f>'[1]Podklady RZ'!B297</f>
        <v>314.56329700000015</v>
      </c>
      <c r="C32" s="158">
        <f>'[1]Podklady RZ'!C297</f>
        <v>252.21668699999998</v>
      </c>
      <c r="D32" s="236">
        <f>'[1]Podklady RZ'!D297</f>
        <v>252.82079300000007</v>
      </c>
      <c r="E32" s="235">
        <f>'[1]Podklady RZ'!E297</f>
        <v>190.64212400000002</v>
      </c>
      <c r="F32" s="158">
        <f>'[1]Podklady RZ'!F297</f>
        <v>76.627346999999986</v>
      </c>
      <c r="G32" s="236">
        <f>'[1]Podklady RZ'!G297</f>
        <v>46.568855000000021</v>
      </c>
      <c r="H32" s="235">
        <f>'[1]Podklady RZ'!H297</f>
        <v>51.059531999999997</v>
      </c>
      <c r="I32" s="158">
        <f>'[1]Podklady RZ'!I297</f>
        <v>48.863504999999996</v>
      </c>
      <c r="J32" s="236">
        <f>'[1]Podklady RZ'!J297</f>
        <v>94.55093699999999</v>
      </c>
      <c r="K32" s="235">
        <f>'[1]Podklady RZ'!K297</f>
        <v>132.23455300000001</v>
      </c>
      <c r="L32" s="158">
        <f>'[1]Podklady RZ'!L297</f>
        <v>217.95936500000002</v>
      </c>
      <c r="M32" s="236">
        <f>'[1]Podklady RZ'!M297</f>
        <v>296.30643100000003</v>
      </c>
      <c r="N32" s="158">
        <f>'[1]Podklady RZ'!N297</f>
        <v>1974.4134260000001</v>
      </c>
      <c r="O32" s="165">
        <f>'[1]Podklady RZ'!O297</f>
        <v>6.1148216089335183E-2</v>
      </c>
      <c r="P32" s="81"/>
    </row>
    <row r="33" spans="1:16">
      <c r="A33" s="128" t="s">
        <v>307</v>
      </c>
      <c r="B33" s="235">
        <f>'[1]Podklady RZ'!B298</f>
        <v>191.14519000000001</v>
      </c>
      <c r="C33" s="158">
        <f>'[1]Podklady RZ'!C298</f>
        <v>157.96601700000002</v>
      </c>
      <c r="D33" s="236">
        <f>'[1]Podklady RZ'!D298</f>
        <v>165.10054500000001</v>
      </c>
      <c r="E33" s="235">
        <f>'[1]Podklady RZ'!E298</f>
        <v>126.793757</v>
      </c>
      <c r="F33" s="158">
        <f>'[1]Podklady RZ'!F298</f>
        <v>68.094656000000001</v>
      </c>
      <c r="G33" s="236">
        <f>'[1]Podklady RZ'!G298</f>
        <v>38.147211999999996</v>
      </c>
      <c r="H33" s="235">
        <f>'[1]Podklady RZ'!H298</f>
        <v>56.144425000000005</v>
      </c>
      <c r="I33" s="158">
        <f>'[1]Podklady RZ'!I298</f>
        <v>57.888679999999994</v>
      </c>
      <c r="J33" s="236">
        <f>'[1]Podklady RZ'!J298</f>
        <v>75.265464000000009</v>
      </c>
      <c r="K33" s="235">
        <f>'[1]Podklady RZ'!K298</f>
        <v>100.742493</v>
      </c>
      <c r="L33" s="158">
        <f>'[1]Podklady RZ'!L298</f>
        <v>142.82941800000003</v>
      </c>
      <c r="M33" s="236">
        <f>'[1]Podklady RZ'!M298</f>
        <v>164.44552900000002</v>
      </c>
      <c r="N33" s="158">
        <f>'[1]Podklady RZ'!N298</f>
        <v>1344.563386</v>
      </c>
      <c r="O33" s="165">
        <f>'[1]Podklady RZ'!O298</f>
        <v>7.8603943604545173E-2</v>
      </c>
      <c r="P33" s="81"/>
    </row>
    <row r="34" spans="1:16">
      <c r="A34" s="128" t="s">
        <v>240</v>
      </c>
      <c r="B34" s="235">
        <f>'[1]Podklady RZ'!B299</f>
        <v>21.257296000000004</v>
      </c>
      <c r="C34" s="158">
        <f>'[1]Podklady RZ'!C299</f>
        <v>16.435366000000002</v>
      </c>
      <c r="D34" s="236">
        <f>'[1]Podklady RZ'!D299</f>
        <v>17.034367</v>
      </c>
      <c r="E34" s="235">
        <f>'[1]Podklady RZ'!E299</f>
        <v>16.299377999999997</v>
      </c>
      <c r="F34" s="158">
        <f>'[1]Podklady RZ'!F299</f>
        <v>5.1080610000000002</v>
      </c>
      <c r="G34" s="236">
        <f>'[1]Podklady RZ'!G299</f>
        <v>17.644302</v>
      </c>
      <c r="H34" s="235">
        <f>'[1]Podklady RZ'!H299</f>
        <v>4.3616679999999999</v>
      </c>
      <c r="I34" s="158">
        <f>'[1]Podklady RZ'!I299</f>
        <v>3.1684740000000002</v>
      </c>
      <c r="J34" s="236">
        <f>'[1]Podklady RZ'!J299</f>
        <v>8.4799019999999992</v>
      </c>
      <c r="K34" s="235">
        <f>'[1]Podklady RZ'!K299</f>
        <v>8.6797250000000012</v>
      </c>
      <c r="L34" s="158">
        <f>'[1]Podklady RZ'!L299</f>
        <v>20.871958000000003</v>
      </c>
      <c r="M34" s="236">
        <f>'[1]Podklady RZ'!M299</f>
        <v>46.144095999999998</v>
      </c>
      <c r="N34" s="158">
        <f>'[1]Podklady RZ'!N299</f>
        <v>185.48459299999999</v>
      </c>
      <c r="O34" s="165">
        <f>'[1]Podklady RZ'!O299</f>
        <v>9.2183140120771764E-2</v>
      </c>
      <c r="P34" s="81"/>
    </row>
    <row r="35" spans="1:16" ht="12"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5.707682222041819E-2</v>
      </c>
    </row>
    <row r="40" spans="1:16">
      <c r="B40" s="1"/>
      <c r="C40" s="1"/>
      <c r="D40" s="1"/>
      <c r="M40" s="10" t="s">
        <v>219</v>
      </c>
      <c r="N40" s="84">
        <f>O8</f>
        <v>4.8146849723102486E-2</v>
      </c>
    </row>
    <row r="41" spans="1:16">
      <c r="B41" s="8"/>
      <c r="C41" s="8"/>
      <c r="D41" s="8"/>
      <c r="M41" s="10" t="s">
        <v>223</v>
      </c>
      <c r="N41" s="84">
        <f>O9</f>
        <v>5.676039412882497E-2</v>
      </c>
    </row>
  </sheetData>
  <mergeCells count="7">
    <mergeCell ref="A5:A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{98E4EA45-E805-420E-AF4E-163985420ECC}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98E4EA45-E805-420E-AF4E-163985420EC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customWidth="1"/>
    <col min="4" max="4" width="14.42578125" style="7" customWidth="1"/>
    <col min="5" max="5" width="8" style="7" customWidth="1"/>
    <col min="6" max="6" width="14.42578125" style="7" customWidth="1"/>
    <col min="7" max="7" width="8" style="7" customWidth="1"/>
    <col min="8" max="8" width="14.42578125" style="7" customWidth="1"/>
    <col min="9" max="9" width="8" style="7" customWidth="1"/>
    <col min="10" max="10" width="14.42578125" style="7" customWidth="1"/>
    <col min="11" max="11" width="8" style="7" customWidth="1"/>
    <col min="12" max="12" width="14.42578125" style="7" customWidth="1"/>
    <col min="13" max="13" width="8" style="7" customWidth="1"/>
    <col min="14" max="26" width="9.140625" style="7" customWidth="1"/>
    <col min="27" max="16384" width="9.140625" style="7"/>
  </cols>
  <sheetData>
    <row r="1" spans="1:21" ht="18">
      <c r="A1" s="13" t="s">
        <v>24</v>
      </c>
      <c r="B1" s="78"/>
      <c r="C1" s="78"/>
      <c r="D1" s="78"/>
      <c r="E1" s="78"/>
      <c r="F1" s="78"/>
      <c r="G1" s="78"/>
      <c r="H1" s="78"/>
      <c r="I1" s="78"/>
      <c r="J1" s="78"/>
      <c r="K1" s="78"/>
      <c r="L1" s="78"/>
      <c r="M1" s="71" t="e">
        <f>CONTENTS!#REF!</f>
        <v>#REF!</v>
      </c>
      <c r="N1" s="81"/>
      <c r="O1" s="78"/>
    </row>
    <row r="2" spans="1:21" ht="7.5" customHeight="1">
      <c r="A2" s="13"/>
      <c r="B2" s="78"/>
      <c r="C2" s="78"/>
      <c r="D2" s="78"/>
      <c r="E2" s="78"/>
      <c r="F2" s="78"/>
      <c r="G2" s="78"/>
      <c r="H2" s="78"/>
      <c r="I2" s="78"/>
      <c r="J2" s="78"/>
      <c r="K2" s="78"/>
      <c r="L2" s="78"/>
      <c r="M2" s="78"/>
      <c r="N2" s="81"/>
      <c r="O2" s="78"/>
    </row>
    <row r="3" spans="1:21">
      <c r="A3" s="16"/>
      <c r="B3" s="284"/>
      <c r="C3" s="284"/>
      <c r="D3" s="284"/>
      <c r="E3" s="284"/>
      <c r="F3" s="284"/>
      <c r="G3" s="285"/>
      <c r="H3" s="291"/>
      <c r="I3" s="284"/>
      <c r="J3" s="284"/>
      <c r="K3" s="284"/>
      <c r="L3" s="284"/>
      <c r="M3" s="284"/>
      <c r="N3" s="47"/>
    </row>
    <row r="4" spans="1:21" ht="13.5" customHeight="1">
      <c r="A4" s="16"/>
      <c r="B4" s="292"/>
      <c r="C4" s="293"/>
      <c r="D4" s="293"/>
      <c r="E4" s="293"/>
      <c r="F4" s="293"/>
      <c r="G4" s="294"/>
      <c r="H4" s="292"/>
      <c r="I4" s="293"/>
      <c r="J4" s="293"/>
      <c r="K4" s="293"/>
      <c r="L4" s="293"/>
      <c r="M4" s="293"/>
      <c r="N4" s="48"/>
    </row>
    <row r="5" spans="1:21">
      <c r="A5" s="16"/>
      <c r="B5" s="290"/>
      <c r="C5" s="289"/>
      <c r="D5" s="290"/>
      <c r="E5" s="289"/>
      <c r="F5" s="290"/>
      <c r="G5" s="289"/>
      <c r="H5" s="290"/>
      <c r="I5" s="289"/>
      <c r="J5" s="290"/>
      <c r="K5" s="289"/>
      <c r="L5" s="290"/>
      <c r="M5" s="288"/>
      <c r="N5" s="49"/>
    </row>
    <row r="6" spans="1:21">
      <c r="A6" s="14"/>
      <c r="B6" s="59"/>
      <c r="C6" s="29"/>
      <c r="D6" s="29"/>
      <c r="E6" s="29"/>
      <c r="F6" s="29"/>
      <c r="G6" s="29"/>
      <c r="H6" s="29"/>
      <c r="I6" s="29"/>
      <c r="J6" s="29"/>
      <c r="K6" s="29"/>
      <c r="L6" s="29"/>
      <c r="M6" s="30"/>
      <c r="N6" s="49"/>
    </row>
    <row r="7" spans="1:21">
      <c r="A7" s="281"/>
      <c r="B7" s="279"/>
      <c r="C7" s="280"/>
      <c r="D7" s="280"/>
      <c r="E7" s="280"/>
      <c r="F7" s="280"/>
      <c r="G7" s="283"/>
      <c r="H7" s="279"/>
      <c r="I7" s="280"/>
      <c r="J7" s="280"/>
      <c r="K7" s="280"/>
      <c r="L7" s="280"/>
      <c r="M7" s="280"/>
      <c r="N7" s="50"/>
    </row>
    <row r="8" spans="1:21">
      <c r="A8" s="282"/>
      <c r="B8" s="31"/>
      <c r="C8" s="43"/>
      <c r="D8" s="32"/>
      <c r="E8" s="43"/>
      <c r="F8" s="32"/>
      <c r="G8" s="43"/>
      <c r="H8" s="31"/>
      <c r="I8" s="43"/>
      <c r="J8" s="32"/>
      <c r="K8" s="43"/>
      <c r="L8" s="32"/>
      <c r="M8" s="43"/>
      <c r="N8" s="5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O44"/>
  <sheetViews>
    <sheetView showGridLines="0" view="pageBreakPreview" zoomScale="70" zoomScaleNormal="70" zoomScaleSheetLayoutView="70" workbookViewId="0">
      <selection activeCell="M38" sqref="M38"/>
    </sheetView>
  </sheetViews>
  <sheetFormatPr defaultColWidth="9.140625" defaultRowHeight="12"/>
  <cols>
    <col min="1" max="1" width="6.28515625" style="7" customWidth="1"/>
    <col min="2" max="6" width="9.140625" style="7"/>
    <col min="7" max="7" width="9.140625" style="7" customWidth="1"/>
    <col min="8" max="8" width="9.140625" style="37" customWidth="1"/>
    <col min="9" max="9" width="9.140625" style="7" customWidth="1"/>
    <col min="10" max="10" width="9" style="7" customWidth="1"/>
    <col min="11" max="11" width="11" style="7" customWidth="1"/>
    <col min="12" max="16384" width="9.140625" style="7"/>
  </cols>
  <sheetData>
    <row r="1" spans="1:15" ht="20.25">
      <c r="A1" s="138" t="s">
        <v>119</v>
      </c>
      <c r="J1" s="22"/>
      <c r="K1" s="22"/>
      <c r="L1" s="141"/>
      <c r="M1" s="141"/>
      <c r="N1" s="141"/>
      <c r="O1" s="141"/>
    </row>
    <row r="2" spans="1:15" ht="6" customHeight="1">
      <c r="A2" s="180"/>
      <c r="B2" s="2"/>
      <c r="C2" s="2"/>
      <c r="D2" s="2"/>
      <c r="E2" s="2"/>
      <c r="F2" s="2"/>
      <c r="G2" s="2"/>
      <c r="H2" s="181"/>
      <c r="I2" s="2"/>
      <c r="J2" s="111"/>
      <c r="K2" s="111"/>
      <c r="L2" s="141"/>
      <c r="M2" s="141"/>
      <c r="N2" s="141"/>
      <c r="O2" s="141"/>
    </row>
    <row r="3" spans="1:15" s="2" customFormat="1" ht="15">
      <c r="A3" s="183" t="s">
        <v>74</v>
      </c>
      <c r="B3" s="184" t="s">
        <v>120</v>
      </c>
      <c r="C3" s="185"/>
      <c r="D3" s="185"/>
      <c r="E3" s="185"/>
      <c r="F3" s="185"/>
      <c r="G3" s="185"/>
      <c r="H3" s="193"/>
      <c r="I3" s="187"/>
      <c r="J3" s="185"/>
      <c r="K3" s="186">
        <v>4</v>
      </c>
      <c r="L3" s="143"/>
      <c r="M3" s="143"/>
      <c r="N3" s="143"/>
      <c r="O3" s="143"/>
    </row>
    <row r="4" spans="1:15" s="2" customFormat="1" ht="15">
      <c r="A4" s="183" t="s">
        <v>75</v>
      </c>
      <c r="B4" s="184" t="s">
        <v>121</v>
      </c>
      <c r="C4" s="185"/>
      <c r="D4" s="185"/>
      <c r="E4" s="185"/>
      <c r="F4" s="185"/>
      <c r="G4" s="185"/>
      <c r="H4" s="193"/>
      <c r="I4" s="187"/>
      <c r="J4" s="185"/>
      <c r="K4" s="186">
        <v>5</v>
      </c>
      <c r="L4" s="143"/>
      <c r="M4" s="143"/>
      <c r="N4" s="143"/>
      <c r="O4" s="143"/>
    </row>
    <row r="5" spans="1:15" s="2" customFormat="1" ht="15">
      <c r="A5" s="183" t="s">
        <v>76</v>
      </c>
      <c r="B5" s="184" t="s">
        <v>122</v>
      </c>
      <c r="C5" s="185"/>
      <c r="D5" s="185"/>
      <c r="E5" s="187"/>
      <c r="F5" s="187"/>
      <c r="G5" s="187"/>
      <c r="H5" s="185"/>
      <c r="I5" s="187"/>
      <c r="J5" s="185"/>
      <c r="K5" s="186">
        <v>6</v>
      </c>
      <c r="L5" s="143"/>
      <c r="M5" s="143"/>
      <c r="N5" s="143"/>
      <c r="O5" s="143"/>
    </row>
    <row r="6" spans="1:15" s="2" customFormat="1" ht="15">
      <c r="A6" s="183" t="s">
        <v>77</v>
      </c>
      <c r="B6" s="184" t="s">
        <v>123</v>
      </c>
      <c r="C6" s="185"/>
      <c r="D6" s="185"/>
      <c r="E6" s="187"/>
      <c r="F6" s="187"/>
      <c r="G6" s="187"/>
      <c r="H6" s="185"/>
      <c r="I6" s="187"/>
      <c r="J6" s="185"/>
      <c r="K6" s="186">
        <v>7</v>
      </c>
      <c r="L6" s="143"/>
      <c r="M6" s="143"/>
      <c r="N6" s="143"/>
      <c r="O6" s="143"/>
    </row>
    <row r="7" spans="1:15" s="2" customFormat="1" ht="15">
      <c r="A7" s="183" t="s">
        <v>78</v>
      </c>
      <c r="B7" s="184" t="s">
        <v>124</v>
      </c>
      <c r="C7" s="185"/>
      <c r="D7" s="185"/>
      <c r="E7" s="187"/>
      <c r="F7" s="187"/>
      <c r="G7" s="187"/>
      <c r="H7" s="185"/>
      <c r="I7" s="187"/>
      <c r="J7" s="185"/>
      <c r="K7" s="186">
        <v>7</v>
      </c>
      <c r="L7" s="143"/>
      <c r="M7" s="143"/>
      <c r="N7" s="143"/>
      <c r="O7" s="143"/>
    </row>
    <row r="8" spans="1:15" s="2" customFormat="1" ht="15">
      <c r="A8" s="183" t="s">
        <v>79</v>
      </c>
      <c r="B8" s="184" t="s">
        <v>125</v>
      </c>
      <c r="C8" s="185"/>
      <c r="D8" s="185"/>
      <c r="E8" s="187"/>
      <c r="F8" s="187"/>
      <c r="G8" s="187"/>
      <c r="H8" s="185"/>
      <c r="I8" s="187"/>
      <c r="J8" s="185"/>
      <c r="K8" s="186">
        <v>8</v>
      </c>
      <c r="L8" s="143"/>
      <c r="M8" s="143"/>
      <c r="N8" s="143"/>
      <c r="O8" s="143"/>
    </row>
    <row r="9" spans="1:15" s="2" customFormat="1" ht="15">
      <c r="A9" s="183" t="s">
        <v>80</v>
      </c>
      <c r="B9" s="184" t="s">
        <v>126</v>
      </c>
      <c r="C9" s="185"/>
      <c r="D9" s="185"/>
      <c r="E9" s="187"/>
      <c r="F9" s="187"/>
      <c r="G9" s="187"/>
      <c r="H9" s="185"/>
      <c r="I9" s="187"/>
      <c r="J9" s="185"/>
      <c r="K9" s="186">
        <v>9</v>
      </c>
      <c r="L9" s="143"/>
      <c r="M9" s="143"/>
      <c r="N9" s="143"/>
      <c r="O9" s="143"/>
    </row>
    <row r="10" spans="1:15" s="2" customFormat="1" ht="15">
      <c r="A10" s="183" t="s">
        <v>81</v>
      </c>
      <c r="B10" s="184" t="s">
        <v>127</v>
      </c>
      <c r="C10" s="185"/>
      <c r="D10" s="185"/>
      <c r="E10" s="187"/>
      <c r="F10" s="187"/>
      <c r="G10" s="187"/>
      <c r="H10" s="185"/>
      <c r="I10" s="187"/>
      <c r="J10" s="185"/>
      <c r="K10" s="186">
        <v>10</v>
      </c>
      <c r="L10" s="143"/>
      <c r="M10" s="143"/>
      <c r="N10" s="143"/>
      <c r="O10" s="143"/>
    </row>
    <row r="11" spans="1:15" s="2" customFormat="1" ht="15">
      <c r="A11" s="183" t="s">
        <v>82</v>
      </c>
      <c r="B11" s="184" t="s">
        <v>128</v>
      </c>
      <c r="C11" s="185"/>
      <c r="D11" s="185"/>
      <c r="E11" s="187"/>
      <c r="F11" s="187"/>
      <c r="G11" s="187"/>
      <c r="H11" s="185"/>
      <c r="I11" s="187"/>
      <c r="J11" s="185"/>
      <c r="K11" s="186">
        <v>10</v>
      </c>
      <c r="L11" s="143"/>
      <c r="M11" s="143"/>
      <c r="N11" s="143"/>
      <c r="O11" s="143"/>
    </row>
    <row r="12" spans="1:15" s="2" customFormat="1" ht="15">
      <c r="A12" s="183" t="s">
        <v>83</v>
      </c>
      <c r="B12" s="184" t="s">
        <v>129</v>
      </c>
      <c r="C12" s="185"/>
      <c r="D12" s="185"/>
      <c r="E12" s="187"/>
      <c r="F12" s="187"/>
      <c r="G12" s="187"/>
      <c r="H12" s="185"/>
      <c r="I12" s="187"/>
      <c r="J12" s="185"/>
      <c r="K12" s="186">
        <v>11</v>
      </c>
      <c r="L12" s="143"/>
      <c r="M12" s="143"/>
      <c r="N12" s="143"/>
      <c r="O12" s="143"/>
    </row>
    <row r="13" spans="1:15" s="2" customFormat="1" ht="15">
      <c r="A13" s="183" t="s">
        <v>113</v>
      </c>
      <c r="B13" s="184" t="s">
        <v>130</v>
      </c>
      <c r="C13" s="185"/>
      <c r="D13" s="194"/>
      <c r="E13" s="187"/>
      <c r="F13" s="187"/>
      <c r="G13" s="187"/>
      <c r="H13" s="185"/>
      <c r="I13" s="187"/>
      <c r="J13" s="185"/>
      <c r="K13" s="186">
        <v>12</v>
      </c>
      <c r="L13" s="143"/>
      <c r="M13" s="143"/>
      <c r="N13" s="143"/>
      <c r="O13" s="143"/>
    </row>
    <row r="14" spans="1:15" s="2" customFormat="1" ht="15">
      <c r="A14" s="183" t="s">
        <v>114</v>
      </c>
      <c r="B14" s="184" t="s">
        <v>131</v>
      </c>
      <c r="C14" s="185"/>
      <c r="D14" s="185"/>
      <c r="E14" s="187"/>
      <c r="F14" s="187"/>
      <c r="G14" s="187"/>
      <c r="H14" s="185"/>
      <c r="I14" s="187"/>
      <c r="J14" s="185"/>
      <c r="K14" s="186">
        <v>13</v>
      </c>
      <c r="L14" s="143"/>
      <c r="M14" s="143"/>
      <c r="N14" s="143"/>
      <c r="O14" s="143"/>
    </row>
    <row r="15" spans="1:15" s="2" customFormat="1" ht="15">
      <c r="A15" s="183" t="s">
        <v>84</v>
      </c>
      <c r="B15" s="184" t="s">
        <v>132</v>
      </c>
      <c r="C15" s="185"/>
      <c r="D15" s="185"/>
      <c r="E15" s="187"/>
      <c r="F15" s="187"/>
      <c r="G15" s="187"/>
      <c r="H15" s="185"/>
      <c r="I15" s="187"/>
      <c r="J15" s="185"/>
      <c r="K15" s="186">
        <v>14</v>
      </c>
      <c r="L15" s="143"/>
      <c r="M15" s="143"/>
      <c r="N15" s="143"/>
      <c r="O15" s="143"/>
    </row>
    <row r="16" spans="1:15" s="2" customFormat="1" ht="15">
      <c r="A16" s="183" t="s">
        <v>85</v>
      </c>
      <c r="B16" s="184" t="s">
        <v>133</v>
      </c>
      <c r="C16" s="185"/>
      <c r="D16" s="185"/>
      <c r="E16" s="187"/>
      <c r="F16" s="187"/>
      <c r="G16" s="187"/>
      <c r="H16" s="185"/>
      <c r="I16" s="187"/>
      <c r="J16" s="185"/>
      <c r="K16" s="186">
        <v>15</v>
      </c>
      <c r="L16" s="143"/>
      <c r="M16" s="143"/>
      <c r="N16" s="143"/>
      <c r="O16" s="143"/>
    </row>
    <row r="17" spans="1:15" s="2" customFormat="1" ht="15">
      <c r="A17" s="183" t="s">
        <v>86</v>
      </c>
      <c r="B17" s="184" t="s">
        <v>134</v>
      </c>
      <c r="C17" s="185"/>
      <c r="D17" s="185"/>
      <c r="E17" s="187"/>
      <c r="F17" s="187"/>
      <c r="G17" s="187"/>
      <c r="H17" s="185"/>
      <c r="I17" s="187"/>
      <c r="J17" s="185"/>
      <c r="K17" s="186">
        <v>15</v>
      </c>
      <c r="L17" s="143"/>
      <c r="M17" s="143"/>
      <c r="N17" s="143"/>
      <c r="O17" s="143"/>
    </row>
    <row r="18" spans="1:15" s="2" customFormat="1" ht="15">
      <c r="A18" s="183" t="s">
        <v>87</v>
      </c>
      <c r="B18" s="184" t="s">
        <v>135</v>
      </c>
      <c r="C18" s="185"/>
      <c r="D18" s="185"/>
      <c r="E18" s="187"/>
      <c r="F18" s="187"/>
      <c r="G18" s="187"/>
      <c r="H18" s="185"/>
      <c r="I18" s="187"/>
      <c r="J18" s="185"/>
      <c r="K18" s="186">
        <v>16</v>
      </c>
      <c r="L18" s="143"/>
      <c r="M18" s="143"/>
      <c r="N18" s="143"/>
      <c r="O18" s="143"/>
    </row>
    <row r="19" spans="1:15" s="111" customFormat="1" ht="15">
      <c r="A19" s="183" t="s">
        <v>88</v>
      </c>
      <c r="B19" s="184" t="s">
        <v>136</v>
      </c>
      <c r="C19" s="185"/>
      <c r="D19" s="185"/>
      <c r="E19" s="187"/>
      <c r="F19" s="187"/>
      <c r="G19" s="187"/>
      <c r="H19" s="185"/>
      <c r="I19" s="187"/>
      <c r="J19" s="185"/>
      <c r="K19" s="186">
        <v>17</v>
      </c>
      <c r="L19" s="143"/>
      <c r="M19" s="146"/>
      <c r="N19" s="146"/>
      <c r="O19" s="146"/>
    </row>
    <row r="20" spans="1:15" s="2" customFormat="1" ht="15">
      <c r="A20" s="183" t="s">
        <v>89</v>
      </c>
      <c r="B20" s="184" t="s">
        <v>137</v>
      </c>
      <c r="C20" s="185"/>
      <c r="D20" s="185"/>
      <c r="E20" s="187"/>
      <c r="F20" s="187"/>
      <c r="G20" s="187"/>
      <c r="H20" s="185"/>
      <c r="I20" s="187"/>
      <c r="J20" s="185"/>
      <c r="K20" s="186">
        <v>17</v>
      </c>
      <c r="L20" s="143"/>
      <c r="M20" s="143"/>
      <c r="N20" s="143"/>
      <c r="O20" s="143"/>
    </row>
    <row r="21" spans="1:15" s="2" customFormat="1" ht="15">
      <c r="A21" s="183" t="s">
        <v>90</v>
      </c>
      <c r="B21" s="184" t="s">
        <v>138</v>
      </c>
      <c r="C21" s="185"/>
      <c r="D21" s="185"/>
      <c r="E21" s="187"/>
      <c r="F21" s="187"/>
      <c r="G21" s="187"/>
      <c r="H21" s="185"/>
      <c r="I21" s="187"/>
      <c r="J21" s="185"/>
      <c r="K21" s="186">
        <v>18</v>
      </c>
      <c r="L21" s="143"/>
      <c r="M21" s="143"/>
      <c r="N21" s="143"/>
      <c r="O21" s="143"/>
    </row>
    <row r="22" spans="1:15" s="2" customFormat="1" ht="15">
      <c r="A22" s="183" t="s">
        <v>91</v>
      </c>
      <c r="B22" s="184" t="s">
        <v>139</v>
      </c>
      <c r="C22" s="185"/>
      <c r="D22" s="185"/>
      <c r="E22" s="187"/>
      <c r="F22" s="187"/>
      <c r="G22" s="187"/>
      <c r="H22" s="185"/>
      <c r="I22" s="187"/>
      <c r="J22" s="185"/>
      <c r="K22" s="186">
        <v>19</v>
      </c>
      <c r="L22" s="143"/>
      <c r="M22" s="143"/>
      <c r="N22" s="143"/>
      <c r="O22" s="143"/>
    </row>
    <row r="23" spans="1:15" s="2" customFormat="1" ht="15">
      <c r="A23" s="183" t="s">
        <v>92</v>
      </c>
      <c r="B23" s="184" t="s">
        <v>140</v>
      </c>
      <c r="C23" s="185"/>
      <c r="D23" s="185"/>
      <c r="E23" s="187"/>
      <c r="F23" s="187"/>
      <c r="G23" s="187"/>
      <c r="H23" s="185"/>
      <c r="I23" s="187"/>
      <c r="J23" s="185"/>
      <c r="K23" s="186">
        <v>20</v>
      </c>
      <c r="L23" s="143"/>
      <c r="M23" s="143"/>
      <c r="N23" s="143"/>
      <c r="O23" s="143"/>
    </row>
    <row r="24" spans="1:15" s="2" customFormat="1" ht="15">
      <c r="A24" s="183" t="s">
        <v>93</v>
      </c>
      <c r="B24" s="184" t="s">
        <v>141</v>
      </c>
      <c r="C24" s="185"/>
      <c r="D24" s="185"/>
      <c r="E24" s="187"/>
      <c r="F24" s="187"/>
      <c r="G24" s="187"/>
      <c r="H24" s="185"/>
      <c r="I24" s="187"/>
      <c r="J24" s="185"/>
      <c r="K24" s="186">
        <v>21</v>
      </c>
      <c r="L24" s="143"/>
      <c r="M24" s="143"/>
      <c r="N24" s="143"/>
      <c r="O24" s="143"/>
    </row>
    <row r="25" spans="1:15" s="2" customFormat="1" ht="15">
      <c r="A25" s="183" t="s">
        <v>94</v>
      </c>
      <c r="B25" s="184" t="s">
        <v>142</v>
      </c>
      <c r="C25" s="185"/>
      <c r="D25" s="185"/>
      <c r="E25" s="187"/>
      <c r="F25" s="187"/>
      <c r="G25" s="187"/>
      <c r="H25" s="185"/>
      <c r="I25" s="187"/>
      <c r="J25" s="185"/>
      <c r="K25" s="186">
        <v>22</v>
      </c>
      <c r="L25" s="143"/>
      <c r="M25" s="143"/>
      <c r="N25" s="143"/>
      <c r="O25" s="143"/>
    </row>
    <row r="26" spans="1:15" s="2" customFormat="1" ht="15">
      <c r="A26" s="183" t="s">
        <v>95</v>
      </c>
      <c r="B26" s="184" t="s">
        <v>143</v>
      </c>
      <c r="C26" s="185"/>
      <c r="D26" s="185"/>
      <c r="E26" s="187"/>
      <c r="F26" s="187"/>
      <c r="G26" s="187"/>
      <c r="H26" s="185"/>
      <c r="I26" s="187"/>
      <c r="J26" s="185"/>
      <c r="K26" s="186">
        <v>23</v>
      </c>
      <c r="L26" s="143"/>
      <c r="M26" s="143"/>
      <c r="N26" s="143"/>
      <c r="O26" s="143"/>
    </row>
    <row r="27" spans="1:15" s="2" customFormat="1" ht="15">
      <c r="A27" s="183" t="s">
        <v>96</v>
      </c>
      <c r="B27" s="184" t="s">
        <v>144</v>
      </c>
      <c r="C27" s="185"/>
      <c r="D27" s="185"/>
      <c r="E27" s="187"/>
      <c r="F27" s="187"/>
      <c r="G27" s="187"/>
      <c r="H27" s="185"/>
      <c r="I27" s="187"/>
      <c r="J27" s="185"/>
      <c r="K27" s="186">
        <v>24</v>
      </c>
      <c r="L27" s="143"/>
      <c r="M27" s="143"/>
      <c r="N27" s="143"/>
      <c r="O27" s="143"/>
    </row>
    <row r="28" spans="1:15" s="2" customFormat="1" ht="15">
      <c r="A28" s="183" t="s">
        <v>97</v>
      </c>
      <c r="B28" s="184" t="s">
        <v>145</v>
      </c>
      <c r="C28" s="185"/>
      <c r="D28" s="185"/>
      <c r="E28" s="187"/>
      <c r="F28" s="187"/>
      <c r="G28" s="187"/>
      <c r="H28" s="185"/>
      <c r="I28" s="187"/>
      <c r="J28" s="185"/>
      <c r="K28" s="186">
        <v>25</v>
      </c>
      <c r="L28" s="143"/>
      <c r="M28" s="143"/>
      <c r="N28" s="143"/>
      <c r="O28" s="143"/>
    </row>
    <row r="29" spans="1:15" s="2" customFormat="1" ht="15">
      <c r="A29" s="183" t="s">
        <v>98</v>
      </c>
      <c r="B29" s="184" t="s">
        <v>146</v>
      </c>
      <c r="C29" s="185"/>
      <c r="D29" s="185"/>
      <c r="E29" s="187"/>
      <c r="F29" s="187"/>
      <c r="G29" s="187"/>
      <c r="H29" s="185"/>
      <c r="I29" s="187"/>
      <c r="J29" s="185"/>
      <c r="K29" s="186">
        <v>26</v>
      </c>
      <c r="L29" s="143"/>
      <c r="M29" s="143"/>
      <c r="N29" s="143"/>
      <c r="O29" s="143"/>
    </row>
    <row r="30" spans="1:15" s="2" customFormat="1" ht="15">
      <c r="A30" s="183" t="s">
        <v>99</v>
      </c>
      <c r="B30" s="184" t="s">
        <v>147</v>
      </c>
      <c r="C30" s="185"/>
      <c r="D30" s="185"/>
      <c r="E30" s="187"/>
      <c r="F30" s="187"/>
      <c r="G30" s="187"/>
      <c r="H30" s="185"/>
      <c r="I30" s="187"/>
      <c r="J30" s="185"/>
      <c r="K30" s="186">
        <v>27</v>
      </c>
      <c r="L30" s="143"/>
      <c r="M30" s="143"/>
      <c r="N30" s="143"/>
      <c r="O30" s="143"/>
    </row>
    <row r="31" spans="1:15" s="2" customFormat="1" ht="15">
      <c r="A31" s="183" t="s">
        <v>100</v>
      </c>
      <c r="B31" s="184" t="s">
        <v>148</v>
      </c>
      <c r="C31" s="185"/>
      <c r="D31" s="185"/>
      <c r="E31" s="187"/>
      <c r="F31" s="187"/>
      <c r="G31" s="187"/>
      <c r="H31" s="185"/>
      <c r="I31" s="187"/>
      <c r="J31" s="185"/>
      <c r="K31" s="186">
        <v>28</v>
      </c>
      <c r="L31" s="143"/>
      <c r="M31" s="143"/>
      <c r="N31" s="143"/>
      <c r="O31" s="143"/>
    </row>
    <row r="32" spans="1:15" s="2" customFormat="1" ht="15">
      <c r="A32" s="183" t="s">
        <v>101</v>
      </c>
      <c r="B32" s="184" t="s">
        <v>149</v>
      </c>
      <c r="C32" s="185"/>
      <c r="D32" s="185"/>
      <c r="E32" s="187"/>
      <c r="F32" s="187"/>
      <c r="G32" s="187"/>
      <c r="H32" s="185"/>
      <c r="I32" s="187"/>
      <c r="J32" s="185"/>
      <c r="K32" s="186">
        <v>29</v>
      </c>
      <c r="L32" s="143"/>
      <c r="M32" s="143"/>
      <c r="N32" s="143"/>
      <c r="O32" s="143"/>
    </row>
    <row r="33" spans="1:15" s="2" customFormat="1" ht="15">
      <c r="A33" s="183" t="s">
        <v>102</v>
      </c>
      <c r="B33" s="184" t="s">
        <v>150</v>
      </c>
      <c r="C33" s="185"/>
      <c r="D33" s="185"/>
      <c r="E33" s="187"/>
      <c r="F33" s="187"/>
      <c r="G33" s="187"/>
      <c r="H33" s="185"/>
      <c r="I33" s="187"/>
      <c r="J33" s="185"/>
      <c r="K33" s="186">
        <v>30</v>
      </c>
      <c r="L33" s="143"/>
      <c r="M33" s="143"/>
      <c r="N33" s="143"/>
      <c r="O33" s="143"/>
    </row>
    <row r="34" spans="1:15" s="22" customFormat="1" ht="15">
      <c r="A34" s="183" t="s">
        <v>103</v>
      </c>
      <c r="B34" s="184" t="s">
        <v>151</v>
      </c>
      <c r="C34" s="185"/>
      <c r="D34" s="185"/>
      <c r="E34" s="187"/>
      <c r="F34" s="187"/>
      <c r="G34" s="187"/>
      <c r="H34" s="185"/>
      <c r="I34" s="187"/>
      <c r="J34" s="185"/>
      <c r="K34" s="186">
        <v>31</v>
      </c>
      <c r="L34" s="143"/>
      <c r="M34" s="147"/>
      <c r="N34" s="147"/>
      <c r="O34" s="147"/>
    </row>
    <row r="35" spans="1:15" ht="15">
      <c r="A35" s="188" t="s">
        <v>104</v>
      </c>
      <c r="B35" s="189" t="s">
        <v>152</v>
      </c>
      <c r="C35" s="190"/>
      <c r="D35" s="190"/>
      <c r="E35" s="191"/>
      <c r="F35" s="191"/>
      <c r="G35" s="191"/>
      <c r="H35" s="190"/>
      <c r="I35" s="191"/>
      <c r="J35" s="190"/>
      <c r="K35" s="192">
        <v>32</v>
      </c>
      <c r="L35" s="143"/>
      <c r="M35" s="141"/>
      <c r="N35" s="141"/>
      <c r="O35" s="141"/>
    </row>
    <row r="36" spans="1:15" ht="15">
      <c r="A36" s="183" t="s">
        <v>105</v>
      </c>
      <c r="B36" s="184" t="s">
        <v>153</v>
      </c>
      <c r="C36" s="185"/>
      <c r="D36" s="185"/>
      <c r="E36" s="187"/>
      <c r="F36" s="187"/>
      <c r="G36" s="187"/>
      <c r="H36" s="185"/>
      <c r="I36" s="187"/>
      <c r="J36" s="185"/>
      <c r="K36" s="186">
        <v>32</v>
      </c>
      <c r="L36" s="143"/>
      <c r="M36" s="141"/>
      <c r="N36" s="141"/>
      <c r="O36" s="141"/>
    </row>
    <row r="37" spans="1:15" ht="15">
      <c r="A37" s="183" t="s">
        <v>106</v>
      </c>
      <c r="B37" s="184" t="s">
        <v>154</v>
      </c>
      <c r="C37" s="185"/>
      <c r="D37" s="185"/>
      <c r="E37" s="187"/>
      <c r="F37" s="187"/>
      <c r="G37" s="187"/>
      <c r="H37" s="185"/>
      <c r="I37" s="187"/>
      <c r="J37" s="185"/>
      <c r="K37" s="186">
        <v>33</v>
      </c>
      <c r="L37" s="143"/>
      <c r="M37" s="141"/>
      <c r="N37" s="141"/>
      <c r="O37" s="141"/>
    </row>
    <row r="38" spans="1:15" ht="15">
      <c r="A38" s="188" t="s">
        <v>107</v>
      </c>
      <c r="B38" s="184" t="s">
        <v>155</v>
      </c>
      <c r="C38" s="185"/>
      <c r="D38" s="185"/>
      <c r="E38" s="187"/>
      <c r="F38" s="187"/>
      <c r="G38" s="187"/>
      <c r="H38" s="185"/>
      <c r="I38" s="187"/>
      <c r="J38" s="185"/>
      <c r="K38" s="186">
        <v>34</v>
      </c>
      <c r="L38" s="143"/>
      <c r="M38" s="141"/>
      <c r="N38" s="141"/>
      <c r="O38" s="141"/>
    </row>
    <row r="39" spans="1:15" ht="15">
      <c r="A39" s="188" t="s">
        <v>108</v>
      </c>
      <c r="B39" s="184" t="s">
        <v>156</v>
      </c>
      <c r="C39" s="185"/>
      <c r="D39" s="185"/>
      <c r="E39" s="187"/>
      <c r="F39" s="187"/>
      <c r="G39" s="187"/>
      <c r="H39" s="185"/>
      <c r="I39" s="187"/>
      <c r="J39" s="185"/>
      <c r="K39" s="186">
        <v>35</v>
      </c>
      <c r="L39" s="143"/>
      <c r="M39" s="141"/>
      <c r="N39" s="141"/>
      <c r="O39" s="141"/>
    </row>
    <row r="40" spans="1:15" ht="15">
      <c r="A40" s="188" t="s">
        <v>109</v>
      </c>
      <c r="B40" s="184" t="s">
        <v>157</v>
      </c>
      <c r="C40" s="185"/>
      <c r="D40" s="185"/>
      <c r="E40" s="187"/>
      <c r="F40" s="187"/>
      <c r="G40" s="187"/>
      <c r="H40" s="185"/>
      <c r="I40" s="187"/>
      <c r="J40" s="185"/>
      <c r="K40" s="186">
        <v>36</v>
      </c>
      <c r="L40" s="143"/>
      <c r="M40" s="141"/>
      <c r="N40" s="141"/>
      <c r="O40" s="141"/>
    </row>
    <row r="41" spans="1:15" ht="15">
      <c r="A41" s="188" t="s">
        <v>110</v>
      </c>
      <c r="B41" s="189" t="s">
        <v>158</v>
      </c>
      <c r="C41" s="190"/>
      <c r="D41" s="190"/>
      <c r="E41" s="191"/>
      <c r="F41" s="191"/>
      <c r="G41" s="191"/>
      <c r="H41" s="190"/>
      <c r="I41" s="191"/>
      <c r="J41" s="190"/>
      <c r="K41" s="192">
        <v>37</v>
      </c>
      <c r="L41" s="143"/>
      <c r="M41" s="141"/>
      <c r="N41" s="141"/>
      <c r="O41" s="141"/>
    </row>
    <row r="42" spans="1:15" ht="15">
      <c r="A42" s="188" t="s">
        <v>111</v>
      </c>
      <c r="B42" s="189" t="s">
        <v>159</v>
      </c>
      <c r="C42" s="190"/>
      <c r="D42" s="190"/>
      <c r="E42" s="191"/>
      <c r="F42" s="191"/>
      <c r="G42" s="191"/>
      <c r="H42" s="190"/>
      <c r="I42" s="191"/>
      <c r="J42" s="190"/>
      <c r="K42" s="192">
        <v>38</v>
      </c>
      <c r="L42" s="143"/>
      <c r="M42" s="141"/>
      <c r="N42" s="141"/>
      <c r="O42" s="141"/>
    </row>
    <row r="43" spans="1:15" ht="14.25">
      <c r="A43" s="148"/>
      <c r="B43" s="149"/>
      <c r="C43" s="144"/>
      <c r="D43" s="144"/>
      <c r="E43" s="145"/>
      <c r="F43" s="145"/>
      <c r="G43" s="145"/>
      <c r="H43" s="144"/>
      <c r="I43" s="145"/>
      <c r="J43" s="144"/>
      <c r="K43" s="150"/>
      <c r="L43" s="143"/>
      <c r="M43" s="141"/>
      <c r="N43" s="141"/>
      <c r="O43" s="141"/>
    </row>
    <row r="44" spans="1:15">
      <c r="A44" s="141"/>
      <c r="B44" s="141"/>
      <c r="C44" s="141"/>
      <c r="D44" s="141"/>
      <c r="E44" s="141"/>
      <c r="F44" s="141"/>
      <c r="G44" s="141"/>
      <c r="H44" s="142"/>
      <c r="I44" s="141"/>
      <c r="J44" s="141"/>
      <c r="K44" s="141"/>
      <c r="L44" s="141"/>
      <c r="M44" s="141"/>
      <c r="N44" s="141"/>
      <c r="O44" s="141"/>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13" t="s">
        <v>25</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14"/>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26</v>
      </c>
      <c r="B1" s="78"/>
      <c r="C1" s="78"/>
      <c r="D1" s="78"/>
      <c r="E1" s="78"/>
      <c r="F1" s="78"/>
      <c r="G1" s="78"/>
      <c r="H1" s="78"/>
      <c r="I1" s="78"/>
      <c r="J1" s="78"/>
      <c r="K1" s="78"/>
      <c r="L1" s="78"/>
      <c r="M1" s="71" t="e">
        <f>CONTENTS!#REF!</f>
        <v>#REF!</v>
      </c>
      <c r="N1" s="78"/>
      <c r="O1" s="78"/>
    </row>
    <row r="2" spans="1:21" ht="7.5" customHeight="1">
      <c r="A2" s="13"/>
      <c r="B2" s="78"/>
      <c r="C2" s="78"/>
      <c r="D2" s="78"/>
      <c r="E2" s="78"/>
      <c r="F2" s="78"/>
      <c r="G2" s="78"/>
      <c r="H2" s="78"/>
      <c r="I2" s="78"/>
      <c r="J2" s="78"/>
      <c r="K2" s="78"/>
      <c r="L2" s="78"/>
      <c r="M2" s="78"/>
      <c r="N2" s="78"/>
      <c r="O2" s="78"/>
    </row>
    <row r="3" spans="1:21">
      <c r="A3" s="16"/>
      <c r="B3" s="284"/>
      <c r="C3" s="284"/>
      <c r="D3" s="284"/>
      <c r="E3" s="284"/>
      <c r="F3" s="284"/>
      <c r="G3" s="285"/>
      <c r="H3" s="291"/>
      <c r="I3" s="284"/>
      <c r="J3" s="284"/>
      <c r="K3" s="284"/>
      <c r="L3" s="284"/>
      <c r="M3" s="284"/>
      <c r="N3" s="9"/>
    </row>
    <row r="4" spans="1:21" ht="13.5" customHeight="1">
      <c r="A4" s="16"/>
      <c r="B4" s="292"/>
      <c r="C4" s="293"/>
      <c r="D4" s="293"/>
      <c r="E4" s="293"/>
      <c r="F4" s="293"/>
      <c r="G4" s="294"/>
      <c r="H4" s="292"/>
      <c r="I4" s="293"/>
      <c r="J4" s="293"/>
      <c r="K4" s="293"/>
      <c r="L4" s="293"/>
      <c r="M4" s="293"/>
      <c r="N4" s="37"/>
    </row>
    <row r="5" spans="1:21">
      <c r="A5" s="16"/>
      <c r="B5" s="290"/>
      <c r="C5" s="289"/>
      <c r="D5" s="290"/>
      <c r="E5" s="289"/>
      <c r="F5" s="290"/>
      <c r="G5" s="289"/>
      <c r="H5" s="290"/>
      <c r="I5" s="289"/>
      <c r="J5" s="290"/>
      <c r="K5" s="289"/>
      <c r="L5" s="290"/>
      <c r="M5" s="288"/>
      <c r="N5" s="54"/>
    </row>
    <row r="6" spans="1:21">
      <c r="A6" s="14"/>
      <c r="B6" s="59"/>
      <c r="C6" s="29"/>
      <c r="D6" s="29"/>
      <c r="E6" s="29"/>
      <c r="F6" s="29"/>
      <c r="G6" s="29"/>
      <c r="H6" s="29"/>
      <c r="I6" s="29"/>
      <c r="J6" s="29"/>
      <c r="K6" s="29"/>
      <c r="L6" s="29"/>
      <c r="M6" s="30"/>
      <c r="N6" s="54"/>
    </row>
    <row r="7" spans="1:21">
      <c r="A7" s="281"/>
      <c r="B7" s="279"/>
      <c r="C7" s="280"/>
      <c r="D7" s="280"/>
      <c r="E7" s="280"/>
      <c r="F7" s="280"/>
      <c r="G7" s="283"/>
      <c r="H7" s="279"/>
      <c r="I7" s="280"/>
      <c r="J7" s="280"/>
      <c r="K7" s="280"/>
      <c r="L7" s="280"/>
      <c r="M7" s="280"/>
      <c r="N7" s="38"/>
    </row>
    <row r="8" spans="1:21">
      <c r="A8" s="282"/>
      <c r="B8" s="31"/>
      <c r="C8" s="43"/>
      <c r="D8" s="32"/>
      <c r="E8" s="43"/>
      <c r="F8" s="32"/>
      <c r="G8" s="43"/>
      <c r="H8" s="31"/>
      <c r="I8" s="43"/>
      <c r="J8" s="32"/>
      <c r="K8" s="43"/>
      <c r="L8" s="32"/>
      <c r="M8" s="43"/>
      <c r="N8" s="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13" t="s">
        <v>27</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14"/>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28</v>
      </c>
      <c r="B1" s="78"/>
      <c r="C1" s="78"/>
      <c r="D1" s="78"/>
      <c r="E1" s="78"/>
      <c r="F1" s="78"/>
      <c r="G1" s="78"/>
      <c r="H1" s="78"/>
      <c r="I1" s="78"/>
      <c r="J1" s="78"/>
      <c r="K1" s="78"/>
      <c r="L1" s="78"/>
      <c r="M1" s="71" t="e">
        <f>CONTENTS!#REF!</f>
        <v>#REF!</v>
      </c>
      <c r="N1" s="78"/>
      <c r="O1" s="78"/>
    </row>
    <row r="2" spans="1:21" ht="7.5" customHeight="1">
      <c r="A2" s="13"/>
      <c r="B2" s="78"/>
      <c r="C2" s="78"/>
      <c r="D2" s="78"/>
      <c r="E2" s="78"/>
      <c r="F2" s="78"/>
      <c r="G2" s="78"/>
      <c r="H2" s="78"/>
      <c r="I2" s="78"/>
      <c r="J2" s="78"/>
      <c r="K2" s="78"/>
      <c r="L2" s="78"/>
      <c r="M2" s="78"/>
      <c r="N2" s="78"/>
      <c r="O2" s="78"/>
    </row>
    <row r="3" spans="1:21">
      <c r="A3" s="16"/>
      <c r="B3" s="284"/>
      <c r="C3" s="284"/>
      <c r="D3" s="284"/>
      <c r="E3" s="284"/>
      <c r="F3" s="284"/>
      <c r="G3" s="285"/>
      <c r="H3" s="291"/>
      <c r="I3" s="284"/>
      <c r="J3" s="284"/>
      <c r="K3" s="284"/>
      <c r="L3" s="284"/>
      <c r="M3" s="284"/>
      <c r="N3" s="9"/>
    </row>
    <row r="4" spans="1:21" ht="13.5" customHeight="1">
      <c r="A4" s="16"/>
      <c r="B4" s="292"/>
      <c r="C4" s="293"/>
      <c r="D4" s="293"/>
      <c r="E4" s="293"/>
      <c r="F4" s="293"/>
      <c r="G4" s="294"/>
      <c r="H4" s="292"/>
      <c r="I4" s="293"/>
      <c r="J4" s="293"/>
      <c r="K4" s="293"/>
      <c r="L4" s="293"/>
      <c r="M4" s="293"/>
      <c r="N4" s="37"/>
    </row>
    <row r="5" spans="1:21">
      <c r="A5" s="16"/>
      <c r="B5" s="290"/>
      <c r="C5" s="289"/>
      <c r="D5" s="290"/>
      <c r="E5" s="289"/>
      <c r="F5" s="290"/>
      <c r="G5" s="289"/>
      <c r="H5" s="290"/>
      <c r="I5" s="289"/>
      <c r="J5" s="290"/>
      <c r="K5" s="289"/>
      <c r="L5" s="290"/>
      <c r="M5" s="288"/>
      <c r="N5" s="54"/>
    </row>
    <row r="6" spans="1:21">
      <c r="A6" s="14"/>
      <c r="B6" s="59"/>
      <c r="C6" s="29"/>
      <c r="D6" s="29"/>
      <c r="E6" s="29"/>
      <c r="F6" s="29"/>
      <c r="G6" s="29"/>
      <c r="H6" s="29"/>
      <c r="I6" s="29"/>
      <c r="J6" s="29"/>
      <c r="K6" s="29"/>
      <c r="L6" s="29"/>
      <c r="M6" s="30"/>
      <c r="N6" s="54"/>
    </row>
    <row r="7" spans="1:21">
      <c r="A7" s="281"/>
      <c r="B7" s="279"/>
      <c r="C7" s="280"/>
      <c r="D7" s="280"/>
      <c r="E7" s="280"/>
      <c r="F7" s="280"/>
      <c r="G7" s="283"/>
      <c r="H7" s="279"/>
      <c r="I7" s="280"/>
      <c r="J7" s="280"/>
      <c r="K7" s="280"/>
      <c r="L7" s="280"/>
      <c r="M7" s="280"/>
      <c r="N7" s="38"/>
    </row>
    <row r="8" spans="1:21">
      <c r="A8" s="282"/>
      <c r="B8" s="31"/>
      <c r="C8" s="43"/>
      <c r="D8" s="32"/>
      <c r="E8" s="43"/>
      <c r="F8" s="32"/>
      <c r="G8" s="43"/>
      <c r="H8" s="31"/>
      <c r="I8" s="43"/>
      <c r="J8" s="32"/>
      <c r="K8" s="43"/>
      <c r="L8" s="32"/>
      <c r="M8" s="43"/>
      <c r="N8" s="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13" t="s">
        <v>29</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14"/>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30</v>
      </c>
      <c r="B1" s="78"/>
      <c r="C1" s="78"/>
      <c r="D1" s="78"/>
      <c r="E1" s="78"/>
      <c r="F1" s="78"/>
      <c r="G1" s="78"/>
      <c r="H1" s="78"/>
      <c r="I1" s="78"/>
      <c r="J1" s="78"/>
      <c r="K1" s="78"/>
      <c r="L1" s="78"/>
      <c r="M1" s="71" t="e">
        <f>CONTENTS!#REF!</f>
        <v>#REF!</v>
      </c>
      <c r="N1" s="78"/>
      <c r="O1" s="78"/>
    </row>
    <row r="2" spans="1:21" ht="7.5" customHeight="1">
      <c r="A2" s="13"/>
      <c r="B2" s="78"/>
      <c r="C2" s="78"/>
      <c r="D2" s="78"/>
      <c r="E2" s="78"/>
      <c r="F2" s="78"/>
      <c r="G2" s="78"/>
      <c r="H2" s="78"/>
      <c r="I2" s="78"/>
      <c r="J2" s="78"/>
      <c r="K2" s="78"/>
      <c r="L2" s="78"/>
      <c r="M2" s="78"/>
      <c r="N2" s="78"/>
      <c r="O2" s="78"/>
    </row>
    <row r="3" spans="1:21">
      <c r="A3" s="16"/>
      <c r="B3" s="284"/>
      <c r="C3" s="284"/>
      <c r="D3" s="284"/>
      <c r="E3" s="284"/>
      <c r="F3" s="284"/>
      <c r="G3" s="285"/>
      <c r="H3" s="291"/>
      <c r="I3" s="284"/>
      <c r="J3" s="284"/>
      <c r="K3" s="284"/>
      <c r="L3" s="284"/>
      <c r="M3" s="284"/>
      <c r="N3" s="9"/>
    </row>
    <row r="4" spans="1:21" ht="13.5" customHeight="1">
      <c r="A4" s="16"/>
      <c r="B4" s="292"/>
      <c r="C4" s="293"/>
      <c r="D4" s="293"/>
      <c r="E4" s="293"/>
      <c r="F4" s="293"/>
      <c r="G4" s="294"/>
      <c r="H4" s="292"/>
      <c r="I4" s="293"/>
      <c r="J4" s="293"/>
      <c r="K4" s="293"/>
      <c r="L4" s="293"/>
      <c r="M4" s="293"/>
      <c r="N4" s="37"/>
    </row>
    <row r="5" spans="1:21">
      <c r="A5" s="16"/>
      <c r="B5" s="290"/>
      <c r="C5" s="289"/>
      <c r="D5" s="290"/>
      <c r="E5" s="289"/>
      <c r="F5" s="290"/>
      <c r="G5" s="289"/>
      <c r="H5" s="290"/>
      <c r="I5" s="289"/>
      <c r="J5" s="290"/>
      <c r="K5" s="289"/>
      <c r="L5" s="290"/>
      <c r="M5" s="288"/>
      <c r="N5" s="54"/>
    </row>
    <row r="6" spans="1:21">
      <c r="A6" s="14"/>
      <c r="B6" s="59"/>
      <c r="C6" s="29"/>
      <c r="D6" s="29"/>
      <c r="E6" s="29"/>
      <c r="F6" s="29"/>
      <c r="G6" s="29"/>
      <c r="H6" s="29"/>
      <c r="I6" s="29"/>
      <c r="J6" s="29"/>
      <c r="K6" s="29"/>
      <c r="L6" s="29"/>
      <c r="M6" s="30"/>
      <c r="N6" s="54"/>
    </row>
    <row r="7" spans="1:21">
      <c r="A7" s="281"/>
      <c r="B7" s="279"/>
      <c r="C7" s="280"/>
      <c r="D7" s="280"/>
      <c r="E7" s="280"/>
      <c r="F7" s="280"/>
      <c r="G7" s="283"/>
      <c r="H7" s="279"/>
      <c r="I7" s="280"/>
      <c r="J7" s="280"/>
      <c r="K7" s="280"/>
      <c r="L7" s="280"/>
      <c r="M7" s="280"/>
      <c r="N7" s="38"/>
    </row>
    <row r="8" spans="1:21">
      <c r="A8" s="282"/>
      <c r="B8" s="31"/>
      <c r="C8" s="43"/>
      <c r="D8" s="32"/>
      <c r="E8" s="43"/>
      <c r="F8" s="32"/>
      <c r="G8" s="43"/>
      <c r="H8" s="31"/>
      <c r="I8" s="43"/>
      <c r="J8" s="32"/>
      <c r="K8" s="43"/>
      <c r="L8" s="32"/>
      <c r="M8" s="43"/>
      <c r="N8" s="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13" t="s">
        <v>31</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45"/>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32</v>
      </c>
      <c r="B1" s="78"/>
      <c r="C1" s="78"/>
      <c r="D1" s="78"/>
      <c r="E1" s="78"/>
      <c r="F1" s="78"/>
      <c r="G1" s="78"/>
      <c r="H1" s="78"/>
      <c r="I1" s="78"/>
      <c r="J1" s="78"/>
      <c r="K1" s="78"/>
      <c r="L1" s="78"/>
      <c r="M1" s="71" t="e">
        <f>CONTENTS!#REF!</f>
        <v>#REF!</v>
      </c>
      <c r="N1" s="78"/>
      <c r="O1" s="78"/>
    </row>
    <row r="2" spans="1:21" ht="7.5" customHeight="1">
      <c r="A2" s="13"/>
      <c r="B2" s="78"/>
      <c r="C2" s="78"/>
      <c r="D2" s="78"/>
      <c r="E2" s="78"/>
      <c r="F2" s="78"/>
      <c r="G2" s="78"/>
      <c r="H2" s="78"/>
      <c r="I2" s="78"/>
      <c r="J2" s="78"/>
      <c r="K2" s="78"/>
      <c r="L2" s="78"/>
      <c r="M2" s="78"/>
      <c r="N2" s="78"/>
      <c r="O2" s="78"/>
    </row>
    <row r="3" spans="1:21">
      <c r="A3" s="16"/>
      <c r="B3" s="284"/>
      <c r="C3" s="284"/>
      <c r="D3" s="284"/>
      <c r="E3" s="284"/>
      <c r="F3" s="284"/>
      <c r="G3" s="285"/>
      <c r="H3" s="291"/>
      <c r="I3" s="284"/>
      <c r="J3" s="284"/>
      <c r="K3" s="284"/>
      <c r="L3" s="284"/>
      <c r="M3" s="284"/>
      <c r="N3" s="9"/>
    </row>
    <row r="4" spans="1:21" ht="13.5" customHeight="1">
      <c r="A4" s="16"/>
      <c r="B4" s="292"/>
      <c r="C4" s="293"/>
      <c r="D4" s="293"/>
      <c r="E4" s="293"/>
      <c r="F4" s="293"/>
      <c r="G4" s="294"/>
      <c r="H4" s="292"/>
      <c r="I4" s="293"/>
      <c r="J4" s="293"/>
      <c r="K4" s="293"/>
      <c r="L4" s="293"/>
      <c r="M4" s="293"/>
      <c r="N4" s="37"/>
    </row>
    <row r="5" spans="1:21">
      <c r="A5" s="16"/>
      <c r="B5" s="290"/>
      <c r="C5" s="289"/>
      <c r="D5" s="290"/>
      <c r="E5" s="289"/>
      <c r="F5" s="290"/>
      <c r="G5" s="289"/>
      <c r="H5" s="290"/>
      <c r="I5" s="289"/>
      <c r="J5" s="290"/>
      <c r="K5" s="289"/>
      <c r="L5" s="290"/>
      <c r="M5" s="288"/>
      <c r="N5" s="54"/>
    </row>
    <row r="6" spans="1:21">
      <c r="A6" s="14"/>
      <c r="B6" s="59"/>
      <c r="C6" s="29"/>
      <c r="D6" s="29"/>
      <c r="E6" s="29"/>
      <c r="F6" s="29"/>
      <c r="G6" s="29"/>
      <c r="H6" s="29"/>
      <c r="I6" s="29"/>
      <c r="J6" s="29"/>
      <c r="K6" s="29"/>
      <c r="L6" s="29"/>
      <c r="M6" s="30"/>
      <c r="N6" s="54"/>
    </row>
    <row r="7" spans="1:21">
      <c r="A7" s="281"/>
      <c r="B7" s="279"/>
      <c r="C7" s="280"/>
      <c r="D7" s="280"/>
      <c r="E7" s="280"/>
      <c r="F7" s="280"/>
      <c r="G7" s="283"/>
      <c r="H7" s="279"/>
      <c r="I7" s="280"/>
      <c r="J7" s="280"/>
      <c r="K7" s="280"/>
      <c r="L7" s="280"/>
      <c r="M7" s="280"/>
      <c r="N7" s="38"/>
    </row>
    <row r="8" spans="1:21">
      <c r="A8" s="282"/>
      <c r="B8" s="31"/>
      <c r="C8" s="43"/>
      <c r="D8" s="32"/>
      <c r="E8" s="43"/>
      <c r="F8" s="32"/>
      <c r="G8" s="43"/>
      <c r="H8" s="31"/>
      <c r="I8" s="43"/>
      <c r="J8" s="32"/>
      <c r="K8" s="43"/>
      <c r="L8" s="32"/>
      <c r="M8" s="43"/>
      <c r="N8" s="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4" ht="18">
      <c r="A1" s="13" t="s">
        <v>33</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14"/>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34</v>
      </c>
      <c r="B1" s="78"/>
      <c r="C1" s="78"/>
      <c r="D1" s="78"/>
      <c r="E1" s="78"/>
      <c r="F1" s="78"/>
      <c r="G1" s="78"/>
      <c r="H1" s="78"/>
      <c r="I1" s="78"/>
      <c r="J1" s="78"/>
      <c r="K1" s="78"/>
      <c r="L1" s="78"/>
      <c r="M1" s="71" t="e">
        <f>CONTENTS!#REF!</f>
        <v>#REF!</v>
      </c>
      <c r="N1" s="78"/>
      <c r="O1" s="78"/>
    </row>
    <row r="2" spans="1:21" ht="7.5" customHeight="1">
      <c r="A2" s="13"/>
      <c r="B2" s="78"/>
      <c r="C2" s="78"/>
      <c r="D2" s="78"/>
      <c r="E2" s="78"/>
      <c r="F2" s="78"/>
      <c r="G2" s="78"/>
      <c r="H2" s="78"/>
      <c r="I2" s="78"/>
      <c r="J2" s="78"/>
      <c r="K2" s="78"/>
      <c r="L2" s="78"/>
      <c r="M2" s="78"/>
      <c r="N2" s="78"/>
      <c r="O2" s="78"/>
    </row>
    <row r="3" spans="1:21">
      <c r="A3" s="16"/>
      <c r="B3" s="284"/>
      <c r="C3" s="284"/>
      <c r="D3" s="284"/>
      <c r="E3" s="284"/>
      <c r="F3" s="284"/>
      <c r="G3" s="285"/>
      <c r="H3" s="291"/>
      <c r="I3" s="284"/>
      <c r="J3" s="284"/>
      <c r="K3" s="284"/>
      <c r="L3" s="284"/>
      <c r="M3" s="284"/>
      <c r="N3" s="9"/>
    </row>
    <row r="4" spans="1:21" ht="13.5" customHeight="1">
      <c r="A4" s="16"/>
      <c r="B4" s="292"/>
      <c r="C4" s="293"/>
      <c r="D4" s="293"/>
      <c r="E4" s="293"/>
      <c r="F4" s="293"/>
      <c r="G4" s="294"/>
      <c r="H4" s="292"/>
      <c r="I4" s="293"/>
      <c r="J4" s="293"/>
      <c r="K4" s="293"/>
      <c r="L4" s="293"/>
      <c r="M4" s="293"/>
      <c r="N4" s="37"/>
    </row>
    <row r="5" spans="1:21">
      <c r="A5" s="16"/>
      <c r="B5" s="290"/>
      <c r="C5" s="289"/>
      <c r="D5" s="290"/>
      <c r="E5" s="289"/>
      <c r="F5" s="290"/>
      <c r="G5" s="289"/>
      <c r="H5" s="290"/>
      <c r="I5" s="289"/>
      <c r="J5" s="290"/>
      <c r="K5" s="289"/>
      <c r="L5" s="290"/>
      <c r="M5" s="288"/>
      <c r="N5" s="54"/>
    </row>
    <row r="6" spans="1:21">
      <c r="A6" s="14"/>
      <c r="B6" s="59"/>
      <c r="C6" s="29"/>
      <c r="D6" s="29"/>
      <c r="E6" s="29"/>
      <c r="F6" s="29"/>
      <c r="G6" s="29"/>
      <c r="H6" s="29"/>
      <c r="I6" s="29"/>
      <c r="J6" s="29"/>
      <c r="K6" s="29"/>
      <c r="L6" s="29"/>
      <c r="M6" s="30"/>
      <c r="N6" s="54"/>
    </row>
    <row r="7" spans="1:21">
      <c r="A7" s="281"/>
      <c r="B7" s="279"/>
      <c r="C7" s="280"/>
      <c r="D7" s="280"/>
      <c r="E7" s="280"/>
      <c r="F7" s="280"/>
      <c r="G7" s="283"/>
      <c r="H7" s="279"/>
      <c r="I7" s="280"/>
      <c r="J7" s="280"/>
      <c r="K7" s="280"/>
      <c r="L7" s="280"/>
      <c r="M7" s="280"/>
      <c r="N7" s="38"/>
    </row>
    <row r="8" spans="1:21">
      <c r="A8" s="282"/>
      <c r="B8" s="31"/>
      <c r="C8" s="43"/>
      <c r="D8" s="32"/>
      <c r="E8" s="43"/>
      <c r="F8" s="32"/>
      <c r="G8" s="43"/>
      <c r="H8" s="31"/>
      <c r="I8" s="43"/>
      <c r="J8" s="32"/>
      <c r="K8" s="43"/>
      <c r="L8" s="32"/>
      <c r="M8" s="43"/>
      <c r="N8" s="1"/>
    </row>
    <row r="9" spans="1:21">
      <c r="A9" s="33"/>
      <c r="B9" s="72"/>
      <c r="C9" s="73"/>
      <c r="D9" s="19"/>
      <c r="E9" s="73"/>
      <c r="F9" s="19"/>
      <c r="G9" s="73"/>
      <c r="H9" s="72"/>
      <c r="I9" s="73"/>
      <c r="J9" s="19"/>
      <c r="K9" s="73"/>
      <c r="L9" s="19"/>
      <c r="M9" s="73"/>
      <c r="N9" s="46"/>
      <c r="O9" s="83"/>
    </row>
    <row r="10" spans="1:21">
      <c r="A10" s="33"/>
      <c r="B10" s="72"/>
      <c r="C10" s="73"/>
      <c r="D10" s="19"/>
      <c r="E10" s="73"/>
      <c r="F10" s="19"/>
      <c r="G10" s="73"/>
      <c r="H10" s="72"/>
      <c r="I10" s="73"/>
      <c r="J10" s="19"/>
      <c r="K10" s="73"/>
      <c r="L10" s="19"/>
      <c r="M10" s="73"/>
      <c r="N10" s="46"/>
      <c r="O10" s="83"/>
    </row>
    <row r="11" spans="1:21">
      <c r="A11" s="25"/>
      <c r="B11" s="23"/>
      <c r="C11" s="73"/>
      <c r="D11" s="12"/>
      <c r="E11" s="73"/>
      <c r="F11" s="12"/>
      <c r="G11" s="73"/>
      <c r="H11" s="23"/>
      <c r="I11" s="73"/>
      <c r="J11" s="12"/>
      <c r="K11" s="73"/>
      <c r="L11" s="12"/>
      <c r="M11" s="73"/>
      <c r="N11" s="46"/>
      <c r="O11" s="83"/>
    </row>
    <row r="12" spans="1:21">
      <c r="A12" s="25"/>
      <c r="B12" s="72"/>
      <c r="C12" s="73"/>
      <c r="D12" s="19"/>
      <c r="E12" s="73"/>
      <c r="F12" s="19"/>
      <c r="G12" s="73"/>
      <c r="H12" s="72"/>
      <c r="I12" s="73"/>
      <c r="J12" s="19"/>
      <c r="K12" s="73"/>
      <c r="L12" s="19"/>
      <c r="M12" s="73"/>
      <c r="N12" s="46"/>
      <c r="O12" s="83"/>
    </row>
    <row r="13" spans="1:21">
      <c r="A13" s="25"/>
      <c r="B13" s="23"/>
      <c r="C13" s="73"/>
      <c r="D13" s="12"/>
      <c r="E13" s="73"/>
      <c r="F13" s="12"/>
      <c r="G13" s="73"/>
      <c r="H13" s="23"/>
      <c r="I13" s="73"/>
      <c r="J13" s="12"/>
      <c r="K13" s="73"/>
      <c r="L13" s="12"/>
      <c r="M13" s="73"/>
      <c r="N13" s="46"/>
      <c r="O13" s="83"/>
    </row>
    <row r="14" spans="1:21">
      <c r="A14" s="25"/>
      <c r="B14" s="72"/>
      <c r="C14" s="73"/>
      <c r="D14" s="19"/>
      <c r="E14" s="73"/>
      <c r="F14" s="19"/>
      <c r="G14" s="73"/>
      <c r="H14" s="72"/>
      <c r="I14" s="73"/>
      <c r="J14" s="19"/>
      <c r="K14" s="73"/>
      <c r="L14" s="19"/>
      <c r="M14" s="73"/>
      <c r="N14" s="46"/>
      <c r="O14" s="83"/>
      <c r="P14" s="18"/>
      <c r="Q14" s="36"/>
      <c r="R14" s="8"/>
      <c r="S14" s="8"/>
      <c r="T14" s="8"/>
      <c r="U14" s="8"/>
    </row>
    <row r="15" spans="1:21">
      <c r="A15" s="25"/>
      <c r="B15" s="72"/>
      <c r="C15" s="73"/>
      <c r="D15" s="19"/>
      <c r="E15" s="74"/>
      <c r="F15" s="19"/>
      <c r="G15" s="74"/>
      <c r="H15" s="72"/>
      <c r="I15" s="74"/>
      <c r="J15" s="19"/>
      <c r="K15" s="74"/>
      <c r="L15" s="19"/>
      <c r="M15" s="74"/>
      <c r="N15" s="46"/>
      <c r="O15" s="83"/>
      <c r="P15" s="18"/>
      <c r="Q15" s="36"/>
      <c r="R15" s="8"/>
      <c r="S15" s="8"/>
      <c r="T15" s="8"/>
      <c r="U15" s="8"/>
    </row>
    <row r="16" spans="1:21" ht="12.75" thickBot="1">
      <c r="A16" s="15"/>
      <c r="B16" s="21"/>
      <c r="C16" s="75"/>
      <c r="D16" s="5"/>
      <c r="E16" s="76"/>
      <c r="F16" s="5"/>
      <c r="G16" s="76"/>
      <c r="H16" s="21"/>
      <c r="I16" s="77"/>
      <c r="J16" s="5"/>
      <c r="K16" s="77"/>
      <c r="L16" s="5"/>
      <c r="M16" s="77"/>
      <c r="N16" s="46"/>
      <c r="O16" s="83"/>
      <c r="P16" s="18"/>
      <c r="Q16" s="36"/>
      <c r="R16" s="8"/>
      <c r="S16" s="8"/>
      <c r="T16" s="8"/>
      <c r="U16" s="8"/>
    </row>
    <row r="17" spans="1:20">
      <c r="A17" s="17"/>
      <c r="B17" s="78"/>
      <c r="C17" s="78"/>
      <c r="D17" s="78"/>
      <c r="E17" s="78"/>
      <c r="F17" s="78"/>
      <c r="G17" s="78"/>
      <c r="H17" s="78"/>
      <c r="I17" s="78"/>
      <c r="J17" s="78"/>
      <c r="K17" s="78"/>
      <c r="L17" s="79"/>
      <c r="M17" s="79"/>
      <c r="N17" s="80"/>
      <c r="O17" s="79"/>
    </row>
    <row r="18" spans="1:20">
      <c r="A18" s="26"/>
      <c r="B18" s="284"/>
      <c r="C18" s="284"/>
      <c r="D18" s="284"/>
      <c r="E18" s="284"/>
      <c r="F18" s="284"/>
      <c r="G18" s="285"/>
      <c r="N18" s="81"/>
      <c r="O18" s="78"/>
      <c r="P18" s="55"/>
      <c r="Q18" s="36"/>
      <c r="R18" s="8"/>
      <c r="S18" s="8"/>
      <c r="T18" s="8"/>
    </row>
    <row r="19" spans="1:20">
      <c r="A19" s="34"/>
      <c r="B19" s="286"/>
      <c r="C19" s="287"/>
      <c r="D19" s="287"/>
      <c r="E19" s="287"/>
      <c r="F19" s="287"/>
      <c r="G19" s="287"/>
      <c r="H19" s="81"/>
      <c r="I19" s="82"/>
      <c r="J19" s="10"/>
      <c r="K19" s="46"/>
      <c r="L19" s="10"/>
      <c r="M19" s="83"/>
      <c r="N19" s="81"/>
      <c r="O19" s="78"/>
      <c r="P19" s="55"/>
      <c r="Q19" s="36"/>
      <c r="R19" s="8"/>
      <c r="S19" s="8"/>
      <c r="T19" s="8"/>
    </row>
    <row r="20" spans="1:20">
      <c r="A20" s="35"/>
      <c r="B20" s="288"/>
      <c r="C20" s="289"/>
      <c r="D20" s="288"/>
      <c r="E20" s="289"/>
      <c r="F20" s="288"/>
      <c r="G20" s="289"/>
      <c r="H20" s="81"/>
      <c r="I20" s="82"/>
      <c r="J20" s="10"/>
      <c r="K20" s="46"/>
      <c r="L20" s="10"/>
      <c r="M20" s="83"/>
      <c r="N20" s="81"/>
      <c r="O20" s="78"/>
      <c r="P20" s="55"/>
      <c r="Q20" s="36"/>
      <c r="R20" s="42"/>
      <c r="S20" s="42"/>
      <c r="T20" s="42"/>
    </row>
    <row r="21" spans="1:20">
      <c r="A21" s="58"/>
      <c r="B21" s="59"/>
      <c r="C21" s="29"/>
      <c r="D21" s="29"/>
      <c r="E21" s="29"/>
      <c r="F21" s="29"/>
      <c r="G21" s="30"/>
      <c r="H21" s="81"/>
      <c r="I21" s="82"/>
      <c r="J21" s="10"/>
      <c r="K21" s="46"/>
      <c r="L21" s="10"/>
      <c r="M21" s="83"/>
      <c r="N21" s="81"/>
      <c r="O21" s="78"/>
      <c r="P21" s="55"/>
      <c r="Q21" s="36"/>
      <c r="R21" s="8"/>
      <c r="S21" s="8"/>
      <c r="T21" s="8"/>
    </row>
    <row r="22" spans="1:20">
      <c r="A22" s="277"/>
      <c r="B22" s="279"/>
      <c r="C22" s="280"/>
      <c r="D22" s="280"/>
      <c r="E22" s="280"/>
      <c r="F22" s="280"/>
      <c r="G22" s="280"/>
      <c r="H22" s="81"/>
      <c r="I22" s="82"/>
      <c r="J22" s="10"/>
      <c r="K22" s="46"/>
      <c r="L22" s="10"/>
      <c r="M22" s="83"/>
      <c r="N22" s="81"/>
      <c r="O22" s="78"/>
      <c r="P22" s="55"/>
      <c r="Q22" s="36"/>
      <c r="R22" s="8"/>
      <c r="S22" s="8"/>
      <c r="T22" s="8"/>
    </row>
    <row r="23" spans="1:20">
      <c r="A23" s="278"/>
      <c r="B23" s="31"/>
      <c r="C23" s="44"/>
      <c r="D23" s="32"/>
      <c r="E23" s="44"/>
      <c r="F23" s="32"/>
      <c r="G23" s="44"/>
      <c r="H23" s="78"/>
      <c r="I23" s="78"/>
      <c r="J23" s="10"/>
      <c r="K23" s="46"/>
      <c r="L23" s="10"/>
      <c r="M23" s="83"/>
      <c r="N23" s="81"/>
      <c r="O23" s="78"/>
      <c r="P23" s="55"/>
      <c r="Q23" s="36"/>
      <c r="R23" s="39"/>
      <c r="S23" s="42"/>
      <c r="T23" s="42"/>
    </row>
    <row r="24" spans="1:20">
      <c r="A24" s="27"/>
      <c r="B24" s="52"/>
      <c r="C24" s="40"/>
      <c r="D24" s="19"/>
      <c r="E24" s="40"/>
      <c r="F24" s="19"/>
      <c r="G24" s="40"/>
      <c r="H24" s="78"/>
      <c r="I24" s="78"/>
      <c r="J24" s="10"/>
      <c r="K24" s="46"/>
      <c r="L24" s="10"/>
      <c r="M24" s="83"/>
      <c r="N24" s="81"/>
      <c r="O24" s="82"/>
      <c r="T24" s="79"/>
    </row>
    <row r="25" spans="1:20">
      <c r="A25" s="27"/>
      <c r="B25" s="52"/>
      <c r="C25" s="40"/>
      <c r="D25" s="19"/>
      <c r="E25" s="40"/>
      <c r="F25" s="19"/>
      <c r="G25" s="40"/>
      <c r="H25" s="78"/>
      <c r="I25" s="78"/>
      <c r="J25" s="10"/>
      <c r="K25" s="46"/>
      <c r="L25" s="10"/>
      <c r="M25" s="83"/>
      <c r="N25" s="81"/>
      <c r="O25" s="82"/>
    </row>
    <row r="26" spans="1:20">
      <c r="A26" s="27"/>
      <c r="B26" s="52"/>
      <c r="C26" s="40"/>
      <c r="D26" s="19"/>
      <c r="E26" s="40"/>
      <c r="F26" s="19"/>
      <c r="G26" s="40"/>
      <c r="H26" s="78"/>
      <c r="I26" s="78"/>
      <c r="J26" s="10"/>
      <c r="K26" s="46"/>
      <c r="L26" s="10"/>
      <c r="M26" s="83"/>
      <c r="N26" s="81"/>
      <c r="O26" s="82"/>
    </row>
    <row r="27" spans="1:20" ht="12.75" thickBot="1">
      <c r="A27" s="28"/>
      <c r="B27" s="53"/>
      <c r="C27" s="41"/>
      <c r="D27" s="20"/>
      <c r="E27" s="41"/>
      <c r="F27" s="20"/>
      <c r="G27" s="41"/>
      <c r="H27" s="78"/>
      <c r="I27" s="78"/>
      <c r="J27" s="78"/>
      <c r="K27" s="78"/>
      <c r="L27" s="78"/>
      <c r="M27" s="78"/>
      <c r="N27" s="81"/>
      <c r="O27" s="82"/>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tabColor rgb="FFFFFF00"/>
  </sheetPr>
  <dimension ref="A1:I63"/>
  <sheetViews>
    <sheetView showGridLines="0" view="pageBreakPreview" zoomScaleNormal="70" zoomScaleSheetLayoutView="100" zoomScalePageLayoutView="70" workbookViewId="0">
      <selection activeCell="L38" sqref="L38"/>
    </sheetView>
  </sheetViews>
  <sheetFormatPr defaultColWidth="9.140625" defaultRowHeight="12.75"/>
  <cols>
    <col min="1" max="8" width="11" style="112" customWidth="1"/>
    <col min="9" max="9" width="11.42578125" style="112" customWidth="1"/>
    <col min="10" max="16384" width="9.140625" style="112"/>
  </cols>
  <sheetData>
    <row r="1" spans="1:9" ht="20.25">
      <c r="A1" s="135" t="s">
        <v>160</v>
      </c>
      <c r="I1" s="113"/>
    </row>
    <row r="2" spans="1:9" s="115" customFormat="1" ht="6" customHeight="1">
      <c r="A2" s="114"/>
    </row>
    <row r="3" spans="1:9" ht="12.75" customHeight="1">
      <c r="A3" s="257" t="s">
        <v>373</v>
      </c>
      <c r="B3" s="257"/>
      <c r="C3" s="257"/>
      <c r="D3" s="257"/>
      <c r="E3" s="257"/>
      <c r="F3" s="257"/>
      <c r="G3" s="257"/>
      <c r="H3" s="257"/>
      <c r="I3" s="257"/>
    </row>
    <row r="4" spans="1:9" ht="12.75" customHeight="1">
      <c r="A4" s="257"/>
      <c r="B4" s="257"/>
      <c r="C4" s="257"/>
      <c r="D4" s="257"/>
      <c r="E4" s="257"/>
      <c r="F4" s="257"/>
      <c r="G4" s="257"/>
      <c r="H4" s="257"/>
      <c r="I4" s="257"/>
    </row>
    <row r="5" spans="1:9" ht="12.75" customHeight="1">
      <c r="A5" s="257"/>
      <c r="B5" s="257"/>
      <c r="C5" s="257"/>
      <c r="D5" s="257"/>
      <c r="E5" s="257"/>
      <c r="F5" s="257"/>
      <c r="G5" s="257"/>
      <c r="H5" s="257"/>
      <c r="I5" s="257"/>
    </row>
    <row r="6" spans="1:9" ht="12.75" customHeight="1">
      <c r="A6" s="257"/>
      <c r="B6" s="257"/>
      <c r="C6" s="257"/>
      <c r="D6" s="257"/>
      <c r="E6" s="257"/>
      <c r="F6" s="257"/>
      <c r="G6" s="257"/>
      <c r="H6" s="257"/>
      <c r="I6" s="257"/>
    </row>
    <row r="7" spans="1:9" ht="12.75" customHeight="1">
      <c r="A7" s="257"/>
      <c r="B7" s="257"/>
      <c r="C7" s="257"/>
      <c r="D7" s="257"/>
      <c r="E7" s="257"/>
      <c r="F7" s="257"/>
      <c r="G7" s="257"/>
      <c r="H7" s="257"/>
      <c r="I7" s="257"/>
    </row>
    <row r="8" spans="1:9" ht="12.75" customHeight="1">
      <c r="A8" s="257"/>
      <c r="B8" s="257"/>
      <c r="C8" s="257"/>
      <c r="D8" s="257"/>
      <c r="E8" s="257"/>
      <c r="F8" s="257"/>
      <c r="G8" s="257"/>
      <c r="H8" s="257"/>
      <c r="I8" s="257"/>
    </row>
    <row r="9" spans="1:9" ht="12.75" customHeight="1">
      <c r="A9" s="257"/>
      <c r="B9" s="257"/>
      <c r="C9" s="257"/>
      <c r="D9" s="257"/>
      <c r="E9" s="257"/>
      <c r="F9" s="257"/>
      <c r="G9" s="257"/>
      <c r="H9" s="257"/>
      <c r="I9" s="257"/>
    </row>
    <row r="10" spans="1:9" ht="12.75" customHeight="1">
      <c r="A10" s="257"/>
      <c r="B10" s="257"/>
      <c r="C10" s="257"/>
      <c r="D10" s="257"/>
      <c r="E10" s="257"/>
      <c r="F10" s="257"/>
      <c r="G10" s="257"/>
      <c r="H10" s="257"/>
      <c r="I10" s="257"/>
    </row>
    <row r="11" spans="1:9" ht="12.75" customHeight="1">
      <c r="A11" s="257"/>
      <c r="B11" s="257"/>
      <c r="C11" s="257"/>
      <c r="D11" s="257"/>
      <c r="E11" s="257"/>
      <c r="F11" s="257"/>
      <c r="G11" s="257"/>
      <c r="H11" s="257"/>
      <c r="I11" s="257"/>
    </row>
    <row r="12" spans="1:9" ht="12.75" customHeight="1">
      <c r="A12" s="257"/>
      <c r="B12" s="257"/>
      <c r="C12" s="257"/>
      <c r="D12" s="257"/>
      <c r="E12" s="257"/>
      <c r="F12" s="257"/>
      <c r="G12" s="257"/>
      <c r="H12" s="257"/>
      <c r="I12" s="257"/>
    </row>
    <row r="13" spans="1:9" ht="12.75" customHeight="1">
      <c r="A13" s="257"/>
      <c r="B13" s="257"/>
      <c r="C13" s="257"/>
      <c r="D13" s="257"/>
      <c r="E13" s="257"/>
      <c r="F13" s="257"/>
      <c r="G13" s="257"/>
      <c r="H13" s="257"/>
      <c r="I13" s="257"/>
    </row>
    <row r="14" spans="1:9" ht="12.75" customHeight="1">
      <c r="A14" s="257"/>
      <c r="B14" s="257"/>
      <c r="C14" s="257"/>
      <c r="D14" s="257"/>
      <c r="E14" s="257"/>
      <c r="F14" s="257"/>
      <c r="G14" s="257"/>
      <c r="H14" s="257"/>
      <c r="I14" s="257"/>
    </row>
    <row r="15" spans="1:9" ht="12.75" customHeight="1">
      <c r="A15" s="257"/>
      <c r="B15" s="257"/>
      <c r="C15" s="257"/>
      <c r="D15" s="257"/>
      <c r="E15" s="257"/>
      <c r="F15" s="257"/>
      <c r="G15" s="257"/>
      <c r="H15" s="257"/>
      <c r="I15" s="257"/>
    </row>
    <row r="16" spans="1:9" ht="12.75" customHeight="1">
      <c r="A16" s="257"/>
      <c r="B16" s="257"/>
      <c r="C16" s="257"/>
      <c r="D16" s="257"/>
      <c r="E16" s="257"/>
      <c r="F16" s="257"/>
      <c r="G16" s="257"/>
      <c r="H16" s="257"/>
      <c r="I16" s="257"/>
    </row>
    <row r="17" spans="1:9" ht="12.75" customHeight="1">
      <c r="A17" s="257"/>
      <c r="B17" s="257"/>
      <c r="C17" s="257"/>
      <c r="D17" s="257"/>
      <c r="E17" s="257"/>
      <c r="F17" s="257"/>
      <c r="G17" s="257"/>
      <c r="H17" s="257"/>
      <c r="I17" s="257"/>
    </row>
    <row r="18" spans="1:9" ht="12.75" customHeight="1">
      <c r="A18" s="257"/>
      <c r="B18" s="257"/>
      <c r="C18" s="257"/>
      <c r="D18" s="257"/>
      <c r="E18" s="257"/>
      <c r="F18" s="257"/>
      <c r="G18" s="257"/>
      <c r="H18" s="257"/>
      <c r="I18" s="257"/>
    </row>
    <row r="19" spans="1:9" ht="12.75" customHeight="1">
      <c r="A19" s="257"/>
      <c r="B19" s="257"/>
      <c r="C19" s="257"/>
      <c r="D19" s="257"/>
      <c r="E19" s="257"/>
      <c r="F19" s="257"/>
      <c r="G19" s="257"/>
      <c r="H19" s="257"/>
      <c r="I19" s="257"/>
    </row>
    <row r="20" spans="1:9" ht="12.75" customHeight="1">
      <c r="A20" s="257"/>
      <c r="B20" s="257"/>
      <c r="C20" s="257"/>
      <c r="D20" s="257"/>
      <c r="E20" s="257"/>
      <c r="F20" s="257"/>
      <c r="G20" s="257"/>
      <c r="H20" s="257"/>
      <c r="I20" s="257"/>
    </row>
    <row r="21" spans="1:9" ht="12.75" customHeight="1">
      <c r="A21" s="257"/>
      <c r="B21" s="257"/>
      <c r="C21" s="257"/>
      <c r="D21" s="257"/>
      <c r="E21" s="257"/>
      <c r="F21" s="257"/>
      <c r="G21" s="257"/>
      <c r="H21" s="257"/>
      <c r="I21" s="257"/>
    </row>
    <row r="22" spans="1:9" ht="12.75" customHeight="1">
      <c r="A22" s="257"/>
      <c r="B22" s="257"/>
      <c r="C22" s="257"/>
      <c r="D22" s="257"/>
      <c r="E22" s="257"/>
      <c r="F22" s="257"/>
      <c r="G22" s="257"/>
      <c r="H22" s="257"/>
      <c r="I22" s="257"/>
    </row>
    <row r="23" spans="1:9" ht="12.75" customHeight="1">
      <c r="A23" s="257"/>
      <c r="B23" s="257"/>
      <c r="C23" s="257"/>
      <c r="D23" s="257"/>
      <c r="E23" s="257"/>
      <c r="F23" s="257"/>
      <c r="G23" s="257"/>
      <c r="H23" s="257"/>
      <c r="I23" s="257"/>
    </row>
    <row r="24" spans="1:9" ht="12.75" customHeight="1">
      <c r="A24" s="257"/>
      <c r="B24" s="257"/>
      <c r="C24" s="257"/>
      <c r="D24" s="257"/>
      <c r="E24" s="257"/>
      <c r="F24" s="257"/>
      <c r="G24" s="257"/>
      <c r="H24" s="257"/>
      <c r="I24" s="257"/>
    </row>
    <row r="25" spans="1:9" ht="12.75" customHeight="1">
      <c r="A25" s="257"/>
      <c r="B25" s="257"/>
      <c r="C25" s="257"/>
      <c r="D25" s="257"/>
      <c r="E25" s="257"/>
      <c r="F25" s="257"/>
      <c r="G25" s="257"/>
      <c r="H25" s="257"/>
      <c r="I25" s="257"/>
    </row>
    <row r="26" spans="1:9" ht="12.75" customHeight="1">
      <c r="A26" s="257"/>
      <c r="B26" s="257"/>
      <c r="C26" s="257"/>
      <c r="D26" s="257"/>
      <c r="E26" s="257"/>
      <c r="F26" s="257"/>
      <c r="G26" s="257"/>
      <c r="H26" s="257"/>
      <c r="I26" s="257"/>
    </row>
    <row r="27" spans="1:9" ht="12.75" customHeight="1">
      <c r="A27" s="257"/>
      <c r="B27" s="257"/>
      <c r="C27" s="257"/>
      <c r="D27" s="257"/>
      <c r="E27" s="257"/>
      <c r="F27" s="257"/>
      <c r="G27" s="257"/>
      <c r="H27" s="257"/>
      <c r="I27" s="257"/>
    </row>
    <row r="28" spans="1:9" ht="12.75" customHeight="1">
      <c r="A28" s="257"/>
      <c r="B28" s="257"/>
      <c r="C28" s="257"/>
      <c r="D28" s="257"/>
      <c r="E28" s="257"/>
      <c r="F28" s="257"/>
      <c r="G28" s="257"/>
      <c r="H28" s="257"/>
      <c r="I28" s="257"/>
    </row>
    <row r="29" spans="1:9" ht="12.75" customHeight="1">
      <c r="A29" s="257"/>
      <c r="B29" s="257"/>
      <c r="C29" s="257"/>
      <c r="D29" s="257"/>
      <c r="E29" s="257"/>
      <c r="F29" s="257"/>
      <c r="G29" s="257"/>
      <c r="H29" s="257"/>
      <c r="I29" s="257"/>
    </row>
    <row r="30" spans="1:9" ht="12.75" customHeight="1">
      <c r="A30" s="257"/>
      <c r="B30" s="257"/>
      <c r="C30" s="257"/>
      <c r="D30" s="257"/>
      <c r="E30" s="257"/>
      <c r="F30" s="257"/>
      <c r="G30" s="257"/>
      <c r="H30" s="257"/>
      <c r="I30" s="257"/>
    </row>
    <row r="31" spans="1:9" ht="12.75" customHeight="1">
      <c r="A31" s="257"/>
      <c r="B31" s="257"/>
      <c r="C31" s="257"/>
      <c r="D31" s="257"/>
      <c r="E31" s="257"/>
      <c r="F31" s="257"/>
      <c r="G31" s="257"/>
      <c r="H31" s="257"/>
      <c r="I31" s="257"/>
    </row>
    <row r="32" spans="1:9" ht="12.75" customHeight="1">
      <c r="A32" s="257"/>
      <c r="B32" s="257"/>
      <c r="C32" s="257"/>
      <c r="D32" s="257"/>
      <c r="E32" s="257"/>
      <c r="F32" s="257"/>
      <c r="G32" s="257"/>
      <c r="H32" s="257"/>
      <c r="I32" s="257"/>
    </row>
    <row r="33" spans="1:9" ht="12.75" customHeight="1">
      <c r="A33" s="257"/>
      <c r="B33" s="257"/>
      <c r="C33" s="257"/>
      <c r="D33" s="257"/>
      <c r="E33" s="257"/>
      <c r="F33" s="257"/>
      <c r="G33" s="257"/>
      <c r="H33" s="257"/>
      <c r="I33" s="257"/>
    </row>
    <row r="34" spans="1:9" ht="12.75" customHeight="1">
      <c r="A34" s="257"/>
      <c r="B34" s="257"/>
      <c r="C34" s="257"/>
      <c r="D34" s="257"/>
      <c r="E34" s="257"/>
      <c r="F34" s="257"/>
      <c r="G34" s="257"/>
      <c r="H34" s="257"/>
      <c r="I34" s="257"/>
    </row>
    <row r="35" spans="1:9" ht="12.75" customHeight="1">
      <c r="A35" s="257"/>
      <c r="B35" s="257"/>
      <c r="C35" s="257"/>
      <c r="D35" s="257"/>
      <c r="E35" s="257"/>
      <c r="F35" s="257"/>
      <c r="G35" s="257"/>
      <c r="H35" s="257"/>
      <c r="I35" s="257"/>
    </row>
    <row r="36" spans="1:9" ht="12.75" customHeight="1">
      <c r="A36" s="257"/>
      <c r="B36" s="257"/>
      <c r="C36" s="257"/>
      <c r="D36" s="257"/>
      <c r="E36" s="257"/>
      <c r="F36" s="257"/>
      <c r="G36" s="257"/>
      <c r="H36" s="257"/>
      <c r="I36" s="257"/>
    </row>
    <row r="37" spans="1:9" ht="12.75" customHeight="1">
      <c r="A37" s="257"/>
      <c r="B37" s="257"/>
      <c r="C37" s="257"/>
      <c r="D37" s="257"/>
      <c r="E37" s="257"/>
      <c r="F37" s="257"/>
      <c r="G37" s="257"/>
      <c r="H37" s="257"/>
      <c r="I37" s="257"/>
    </row>
    <row r="38" spans="1:9" ht="12.75" customHeight="1">
      <c r="A38" s="257"/>
      <c r="B38" s="257"/>
      <c r="C38" s="257"/>
      <c r="D38" s="257"/>
      <c r="E38" s="257"/>
      <c r="F38" s="257"/>
      <c r="G38" s="257"/>
      <c r="H38" s="257"/>
      <c r="I38" s="257"/>
    </row>
    <row r="39" spans="1:9" ht="12.75" customHeight="1">
      <c r="A39" s="257"/>
      <c r="B39" s="257"/>
      <c r="C39" s="257"/>
      <c r="D39" s="257"/>
      <c r="E39" s="257"/>
      <c r="F39" s="257"/>
      <c r="G39" s="257"/>
      <c r="H39" s="257"/>
      <c r="I39" s="257"/>
    </row>
    <row r="40" spans="1:9" ht="12.75" customHeight="1">
      <c r="A40" s="257"/>
      <c r="B40" s="257"/>
      <c r="C40" s="257"/>
      <c r="D40" s="257"/>
      <c r="E40" s="257"/>
      <c r="F40" s="257"/>
      <c r="G40" s="257"/>
      <c r="H40" s="257"/>
      <c r="I40" s="257"/>
    </row>
    <row r="41" spans="1:9" ht="12.75" customHeight="1">
      <c r="A41" s="257"/>
      <c r="B41" s="257"/>
      <c r="C41" s="257"/>
      <c r="D41" s="257"/>
      <c r="E41" s="257"/>
      <c r="F41" s="257"/>
      <c r="G41" s="257"/>
      <c r="H41" s="257"/>
      <c r="I41" s="257"/>
    </row>
    <row r="42" spans="1:9" ht="12.75" customHeight="1">
      <c r="A42" s="257"/>
      <c r="B42" s="257"/>
      <c r="C42" s="257"/>
      <c r="D42" s="257"/>
      <c r="E42" s="257"/>
      <c r="F42" s="257"/>
      <c r="G42" s="257"/>
      <c r="H42" s="257"/>
      <c r="I42" s="257"/>
    </row>
    <row r="43" spans="1:9" ht="12.75" customHeight="1">
      <c r="A43" s="257"/>
      <c r="B43" s="257"/>
      <c r="C43" s="257"/>
      <c r="D43" s="257"/>
      <c r="E43" s="257"/>
      <c r="F43" s="257"/>
      <c r="G43" s="257"/>
      <c r="H43" s="257"/>
      <c r="I43" s="257"/>
    </row>
    <row r="44" spans="1:9" ht="12.75" customHeight="1">
      <c r="A44" s="257"/>
      <c r="B44" s="257"/>
      <c r="C44" s="257"/>
      <c r="D44" s="257"/>
      <c r="E44" s="257"/>
      <c r="F44" s="257"/>
      <c r="G44" s="257"/>
      <c r="H44" s="257"/>
      <c r="I44" s="257"/>
    </row>
    <row r="45" spans="1:9" ht="12.75" customHeight="1">
      <c r="A45" s="257"/>
      <c r="B45" s="257"/>
      <c r="C45" s="257"/>
      <c r="D45" s="257"/>
      <c r="E45" s="257"/>
      <c r="F45" s="257"/>
      <c r="G45" s="257"/>
      <c r="H45" s="257"/>
      <c r="I45" s="257"/>
    </row>
    <row r="46" spans="1:9" ht="12.75" customHeight="1">
      <c r="A46" s="257"/>
      <c r="B46" s="257"/>
      <c r="C46" s="257"/>
      <c r="D46" s="257"/>
      <c r="E46" s="257"/>
      <c r="F46" s="257"/>
      <c r="G46" s="257"/>
      <c r="H46" s="257"/>
      <c r="I46" s="257"/>
    </row>
    <row r="47" spans="1:9" ht="12.75" customHeight="1">
      <c r="A47" s="257"/>
      <c r="B47" s="257"/>
      <c r="C47" s="257"/>
      <c r="D47" s="257"/>
      <c r="E47" s="257"/>
      <c r="F47" s="257"/>
      <c r="G47" s="257"/>
      <c r="H47" s="257"/>
      <c r="I47" s="257"/>
    </row>
    <row r="48" spans="1:9" ht="12.75" customHeight="1">
      <c r="A48" s="257"/>
      <c r="B48" s="257"/>
      <c r="C48" s="257"/>
      <c r="D48" s="257"/>
      <c r="E48" s="257"/>
      <c r="F48" s="257"/>
      <c r="G48" s="257"/>
      <c r="H48" s="257"/>
      <c r="I48" s="257"/>
    </row>
    <row r="49" spans="1:9" ht="12.75" customHeight="1">
      <c r="A49" s="257"/>
      <c r="B49" s="257"/>
      <c r="C49" s="257"/>
      <c r="D49" s="257"/>
      <c r="E49" s="257"/>
      <c r="F49" s="257"/>
      <c r="G49" s="257"/>
      <c r="H49" s="257"/>
      <c r="I49" s="257"/>
    </row>
    <row r="50" spans="1:9" ht="12.75" customHeight="1">
      <c r="A50" s="257"/>
      <c r="B50" s="257"/>
      <c r="C50" s="257"/>
      <c r="D50" s="257"/>
      <c r="E50" s="257"/>
      <c r="F50" s="257"/>
      <c r="G50" s="257"/>
      <c r="H50" s="257"/>
      <c r="I50" s="257"/>
    </row>
    <row r="51" spans="1:9" ht="12.75" customHeight="1">
      <c r="A51" s="257"/>
      <c r="B51" s="257"/>
      <c r="C51" s="257"/>
      <c r="D51" s="257"/>
      <c r="E51" s="257"/>
      <c r="F51" s="257"/>
      <c r="G51" s="257"/>
      <c r="H51" s="257"/>
      <c r="I51" s="257"/>
    </row>
    <row r="52" spans="1:9" ht="12.75" customHeight="1">
      <c r="A52" s="257"/>
      <c r="B52" s="257"/>
      <c r="C52" s="257"/>
      <c r="D52" s="257"/>
      <c r="E52" s="257"/>
      <c r="F52" s="257"/>
      <c r="G52" s="257"/>
      <c r="H52" s="257"/>
      <c r="I52" s="257"/>
    </row>
    <row r="53" spans="1:9" ht="12.75" customHeight="1">
      <c r="A53" s="257"/>
      <c r="B53" s="257"/>
      <c r="C53" s="257"/>
      <c r="D53" s="257"/>
      <c r="E53" s="257"/>
      <c r="F53" s="257"/>
      <c r="G53" s="257"/>
      <c r="H53" s="257"/>
      <c r="I53" s="257"/>
    </row>
    <row r="54" spans="1:9" ht="12.75" customHeight="1">
      <c r="A54" s="257"/>
      <c r="B54" s="257"/>
      <c r="C54" s="257"/>
      <c r="D54" s="257"/>
      <c r="E54" s="257"/>
      <c r="F54" s="257"/>
      <c r="G54" s="257"/>
      <c r="H54" s="257"/>
      <c r="I54" s="257"/>
    </row>
    <row r="55" spans="1:9" ht="12.75" customHeight="1">
      <c r="A55" s="257"/>
      <c r="B55" s="257"/>
      <c r="C55" s="257"/>
      <c r="D55" s="257"/>
      <c r="E55" s="257"/>
      <c r="F55" s="257"/>
      <c r="G55" s="257"/>
      <c r="H55" s="257"/>
      <c r="I55" s="257"/>
    </row>
    <row r="56" spans="1:9" ht="12.75" customHeight="1">
      <c r="A56" s="257"/>
      <c r="B56" s="257"/>
      <c r="C56" s="257"/>
      <c r="D56" s="257"/>
      <c r="E56" s="257"/>
      <c r="F56" s="257"/>
      <c r="G56" s="257"/>
      <c r="H56" s="257"/>
      <c r="I56" s="257"/>
    </row>
    <row r="57" spans="1:9" ht="12.75" customHeight="1">
      <c r="A57" s="257"/>
      <c r="B57" s="257"/>
      <c r="C57" s="257"/>
      <c r="D57" s="257"/>
      <c r="E57" s="257"/>
      <c r="F57" s="257"/>
      <c r="G57" s="257"/>
      <c r="H57" s="257"/>
      <c r="I57" s="257"/>
    </row>
    <row r="58" spans="1:9" ht="12.75" customHeight="1">
      <c r="A58" s="257"/>
      <c r="B58" s="257"/>
      <c r="C58" s="257"/>
      <c r="D58" s="257"/>
      <c r="E58" s="257"/>
      <c r="F58" s="257"/>
      <c r="G58" s="257"/>
      <c r="H58" s="257"/>
      <c r="I58" s="257"/>
    </row>
    <row r="59" spans="1:9" ht="12.75" customHeight="1">
      <c r="A59" s="257"/>
      <c r="B59" s="257"/>
      <c r="C59" s="257"/>
      <c r="D59" s="257"/>
      <c r="E59" s="257"/>
      <c r="F59" s="257"/>
      <c r="G59" s="257"/>
      <c r="H59" s="257"/>
      <c r="I59" s="257"/>
    </row>
    <row r="60" spans="1:9" ht="12.75" customHeight="1">
      <c r="A60" s="257"/>
      <c r="B60" s="257"/>
      <c r="C60" s="257"/>
      <c r="D60" s="257"/>
      <c r="E60" s="257"/>
      <c r="F60" s="257"/>
      <c r="G60" s="257"/>
      <c r="H60" s="257"/>
      <c r="I60" s="257"/>
    </row>
    <row r="61" spans="1:9" ht="12.75" customHeight="1">
      <c r="A61" s="257"/>
      <c r="B61" s="257"/>
      <c r="C61" s="257"/>
      <c r="D61" s="257"/>
      <c r="E61" s="257"/>
      <c r="F61" s="257"/>
      <c r="G61" s="257"/>
      <c r="H61" s="257"/>
      <c r="I61" s="257"/>
    </row>
    <row r="62" spans="1:9" ht="12.75" customHeight="1">
      <c r="A62" s="257"/>
      <c r="B62" s="257"/>
      <c r="C62" s="257"/>
      <c r="D62" s="257"/>
      <c r="E62" s="257"/>
      <c r="F62" s="257"/>
      <c r="G62" s="257"/>
      <c r="H62" s="257"/>
      <c r="I62" s="257"/>
    </row>
    <row r="63" spans="1:9" ht="12.75" customHeight="1">
      <c r="A63" s="257"/>
      <c r="B63" s="257"/>
      <c r="C63" s="257"/>
      <c r="D63" s="257"/>
      <c r="E63" s="257"/>
      <c r="F63" s="257"/>
      <c r="G63" s="257"/>
      <c r="H63" s="257"/>
      <c r="I63" s="257"/>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customWidth="1"/>
    <col min="8" max="8" width="14.42578125" style="7" customWidth="1"/>
    <col min="9" max="9" width="8" style="7" bestFit="1" customWidth="1"/>
    <col min="10" max="10" width="14.42578125" style="7" customWidth="1"/>
    <col min="11" max="11" width="8" style="7" customWidth="1"/>
    <col min="12" max="12" width="14.42578125" style="7" customWidth="1"/>
    <col min="13" max="13" width="8" style="7" customWidth="1"/>
    <col min="14" max="26" width="9.140625" style="7" customWidth="1"/>
    <col min="27" max="16384" width="9.140625" style="7"/>
  </cols>
  <sheetData>
    <row r="1" spans="1:24" ht="18">
      <c r="A1" s="13" t="s">
        <v>35</v>
      </c>
      <c r="M1" s="71" t="e">
        <f>CONTENTS!#REF!</f>
        <v>#REF!</v>
      </c>
    </row>
    <row r="2" spans="1:24" ht="7.5" customHeight="1"/>
    <row r="3" spans="1:24">
      <c r="A3" s="16"/>
      <c r="B3" s="284"/>
      <c r="C3" s="284"/>
      <c r="D3" s="284"/>
      <c r="E3" s="284"/>
      <c r="F3" s="284"/>
      <c r="G3" s="285"/>
      <c r="H3" s="291"/>
      <c r="I3" s="284"/>
      <c r="J3" s="284"/>
      <c r="K3" s="284"/>
      <c r="L3" s="284"/>
      <c r="M3" s="284"/>
      <c r="N3" s="9"/>
    </row>
    <row r="4" spans="1:24">
      <c r="A4" s="16"/>
      <c r="B4" s="292"/>
      <c r="C4" s="293"/>
      <c r="D4" s="293"/>
      <c r="E4" s="293"/>
      <c r="F4" s="293"/>
      <c r="G4" s="294"/>
      <c r="H4" s="292"/>
      <c r="I4" s="293"/>
      <c r="J4" s="293"/>
      <c r="K4" s="293"/>
      <c r="L4" s="293"/>
      <c r="M4" s="293"/>
      <c r="N4" s="37"/>
    </row>
    <row r="5" spans="1:24">
      <c r="A5" s="16"/>
      <c r="B5" s="290"/>
      <c r="C5" s="289"/>
      <c r="D5" s="290"/>
      <c r="E5" s="289"/>
      <c r="F5" s="290"/>
      <c r="G5" s="289"/>
      <c r="H5" s="290"/>
      <c r="I5" s="289"/>
      <c r="J5" s="290"/>
      <c r="K5" s="289"/>
      <c r="L5" s="290"/>
      <c r="M5" s="288"/>
      <c r="N5" s="54"/>
    </row>
    <row r="6" spans="1:24">
      <c r="A6" s="14"/>
      <c r="B6" s="59"/>
      <c r="C6" s="29"/>
      <c r="D6" s="29"/>
      <c r="E6" s="29"/>
      <c r="F6" s="29"/>
      <c r="G6" s="29"/>
      <c r="H6" s="29"/>
      <c r="I6" s="29"/>
      <c r="J6" s="29"/>
      <c r="K6" s="29"/>
      <c r="L6" s="29"/>
      <c r="M6" s="30"/>
      <c r="N6" s="54"/>
    </row>
    <row r="7" spans="1:24">
      <c r="A7" s="281"/>
      <c r="B7" s="279"/>
      <c r="C7" s="280"/>
      <c r="D7" s="280"/>
      <c r="E7" s="280"/>
      <c r="F7" s="280"/>
      <c r="G7" s="283"/>
      <c r="H7" s="279"/>
      <c r="I7" s="280"/>
      <c r="J7" s="280"/>
      <c r="K7" s="280"/>
      <c r="L7" s="280"/>
      <c r="M7" s="280"/>
      <c r="N7" s="38"/>
    </row>
    <row r="8" spans="1:24">
      <c r="A8" s="282"/>
      <c r="B8" s="31"/>
      <c r="C8" s="43"/>
      <c r="D8" s="32"/>
      <c r="E8" s="43"/>
      <c r="F8" s="32"/>
      <c r="G8" s="43"/>
      <c r="H8" s="31"/>
      <c r="I8" s="43"/>
      <c r="J8" s="32"/>
      <c r="K8" s="43"/>
      <c r="L8" s="32"/>
      <c r="M8" s="43"/>
      <c r="N8" s="1"/>
    </row>
    <row r="9" spans="1:24">
      <c r="A9" s="33"/>
      <c r="B9" s="72"/>
      <c r="C9" s="73"/>
      <c r="D9" s="19"/>
      <c r="E9" s="73"/>
      <c r="F9" s="19"/>
      <c r="G9" s="73"/>
      <c r="H9" s="72"/>
      <c r="I9" s="73"/>
      <c r="J9" s="19"/>
      <c r="K9" s="73"/>
      <c r="L9" s="19"/>
      <c r="M9" s="73"/>
      <c r="N9" s="46"/>
      <c r="O9" s="83"/>
      <c r="X9" s="24"/>
    </row>
    <row r="10" spans="1:24">
      <c r="A10" s="25"/>
      <c r="B10" s="72"/>
      <c r="C10" s="73"/>
      <c r="D10" s="19"/>
      <c r="E10" s="73"/>
      <c r="F10" s="19"/>
      <c r="G10" s="73"/>
      <c r="H10" s="72"/>
      <c r="I10" s="73"/>
      <c r="J10" s="19"/>
      <c r="K10" s="73"/>
      <c r="L10" s="19"/>
      <c r="M10" s="73"/>
      <c r="N10" s="46"/>
      <c r="O10" s="83"/>
      <c r="X10" s="24"/>
    </row>
    <row r="11" spans="1:24">
      <c r="A11" s="25"/>
      <c r="B11" s="23"/>
      <c r="C11" s="73"/>
      <c r="D11" s="12"/>
      <c r="E11" s="73"/>
      <c r="F11" s="12"/>
      <c r="G11" s="73"/>
      <c r="H11" s="23"/>
      <c r="I11" s="73"/>
      <c r="J11" s="12"/>
      <c r="K11" s="73"/>
      <c r="L11" s="12"/>
      <c r="M11" s="73"/>
      <c r="N11" s="46"/>
      <c r="O11" s="83"/>
      <c r="X11" s="24"/>
    </row>
    <row r="12" spans="1:24">
      <c r="A12" s="25"/>
      <c r="B12" s="72"/>
      <c r="C12" s="73"/>
      <c r="D12" s="19"/>
      <c r="E12" s="73"/>
      <c r="F12" s="19"/>
      <c r="G12" s="73"/>
      <c r="H12" s="72"/>
      <c r="I12" s="73"/>
      <c r="J12" s="19"/>
      <c r="K12" s="73"/>
      <c r="L12" s="19"/>
      <c r="M12" s="73"/>
      <c r="N12" s="46"/>
      <c r="O12" s="83"/>
      <c r="X12" s="24"/>
    </row>
    <row r="13" spans="1:24">
      <c r="A13" s="25"/>
      <c r="B13" s="23"/>
      <c r="C13" s="73"/>
      <c r="D13" s="12"/>
      <c r="E13" s="73"/>
      <c r="F13" s="12"/>
      <c r="G13" s="73"/>
      <c r="H13" s="23"/>
      <c r="I13" s="73"/>
      <c r="J13" s="12"/>
      <c r="K13" s="73"/>
      <c r="L13" s="12"/>
      <c r="M13" s="73"/>
      <c r="N13" s="46"/>
      <c r="O13" s="83"/>
      <c r="X13" s="24"/>
    </row>
    <row r="14" spans="1:24">
      <c r="A14" s="25"/>
      <c r="B14" s="72"/>
      <c r="C14" s="73"/>
      <c r="D14" s="19"/>
      <c r="E14" s="73"/>
      <c r="F14" s="19"/>
      <c r="G14" s="73"/>
      <c r="H14" s="72"/>
      <c r="I14" s="73"/>
      <c r="J14" s="19"/>
      <c r="K14" s="73"/>
      <c r="L14" s="19"/>
      <c r="M14" s="73"/>
      <c r="N14" s="46"/>
      <c r="O14" s="83"/>
      <c r="P14" s="18"/>
      <c r="Q14" s="36"/>
      <c r="R14" s="8"/>
      <c r="S14" s="8"/>
      <c r="T14" s="8"/>
      <c r="U14" s="8"/>
      <c r="X14" s="24"/>
    </row>
    <row r="15" spans="1:24">
      <c r="A15" s="25"/>
      <c r="B15" s="72"/>
      <c r="C15" s="73"/>
      <c r="D15" s="19"/>
      <c r="E15" s="74"/>
      <c r="F15" s="19"/>
      <c r="G15" s="74"/>
      <c r="H15" s="72"/>
      <c r="I15" s="74"/>
      <c r="J15" s="19"/>
      <c r="K15" s="74"/>
      <c r="L15" s="19"/>
      <c r="M15" s="74"/>
      <c r="N15" s="46"/>
      <c r="O15" s="83"/>
      <c r="P15" s="18"/>
      <c r="Q15" s="36"/>
      <c r="R15" s="8"/>
      <c r="S15" s="8"/>
      <c r="T15" s="8"/>
      <c r="U15" s="8"/>
      <c r="X15" s="24"/>
    </row>
    <row r="16" spans="1:24" ht="12.75" thickBot="1">
      <c r="A16" s="15"/>
      <c r="B16" s="21"/>
      <c r="C16" s="75"/>
      <c r="D16" s="5"/>
      <c r="E16" s="76"/>
      <c r="F16" s="5"/>
      <c r="G16" s="76"/>
      <c r="H16" s="21"/>
      <c r="I16" s="77"/>
      <c r="J16" s="5"/>
      <c r="K16" s="77"/>
      <c r="L16" s="5"/>
      <c r="M16" s="77"/>
      <c r="N16" s="46"/>
      <c r="O16" s="83"/>
      <c r="P16" s="18"/>
      <c r="Q16" s="36"/>
      <c r="R16" s="8"/>
      <c r="S16" s="8"/>
      <c r="T16" s="8"/>
      <c r="U16" s="8"/>
      <c r="X16" s="24"/>
    </row>
    <row r="17" spans="1:15">
      <c r="A17" s="17"/>
      <c r="B17" s="78"/>
      <c r="C17" s="78"/>
      <c r="D17" s="78"/>
      <c r="E17" s="78"/>
      <c r="F17" s="78"/>
      <c r="G17" s="78"/>
      <c r="H17" s="78"/>
      <c r="I17" s="78"/>
      <c r="J17" s="78"/>
      <c r="K17" s="78"/>
      <c r="L17" s="79"/>
      <c r="M17" s="79"/>
      <c r="N17" s="80"/>
      <c r="O17" s="79"/>
    </row>
    <row r="18" spans="1:15">
      <c r="A18" s="26"/>
      <c r="B18" s="284"/>
      <c r="C18" s="284"/>
      <c r="D18" s="284"/>
      <c r="E18" s="284"/>
      <c r="F18" s="284"/>
      <c r="G18" s="285"/>
      <c r="H18" s="78"/>
      <c r="I18" s="78"/>
      <c r="J18" s="78"/>
      <c r="K18" s="78"/>
      <c r="L18" s="78"/>
      <c r="M18" s="78"/>
      <c r="N18" s="81"/>
      <c r="O18" s="78"/>
    </row>
    <row r="19" spans="1:15">
      <c r="A19" s="34"/>
      <c r="B19" s="286"/>
      <c r="C19" s="287"/>
      <c r="D19" s="287"/>
      <c r="E19" s="287"/>
      <c r="F19" s="287"/>
      <c r="G19" s="287"/>
      <c r="H19" s="81"/>
      <c r="I19" s="82"/>
      <c r="J19" s="10"/>
      <c r="K19" s="46"/>
      <c r="L19" s="10"/>
      <c r="M19" s="83"/>
      <c r="N19" s="81"/>
      <c r="O19" s="78"/>
    </row>
    <row r="20" spans="1:15">
      <c r="A20" s="35"/>
      <c r="B20" s="288"/>
      <c r="C20" s="289"/>
      <c r="D20" s="288"/>
      <c r="E20" s="289"/>
      <c r="F20" s="288"/>
      <c r="G20" s="289"/>
      <c r="H20" s="81"/>
      <c r="I20" s="82"/>
      <c r="J20" s="10"/>
      <c r="K20" s="46"/>
      <c r="L20" s="10"/>
      <c r="M20" s="83"/>
      <c r="N20" s="81"/>
      <c r="O20" s="78"/>
    </row>
    <row r="21" spans="1:15">
      <c r="A21" s="58"/>
      <c r="B21" s="59"/>
      <c r="C21" s="29"/>
      <c r="D21" s="29"/>
      <c r="E21" s="29"/>
      <c r="F21" s="29"/>
      <c r="G21" s="30"/>
      <c r="H21" s="81"/>
      <c r="I21" s="82"/>
      <c r="J21" s="10"/>
      <c r="K21" s="46"/>
      <c r="L21" s="10"/>
      <c r="M21" s="83"/>
      <c r="N21" s="81"/>
      <c r="O21" s="78"/>
    </row>
    <row r="22" spans="1:15">
      <c r="A22" s="277"/>
      <c r="B22" s="279"/>
      <c r="C22" s="280"/>
      <c r="D22" s="280"/>
      <c r="E22" s="280"/>
      <c r="F22" s="280"/>
      <c r="G22" s="280"/>
      <c r="H22" s="81"/>
      <c r="I22" s="82"/>
      <c r="J22" s="10"/>
      <c r="K22" s="46"/>
      <c r="L22" s="10"/>
      <c r="M22" s="83"/>
      <c r="N22" s="81"/>
      <c r="O22" s="78"/>
    </row>
    <row r="23" spans="1:15">
      <c r="A23" s="278"/>
      <c r="B23" s="31"/>
      <c r="C23" s="44"/>
      <c r="D23" s="32"/>
      <c r="E23" s="44"/>
      <c r="F23" s="32"/>
      <c r="G23" s="44"/>
      <c r="H23" s="78"/>
      <c r="I23" s="78"/>
      <c r="J23" s="10"/>
      <c r="K23" s="46"/>
      <c r="L23" s="10"/>
      <c r="M23" s="83"/>
      <c r="N23" s="81"/>
      <c r="O23" s="78"/>
    </row>
    <row r="24" spans="1:15">
      <c r="A24" s="27"/>
      <c r="B24" s="52"/>
      <c r="C24" s="40"/>
      <c r="D24" s="19"/>
      <c r="E24" s="40"/>
      <c r="F24" s="19"/>
      <c r="G24" s="40"/>
      <c r="H24" s="78"/>
      <c r="I24" s="78"/>
      <c r="J24" s="10"/>
      <c r="K24" s="46"/>
      <c r="L24" s="10"/>
      <c r="M24" s="83"/>
      <c r="N24" s="81"/>
      <c r="O24" s="82"/>
    </row>
    <row r="25" spans="1:15">
      <c r="A25" s="27"/>
      <c r="B25" s="52"/>
      <c r="C25" s="40"/>
      <c r="D25" s="19"/>
      <c r="E25" s="40"/>
      <c r="F25" s="19"/>
      <c r="G25" s="40"/>
      <c r="H25" s="78"/>
      <c r="I25" s="78"/>
      <c r="J25" s="10"/>
      <c r="K25" s="46"/>
      <c r="L25" s="10"/>
      <c r="M25" s="83"/>
      <c r="N25" s="81"/>
      <c r="O25" s="82"/>
    </row>
    <row r="26" spans="1:15">
      <c r="A26" s="27"/>
      <c r="B26" s="52"/>
      <c r="C26" s="40"/>
      <c r="D26" s="19"/>
      <c r="E26" s="40"/>
      <c r="F26" s="19"/>
      <c r="G26" s="40"/>
      <c r="H26" s="78"/>
      <c r="I26" s="78"/>
      <c r="J26" s="10"/>
      <c r="K26" s="46"/>
      <c r="L26" s="10"/>
      <c r="M26" s="83"/>
      <c r="N26" s="81"/>
      <c r="O26" s="82"/>
    </row>
    <row r="27" spans="1:15" ht="12.75" thickBot="1">
      <c r="A27" s="28"/>
      <c r="B27" s="53"/>
      <c r="C27" s="41"/>
      <c r="D27" s="20"/>
      <c r="E27" s="41"/>
      <c r="F27" s="20"/>
      <c r="G27" s="41"/>
      <c r="H27" s="78"/>
      <c r="I27" s="78"/>
      <c r="J27" s="78"/>
      <c r="K27" s="78"/>
      <c r="L27" s="78"/>
      <c r="M27" s="78"/>
      <c r="N27" s="81"/>
      <c r="O27" s="82"/>
    </row>
    <row r="28" spans="1:15">
      <c r="A28" s="18"/>
      <c r="B28" s="18"/>
      <c r="C28" s="36"/>
      <c r="D28" s="8"/>
      <c r="E28" s="8"/>
      <c r="F28" s="8"/>
      <c r="G28" s="79"/>
      <c r="H28" s="78"/>
      <c r="I28" s="78"/>
      <c r="J28" s="78"/>
      <c r="K28" s="78"/>
      <c r="L28" s="78"/>
      <c r="M28" s="78"/>
      <c r="N28" s="78"/>
      <c r="O28" s="78"/>
    </row>
    <row r="29" spans="1:15">
      <c r="A29" s="18"/>
      <c r="B29" s="18"/>
      <c r="C29" s="36"/>
      <c r="D29" s="8"/>
      <c r="E29" s="8"/>
      <c r="F29" s="8"/>
      <c r="G29" s="79"/>
      <c r="H29" s="78"/>
      <c r="I29" s="78"/>
      <c r="J29" s="78"/>
      <c r="K29" s="78"/>
      <c r="L29" s="78"/>
      <c r="M29" s="78"/>
      <c r="N29" s="78"/>
      <c r="O29" s="78"/>
    </row>
    <row r="30" spans="1:15">
      <c r="J30" s="10"/>
      <c r="K30" s="10"/>
      <c r="L30" s="10"/>
      <c r="M30" s="10"/>
    </row>
    <row r="31" spans="1:15">
      <c r="H31" s="10"/>
      <c r="I31" s="84"/>
      <c r="J31" s="10"/>
      <c r="K31" s="24"/>
      <c r="L31" s="24"/>
      <c r="M31" s="24"/>
    </row>
    <row r="32" spans="1:15">
      <c r="H32" s="10"/>
      <c r="I32" s="84"/>
      <c r="J32" s="10"/>
      <c r="K32" s="24"/>
      <c r="L32" s="24"/>
      <c r="M32" s="24"/>
    </row>
    <row r="33" spans="8:13" ht="12.75" customHeight="1">
      <c r="H33" s="10"/>
      <c r="I33" s="84"/>
      <c r="J33" s="10"/>
      <c r="K33" s="24"/>
      <c r="L33" s="24"/>
      <c r="M33" s="24"/>
    </row>
    <row r="34" spans="8:13">
      <c r="H34" s="10"/>
      <c r="I34" s="84"/>
      <c r="J34" s="10"/>
      <c r="K34" s="24"/>
      <c r="L34" s="24"/>
      <c r="M34" s="24"/>
    </row>
    <row r="35" spans="8:13" ht="13.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row r="39" spans="8:13" ht="12.75" customHeight="1"/>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38"/>
  <sheetViews>
    <sheetView showGridLines="0" zoomScaleNormal="100" workbookViewId="0">
      <selection activeCell="B3" sqref="B3:M6"/>
    </sheetView>
  </sheetViews>
  <sheetFormatPr defaultColWidth="9.140625" defaultRowHeight="12"/>
  <cols>
    <col min="1" max="1" width="9.42578125" style="7" customWidth="1"/>
    <col min="2" max="2" width="14.42578125" style="7" customWidth="1"/>
    <col min="3" max="3" width="8" style="7" bestFit="1" customWidth="1"/>
    <col min="4" max="4" width="14.42578125" style="7" customWidth="1"/>
    <col min="5" max="5" width="8" style="7" bestFit="1" customWidth="1"/>
    <col min="6" max="6" width="14.42578125" style="7" customWidth="1"/>
    <col min="7" max="7" width="8" style="7" bestFit="1" customWidth="1"/>
    <col min="8" max="8" width="14.42578125" style="7" customWidth="1"/>
    <col min="9" max="9" width="8" style="7" bestFit="1" customWidth="1"/>
    <col min="10" max="10" width="14.42578125" style="7" customWidth="1"/>
    <col min="11" max="11" width="8" style="7" bestFit="1" customWidth="1"/>
    <col min="12" max="12" width="14.42578125" style="7" customWidth="1"/>
    <col min="13" max="13" width="8" style="7" bestFit="1" customWidth="1"/>
    <col min="14" max="26" width="9.140625" style="7" customWidth="1"/>
    <col min="27" max="16384" width="9.140625" style="7"/>
  </cols>
  <sheetData>
    <row r="1" spans="1:21" ht="18">
      <c r="A1" s="13" t="s">
        <v>36</v>
      </c>
      <c r="B1" s="78"/>
      <c r="C1" s="78"/>
      <c r="D1" s="78"/>
      <c r="E1" s="78"/>
      <c r="F1" s="78"/>
      <c r="G1" s="78"/>
      <c r="H1" s="78"/>
      <c r="I1" s="78"/>
      <c r="J1" s="78"/>
      <c r="K1" s="78"/>
      <c r="L1" s="78"/>
      <c r="M1" s="71" t="e">
        <f>CONTENTS!#REF!</f>
        <v>#REF!</v>
      </c>
    </row>
    <row r="2" spans="1:21" ht="7.5" customHeight="1">
      <c r="A2" s="13"/>
      <c r="B2" s="78"/>
      <c r="C2" s="78"/>
      <c r="D2" s="78"/>
      <c r="E2" s="78"/>
      <c r="F2" s="78"/>
      <c r="G2" s="78"/>
      <c r="H2" s="78"/>
      <c r="I2" s="78"/>
      <c r="J2" s="78"/>
      <c r="K2" s="78"/>
      <c r="L2" s="78"/>
      <c r="M2" s="78"/>
    </row>
    <row r="3" spans="1:21">
      <c r="A3" s="16"/>
      <c r="B3" s="284"/>
      <c r="C3" s="284"/>
      <c r="D3" s="284"/>
      <c r="E3" s="284"/>
      <c r="F3" s="284"/>
      <c r="G3" s="285"/>
      <c r="H3" s="291"/>
      <c r="I3" s="284"/>
      <c r="J3" s="284"/>
      <c r="K3" s="284"/>
      <c r="L3" s="284"/>
      <c r="M3" s="284"/>
    </row>
    <row r="4" spans="1:21" ht="13.5" customHeight="1">
      <c r="A4" s="16"/>
      <c r="B4" s="292"/>
      <c r="C4" s="293"/>
      <c r="D4" s="293"/>
      <c r="E4" s="293"/>
      <c r="F4" s="293"/>
      <c r="G4" s="294"/>
      <c r="H4" s="292"/>
      <c r="I4" s="293"/>
      <c r="J4" s="293"/>
      <c r="K4" s="293"/>
      <c r="L4" s="293"/>
      <c r="M4" s="293"/>
    </row>
    <row r="5" spans="1:21">
      <c r="A5" s="16"/>
      <c r="B5" s="290"/>
      <c r="C5" s="289"/>
      <c r="D5" s="290"/>
      <c r="E5" s="289"/>
      <c r="F5" s="290"/>
      <c r="G5" s="289"/>
      <c r="H5" s="290"/>
      <c r="I5" s="289"/>
      <c r="J5" s="290"/>
      <c r="K5" s="289"/>
      <c r="L5" s="290"/>
      <c r="M5" s="288"/>
    </row>
    <row r="6" spans="1:21">
      <c r="A6" s="14"/>
      <c r="B6" s="59"/>
      <c r="C6" s="29"/>
      <c r="D6" s="29"/>
      <c r="E6" s="29"/>
      <c r="F6" s="29"/>
      <c r="G6" s="29"/>
      <c r="H6" s="29"/>
      <c r="I6" s="29"/>
      <c r="J6" s="29"/>
      <c r="K6" s="29"/>
      <c r="L6" s="29"/>
      <c r="M6" s="30"/>
    </row>
    <row r="7" spans="1:21">
      <c r="A7" s="281"/>
      <c r="B7" s="279"/>
      <c r="C7" s="280"/>
      <c r="D7" s="280"/>
      <c r="E7" s="280"/>
      <c r="F7" s="280"/>
      <c r="G7" s="283"/>
      <c r="H7" s="279"/>
      <c r="I7" s="280"/>
      <c r="J7" s="280"/>
      <c r="K7" s="280"/>
      <c r="L7" s="280"/>
      <c r="M7" s="280"/>
    </row>
    <row r="8" spans="1:21">
      <c r="A8" s="282"/>
      <c r="B8" s="31"/>
      <c r="C8" s="43"/>
      <c r="D8" s="32"/>
      <c r="E8" s="43"/>
      <c r="F8" s="32"/>
      <c r="G8" s="43"/>
      <c r="H8" s="31"/>
      <c r="I8" s="43"/>
      <c r="J8" s="32"/>
      <c r="K8" s="43"/>
      <c r="L8" s="32"/>
      <c r="M8" s="43"/>
    </row>
    <row r="9" spans="1:21">
      <c r="A9" s="33"/>
      <c r="B9" s="72"/>
      <c r="C9" s="73"/>
      <c r="D9" s="19"/>
      <c r="E9" s="73"/>
      <c r="F9" s="19"/>
      <c r="G9" s="73"/>
      <c r="H9" s="72"/>
      <c r="I9" s="73"/>
      <c r="J9" s="19"/>
      <c r="K9" s="73"/>
      <c r="L9" s="19"/>
      <c r="M9" s="73"/>
      <c r="N9" s="56"/>
      <c r="O9" s="85"/>
    </row>
    <row r="10" spans="1:21">
      <c r="A10" s="33"/>
      <c r="B10" s="72"/>
      <c r="C10" s="73"/>
      <c r="D10" s="19"/>
      <c r="E10" s="73"/>
      <c r="F10" s="19"/>
      <c r="G10" s="73"/>
      <c r="H10" s="72"/>
      <c r="I10" s="73"/>
      <c r="J10" s="19"/>
      <c r="K10" s="73"/>
      <c r="L10" s="19"/>
      <c r="M10" s="73"/>
      <c r="N10" s="56"/>
      <c r="O10" s="85"/>
    </row>
    <row r="11" spans="1:21">
      <c r="A11" s="25"/>
      <c r="B11" s="23"/>
      <c r="C11" s="73"/>
      <c r="D11" s="12"/>
      <c r="E11" s="73"/>
      <c r="F11" s="12"/>
      <c r="G11" s="73"/>
      <c r="H11" s="23"/>
      <c r="I11" s="73"/>
      <c r="J11" s="12"/>
      <c r="K11" s="73"/>
      <c r="L11" s="12"/>
      <c r="M11" s="73"/>
      <c r="N11" s="56"/>
      <c r="O11" s="85"/>
    </row>
    <row r="12" spans="1:21">
      <c r="A12" s="25"/>
      <c r="B12" s="72"/>
      <c r="C12" s="73"/>
      <c r="D12" s="19"/>
      <c r="E12" s="73"/>
      <c r="F12" s="19"/>
      <c r="G12" s="73"/>
      <c r="H12" s="72"/>
      <c r="I12" s="73"/>
      <c r="J12" s="19"/>
      <c r="K12" s="73"/>
      <c r="L12" s="19"/>
      <c r="M12" s="73"/>
      <c r="N12" s="56"/>
      <c r="O12" s="85"/>
    </row>
    <row r="13" spans="1:21">
      <c r="A13" s="25"/>
      <c r="B13" s="23"/>
      <c r="C13" s="73"/>
      <c r="D13" s="12"/>
      <c r="E13" s="73"/>
      <c r="F13" s="12"/>
      <c r="G13" s="73"/>
      <c r="H13" s="23"/>
      <c r="I13" s="73"/>
      <c r="J13" s="12"/>
      <c r="K13" s="73"/>
      <c r="L13" s="12"/>
      <c r="M13" s="73"/>
      <c r="N13" s="56"/>
      <c r="O13" s="85"/>
    </row>
    <row r="14" spans="1:21">
      <c r="A14" s="25"/>
      <c r="B14" s="72"/>
      <c r="C14" s="73"/>
      <c r="D14" s="19"/>
      <c r="E14" s="73"/>
      <c r="F14" s="19"/>
      <c r="G14" s="73"/>
      <c r="H14" s="72"/>
      <c r="I14" s="73"/>
      <c r="J14" s="19"/>
      <c r="K14" s="73"/>
      <c r="L14" s="19"/>
      <c r="M14" s="73"/>
      <c r="N14" s="56"/>
      <c r="O14" s="85"/>
      <c r="Q14" s="36"/>
      <c r="R14" s="8"/>
      <c r="S14" s="8"/>
      <c r="T14" s="8"/>
      <c r="U14" s="8"/>
    </row>
    <row r="15" spans="1:21">
      <c r="A15" s="25"/>
      <c r="B15" s="72"/>
      <c r="C15" s="73"/>
      <c r="D15" s="19"/>
      <c r="E15" s="74"/>
      <c r="F15" s="19"/>
      <c r="G15" s="74"/>
      <c r="H15" s="72"/>
      <c r="I15" s="74"/>
      <c r="J15" s="19"/>
      <c r="K15" s="74"/>
      <c r="L15" s="19"/>
      <c r="M15" s="74"/>
      <c r="N15" s="56"/>
      <c r="O15" s="85"/>
      <c r="Q15" s="36"/>
      <c r="R15" s="8"/>
      <c r="S15" s="8"/>
      <c r="T15" s="8"/>
      <c r="U15" s="8"/>
    </row>
    <row r="16" spans="1:21" ht="12.75" thickBot="1">
      <c r="A16" s="15"/>
      <c r="B16" s="21"/>
      <c r="C16" s="75"/>
      <c r="D16" s="5"/>
      <c r="E16" s="76"/>
      <c r="F16" s="5"/>
      <c r="G16" s="76"/>
      <c r="H16" s="21"/>
      <c r="I16" s="77"/>
      <c r="J16" s="5"/>
      <c r="K16" s="77"/>
      <c r="L16" s="5"/>
      <c r="M16" s="77"/>
      <c r="N16" s="56"/>
      <c r="O16" s="85"/>
      <c r="Q16" s="36"/>
      <c r="R16" s="8"/>
      <c r="S16" s="8"/>
      <c r="T16" s="8"/>
      <c r="U16" s="8"/>
    </row>
    <row r="17" spans="1:20">
      <c r="A17" s="17"/>
      <c r="B17" s="78"/>
      <c r="C17" s="78"/>
      <c r="D17" s="78"/>
      <c r="E17" s="78"/>
      <c r="F17" s="78"/>
      <c r="G17" s="78"/>
      <c r="H17" s="78"/>
      <c r="I17" s="78"/>
      <c r="J17" s="78"/>
      <c r="K17" s="78"/>
      <c r="L17" s="79"/>
      <c r="M17" s="79"/>
      <c r="N17" s="10"/>
    </row>
    <row r="18" spans="1:20">
      <c r="A18" s="26"/>
      <c r="B18" s="284"/>
      <c r="C18" s="284"/>
      <c r="D18" s="284"/>
      <c r="E18" s="284"/>
      <c r="F18" s="284"/>
      <c r="G18" s="285"/>
      <c r="N18" s="10"/>
      <c r="P18" s="57"/>
      <c r="Q18" s="36"/>
      <c r="R18" s="8"/>
      <c r="S18" s="8"/>
      <c r="T18" s="8"/>
    </row>
    <row r="19" spans="1:20">
      <c r="A19" s="34"/>
      <c r="B19" s="286"/>
      <c r="C19" s="287"/>
      <c r="D19" s="287"/>
      <c r="E19" s="287"/>
      <c r="F19" s="287"/>
      <c r="G19" s="287"/>
      <c r="H19" s="81"/>
      <c r="I19" s="82"/>
      <c r="J19" s="10"/>
      <c r="K19" s="46"/>
      <c r="L19" s="10"/>
      <c r="M19" s="83"/>
      <c r="N19" s="10"/>
      <c r="P19" s="57"/>
      <c r="Q19" s="36"/>
      <c r="R19" s="8"/>
      <c r="S19" s="8"/>
      <c r="T19" s="8"/>
    </row>
    <row r="20" spans="1:20">
      <c r="A20" s="35"/>
      <c r="B20" s="288"/>
      <c r="C20" s="289"/>
      <c r="D20" s="288"/>
      <c r="E20" s="289"/>
      <c r="F20" s="288"/>
      <c r="G20" s="289"/>
      <c r="H20" s="81"/>
      <c r="I20" s="82"/>
      <c r="J20" s="10"/>
      <c r="K20" s="46"/>
      <c r="L20" s="10"/>
      <c r="M20" s="83"/>
      <c r="N20" s="10"/>
      <c r="P20" s="57"/>
      <c r="Q20" s="36"/>
      <c r="R20" s="42"/>
      <c r="S20" s="42"/>
      <c r="T20" s="42"/>
    </row>
    <row r="21" spans="1:20">
      <c r="A21" s="58"/>
      <c r="B21" s="59"/>
      <c r="C21" s="29"/>
      <c r="D21" s="29"/>
      <c r="E21" s="29"/>
      <c r="F21" s="29"/>
      <c r="G21" s="30"/>
      <c r="H21" s="81"/>
      <c r="I21" s="82"/>
      <c r="J21" s="10"/>
      <c r="K21" s="46"/>
      <c r="L21" s="10"/>
      <c r="M21" s="83"/>
      <c r="N21" s="10"/>
      <c r="P21" s="57"/>
      <c r="Q21" s="36"/>
      <c r="R21" s="8"/>
      <c r="S21" s="8"/>
      <c r="T21" s="8"/>
    </row>
    <row r="22" spans="1:20">
      <c r="A22" s="277"/>
      <c r="B22" s="279"/>
      <c r="C22" s="280"/>
      <c r="D22" s="280"/>
      <c r="E22" s="280"/>
      <c r="F22" s="280"/>
      <c r="G22" s="280"/>
      <c r="H22" s="81"/>
      <c r="I22" s="82"/>
      <c r="J22" s="10"/>
      <c r="K22" s="46"/>
      <c r="L22" s="10"/>
      <c r="M22" s="83"/>
      <c r="N22" s="10"/>
      <c r="P22" s="57"/>
      <c r="Q22" s="36"/>
      <c r="R22" s="8"/>
      <c r="S22" s="8"/>
      <c r="T22" s="8"/>
    </row>
    <row r="23" spans="1:20">
      <c r="A23" s="278"/>
      <c r="B23" s="31"/>
      <c r="C23" s="44"/>
      <c r="D23" s="32"/>
      <c r="E23" s="44"/>
      <c r="F23" s="32"/>
      <c r="G23" s="44"/>
      <c r="H23" s="78"/>
      <c r="I23" s="78"/>
      <c r="J23" s="10"/>
      <c r="K23" s="46"/>
      <c r="L23" s="10"/>
      <c r="M23" s="83"/>
      <c r="N23" s="10"/>
      <c r="P23" s="57"/>
      <c r="Q23" s="36"/>
      <c r="R23" s="39"/>
      <c r="S23" s="42"/>
      <c r="T23" s="42"/>
    </row>
    <row r="24" spans="1:20">
      <c r="A24" s="27"/>
      <c r="B24" s="52"/>
      <c r="C24" s="40"/>
      <c r="D24" s="19"/>
      <c r="E24" s="40"/>
      <c r="F24" s="19"/>
      <c r="G24" s="40"/>
      <c r="H24" s="78"/>
      <c r="I24" s="78"/>
      <c r="J24" s="10"/>
      <c r="K24" s="46"/>
      <c r="L24" s="10"/>
      <c r="M24" s="83"/>
      <c r="N24" s="10"/>
      <c r="O24" s="56"/>
      <c r="T24" s="79"/>
    </row>
    <row r="25" spans="1:20">
      <c r="A25" s="27"/>
      <c r="B25" s="52"/>
      <c r="C25" s="40"/>
      <c r="D25" s="19"/>
      <c r="E25" s="40"/>
      <c r="F25" s="19"/>
      <c r="G25" s="40"/>
      <c r="H25" s="78"/>
      <c r="I25" s="78"/>
      <c r="J25" s="10"/>
      <c r="K25" s="46"/>
      <c r="L25" s="10"/>
      <c r="M25" s="83"/>
      <c r="N25" s="10"/>
      <c r="O25" s="56"/>
    </row>
    <row r="26" spans="1:20">
      <c r="A26" s="27"/>
      <c r="B26" s="52"/>
      <c r="C26" s="40"/>
      <c r="D26" s="19"/>
      <c r="E26" s="40"/>
      <c r="F26" s="19"/>
      <c r="G26" s="40"/>
      <c r="H26" s="78"/>
      <c r="I26" s="78"/>
      <c r="J26" s="10"/>
      <c r="K26" s="46"/>
      <c r="L26" s="10"/>
      <c r="M26" s="83"/>
      <c r="N26" s="10"/>
      <c r="O26" s="56"/>
    </row>
    <row r="27" spans="1:20" ht="12.75" thickBot="1">
      <c r="A27" s="28"/>
      <c r="B27" s="53"/>
      <c r="C27" s="41"/>
      <c r="D27" s="20"/>
      <c r="E27" s="41"/>
      <c r="F27" s="20"/>
      <c r="G27" s="41"/>
      <c r="H27" s="78"/>
      <c r="I27" s="78"/>
      <c r="J27" s="78"/>
      <c r="K27" s="78"/>
      <c r="L27" s="78"/>
      <c r="M27" s="78"/>
      <c r="N27" s="10"/>
      <c r="O27" s="56"/>
    </row>
    <row r="28" spans="1:20">
      <c r="A28" s="18"/>
      <c r="B28" s="18"/>
      <c r="C28" s="36"/>
      <c r="D28" s="8"/>
      <c r="E28" s="8"/>
      <c r="F28" s="8"/>
      <c r="G28" s="79"/>
      <c r="H28" s="78"/>
      <c r="I28" s="78"/>
      <c r="J28" s="78"/>
      <c r="K28" s="78"/>
      <c r="L28" s="78"/>
      <c r="M28" s="78"/>
    </row>
    <row r="29" spans="1:20">
      <c r="H29" s="78"/>
      <c r="I29" s="78"/>
      <c r="J29" s="78"/>
      <c r="K29" s="78"/>
      <c r="L29" s="78"/>
      <c r="M29" s="78"/>
    </row>
    <row r="30" spans="1:20">
      <c r="J30" s="10"/>
      <c r="K30" s="10"/>
      <c r="L30" s="10"/>
      <c r="M30" s="10"/>
    </row>
    <row r="31" spans="1:20">
      <c r="H31" s="10"/>
      <c r="I31" s="84"/>
      <c r="J31" s="10"/>
      <c r="K31" s="24"/>
      <c r="L31" s="24"/>
      <c r="M31" s="24"/>
    </row>
    <row r="32" spans="1:20" ht="12.75" customHeight="1">
      <c r="H32" s="10"/>
      <c r="I32" s="84"/>
      <c r="J32" s="10"/>
      <c r="K32" s="24"/>
      <c r="L32" s="24"/>
      <c r="M32" s="24"/>
    </row>
    <row r="33" spans="8:13">
      <c r="H33" s="10"/>
      <c r="I33" s="84"/>
      <c r="J33" s="10"/>
      <c r="K33" s="24"/>
      <c r="L33" s="24"/>
      <c r="M33" s="24"/>
    </row>
    <row r="34" spans="8:13" ht="13.5" customHeight="1">
      <c r="H34" s="10"/>
      <c r="I34" s="84"/>
      <c r="J34" s="10"/>
      <c r="K34" s="24"/>
      <c r="L34" s="24"/>
      <c r="M34" s="24"/>
    </row>
    <row r="35" spans="8:13" ht="12.75" customHeight="1">
      <c r="H35" s="10"/>
      <c r="I35" s="84"/>
      <c r="J35" s="10"/>
      <c r="K35" s="24"/>
      <c r="L35" s="24"/>
      <c r="M35" s="24"/>
    </row>
    <row r="36" spans="8:13" ht="12.75" customHeight="1">
      <c r="H36" s="10"/>
      <c r="I36" s="84"/>
      <c r="J36" s="10"/>
      <c r="K36" s="24"/>
      <c r="L36" s="24"/>
      <c r="M36" s="24"/>
    </row>
    <row r="37" spans="8:13" ht="12.75" customHeight="1">
      <c r="H37" s="10"/>
      <c r="I37" s="84"/>
      <c r="J37" s="10"/>
      <c r="K37" s="24"/>
      <c r="L37" s="24"/>
      <c r="M37" s="24"/>
    </row>
    <row r="38" spans="8:13" ht="12.75" customHeight="1">
      <c r="H38" s="10"/>
      <c r="I38" s="84"/>
      <c r="J38" s="10"/>
      <c r="K38" s="24"/>
      <c r="L38" s="24"/>
      <c r="M38" s="2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14062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322</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6" t="s">
        <v>204</v>
      </c>
      <c r="I5" s="267"/>
      <c r="J5" s="268"/>
      <c r="K5" s="266" t="s">
        <v>205</v>
      </c>
      <c r="L5" s="267"/>
      <c r="M5" s="268"/>
      <c r="N5" s="269" t="s">
        <v>218</v>
      </c>
      <c r="O5" s="276" t="s">
        <v>313</v>
      </c>
    </row>
    <row r="6" spans="1:21">
      <c r="A6" s="131"/>
      <c r="B6" s="227" t="s">
        <v>206</v>
      </c>
      <c r="C6" s="155" t="s">
        <v>207</v>
      </c>
      <c r="D6" s="228" t="s">
        <v>208</v>
      </c>
      <c r="E6" s="227" t="s">
        <v>209</v>
      </c>
      <c r="F6" s="155" t="s">
        <v>210</v>
      </c>
      <c r="G6" s="228" t="s">
        <v>211</v>
      </c>
      <c r="H6" s="227" t="s">
        <v>212</v>
      </c>
      <c r="I6" s="155" t="s">
        <v>213</v>
      </c>
      <c r="J6" s="228" t="s">
        <v>214</v>
      </c>
      <c r="K6" s="227" t="s">
        <v>215</v>
      </c>
      <c r="L6" s="155" t="s">
        <v>216</v>
      </c>
      <c r="M6" s="228" t="s">
        <v>217</v>
      </c>
      <c r="N6" s="269"/>
      <c r="O6" s="276"/>
      <c r="P6" s="10"/>
      <c r="U6" s="10"/>
    </row>
    <row r="7" spans="1:21">
      <c r="A7" s="125" t="s">
        <v>314</v>
      </c>
      <c r="B7" s="233">
        <f>'[1]Podklady RZ'!B307</f>
        <v>1876.6399999999983</v>
      </c>
      <c r="C7" s="157">
        <f>'[1]Podklady RZ'!C307</f>
        <v>1875.5789999999984</v>
      </c>
      <c r="D7" s="234">
        <f>'[1]Podklady RZ'!D307</f>
        <v>1876.5169999999982</v>
      </c>
      <c r="E7" s="233">
        <f>'[1]Podklady RZ'!E307</f>
        <v>1757.4159999999981</v>
      </c>
      <c r="F7" s="157">
        <f>'[1]Podklady RZ'!F307</f>
        <v>1757.3709999999983</v>
      </c>
      <c r="G7" s="234">
        <f>'[1]Podklady RZ'!G307</f>
        <v>1757.3709999999983</v>
      </c>
      <c r="H7" s="233">
        <f>'[1]Podklady RZ'!H307</f>
        <v>1753.141999999998</v>
      </c>
      <c r="I7" s="157">
        <f>'[1]Podklady RZ'!I307</f>
        <v>1753.141999999998</v>
      </c>
      <c r="J7" s="234">
        <f>'[1]Podklady RZ'!J307</f>
        <v>1753.141999999998</v>
      </c>
      <c r="K7" s="233">
        <f>'[1]Podklady RZ'!K307</f>
        <v>1744.947999999998</v>
      </c>
      <c r="L7" s="157">
        <f>'[1]Podklady RZ'!L307</f>
        <v>1744.947999999998</v>
      </c>
      <c r="M7" s="234">
        <f>'[1]Podklady RZ'!M307</f>
        <v>1744.9359999999981</v>
      </c>
      <c r="N7" s="157">
        <f>'[1]Podklady RZ'!N307</f>
        <v>1744.9359999999981</v>
      </c>
      <c r="O7" s="163">
        <f>'[1]Podklady RZ'!O307</f>
        <v>4.5792526304564457E-2</v>
      </c>
      <c r="P7" s="10"/>
      <c r="U7" s="56"/>
    </row>
    <row r="8" spans="1:21">
      <c r="A8" s="125" t="s">
        <v>315</v>
      </c>
      <c r="B8" s="233">
        <f>'[1]Podklady RZ'!B308</f>
        <v>1056.9576240000001</v>
      </c>
      <c r="C8" s="157">
        <f>'[1]Podklady RZ'!C308</f>
        <v>831.93650300000002</v>
      </c>
      <c r="D8" s="234">
        <f>'[1]Podklady RZ'!D308</f>
        <v>856.72014300000001</v>
      </c>
      <c r="E8" s="233">
        <f>'[1]Podklady RZ'!E308</f>
        <v>629.43342400000029</v>
      </c>
      <c r="F8" s="157">
        <f>'[1]Podklady RZ'!F308</f>
        <v>348.89152799999982</v>
      </c>
      <c r="G8" s="234">
        <f>'[1]Podklady RZ'!G308</f>
        <v>283.5352850000001</v>
      </c>
      <c r="H8" s="233">
        <f>'[1]Podklady RZ'!H308</f>
        <v>272.51634599999994</v>
      </c>
      <c r="I8" s="157">
        <f>'[1]Podklady RZ'!I308</f>
        <v>272.64814300000023</v>
      </c>
      <c r="J8" s="234">
        <f>'[1]Podklady RZ'!J308</f>
        <v>397.19323000000026</v>
      </c>
      <c r="K8" s="233">
        <f>'[1]Podklady RZ'!K308</f>
        <v>577.39841400000012</v>
      </c>
      <c r="L8" s="157">
        <f>'[1]Podklady RZ'!L308</f>
        <v>776.9776539999998</v>
      </c>
      <c r="M8" s="234">
        <f>'[1]Podklady RZ'!M308</f>
        <v>975.10350199999993</v>
      </c>
      <c r="N8" s="157">
        <f>'[1]Podklady RZ'!N308</f>
        <v>7279.311796</v>
      </c>
      <c r="O8" s="163">
        <f>'[1]Podklady RZ'!O308</f>
        <v>4.8177541996750325E-2</v>
      </c>
      <c r="P8" s="10"/>
      <c r="U8" s="56"/>
    </row>
    <row r="9" spans="1:21">
      <c r="A9" s="125" t="s">
        <v>316</v>
      </c>
      <c r="B9" s="233">
        <f>'[1]Podklady RZ'!B309</f>
        <v>822.68456700000002</v>
      </c>
      <c r="C9" s="157">
        <f>'[1]Podklady RZ'!C309</f>
        <v>630.52386300000001</v>
      </c>
      <c r="D9" s="234">
        <f>'[1]Podklady RZ'!D309</f>
        <v>628.74155799999994</v>
      </c>
      <c r="E9" s="233">
        <f>'[1]Podklady RZ'!E309</f>
        <v>454.470842</v>
      </c>
      <c r="F9" s="157">
        <f>'[1]Podklady RZ'!F309</f>
        <v>230.62734700000004</v>
      </c>
      <c r="G9" s="234">
        <f>'[1]Podklady RZ'!G309</f>
        <v>189.71547399999997</v>
      </c>
      <c r="H9" s="233">
        <f>'[1]Podklady RZ'!H309</f>
        <v>176.34300400000001</v>
      </c>
      <c r="I9" s="157">
        <f>'[1]Podklady RZ'!I309</f>
        <v>176.99729500000001</v>
      </c>
      <c r="J9" s="234">
        <f>'[1]Podklady RZ'!J309</f>
        <v>243.69732400000004</v>
      </c>
      <c r="K9" s="233">
        <f>'[1]Podklady RZ'!K309</f>
        <v>329.02718700000003</v>
      </c>
      <c r="L9" s="157">
        <f>'[1]Podklady RZ'!L309</f>
        <v>536.68506899999988</v>
      </c>
      <c r="M9" s="234">
        <f>'[1]Podklady RZ'!M309</f>
        <v>756.80538000000001</v>
      </c>
      <c r="N9" s="157">
        <f>'[1]Podklady RZ'!N309</f>
        <v>5176.3189100000009</v>
      </c>
      <c r="O9" s="164">
        <f>'[1]Podklady RZ'!O309</f>
        <v>6.307200713757552E-2</v>
      </c>
      <c r="P9" s="81"/>
      <c r="U9" s="83"/>
    </row>
    <row r="10" spans="1:21">
      <c r="A10" s="128" t="s">
        <v>227</v>
      </c>
      <c r="B10" s="235">
        <f>'[1]Podklady RZ'!B310</f>
        <v>55.839620000000004</v>
      </c>
      <c r="C10" s="158">
        <f>'[1]Podklady RZ'!C310</f>
        <v>46.217519999999993</v>
      </c>
      <c r="D10" s="236">
        <f>'[1]Podklady RZ'!D310</f>
        <v>48.107930000000003</v>
      </c>
      <c r="E10" s="235">
        <f>'[1]Podklady RZ'!E310</f>
        <v>28.94791</v>
      </c>
      <c r="F10" s="158">
        <f>'[1]Podklady RZ'!F310</f>
        <v>21.75526</v>
      </c>
      <c r="G10" s="236">
        <f>'[1]Podklady RZ'!G310</f>
        <v>18.465510000000002</v>
      </c>
      <c r="H10" s="235">
        <f>'[1]Podklady RZ'!H310</f>
        <v>16.437870000000004</v>
      </c>
      <c r="I10" s="158">
        <f>'[1]Podklady RZ'!I310</f>
        <v>14.809659999999999</v>
      </c>
      <c r="J10" s="236">
        <f>'[1]Podklady RZ'!J310</f>
        <v>23.721409999999999</v>
      </c>
      <c r="K10" s="235">
        <f>'[1]Podklady RZ'!K310</f>
        <v>32.725850000000001</v>
      </c>
      <c r="L10" s="158">
        <f>'[1]Podklady RZ'!L310</f>
        <v>41.359470000000002</v>
      </c>
      <c r="M10" s="236">
        <f>'[1]Podklady RZ'!M310</f>
        <v>43.396610000000003</v>
      </c>
      <c r="N10" s="158">
        <f>'[1]Podklady RZ'!N310</f>
        <v>391.78462000000002</v>
      </c>
      <c r="O10" s="165">
        <f>'[1]Podklady RZ'!O310</f>
        <v>5.1857187491661155E-2</v>
      </c>
      <c r="P10" s="81"/>
      <c r="U10" s="97"/>
    </row>
    <row r="11" spans="1:21">
      <c r="A11" s="128" t="s">
        <v>228</v>
      </c>
      <c r="B11" s="235">
        <f>'[1]Podklady RZ'!B311</f>
        <v>9.5098760000000002</v>
      </c>
      <c r="C11" s="158">
        <f>'[1]Podklady RZ'!C311</f>
        <v>7.007555</v>
      </c>
      <c r="D11" s="236">
        <f>'[1]Podklady RZ'!D311</f>
        <v>7.9401379999999993</v>
      </c>
      <c r="E11" s="235">
        <f>'[1]Podklady RZ'!E311</f>
        <v>6.8167559999999998</v>
      </c>
      <c r="F11" s="158">
        <f>'[1]Podklady RZ'!F311</f>
        <v>6.811075999999999</v>
      </c>
      <c r="G11" s="236">
        <f>'[1]Podklady RZ'!G311</f>
        <v>6.413424</v>
      </c>
      <c r="H11" s="235">
        <f>'[1]Podklady RZ'!H311</f>
        <v>3.9062260000000002</v>
      </c>
      <c r="I11" s="158">
        <f>'[1]Podklady RZ'!I311</f>
        <v>5.1978619999999998</v>
      </c>
      <c r="J11" s="236">
        <f>'[1]Podklady RZ'!J311</f>
        <v>6.8882380000000003</v>
      </c>
      <c r="K11" s="235">
        <f>'[1]Podklady RZ'!K311</f>
        <v>8.9462199999999985</v>
      </c>
      <c r="L11" s="158">
        <f>'[1]Podklady RZ'!L311</f>
        <v>8.7735979999999998</v>
      </c>
      <c r="M11" s="236">
        <f>'[1]Podklady RZ'!M311</f>
        <v>10.353728</v>
      </c>
      <c r="N11" s="158">
        <f>'[1]Podklady RZ'!N311</f>
        <v>88.56469700000001</v>
      </c>
      <c r="O11" s="165">
        <f>'[1]Podklady RZ'!O311</f>
        <v>0.14699362331795915</v>
      </c>
      <c r="P11" s="81"/>
      <c r="U11" s="97"/>
    </row>
    <row r="12" spans="1:21">
      <c r="A12" s="128" t="s">
        <v>229</v>
      </c>
      <c r="B12" s="235">
        <f>'[1]Podklady RZ'!B312</f>
        <v>0.19363999999999998</v>
      </c>
      <c r="C12" s="158">
        <f>'[1]Podklady RZ'!C312</f>
        <v>0.17821000000000001</v>
      </c>
      <c r="D12" s="236">
        <f>'[1]Podklady RZ'!D312</f>
        <v>0.12412999999999999</v>
      </c>
      <c r="E12" s="235">
        <f>'[1]Podklady RZ'!E312</f>
        <v>0.26257999999999998</v>
      </c>
      <c r="F12" s="158">
        <f>'[1]Podklady RZ'!F312</f>
        <v>0</v>
      </c>
      <c r="G12" s="236">
        <f>'[1]Podklady RZ'!G312</f>
        <v>0</v>
      </c>
      <c r="H12" s="235">
        <f>'[1]Podklady RZ'!H312</f>
        <v>0</v>
      </c>
      <c r="I12" s="158">
        <f>'[1]Podklady RZ'!I312</f>
        <v>0</v>
      </c>
      <c r="J12" s="236">
        <f>'[1]Podklady RZ'!J312</f>
        <v>0</v>
      </c>
      <c r="K12" s="235">
        <f>'[1]Podklady RZ'!K312</f>
        <v>0</v>
      </c>
      <c r="L12" s="158">
        <f>'[1]Podklady RZ'!L312</f>
        <v>7.3510000000000006E-2</v>
      </c>
      <c r="M12" s="236">
        <f>'[1]Podklady RZ'!M312</f>
        <v>0.29104000000000002</v>
      </c>
      <c r="N12" s="158">
        <f>'[1]Podklady RZ'!N312</f>
        <v>1.1231099999999998</v>
      </c>
      <c r="O12" s="165">
        <f>'[1]Podklady RZ'!O312</f>
        <v>1.3540936303994689E-4</v>
      </c>
      <c r="P12" s="81"/>
      <c r="U12" s="97"/>
    </row>
    <row r="13" spans="1:21">
      <c r="A13" s="128" t="s">
        <v>230</v>
      </c>
      <c r="B13" s="235">
        <f>'[1]Podklady RZ'!B313</f>
        <v>0.48799999999999999</v>
      </c>
      <c r="C13" s="158">
        <f>'[1]Podklady RZ'!C313</f>
        <v>0.39100000000000001</v>
      </c>
      <c r="D13" s="236">
        <f>'[1]Podklady RZ'!D313</f>
        <v>0.59799999999999998</v>
      </c>
      <c r="E13" s="235">
        <f>'[1]Podklady RZ'!E313</f>
        <v>0.35799999999999998</v>
      </c>
      <c r="F13" s="158">
        <f>'[1]Podklady RZ'!F313</f>
        <v>0.43</v>
      </c>
      <c r="G13" s="236">
        <f>'[1]Podklady RZ'!G313</f>
        <v>0.112</v>
      </c>
      <c r="H13" s="235">
        <f>'[1]Podklady RZ'!H313</f>
        <v>0.115</v>
      </c>
      <c r="I13" s="158">
        <f>'[1]Podklady RZ'!I313</f>
        <v>0.501</v>
      </c>
      <c r="J13" s="236">
        <f>'[1]Podklady RZ'!J313</f>
        <v>0.44280000000000003</v>
      </c>
      <c r="K13" s="235">
        <f>'[1]Podklady RZ'!K313</f>
        <v>0.36899999999999999</v>
      </c>
      <c r="L13" s="158">
        <f>'[1]Podklady RZ'!L313</f>
        <v>0.33600000000000002</v>
      </c>
      <c r="M13" s="236">
        <f>'[1]Podklady RZ'!M313</f>
        <v>0.45900000000000002</v>
      </c>
      <c r="N13" s="158">
        <f>'[1]Podklady RZ'!N313</f>
        <v>4.5998000000000001</v>
      </c>
      <c r="O13" s="165">
        <f>'[1]Podklady RZ'!O313</f>
        <v>8.2255087658140727E-2</v>
      </c>
      <c r="P13" s="81"/>
      <c r="U13" s="97"/>
    </row>
    <row r="14" spans="1:21">
      <c r="A14" s="128" t="s">
        <v>231</v>
      </c>
      <c r="B14" s="235">
        <f>'[1]Podklady RZ'!B314</f>
        <v>0.107</v>
      </c>
      <c r="C14" s="158">
        <f>'[1]Podklady RZ'!C314</f>
        <v>7.8E-2</v>
      </c>
      <c r="D14" s="236">
        <f>'[1]Podklady RZ'!D314</f>
        <v>7.3999999999999996E-2</v>
      </c>
      <c r="E14" s="235">
        <f>'[1]Podklady RZ'!E314</f>
        <v>6.3E-2</v>
      </c>
      <c r="F14" s="158">
        <f>'[1]Podklady RZ'!F314</f>
        <v>2.9000000000000001E-2</v>
      </c>
      <c r="G14" s="236">
        <f>'[1]Podklady RZ'!G314</f>
        <v>1.4E-2</v>
      </c>
      <c r="H14" s="235">
        <f>'[1]Podklady RZ'!H314</f>
        <v>1.2999999999999999E-2</v>
      </c>
      <c r="I14" s="158">
        <f>'[1]Podklady RZ'!I314</f>
        <v>1.2999999999999999E-2</v>
      </c>
      <c r="J14" s="236">
        <f>'[1]Podklady RZ'!J314</f>
        <v>2.3E-2</v>
      </c>
      <c r="K14" s="235">
        <f>'[1]Podklady RZ'!K314</f>
        <v>0.05</v>
      </c>
      <c r="L14" s="158">
        <f>'[1]Podklady RZ'!L314</f>
        <v>3.6999999999999998E-2</v>
      </c>
      <c r="M14" s="236">
        <f>'[1]Podklady RZ'!M314</f>
        <v>9.8000000000000004E-2</v>
      </c>
      <c r="N14" s="158">
        <f>'[1]Podklady RZ'!N314</f>
        <v>0.59900000000000009</v>
      </c>
      <c r="O14" s="165">
        <f>'[1]Podklady RZ'!O314</f>
        <v>7.8670271209784239E-3</v>
      </c>
      <c r="P14" s="81"/>
      <c r="U14" s="97"/>
    </row>
    <row r="15" spans="1:21">
      <c r="A15" s="128" t="s">
        <v>232</v>
      </c>
      <c r="B15" s="235">
        <f>'[1]Podklady RZ'!B315</f>
        <v>7.0000000000000001E-3</v>
      </c>
      <c r="C15" s="158">
        <f>'[1]Podklady RZ'!C315</f>
        <v>8.0000000000000002E-3</v>
      </c>
      <c r="D15" s="236">
        <f>'[1]Podklady RZ'!D315</f>
        <v>2.8000000000000001E-2</v>
      </c>
      <c r="E15" s="235">
        <f>'[1]Podklady RZ'!E315</f>
        <v>3.1E-2</v>
      </c>
      <c r="F15" s="158">
        <f>'[1]Podklady RZ'!F315</f>
        <v>2.5999999999999999E-2</v>
      </c>
      <c r="G15" s="236">
        <f>'[1]Podklady RZ'!G315</f>
        <v>3.6999999999999998E-2</v>
      </c>
      <c r="H15" s="235">
        <f>'[1]Podklady RZ'!H315</f>
        <v>3.5000000000000003E-2</v>
      </c>
      <c r="I15" s="158">
        <f>'[1]Podklady RZ'!I315</f>
        <v>2.9000000000000001E-2</v>
      </c>
      <c r="J15" s="236">
        <f>'[1]Podklady RZ'!J315</f>
        <v>2.1000000000000001E-2</v>
      </c>
      <c r="K15" s="235">
        <f>'[1]Podklady RZ'!K315</f>
        <v>1.7000000000000001E-2</v>
      </c>
      <c r="L15" s="158">
        <f>'[1]Podklady RZ'!L315</f>
        <v>8.0000000000000002E-3</v>
      </c>
      <c r="M15" s="236">
        <f>'[1]Podklady RZ'!M315</f>
        <v>1E-3</v>
      </c>
      <c r="N15" s="158">
        <f>'[1]Podklady RZ'!N315</f>
        <v>0.248</v>
      </c>
      <c r="O15" s="165">
        <f>'[1]Podklady RZ'!O315</f>
        <v>0.38749394540710302</v>
      </c>
      <c r="P15" s="81"/>
      <c r="U15" s="97"/>
    </row>
    <row r="16" spans="1:21">
      <c r="A16" s="128" t="s">
        <v>233</v>
      </c>
      <c r="B16" s="235">
        <f>'[1]Podklady RZ'!B316</f>
        <v>16.155110000000001</v>
      </c>
      <c r="C16" s="158">
        <f>'[1]Podklady RZ'!C316</f>
        <v>12.016780000000001</v>
      </c>
      <c r="D16" s="236">
        <f>'[1]Podklady RZ'!D316</f>
        <v>9.2026200000000014</v>
      </c>
      <c r="E16" s="235">
        <f>'[1]Podklady RZ'!E316</f>
        <v>14.830270000000001</v>
      </c>
      <c r="F16" s="158">
        <f>'[1]Podklady RZ'!F316</f>
        <v>0.17299999999999999</v>
      </c>
      <c r="G16" s="236">
        <f>'[1]Podklady RZ'!G316</f>
        <v>0.14799999999999999</v>
      </c>
      <c r="H16" s="235">
        <f>'[1]Podklady RZ'!H316</f>
        <v>0.14299999999999999</v>
      </c>
      <c r="I16" s="158">
        <f>'[1]Podklady RZ'!I316</f>
        <v>0.13700000000000001</v>
      </c>
      <c r="J16" s="236">
        <f>'[1]Podklady RZ'!J316</f>
        <v>0.16200000000000001</v>
      </c>
      <c r="K16" s="235">
        <f>'[1]Podklady RZ'!K316</f>
        <v>0.19400000000000001</v>
      </c>
      <c r="L16" s="158">
        <f>'[1]Podklady RZ'!L316</f>
        <v>6.9006600000000002</v>
      </c>
      <c r="M16" s="236">
        <f>'[1]Podklady RZ'!M316</f>
        <v>25.704560000000001</v>
      </c>
      <c r="N16" s="158">
        <f>'[1]Podklady RZ'!N316</f>
        <v>85.76700000000001</v>
      </c>
      <c r="O16" s="165">
        <f>'[1]Podklady RZ'!O316</f>
        <v>2.3619784208730003E-3</v>
      </c>
      <c r="P16" s="81"/>
      <c r="U16" s="97"/>
    </row>
    <row r="17" spans="1:21">
      <c r="A17" s="128" t="s">
        <v>234</v>
      </c>
      <c r="B17" s="235">
        <f>'[1]Podklady RZ'!B317</f>
        <v>0</v>
      </c>
      <c r="C17" s="158">
        <f>'[1]Podklady RZ'!C317</f>
        <v>0</v>
      </c>
      <c r="D17" s="236">
        <f>'[1]Podklady RZ'!D317</f>
        <v>0</v>
      </c>
      <c r="E17" s="235">
        <f>'[1]Podklady RZ'!E317</f>
        <v>0</v>
      </c>
      <c r="F17" s="158">
        <f>'[1]Podklady RZ'!F317</f>
        <v>0</v>
      </c>
      <c r="G17" s="236">
        <f>'[1]Podklady RZ'!G317</f>
        <v>0</v>
      </c>
      <c r="H17" s="235">
        <f>'[1]Podklady RZ'!H317</f>
        <v>0</v>
      </c>
      <c r="I17" s="158">
        <f>'[1]Podklady RZ'!I317</f>
        <v>0</v>
      </c>
      <c r="J17" s="236">
        <f>'[1]Podklady RZ'!J317</f>
        <v>0</v>
      </c>
      <c r="K17" s="235">
        <f>'[1]Podklady RZ'!K317</f>
        <v>0</v>
      </c>
      <c r="L17" s="158">
        <f>'[1]Podklady RZ'!L317</f>
        <v>0</v>
      </c>
      <c r="M17" s="236">
        <f>'[1]Podklady RZ'!M317</f>
        <v>0</v>
      </c>
      <c r="N17" s="158">
        <f>'[1]Podklady RZ'!N317</f>
        <v>0</v>
      </c>
      <c r="O17" s="165">
        <f>'[1]Podklady RZ'!O317</f>
        <v>0</v>
      </c>
      <c r="P17" s="81"/>
      <c r="U17" s="97"/>
    </row>
    <row r="18" spans="1:21">
      <c r="A18" s="128" t="s">
        <v>235</v>
      </c>
      <c r="B18" s="235">
        <f>'[1]Podklady RZ'!B318</f>
        <v>0</v>
      </c>
      <c r="C18" s="158">
        <f>'[1]Podklady RZ'!C318</f>
        <v>0</v>
      </c>
      <c r="D18" s="236">
        <f>'[1]Podklady RZ'!D318</f>
        <v>0</v>
      </c>
      <c r="E18" s="235">
        <f>'[1]Podklady RZ'!E318</f>
        <v>0</v>
      </c>
      <c r="F18" s="158">
        <f>'[1]Podklady RZ'!F318</f>
        <v>0</v>
      </c>
      <c r="G18" s="236">
        <f>'[1]Podklady RZ'!G318</f>
        <v>0</v>
      </c>
      <c r="H18" s="235">
        <f>'[1]Podklady RZ'!H318</f>
        <v>0</v>
      </c>
      <c r="I18" s="158">
        <f>'[1]Podklady RZ'!I318</f>
        <v>0</v>
      </c>
      <c r="J18" s="236">
        <f>'[1]Podklady RZ'!J318</f>
        <v>0</v>
      </c>
      <c r="K18" s="235">
        <f>'[1]Podklady RZ'!K318</f>
        <v>0</v>
      </c>
      <c r="L18" s="158">
        <f>'[1]Podklady RZ'!L318</f>
        <v>0</v>
      </c>
      <c r="M18" s="236">
        <f>'[1]Podklady RZ'!M318</f>
        <v>0</v>
      </c>
      <c r="N18" s="158">
        <f>'[1]Podklady RZ'!N318</f>
        <v>0</v>
      </c>
      <c r="O18" s="165">
        <f>'[1]Podklady RZ'!O318</f>
        <v>0</v>
      </c>
      <c r="P18" s="81"/>
      <c r="U18" s="97"/>
    </row>
    <row r="19" spans="1:21">
      <c r="A19" s="128" t="s">
        <v>236</v>
      </c>
      <c r="B19" s="235">
        <f>'[1]Podklady RZ'!B319</f>
        <v>9.3757999999999999</v>
      </c>
      <c r="C19" s="158">
        <f>'[1]Podklady RZ'!C319</f>
        <v>8.3536099999999998</v>
      </c>
      <c r="D19" s="236">
        <f>'[1]Podklady RZ'!D319</f>
        <v>9.0426699999999993</v>
      </c>
      <c r="E19" s="235">
        <f>'[1]Podklady RZ'!E319</f>
        <v>7.3182400000000012</v>
      </c>
      <c r="F19" s="158">
        <f>'[1]Podklady RZ'!F319</f>
        <v>3.03993</v>
      </c>
      <c r="G19" s="236">
        <f>'[1]Podklady RZ'!G319</f>
        <v>1.4447000000000001</v>
      </c>
      <c r="H19" s="235">
        <f>'[1]Podklady RZ'!H319</f>
        <v>1.70964</v>
      </c>
      <c r="I19" s="158">
        <f>'[1]Podklady RZ'!I319</f>
        <v>1.67343</v>
      </c>
      <c r="J19" s="236">
        <f>'[1]Podklady RZ'!J319</f>
        <v>3.2618299999999998</v>
      </c>
      <c r="K19" s="235">
        <f>'[1]Podklady RZ'!K319</f>
        <v>5.2701899999999995</v>
      </c>
      <c r="L19" s="158">
        <f>'[1]Podklady RZ'!L319</f>
        <v>8.2170799999999993</v>
      </c>
      <c r="M19" s="236">
        <f>'[1]Podklady RZ'!M319</f>
        <v>10.06324</v>
      </c>
      <c r="N19" s="158">
        <f>'[1]Podklady RZ'!N319</f>
        <v>68.770360000000011</v>
      </c>
      <c r="O19" s="165">
        <f>'[1]Podklady RZ'!O319</f>
        <v>8.3609988608007196E-2</v>
      </c>
      <c r="P19" s="81"/>
      <c r="U19" s="97"/>
    </row>
    <row r="20" spans="1:21">
      <c r="A20" s="128" t="s">
        <v>237</v>
      </c>
      <c r="B20" s="235">
        <f>'[1]Podklady RZ'!B320</f>
        <v>0</v>
      </c>
      <c r="C20" s="158">
        <f>'[1]Podklady RZ'!C320</f>
        <v>0</v>
      </c>
      <c r="D20" s="236">
        <f>'[1]Podklady RZ'!D320</f>
        <v>0</v>
      </c>
      <c r="E20" s="235">
        <f>'[1]Podklady RZ'!E320</f>
        <v>0</v>
      </c>
      <c r="F20" s="158">
        <f>'[1]Podklady RZ'!F320</f>
        <v>0</v>
      </c>
      <c r="G20" s="236">
        <f>'[1]Podklady RZ'!G320</f>
        <v>0</v>
      </c>
      <c r="H20" s="235">
        <f>'[1]Podklady RZ'!H320</f>
        <v>0</v>
      </c>
      <c r="I20" s="158">
        <f>'[1]Podklady RZ'!I320</f>
        <v>0</v>
      </c>
      <c r="J20" s="236">
        <f>'[1]Podklady RZ'!J320</f>
        <v>0</v>
      </c>
      <c r="K20" s="235">
        <f>'[1]Podklady RZ'!K320</f>
        <v>0</v>
      </c>
      <c r="L20" s="158">
        <f>'[1]Podklady RZ'!L320</f>
        <v>0</v>
      </c>
      <c r="M20" s="236">
        <f>'[1]Podklady RZ'!M320</f>
        <v>0</v>
      </c>
      <c r="N20" s="158">
        <f>'[1]Podklady RZ'!N320</f>
        <v>0</v>
      </c>
      <c r="O20" s="165">
        <f>'[1]Podklady RZ'!O320</f>
        <v>0</v>
      </c>
      <c r="P20" s="81"/>
      <c r="U20" s="97"/>
    </row>
    <row r="21" spans="1:21">
      <c r="A21" s="128" t="s">
        <v>238</v>
      </c>
      <c r="B21" s="235">
        <f>'[1]Podklady RZ'!B321</f>
        <v>86.805999999999997</v>
      </c>
      <c r="C21" s="158">
        <f>'[1]Podklady RZ'!C321</f>
        <v>59.142000000000003</v>
      </c>
      <c r="D21" s="236">
        <f>'[1]Podklady RZ'!D321</f>
        <v>42.790999999999997</v>
      </c>
      <c r="E21" s="235">
        <f>'[1]Podklady RZ'!E321</f>
        <v>55.924999999999997</v>
      </c>
      <c r="F21" s="158">
        <f>'[1]Podklady RZ'!F321</f>
        <v>106.208</v>
      </c>
      <c r="G21" s="236">
        <f>'[1]Podklady RZ'!G321</f>
        <v>104.235</v>
      </c>
      <c r="H21" s="235">
        <f>'[1]Podklady RZ'!H321</f>
        <v>99.311999999999998</v>
      </c>
      <c r="I21" s="158">
        <f>'[1]Podklady RZ'!I321</f>
        <v>97.757000000000005</v>
      </c>
      <c r="J21" s="236">
        <f>'[1]Podklady RZ'!J321</f>
        <v>89.620999999999995</v>
      </c>
      <c r="K21" s="235">
        <f>'[1]Podklady RZ'!K321</f>
        <v>48.588999999999999</v>
      </c>
      <c r="L21" s="158">
        <f>'[1]Podklady RZ'!L321</f>
        <v>90.124870000000001</v>
      </c>
      <c r="M21" s="236">
        <f>'[1]Podklady RZ'!M321</f>
        <v>90.616</v>
      </c>
      <c r="N21" s="158">
        <f>'[1]Podklady RZ'!N321</f>
        <v>971.12686999999994</v>
      </c>
      <c r="O21" s="165">
        <f>'[1]Podklady RZ'!O321</f>
        <v>0.37749323478333824</v>
      </c>
      <c r="P21" s="81"/>
      <c r="U21" s="97"/>
    </row>
    <row r="22" spans="1:21">
      <c r="A22" s="128" t="s">
        <v>239</v>
      </c>
      <c r="B22" s="235">
        <f>'[1]Podklady RZ'!B322</f>
        <v>0</v>
      </c>
      <c r="C22" s="158">
        <f>'[1]Podklady RZ'!C322</f>
        <v>0</v>
      </c>
      <c r="D22" s="236">
        <f>'[1]Podklady RZ'!D322</f>
        <v>0</v>
      </c>
      <c r="E22" s="235">
        <f>'[1]Podklady RZ'!E322</f>
        <v>0</v>
      </c>
      <c r="F22" s="158">
        <f>'[1]Podklady RZ'!F322</f>
        <v>0</v>
      </c>
      <c r="G22" s="236">
        <f>'[1]Podklady RZ'!G322</f>
        <v>0</v>
      </c>
      <c r="H22" s="235">
        <f>'[1]Podklady RZ'!H322</f>
        <v>0</v>
      </c>
      <c r="I22" s="158">
        <f>'[1]Podklady RZ'!I322</f>
        <v>0</v>
      </c>
      <c r="J22" s="236">
        <f>'[1]Podklady RZ'!J322</f>
        <v>0</v>
      </c>
      <c r="K22" s="235">
        <f>'[1]Podklady RZ'!K322</f>
        <v>0</v>
      </c>
      <c r="L22" s="158">
        <f>'[1]Podklady RZ'!L322</f>
        <v>0</v>
      </c>
      <c r="M22" s="236">
        <f>'[1]Podklady RZ'!M322</f>
        <v>0</v>
      </c>
      <c r="N22" s="158">
        <f>'[1]Podklady RZ'!N322</f>
        <v>0</v>
      </c>
      <c r="O22" s="165">
        <f>'[1]Podklady RZ'!O322</f>
        <v>0</v>
      </c>
      <c r="P22" s="81"/>
      <c r="U22" s="97"/>
    </row>
    <row r="23" spans="1:21">
      <c r="A23" s="128" t="s">
        <v>240</v>
      </c>
      <c r="B23" s="235">
        <f>'[1]Podklady RZ'!B323</f>
        <v>0</v>
      </c>
      <c r="C23" s="158">
        <f>'[1]Podklady RZ'!C323</f>
        <v>0</v>
      </c>
      <c r="D23" s="236">
        <f>'[1]Podklady RZ'!D323</f>
        <v>0</v>
      </c>
      <c r="E23" s="235">
        <f>'[1]Podklady RZ'!E323</f>
        <v>0</v>
      </c>
      <c r="F23" s="158">
        <f>'[1]Podklady RZ'!F323</f>
        <v>0</v>
      </c>
      <c r="G23" s="236">
        <f>'[1]Podklady RZ'!G323</f>
        <v>0</v>
      </c>
      <c r="H23" s="235">
        <f>'[1]Podklady RZ'!H323</f>
        <v>0</v>
      </c>
      <c r="I23" s="158">
        <f>'[1]Podklady RZ'!I323</f>
        <v>0</v>
      </c>
      <c r="J23" s="236">
        <f>'[1]Podklady RZ'!J323</f>
        <v>0</v>
      </c>
      <c r="K23" s="235">
        <f>'[1]Podklady RZ'!K323</f>
        <v>0</v>
      </c>
      <c r="L23" s="158">
        <f>'[1]Podklady RZ'!L323</f>
        <v>0</v>
      </c>
      <c r="M23" s="236">
        <f>'[1]Podklady RZ'!M323</f>
        <v>0</v>
      </c>
      <c r="N23" s="158">
        <f>'[1]Podklady RZ'!N323</f>
        <v>0</v>
      </c>
      <c r="O23" s="165">
        <f>'[1]Podklady RZ'!O323</f>
        <v>0</v>
      </c>
      <c r="P23" s="81"/>
      <c r="U23" s="97"/>
    </row>
    <row r="24" spans="1:21">
      <c r="A24" s="128" t="s">
        <v>241</v>
      </c>
      <c r="B24" s="235">
        <f>'[1]Podklady RZ'!B324</f>
        <v>2.265E-2</v>
      </c>
      <c r="C24" s="158">
        <f>'[1]Podklady RZ'!C324</f>
        <v>1.1175000000000001E-2</v>
      </c>
      <c r="D24" s="236">
        <f>'[1]Podklady RZ'!D324</f>
        <v>1.2071999999999999E-2</v>
      </c>
      <c r="E24" s="235">
        <f>'[1]Podklady RZ'!E324</f>
        <v>1.1534000000000001E-2</v>
      </c>
      <c r="F24" s="158">
        <f>'[1]Podklady RZ'!F324</f>
        <v>2.63E-3</v>
      </c>
      <c r="G24" s="236">
        <f>'[1]Podklady RZ'!G324</f>
        <v>2.63E-3</v>
      </c>
      <c r="H24" s="235">
        <f>'[1]Podklady RZ'!H324</f>
        <v>0.25555800000000001</v>
      </c>
      <c r="I24" s="158">
        <f>'[1]Podklady RZ'!I324</f>
        <v>0.73520200000000002</v>
      </c>
      <c r="J24" s="236">
        <f>'[1]Podklady RZ'!J324</f>
        <v>0.92118</v>
      </c>
      <c r="K24" s="235">
        <f>'[1]Podklady RZ'!K324</f>
        <v>0.198185</v>
      </c>
      <c r="L24" s="158">
        <f>'[1]Podklady RZ'!L324</f>
        <v>9.980000000000001E-3</v>
      </c>
      <c r="M24" s="236">
        <f>'[1]Podklady RZ'!M324</f>
        <v>1.8645999999999999E-2</v>
      </c>
      <c r="N24" s="158">
        <f>'[1]Podklady RZ'!N324</f>
        <v>2.2014420000000001</v>
      </c>
      <c r="O24" s="165">
        <f>'[1]Podklady RZ'!O324</f>
        <v>3.840106741417923E-3</v>
      </c>
      <c r="P24" s="81"/>
      <c r="U24" s="97"/>
    </row>
    <row r="25" spans="1:21">
      <c r="A25" s="128" t="s">
        <v>242</v>
      </c>
      <c r="B25" s="235">
        <f>'[1]Podklady RZ'!B325</f>
        <v>644.17987099999993</v>
      </c>
      <c r="C25" s="158">
        <f>'[1]Podklady RZ'!C325</f>
        <v>497.12001300000003</v>
      </c>
      <c r="D25" s="236">
        <f>'[1]Podklady RZ'!D325</f>
        <v>510.82099799999992</v>
      </c>
      <c r="E25" s="235">
        <f>'[1]Podklady RZ'!E325</f>
        <v>339.90655200000003</v>
      </c>
      <c r="F25" s="158">
        <f>'[1]Podklady RZ'!F325</f>
        <v>92.152451000000028</v>
      </c>
      <c r="G25" s="236">
        <f>'[1]Podklady RZ'!G325</f>
        <v>58.843209999999985</v>
      </c>
      <c r="H25" s="235">
        <f>'[1]Podklady RZ'!H325</f>
        <v>54.415709999999997</v>
      </c>
      <c r="I25" s="158">
        <f>'[1]Podklady RZ'!I325</f>
        <v>56.144141000000012</v>
      </c>
      <c r="J25" s="236">
        <f>'[1]Podklady RZ'!J325</f>
        <v>118.63486600000002</v>
      </c>
      <c r="K25" s="235">
        <f>'[1]Podklady RZ'!K325</f>
        <v>232.66774200000003</v>
      </c>
      <c r="L25" s="158">
        <f>'[1]Podklady RZ'!L325</f>
        <v>380.84490099999982</v>
      </c>
      <c r="M25" s="236">
        <f>'[1]Podklady RZ'!M325</f>
        <v>575.80355600000007</v>
      </c>
      <c r="N25" s="158">
        <f>'[1]Podklady RZ'!N325</f>
        <v>3561.5340110000006</v>
      </c>
      <c r="O25" s="165">
        <f>'[1]Podklady RZ'!O325</f>
        <v>0.16483179461488578</v>
      </c>
      <c r="P25" s="81"/>
      <c r="U25" s="78"/>
    </row>
    <row r="26" spans="1:21" ht="13.5" customHeight="1">
      <c r="A26" s="126" t="s">
        <v>318</v>
      </c>
      <c r="B26" s="233">
        <f>'[1]Podklady RZ'!B326</f>
        <v>762.58148000000006</v>
      </c>
      <c r="C26" s="157">
        <f>'[1]Podklady RZ'!C326</f>
        <v>582.88385599999992</v>
      </c>
      <c r="D26" s="234">
        <f>'[1]Podklady RZ'!D326</f>
        <v>581.08231599999988</v>
      </c>
      <c r="E26" s="233">
        <f>'[1]Podklady RZ'!E326</f>
        <v>412.43935999999997</v>
      </c>
      <c r="F26" s="157">
        <f>'[1]Podklady RZ'!F326</f>
        <v>172.04937000000001</v>
      </c>
      <c r="G26" s="234">
        <f>'[1]Podklady RZ'!G326</f>
        <v>127.87585700000004</v>
      </c>
      <c r="H26" s="233">
        <f>'[1]Podklady RZ'!H326</f>
        <v>115.645324</v>
      </c>
      <c r="I26" s="157">
        <f>'[1]Podklady RZ'!I326</f>
        <v>115.88275499999999</v>
      </c>
      <c r="J26" s="234">
        <f>'[1]Podklady RZ'!J326</f>
        <v>194.38205299999998</v>
      </c>
      <c r="K26" s="233">
        <f>'[1]Podklady RZ'!K326</f>
        <v>294.60794499999997</v>
      </c>
      <c r="L26" s="157">
        <f>'[1]Podklady RZ'!L326</f>
        <v>487.689077</v>
      </c>
      <c r="M26" s="234">
        <f>'[1]Podklady RZ'!M326</f>
        <v>700.4673019999999</v>
      </c>
      <c r="N26" s="157">
        <f>'[1]Podklady RZ'!N326</f>
        <v>4547.586695</v>
      </c>
      <c r="O26" s="164">
        <f>'[1]Podklady RZ'!O326</f>
        <v>6.0803294873887297E-2</v>
      </c>
      <c r="P26" s="10"/>
      <c r="U26" s="8"/>
    </row>
    <row r="27" spans="1:21" ht="12.75" customHeight="1">
      <c r="A27" s="128" t="s">
        <v>301</v>
      </c>
      <c r="B27" s="235">
        <f>'[1]Podklady RZ'!B327</f>
        <v>76.40903200000001</v>
      </c>
      <c r="C27" s="158">
        <f>'[1]Podklady RZ'!C327</f>
        <v>61.689553000000004</v>
      </c>
      <c r="D27" s="236">
        <f>'[1]Podklady RZ'!D327</f>
        <v>62.374838999999994</v>
      </c>
      <c r="E27" s="235">
        <f>'[1]Podklady RZ'!E327</f>
        <v>41.251615999999999</v>
      </c>
      <c r="F27" s="158">
        <f>'[1]Podklady RZ'!F327</f>
        <v>22.396463000000001</v>
      </c>
      <c r="G27" s="236">
        <f>'[1]Podklady RZ'!G327</f>
        <v>19.070271999999999</v>
      </c>
      <c r="H27" s="235">
        <f>'[1]Podklady RZ'!H327</f>
        <v>13.585655000000003</v>
      </c>
      <c r="I27" s="158">
        <f>'[1]Podklady RZ'!I327</f>
        <v>15.087428999999998</v>
      </c>
      <c r="J27" s="236">
        <f>'[1]Podklady RZ'!J327</f>
        <v>20.247240999999999</v>
      </c>
      <c r="K27" s="235">
        <f>'[1]Podklady RZ'!K327</f>
        <v>25.117087000000001</v>
      </c>
      <c r="L27" s="158">
        <f>'[1]Podklady RZ'!L327</f>
        <v>42.989010999999991</v>
      </c>
      <c r="M27" s="236">
        <f>'[1]Podklady RZ'!M327</f>
        <v>60.657410999999996</v>
      </c>
      <c r="N27" s="158">
        <f>'[1]Podklady RZ'!N327</f>
        <v>460.87560899999994</v>
      </c>
      <c r="O27" s="165">
        <f>'[1]Podklady RZ'!O327</f>
        <v>2.253355254925405E-2</v>
      </c>
      <c r="P27" s="81"/>
      <c r="U27" s="8"/>
    </row>
    <row r="28" spans="1:21" ht="12.75" customHeight="1">
      <c r="A28" s="128" t="s">
        <v>302</v>
      </c>
      <c r="B28" s="235">
        <f>'[1]Podklady RZ'!B328</f>
        <v>0.90466000000000002</v>
      </c>
      <c r="C28" s="158">
        <f>'[1]Podklady RZ'!C328</f>
        <v>0.69664000000000004</v>
      </c>
      <c r="D28" s="236">
        <f>'[1]Podklady RZ'!D328</f>
        <v>0.70650999999999997</v>
      </c>
      <c r="E28" s="235">
        <f>'[1]Podklady RZ'!E328</f>
        <v>0.52903999999999995</v>
      </c>
      <c r="F28" s="158">
        <f>'[1]Podklady RZ'!F328</f>
        <v>0.25618000000000002</v>
      </c>
      <c r="G28" s="236">
        <f>'[1]Podklady RZ'!G328</f>
        <v>0.21979000000000001</v>
      </c>
      <c r="H28" s="235">
        <f>'[1]Podklady RZ'!H328</f>
        <v>0.20169000000000001</v>
      </c>
      <c r="I28" s="158">
        <f>'[1]Podklady RZ'!I328</f>
        <v>0.21252000000000001</v>
      </c>
      <c r="J28" s="236">
        <f>'[1]Podklady RZ'!J328</f>
        <v>0.28770999999999997</v>
      </c>
      <c r="K28" s="235">
        <f>'[1]Podklady RZ'!K328</f>
        <v>0.38436999999999999</v>
      </c>
      <c r="L28" s="158">
        <f>'[1]Podklady RZ'!L328</f>
        <v>0.59833000000000003</v>
      </c>
      <c r="M28" s="236">
        <f>'[1]Podklady RZ'!M328</f>
        <v>0.84913000000000005</v>
      </c>
      <c r="N28" s="158">
        <f>'[1]Podklady RZ'!N328</f>
        <v>5.8465699999999998</v>
      </c>
      <c r="O28" s="165">
        <f>'[1]Podklady RZ'!O328</f>
        <v>3.3622450897952865E-3</v>
      </c>
      <c r="P28" s="81"/>
      <c r="U28" s="8"/>
    </row>
    <row r="29" spans="1:21" ht="12.75" customHeight="1">
      <c r="A29" s="128" t="s">
        <v>303</v>
      </c>
      <c r="B29" s="235">
        <f>'[1]Podklady RZ'!B329</f>
        <v>0.107</v>
      </c>
      <c r="C29" s="158">
        <f>'[1]Podklady RZ'!C329</f>
        <v>7.4999999999999997E-2</v>
      </c>
      <c r="D29" s="236">
        <f>'[1]Podklady RZ'!D329</f>
        <v>7.9000000000000001E-2</v>
      </c>
      <c r="E29" s="235">
        <f>'[1]Podklady RZ'!E329</f>
        <v>4.9000000000000002E-2</v>
      </c>
      <c r="F29" s="158">
        <f>'[1]Podklady RZ'!F329</f>
        <v>7.0000000000000001E-3</v>
      </c>
      <c r="G29" s="236">
        <f>'[1]Podklady RZ'!G329</f>
        <v>8.9999999999999993E-3</v>
      </c>
      <c r="H29" s="235">
        <f>'[1]Podklady RZ'!H329</f>
        <v>8.9999999999999993E-3</v>
      </c>
      <c r="I29" s="158">
        <f>'[1]Podklady RZ'!I329</f>
        <v>0.01</v>
      </c>
      <c r="J29" s="236">
        <f>'[1]Podklady RZ'!J329</f>
        <v>2.1000000000000001E-2</v>
      </c>
      <c r="K29" s="235">
        <f>'[1]Podklady RZ'!K329</f>
        <v>3.6999999999999998E-2</v>
      </c>
      <c r="L29" s="158">
        <f>'[1]Podklady RZ'!L329</f>
        <v>7.1999999999999995E-2</v>
      </c>
      <c r="M29" s="236">
        <f>'[1]Podklady RZ'!M329</f>
        <v>0.105</v>
      </c>
      <c r="N29" s="158">
        <f>'[1]Podklady RZ'!N329</f>
        <v>0.58000000000000007</v>
      </c>
      <c r="O29" s="165">
        <f>'[1]Podklady RZ'!O329</f>
        <v>9.6928033593892792E-4</v>
      </c>
      <c r="P29" s="81"/>
      <c r="U29" s="8"/>
    </row>
    <row r="30" spans="1:21" ht="12.75" customHeight="1">
      <c r="A30" s="128" t="s">
        <v>304</v>
      </c>
      <c r="B30" s="235">
        <f>'[1]Podklady RZ'!B330</f>
        <v>9.7000000000000003E-2</v>
      </c>
      <c r="C30" s="158">
        <f>'[1]Podklady RZ'!C330</f>
        <v>5.7000000000000002E-2</v>
      </c>
      <c r="D30" s="236">
        <f>'[1]Podklady RZ'!D330</f>
        <v>5.7000000000000002E-2</v>
      </c>
      <c r="E30" s="235">
        <f>'[1]Podklady RZ'!E330</f>
        <v>0.03</v>
      </c>
      <c r="F30" s="158">
        <f>'[1]Podklady RZ'!F330</f>
        <v>1E-3</v>
      </c>
      <c r="G30" s="236">
        <f>'[1]Podklady RZ'!G330</f>
        <v>0</v>
      </c>
      <c r="H30" s="235">
        <f>'[1]Podklady RZ'!H330</f>
        <v>0</v>
      </c>
      <c r="I30" s="158">
        <f>'[1]Podklady RZ'!I330</f>
        <v>0</v>
      </c>
      <c r="J30" s="236">
        <f>'[1]Podklady RZ'!J330</f>
        <v>0</v>
      </c>
      <c r="K30" s="235">
        <f>'[1]Podklady RZ'!K330</f>
        <v>4.0000000000000001E-3</v>
      </c>
      <c r="L30" s="158">
        <f>'[1]Podklady RZ'!L330</f>
        <v>4.1000000000000002E-2</v>
      </c>
      <c r="M30" s="236">
        <f>'[1]Podklady RZ'!M330</f>
        <v>7.0000000000000007E-2</v>
      </c>
      <c r="N30" s="158">
        <f>'[1]Podklady RZ'!N330</f>
        <v>0.35699999999999998</v>
      </c>
      <c r="O30" s="165">
        <f>'[1]Podklady RZ'!O330</f>
        <v>1.7282820853802136E-3</v>
      </c>
      <c r="P30" s="81"/>
    </row>
    <row r="31" spans="1:21">
      <c r="A31" s="128" t="s">
        <v>305</v>
      </c>
      <c r="B31" s="235">
        <f>'[1]Podklady RZ'!B331</f>
        <v>6.2683759999999991</v>
      </c>
      <c r="C31" s="158">
        <f>'[1]Podklady RZ'!C331</f>
        <v>7.5419960000000001</v>
      </c>
      <c r="D31" s="236">
        <f>'[1]Podklady RZ'!D331</f>
        <v>6.9112999999999998</v>
      </c>
      <c r="E31" s="235">
        <f>'[1]Podklady RZ'!E331</f>
        <v>5.373272</v>
      </c>
      <c r="F31" s="158">
        <f>'[1]Podklady RZ'!F331</f>
        <v>5.1565109999999992</v>
      </c>
      <c r="G31" s="236">
        <f>'[1]Podklady RZ'!G331</f>
        <v>3.1426000000000003</v>
      </c>
      <c r="H31" s="235">
        <f>'[1]Podklady RZ'!H331</f>
        <v>3.1223000000000001</v>
      </c>
      <c r="I31" s="158">
        <f>'[1]Podklady RZ'!I331</f>
        <v>2.9347000000000003</v>
      </c>
      <c r="J31" s="236">
        <f>'[1]Podklady RZ'!J331</f>
        <v>3.9665949999999999</v>
      </c>
      <c r="K31" s="235">
        <f>'[1]Podklady RZ'!K331</f>
        <v>7.8037960000000002</v>
      </c>
      <c r="L31" s="158">
        <f>'[1]Podklady RZ'!L331</f>
        <v>7.8565800000000001</v>
      </c>
      <c r="M31" s="236">
        <f>'[1]Podklady RZ'!M331</f>
        <v>7.9530799999999999</v>
      </c>
      <c r="N31" s="158">
        <f>'[1]Podklady RZ'!N331</f>
        <v>68.031105999999994</v>
      </c>
      <c r="O31" s="165">
        <f>'[1]Podklady RZ'!O331</f>
        <v>0.1751438716276118</v>
      </c>
      <c r="P31" s="81"/>
    </row>
    <row r="32" spans="1:21">
      <c r="A32" s="128" t="s">
        <v>306</v>
      </c>
      <c r="B32" s="235">
        <f>'[1]Podklady RZ'!B332</f>
        <v>286.85978400000005</v>
      </c>
      <c r="C32" s="158">
        <f>'[1]Podklady RZ'!C332</f>
        <v>217.59370899999993</v>
      </c>
      <c r="D32" s="236">
        <f>'[1]Podklady RZ'!D332</f>
        <v>215.066429</v>
      </c>
      <c r="E32" s="235">
        <f>'[1]Podklady RZ'!E332</f>
        <v>234.78765199999998</v>
      </c>
      <c r="F32" s="158">
        <f>'[1]Podklady RZ'!F332</f>
        <v>100.00034000000001</v>
      </c>
      <c r="G32" s="236">
        <f>'[1]Podklady RZ'!G332</f>
        <v>76.807784000000026</v>
      </c>
      <c r="H32" s="235">
        <f>'[1]Podklady RZ'!H332</f>
        <v>74.660493000000002</v>
      </c>
      <c r="I32" s="158">
        <f>'[1]Podklady RZ'!I332</f>
        <v>72.493832999999995</v>
      </c>
      <c r="J32" s="236">
        <f>'[1]Podklady RZ'!J332</f>
        <v>116.36032999999998</v>
      </c>
      <c r="K32" s="235">
        <f>'[1]Podklady RZ'!K332</f>
        <v>175.04756499999999</v>
      </c>
      <c r="L32" s="158">
        <f>'[1]Podklady RZ'!L332</f>
        <v>279.14770699999997</v>
      </c>
      <c r="M32" s="236">
        <f>'[1]Podklady RZ'!M332</f>
        <v>418.65210299999995</v>
      </c>
      <c r="N32" s="158">
        <f>'[1]Podklady RZ'!N332</f>
        <v>2267.4777290000002</v>
      </c>
      <c r="O32" s="165">
        <f>'[1]Podklady RZ'!O332</f>
        <v>7.0224511404151591E-2</v>
      </c>
      <c r="P32" s="81"/>
    </row>
    <row r="33" spans="1:16">
      <c r="A33" s="128" t="s">
        <v>307</v>
      </c>
      <c r="B33" s="235">
        <f>'[1]Podklady RZ'!B333</f>
        <v>132.80781800000003</v>
      </c>
      <c r="C33" s="158">
        <f>'[1]Podklady RZ'!C333</f>
        <v>99.514397000000002</v>
      </c>
      <c r="D33" s="236">
        <f>'[1]Podklady RZ'!D333</f>
        <v>98.372509999999991</v>
      </c>
      <c r="E33" s="235">
        <f>'[1]Podklady RZ'!E333</f>
        <v>68.302459000000013</v>
      </c>
      <c r="F33" s="158">
        <f>'[1]Podklady RZ'!F333</f>
        <v>24.036675000000006</v>
      </c>
      <c r="G33" s="236">
        <f>'[1]Podklady RZ'!G333</f>
        <v>16.109801000000001</v>
      </c>
      <c r="H33" s="235">
        <f>'[1]Podklady RZ'!H333</f>
        <v>14.580815999999999</v>
      </c>
      <c r="I33" s="158">
        <f>'[1]Podklady RZ'!I333</f>
        <v>14.837954000000002</v>
      </c>
      <c r="J33" s="236">
        <f>'[1]Podklady RZ'!J333</f>
        <v>28.317012999999996</v>
      </c>
      <c r="K33" s="235">
        <f>'[1]Podklady RZ'!K333</f>
        <v>46.174851000000004</v>
      </c>
      <c r="L33" s="158">
        <f>'[1]Podklady RZ'!L333</f>
        <v>82.60984599999999</v>
      </c>
      <c r="M33" s="236">
        <f>'[1]Podklady RZ'!M333</f>
        <v>115.39680800000001</v>
      </c>
      <c r="N33" s="158">
        <f>'[1]Podklady RZ'!N333</f>
        <v>741.06094799999994</v>
      </c>
      <c r="O33" s="165">
        <f>'[1]Podklady RZ'!O333</f>
        <v>4.3322846338553191E-2</v>
      </c>
      <c r="P33" s="81"/>
    </row>
    <row r="34" spans="1:16">
      <c r="A34" s="128" t="s">
        <v>240</v>
      </c>
      <c r="B34" s="235">
        <f>'[1]Podklady RZ'!B334</f>
        <v>259.12781000000001</v>
      </c>
      <c r="C34" s="158">
        <f>'[1]Podklady RZ'!C334</f>
        <v>195.71556100000001</v>
      </c>
      <c r="D34" s="236">
        <f>'[1]Podklady RZ'!D334</f>
        <v>197.51472799999996</v>
      </c>
      <c r="E34" s="235">
        <f>'[1]Podklady RZ'!E334</f>
        <v>62.116320999999999</v>
      </c>
      <c r="F34" s="158">
        <f>'[1]Podklady RZ'!F334</f>
        <v>20.195200999999997</v>
      </c>
      <c r="G34" s="236">
        <f>'[1]Podklady RZ'!G334</f>
        <v>12.51661</v>
      </c>
      <c r="H34" s="235">
        <f>'[1]Podklady RZ'!H334</f>
        <v>9.4853699999999996</v>
      </c>
      <c r="I34" s="158">
        <f>'[1]Podklady RZ'!I334</f>
        <v>10.306319</v>
      </c>
      <c r="J34" s="236">
        <f>'[1]Podklady RZ'!J334</f>
        <v>25.182164</v>
      </c>
      <c r="K34" s="235">
        <f>'[1]Podklady RZ'!K334</f>
        <v>40.039276000000001</v>
      </c>
      <c r="L34" s="158">
        <f>'[1]Podklady RZ'!L334</f>
        <v>74.374603000000008</v>
      </c>
      <c r="M34" s="236">
        <f>'[1]Podklady RZ'!M334</f>
        <v>96.78376999999999</v>
      </c>
      <c r="N34" s="158">
        <f>'[1]Podklady RZ'!N334</f>
        <v>1003.3577330000001</v>
      </c>
      <c r="O34" s="165">
        <f>'[1]Podklady RZ'!O334</f>
        <v>0.49865417389356381</v>
      </c>
      <c r="P34" s="81"/>
    </row>
    <row r="35" spans="1:16" ht="12"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4.5792526304564457E-2</v>
      </c>
    </row>
    <row r="40" spans="1:16">
      <c r="B40" s="1"/>
      <c r="C40" s="1"/>
      <c r="D40" s="1"/>
      <c r="M40" s="10" t="s">
        <v>219</v>
      </c>
      <c r="N40" s="84">
        <f>O8</f>
        <v>4.8177541996750325E-2</v>
      </c>
    </row>
    <row r="41" spans="1:16">
      <c r="B41" s="8"/>
      <c r="C41" s="8"/>
      <c r="D41" s="8"/>
      <c r="M41" s="10" t="s">
        <v>223</v>
      </c>
      <c r="N41" s="84">
        <f>O9</f>
        <v>6.307200713757552E-2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{863E4D9F-0E73-4BFA-B242-ADA87C734717}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863E4D9F-0E73-4BFA-B242-ADA87C734717}">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323</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RZ'!B342</f>
        <v>2833.8580000000002</v>
      </c>
      <c r="C7" s="157">
        <f>'[1]Podklady RZ'!C342</f>
        <v>2833.8580000000002</v>
      </c>
      <c r="D7" s="234">
        <f>'[1]Podklady RZ'!D342</f>
        <v>2833.8580000000002</v>
      </c>
      <c r="E7" s="233">
        <f>'[1]Podklady RZ'!E342</f>
        <v>2824.6530000000002</v>
      </c>
      <c r="F7" s="157">
        <f>'[1]Podklady RZ'!F342</f>
        <v>2824.6530000000002</v>
      </c>
      <c r="G7" s="234">
        <f>'[1]Podklady RZ'!G342</f>
        <v>2824.6530000000002</v>
      </c>
      <c r="H7" s="157">
        <f>'[1]Podklady RZ'!H342</f>
        <v>2824.6530000000002</v>
      </c>
      <c r="I7" s="157">
        <f>'[1]Podklady RZ'!I342</f>
        <v>2824.6530000000002</v>
      </c>
      <c r="J7" s="157">
        <f>'[1]Podklady RZ'!J342</f>
        <v>2824.6530000000002</v>
      </c>
      <c r="K7" s="233">
        <f>'[1]Podklady RZ'!K342</f>
        <v>2824.6530000000002</v>
      </c>
      <c r="L7" s="157">
        <f>'[1]Podklady RZ'!L342</f>
        <v>2824.6530000000002</v>
      </c>
      <c r="M7" s="234">
        <f>'[1]Podklady RZ'!M342</f>
        <v>2824.6250000000005</v>
      </c>
      <c r="N7" s="157">
        <f>'[1]Podklady RZ'!N342</f>
        <v>2824.6250000000005</v>
      </c>
      <c r="O7" s="163">
        <f>'[1]Podklady RZ'!O342</f>
        <v>7.4126910450028269E-2</v>
      </c>
      <c r="P7" s="10"/>
      <c r="U7" s="56"/>
    </row>
    <row r="8" spans="1:21">
      <c r="A8" s="125" t="s">
        <v>315</v>
      </c>
      <c r="B8" s="233">
        <f>'[1]Podklady RZ'!B343</f>
        <v>1101.5153939999998</v>
      </c>
      <c r="C8" s="157">
        <f>'[1]Podklady RZ'!C343</f>
        <v>1013.0044139999998</v>
      </c>
      <c r="D8" s="234">
        <f>'[1]Podklady RZ'!D343</f>
        <v>1071.6179819999995</v>
      </c>
      <c r="E8" s="233">
        <f>'[1]Podklady RZ'!E343</f>
        <v>970.54224399999998</v>
      </c>
      <c r="F8" s="157">
        <f>'[1]Podklady RZ'!F343</f>
        <v>761.58580400000028</v>
      </c>
      <c r="G8" s="234">
        <f>'[1]Podklady RZ'!G343</f>
        <v>620.00868199999991</v>
      </c>
      <c r="H8" s="157">
        <f>'[1]Podklady RZ'!H343</f>
        <v>315.4058179999999</v>
      </c>
      <c r="I8" s="157">
        <f>'[1]Podklady RZ'!I343</f>
        <v>345.34236799999996</v>
      </c>
      <c r="J8" s="157">
        <f>'[1]Podklady RZ'!J343</f>
        <v>446.6964210000001</v>
      </c>
      <c r="K8" s="233">
        <f>'[1]Podklady RZ'!K343</f>
        <v>766.66292900000008</v>
      </c>
      <c r="L8" s="157">
        <f>'[1]Podklady RZ'!L343</f>
        <v>920.79849900000011</v>
      </c>
      <c r="M8" s="234">
        <f>'[1]Podklady RZ'!M343</f>
        <v>1102.7729460000003</v>
      </c>
      <c r="N8" s="157">
        <f>'[1]Podklady RZ'!N343</f>
        <v>9435.953501</v>
      </c>
      <c r="O8" s="163">
        <f>'[1]Podklady RZ'!O343</f>
        <v>6.245110235882672E-2</v>
      </c>
      <c r="P8" s="10"/>
      <c r="U8" s="56"/>
    </row>
    <row r="9" spans="1:21">
      <c r="A9" s="125" t="s">
        <v>316</v>
      </c>
      <c r="B9" s="233">
        <f>'[1]Podklady RZ'!B344</f>
        <v>459.45558600000004</v>
      </c>
      <c r="C9" s="157">
        <f>'[1]Podklady RZ'!C344</f>
        <v>388.60990900000002</v>
      </c>
      <c r="D9" s="234">
        <f>'[1]Podklady RZ'!D344</f>
        <v>386.97965299999998</v>
      </c>
      <c r="E9" s="233">
        <f>'[1]Podklady RZ'!E344</f>
        <v>312.82591600000001</v>
      </c>
      <c r="F9" s="157">
        <f>'[1]Podklady RZ'!F344</f>
        <v>157.61672199999998</v>
      </c>
      <c r="G9" s="234">
        <f>'[1]Podklady RZ'!G344</f>
        <v>104.125484</v>
      </c>
      <c r="H9" s="157">
        <f>'[1]Podklady RZ'!H344</f>
        <v>97.407905</v>
      </c>
      <c r="I9" s="157">
        <f>'[1]Podklady RZ'!I344</f>
        <v>93.710223999999997</v>
      </c>
      <c r="J9" s="157">
        <f>'[1]Podklady RZ'!J344</f>
        <v>171.64351899999997</v>
      </c>
      <c r="K9" s="233">
        <f>'[1]Podklady RZ'!K344</f>
        <v>257.53848400000004</v>
      </c>
      <c r="L9" s="157">
        <f>'[1]Podklady RZ'!L344</f>
        <v>359.20968899999997</v>
      </c>
      <c r="M9" s="234">
        <f>'[1]Podklady RZ'!M344</f>
        <v>469.21629200000001</v>
      </c>
      <c r="N9" s="157">
        <f>'[1]Podklady RZ'!N344</f>
        <v>3258.339383</v>
      </c>
      <c r="O9" s="164">
        <f>'[1]Podklady RZ'!O344</f>
        <v>3.9701959711987561E-2</v>
      </c>
      <c r="P9" s="81"/>
      <c r="U9" s="83"/>
    </row>
    <row r="10" spans="1:21">
      <c r="A10" s="128" t="s">
        <v>227</v>
      </c>
      <c r="B10" s="235">
        <f>'[1]Podklady RZ'!B345</f>
        <v>47.299807000000001</v>
      </c>
      <c r="C10" s="158">
        <f>'[1]Podklady RZ'!C345</f>
        <v>39.690615999999999</v>
      </c>
      <c r="D10" s="236">
        <f>'[1]Podklady RZ'!D345</f>
        <v>43.654748000000005</v>
      </c>
      <c r="E10" s="235">
        <f>'[1]Podklady RZ'!E345</f>
        <v>46.204988</v>
      </c>
      <c r="F10" s="158">
        <f>'[1]Podklady RZ'!F345</f>
        <v>20.884195999999999</v>
      </c>
      <c r="G10" s="236">
        <f>'[1]Podklady RZ'!G345</f>
        <v>14.049620999999998</v>
      </c>
      <c r="H10" s="158">
        <f>'[1]Podklady RZ'!H345</f>
        <v>12.641253000000003</v>
      </c>
      <c r="I10" s="158">
        <f>'[1]Podklady RZ'!I345</f>
        <v>9.6376969999999993</v>
      </c>
      <c r="J10" s="158">
        <f>'[1]Podklady RZ'!J345</f>
        <v>21.089721000000001</v>
      </c>
      <c r="K10" s="235">
        <f>'[1]Podklady RZ'!K345</f>
        <v>36.451597999999997</v>
      </c>
      <c r="L10" s="158">
        <f>'[1]Podklady RZ'!L345</f>
        <v>31.892616</v>
      </c>
      <c r="M10" s="236">
        <f>'[1]Podklady RZ'!M345</f>
        <v>38.262774999999991</v>
      </c>
      <c r="N10" s="158">
        <f>'[1]Podklady RZ'!N345</f>
        <v>361.759636</v>
      </c>
      <c r="O10" s="165">
        <f>'[1]Podklady RZ'!O345</f>
        <v>4.7883036529017119E-2</v>
      </c>
      <c r="P10" s="81"/>
      <c r="U10" s="97"/>
    </row>
    <row r="11" spans="1:21">
      <c r="A11" s="128" t="s">
        <v>228</v>
      </c>
      <c r="B11" s="235">
        <f>'[1]Podklady RZ'!B346</f>
        <v>0.77100000000000002</v>
      </c>
      <c r="C11" s="158">
        <f>'[1]Podklady RZ'!C346</f>
        <v>0.72</v>
      </c>
      <c r="D11" s="236">
        <f>'[1]Podklady RZ'!D346</f>
        <v>0.68300000000000005</v>
      </c>
      <c r="E11" s="235">
        <f>'[1]Podklady RZ'!E346</f>
        <v>0.73899999999999999</v>
      </c>
      <c r="F11" s="158">
        <f>'[1]Podklady RZ'!F346</f>
        <v>0.19</v>
      </c>
      <c r="G11" s="236">
        <f>'[1]Podklady RZ'!G346</f>
        <v>0.246</v>
      </c>
      <c r="H11" s="158">
        <f>'[1]Podklady RZ'!H346</f>
        <v>8.8999999999999996E-2</v>
      </c>
      <c r="I11" s="158">
        <f>'[1]Podklady RZ'!I346</f>
        <v>0.23499999999999999</v>
      </c>
      <c r="J11" s="158">
        <f>'[1]Podklady RZ'!J346</f>
        <v>0.53900000000000003</v>
      </c>
      <c r="K11" s="235">
        <f>'[1]Podklady RZ'!K346</f>
        <v>0.439</v>
      </c>
      <c r="L11" s="158">
        <f>'[1]Podklady RZ'!L346</f>
        <v>0.48</v>
      </c>
      <c r="M11" s="236">
        <f>'[1]Podklady RZ'!M346</f>
        <v>0.752</v>
      </c>
      <c r="N11" s="158">
        <f>'[1]Podklady RZ'!N346</f>
        <v>5.883</v>
      </c>
      <c r="O11" s="165">
        <f>'[1]Podklady RZ'!O346</f>
        <v>9.7642008076824736E-3</v>
      </c>
      <c r="P11" s="81"/>
      <c r="U11" s="97"/>
    </row>
    <row r="12" spans="1:21">
      <c r="A12" s="128" t="s">
        <v>229</v>
      </c>
      <c r="B12" s="235">
        <f>'[1]Podklady RZ'!B347</f>
        <v>0</v>
      </c>
      <c r="C12" s="158">
        <f>'[1]Podklady RZ'!C347</f>
        <v>0</v>
      </c>
      <c r="D12" s="236">
        <f>'[1]Podklady RZ'!D347</f>
        <v>0</v>
      </c>
      <c r="E12" s="235">
        <f>'[1]Podklady RZ'!E347</f>
        <v>0</v>
      </c>
      <c r="F12" s="158">
        <f>'[1]Podklady RZ'!F347</f>
        <v>0</v>
      </c>
      <c r="G12" s="236">
        <f>'[1]Podklady RZ'!G347</f>
        <v>0</v>
      </c>
      <c r="H12" s="158">
        <f>'[1]Podklady RZ'!H347</f>
        <v>0</v>
      </c>
      <c r="I12" s="158">
        <f>'[1]Podklady RZ'!I347</f>
        <v>0</v>
      </c>
      <c r="J12" s="158">
        <f>'[1]Podklady RZ'!J347</f>
        <v>0</v>
      </c>
      <c r="K12" s="235">
        <f>'[1]Podklady RZ'!K347</f>
        <v>0</v>
      </c>
      <c r="L12" s="158">
        <f>'[1]Podklady RZ'!L347</f>
        <v>0</v>
      </c>
      <c r="M12" s="236">
        <f>'[1]Podklady RZ'!M347</f>
        <v>0</v>
      </c>
      <c r="N12" s="158">
        <f>'[1]Podklady RZ'!N347</f>
        <v>0</v>
      </c>
      <c r="O12" s="165">
        <f>'[1]Podklady RZ'!O347</f>
        <v>0</v>
      </c>
      <c r="P12" s="81"/>
      <c r="U12" s="97"/>
    </row>
    <row r="13" spans="1:21">
      <c r="A13" s="128" t="s">
        <v>230</v>
      </c>
      <c r="B13" s="235">
        <f>'[1]Podklady RZ'!B348</f>
        <v>0</v>
      </c>
      <c r="C13" s="158">
        <f>'[1]Podklady RZ'!C348</f>
        <v>0</v>
      </c>
      <c r="D13" s="236">
        <f>'[1]Podklady RZ'!D348</f>
        <v>0</v>
      </c>
      <c r="E13" s="235">
        <f>'[1]Podklady RZ'!E348</f>
        <v>0</v>
      </c>
      <c r="F13" s="158">
        <f>'[1]Podklady RZ'!F348</f>
        <v>0</v>
      </c>
      <c r="G13" s="236">
        <f>'[1]Podklady RZ'!G348</f>
        <v>0</v>
      </c>
      <c r="H13" s="158">
        <f>'[1]Podklady RZ'!H348</f>
        <v>0</v>
      </c>
      <c r="I13" s="158">
        <f>'[1]Podklady RZ'!I348</f>
        <v>0</v>
      </c>
      <c r="J13" s="158">
        <f>'[1]Podklady RZ'!J348</f>
        <v>0</v>
      </c>
      <c r="K13" s="235">
        <f>'[1]Podklady RZ'!K348</f>
        <v>0</v>
      </c>
      <c r="L13" s="158">
        <f>'[1]Podklady RZ'!L348</f>
        <v>0</v>
      </c>
      <c r="M13" s="236">
        <f>'[1]Podklady RZ'!M348</f>
        <v>0</v>
      </c>
      <c r="N13" s="158">
        <f>'[1]Podklady RZ'!N348</f>
        <v>0</v>
      </c>
      <c r="O13" s="165">
        <f>'[1]Podklady RZ'!O348</f>
        <v>0</v>
      </c>
      <c r="P13" s="81"/>
      <c r="U13" s="97"/>
    </row>
    <row r="14" spans="1:21">
      <c r="A14" s="128" t="s">
        <v>231</v>
      </c>
      <c r="B14" s="235">
        <f>'[1]Podklady RZ'!B349</f>
        <v>0.51383999999999996</v>
      </c>
      <c r="C14" s="158">
        <f>'[1]Podklady RZ'!C349</f>
        <v>0.47832999999999998</v>
      </c>
      <c r="D14" s="236">
        <f>'[1]Podklady RZ'!D349</f>
        <v>0.50117</v>
      </c>
      <c r="E14" s="235">
        <f>'[1]Podklady RZ'!E349</f>
        <v>0.48214999999999997</v>
      </c>
      <c r="F14" s="158">
        <f>'[1]Podklady RZ'!F349</f>
        <v>0.37154000000000004</v>
      </c>
      <c r="G14" s="236">
        <f>'[1]Podklady RZ'!G349</f>
        <v>0.33672000000000002</v>
      </c>
      <c r="H14" s="158">
        <f>'[1]Podklady RZ'!H349</f>
        <v>0.32206000000000001</v>
      </c>
      <c r="I14" s="158">
        <f>'[1]Podklady RZ'!I349</f>
        <v>0.33703</v>
      </c>
      <c r="J14" s="158">
        <f>'[1]Podklady RZ'!J349</f>
        <v>0.32883999999999997</v>
      </c>
      <c r="K14" s="235">
        <f>'[1]Podklady RZ'!K349</f>
        <v>0.38517000000000001</v>
      </c>
      <c r="L14" s="158">
        <f>'[1]Podklady RZ'!L349</f>
        <v>0.31733</v>
      </c>
      <c r="M14" s="236">
        <f>'[1]Podklady RZ'!M349</f>
        <v>0.49137000000000003</v>
      </c>
      <c r="N14" s="158">
        <f>'[1]Podklady RZ'!N349</f>
        <v>4.8655499999999998</v>
      </c>
      <c r="O14" s="165">
        <f>'[1]Podklady RZ'!O349</f>
        <v>6.3902193336354857E-2</v>
      </c>
      <c r="P14" s="81"/>
      <c r="U14" s="97"/>
    </row>
    <row r="15" spans="1:21">
      <c r="A15" s="128" t="s">
        <v>232</v>
      </c>
      <c r="B15" s="235">
        <f>'[1]Podklady RZ'!B350</f>
        <v>2.0499999999999997E-3</v>
      </c>
      <c r="C15" s="158">
        <f>'[1]Podklady RZ'!C350</f>
        <v>5.0099999999999997E-3</v>
      </c>
      <c r="D15" s="236">
        <f>'[1]Podklady RZ'!D350</f>
        <v>2.0539999999999999E-2</v>
      </c>
      <c r="E15" s="235">
        <f>'[1]Podklady RZ'!E350</f>
        <v>1.618E-2</v>
      </c>
      <c r="F15" s="158">
        <f>'[1]Podklady RZ'!F350</f>
        <v>2.5479999999999999E-2</v>
      </c>
      <c r="G15" s="236">
        <f>'[1]Podklady RZ'!G350</f>
        <v>2.5689999999999998E-2</v>
      </c>
      <c r="H15" s="158">
        <f>'[1]Podklady RZ'!H350</f>
        <v>2.1310000000000003E-2</v>
      </c>
      <c r="I15" s="158">
        <f>'[1]Podklady RZ'!I350</f>
        <v>2.2179999999999998E-2</v>
      </c>
      <c r="J15" s="158">
        <f>'[1]Podklady RZ'!J350</f>
        <v>1.0230000000000001E-2</v>
      </c>
      <c r="K15" s="235">
        <f>'[1]Podklady RZ'!K350</f>
        <v>8.6E-3</v>
      </c>
      <c r="L15" s="158">
        <f>'[1]Podklady RZ'!L350</f>
        <v>3.1700000000000001E-3</v>
      </c>
      <c r="M15" s="236">
        <f>'[1]Podklady RZ'!M350</f>
        <v>8.3999999999999993E-4</v>
      </c>
      <c r="N15" s="158">
        <f>'[1]Podklady RZ'!N350</f>
        <v>0.16128000000000001</v>
      </c>
      <c r="O15" s="165">
        <f>'[1]Podklady RZ'!O350</f>
        <v>0.25199606256152252</v>
      </c>
      <c r="P15" s="81"/>
      <c r="U15" s="97"/>
    </row>
    <row r="16" spans="1:21">
      <c r="A16" s="128" t="s">
        <v>233</v>
      </c>
      <c r="B16" s="235">
        <f>'[1]Podklady RZ'!B351</f>
        <v>304.50551000000002</v>
      </c>
      <c r="C16" s="158">
        <f>'[1]Podklady RZ'!C351</f>
        <v>259.94681300000002</v>
      </c>
      <c r="D16" s="236">
        <f>'[1]Podklady RZ'!D351</f>
        <v>260.56130100000001</v>
      </c>
      <c r="E16" s="235">
        <f>'[1]Podklady RZ'!E351</f>
        <v>203.501384</v>
      </c>
      <c r="F16" s="158">
        <f>'[1]Podklady RZ'!F351</f>
        <v>109.43683100000001</v>
      </c>
      <c r="G16" s="236">
        <f>'[1]Podklady RZ'!G351</f>
        <v>72.180605999999997</v>
      </c>
      <c r="H16" s="158">
        <f>'[1]Podklady RZ'!H351</f>
        <v>68.486699999999999</v>
      </c>
      <c r="I16" s="158">
        <f>'[1]Podklady RZ'!I351</f>
        <v>64.991129999999998</v>
      </c>
      <c r="J16" s="158">
        <f>'[1]Podklady RZ'!J351</f>
        <v>123.135093</v>
      </c>
      <c r="K16" s="235">
        <f>'[1]Podklady RZ'!K351</f>
        <v>179.73012100000003</v>
      </c>
      <c r="L16" s="158">
        <f>'[1]Podklady RZ'!L351</f>
        <v>259.284651</v>
      </c>
      <c r="M16" s="236">
        <f>'[1]Podklady RZ'!M351</f>
        <v>329.41234100000003</v>
      </c>
      <c r="N16" s="158">
        <f>'[1]Podklady RZ'!N351</f>
        <v>2235.1724809999996</v>
      </c>
      <c r="O16" s="165">
        <f>'[1]Podklady RZ'!O351</f>
        <v>6.155548365981281E-2</v>
      </c>
      <c r="P16" s="81"/>
      <c r="U16" s="97"/>
    </row>
    <row r="17" spans="1:21">
      <c r="A17" s="128" t="s">
        <v>234</v>
      </c>
      <c r="B17" s="235">
        <f>'[1]Podklady RZ'!B352</f>
        <v>0</v>
      </c>
      <c r="C17" s="158">
        <f>'[1]Podklady RZ'!C352</f>
        <v>0</v>
      </c>
      <c r="D17" s="236">
        <f>'[1]Podklady RZ'!D352</f>
        <v>0</v>
      </c>
      <c r="E17" s="235">
        <f>'[1]Podklady RZ'!E352</f>
        <v>0</v>
      </c>
      <c r="F17" s="158">
        <f>'[1]Podklady RZ'!F352</f>
        <v>0</v>
      </c>
      <c r="G17" s="236">
        <f>'[1]Podklady RZ'!G352</f>
        <v>0</v>
      </c>
      <c r="H17" s="158">
        <f>'[1]Podklady RZ'!H352</f>
        <v>0</v>
      </c>
      <c r="I17" s="158">
        <f>'[1]Podklady RZ'!I352</f>
        <v>0</v>
      </c>
      <c r="J17" s="158">
        <f>'[1]Podklady RZ'!J352</f>
        <v>0</v>
      </c>
      <c r="K17" s="235">
        <f>'[1]Podklady RZ'!K352</f>
        <v>0</v>
      </c>
      <c r="L17" s="158">
        <f>'[1]Podklady RZ'!L352</f>
        <v>0</v>
      </c>
      <c r="M17" s="236">
        <f>'[1]Podklady RZ'!M352</f>
        <v>0</v>
      </c>
      <c r="N17" s="158">
        <f>'[1]Podklady RZ'!N352</f>
        <v>0</v>
      </c>
      <c r="O17" s="165">
        <f>'[1]Podklady RZ'!O352</f>
        <v>0</v>
      </c>
      <c r="P17" s="81"/>
      <c r="U17" s="97"/>
    </row>
    <row r="18" spans="1:21">
      <c r="A18" s="128" t="s">
        <v>235</v>
      </c>
      <c r="B18" s="235">
        <f>'[1]Podklady RZ'!B353</f>
        <v>0</v>
      </c>
      <c r="C18" s="158">
        <f>'[1]Podklady RZ'!C353</f>
        <v>0</v>
      </c>
      <c r="D18" s="236">
        <f>'[1]Podklady RZ'!D353</f>
        <v>0</v>
      </c>
      <c r="E18" s="235">
        <f>'[1]Podklady RZ'!E353</f>
        <v>0</v>
      </c>
      <c r="F18" s="158">
        <f>'[1]Podklady RZ'!F353</f>
        <v>0</v>
      </c>
      <c r="G18" s="236">
        <f>'[1]Podklady RZ'!G353</f>
        <v>0</v>
      </c>
      <c r="H18" s="158">
        <f>'[1]Podklady RZ'!H353</f>
        <v>0</v>
      </c>
      <c r="I18" s="158">
        <f>'[1]Podklady RZ'!I353</f>
        <v>0</v>
      </c>
      <c r="J18" s="158">
        <f>'[1]Podklady RZ'!J353</f>
        <v>0</v>
      </c>
      <c r="K18" s="235">
        <f>'[1]Podklady RZ'!K353</f>
        <v>0</v>
      </c>
      <c r="L18" s="158">
        <f>'[1]Podklady RZ'!L353</f>
        <v>0</v>
      </c>
      <c r="M18" s="236">
        <f>'[1]Podklady RZ'!M353</f>
        <v>0</v>
      </c>
      <c r="N18" s="158">
        <f>'[1]Podklady RZ'!N353</f>
        <v>0</v>
      </c>
      <c r="O18" s="165">
        <f>'[1]Podklady RZ'!O353</f>
        <v>0</v>
      </c>
      <c r="P18" s="81"/>
      <c r="U18" s="97"/>
    </row>
    <row r="19" spans="1:21">
      <c r="A19" s="128" t="s">
        <v>236</v>
      </c>
      <c r="B19" s="235">
        <f>'[1]Podklady RZ'!B354</f>
        <v>0</v>
      </c>
      <c r="C19" s="158">
        <f>'[1]Podklady RZ'!C354</f>
        <v>0</v>
      </c>
      <c r="D19" s="236">
        <f>'[1]Podklady RZ'!D354</f>
        <v>0</v>
      </c>
      <c r="E19" s="235">
        <f>'[1]Podklady RZ'!E354</f>
        <v>0</v>
      </c>
      <c r="F19" s="158">
        <f>'[1]Podklady RZ'!F354</f>
        <v>2.9899999999999999E-2</v>
      </c>
      <c r="G19" s="236">
        <f>'[1]Podklady RZ'!G354</f>
        <v>3.9899999999999998E-2</v>
      </c>
      <c r="H19" s="158">
        <f>'[1]Podklady RZ'!H354</f>
        <v>4.0600000000000004E-2</v>
      </c>
      <c r="I19" s="158">
        <f>'[1]Podklady RZ'!I354</f>
        <v>4.48E-2</v>
      </c>
      <c r="J19" s="158">
        <f>'[1]Podklady RZ'!J354</f>
        <v>3.0800000000000001E-2</v>
      </c>
      <c r="K19" s="235">
        <f>'[1]Podklady RZ'!K354</f>
        <v>2.3100000000000002E-2</v>
      </c>
      <c r="L19" s="158">
        <f>'[1]Podklady RZ'!L354</f>
        <v>0</v>
      </c>
      <c r="M19" s="236">
        <f>'[1]Podklady RZ'!M354</f>
        <v>0</v>
      </c>
      <c r="N19" s="158">
        <f>'[1]Podklady RZ'!N354</f>
        <v>0.20910000000000001</v>
      </c>
      <c r="O19" s="165">
        <f>'[1]Podklady RZ'!O354</f>
        <v>2.5422069359436688E-4</v>
      </c>
      <c r="P19" s="81"/>
      <c r="U19" s="97"/>
    </row>
    <row r="20" spans="1:21">
      <c r="A20" s="128" t="s">
        <v>237</v>
      </c>
      <c r="B20" s="235">
        <f>'[1]Podklady RZ'!B355</f>
        <v>0</v>
      </c>
      <c r="C20" s="158">
        <f>'[1]Podklady RZ'!C355</f>
        <v>0</v>
      </c>
      <c r="D20" s="236">
        <f>'[1]Podklady RZ'!D355</f>
        <v>0</v>
      </c>
      <c r="E20" s="235">
        <f>'[1]Podklady RZ'!E355</f>
        <v>0</v>
      </c>
      <c r="F20" s="158">
        <f>'[1]Podklady RZ'!F355</f>
        <v>0</v>
      </c>
      <c r="G20" s="236">
        <f>'[1]Podklady RZ'!G355</f>
        <v>0</v>
      </c>
      <c r="H20" s="158">
        <f>'[1]Podklady RZ'!H355</f>
        <v>0</v>
      </c>
      <c r="I20" s="158">
        <f>'[1]Podklady RZ'!I355</f>
        <v>0</v>
      </c>
      <c r="J20" s="158">
        <f>'[1]Podklady RZ'!J355</f>
        <v>0</v>
      </c>
      <c r="K20" s="235">
        <f>'[1]Podklady RZ'!K355</f>
        <v>0</v>
      </c>
      <c r="L20" s="158">
        <f>'[1]Podklady RZ'!L355</f>
        <v>0</v>
      </c>
      <c r="M20" s="236">
        <f>'[1]Podklady RZ'!M355</f>
        <v>0</v>
      </c>
      <c r="N20" s="158">
        <f>'[1]Podklady RZ'!N355</f>
        <v>0</v>
      </c>
      <c r="O20" s="165">
        <f>'[1]Podklady RZ'!O355</f>
        <v>0</v>
      </c>
      <c r="P20" s="81"/>
      <c r="U20" s="97"/>
    </row>
    <row r="21" spans="1:21">
      <c r="A21" s="128" t="s">
        <v>238</v>
      </c>
      <c r="B21" s="235">
        <f>'[1]Podklady RZ'!B356</f>
        <v>0</v>
      </c>
      <c r="C21" s="158">
        <f>'[1]Podklady RZ'!C356</f>
        <v>0</v>
      </c>
      <c r="D21" s="236">
        <f>'[1]Podklady RZ'!D356</f>
        <v>0</v>
      </c>
      <c r="E21" s="235">
        <f>'[1]Podklady RZ'!E356</f>
        <v>0.171153</v>
      </c>
      <c r="F21" s="158">
        <f>'[1]Podklady RZ'!F356</f>
        <v>0</v>
      </c>
      <c r="G21" s="236">
        <f>'[1]Podklady RZ'!G356</f>
        <v>0</v>
      </c>
      <c r="H21" s="158">
        <f>'[1]Podklady RZ'!H356</f>
        <v>0</v>
      </c>
      <c r="I21" s="158">
        <f>'[1]Podklady RZ'!I356</f>
        <v>0</v>
      </c>
      <c r="J21" s="158">
        <f>'[1]Podklady RZ'!J356</f>
        <v>0</v>
      </c>
      <c r="K21" s="235">
        <f>'[1]Podklady RZ'!K356</f>
        <v>0</v>
      </c>
      <c r="L21" s="158">
        <f>'[1]Podklady RZ'!L356</f>
        <v>0</v>
      </c>
      <c r="M21" s="236">
        <f>'[1]Podklady RZ'!M356</f>
        <v>0</v>
      </c>
      <c r="N21" s="158">
        <f>'[1]Podklady RZ'!N356</f>
        <v>0.171153</v>
      </c>
      <c r="O21" s="165">
        <f>'[1]Podklady RZ'!O356</f>
        <v>6.6530029812554459E-5</v>
      </c>
      <c r="P21" s="81"/>
      <c r="U21" s="97"/>
    </row>
    <row r="22" spans="1:21">
      <c r="A22" s="128" t="s">
        <v>239</v>
      </c>
      <c r="B22" s="235">
        <f>'[1]Podklady RZ'!B357</f>
        <v>0</v>
      </c>
      <c r="C22" s="158">
        <f>'[1]Podklady RZ'!C357</f>
        <v>0</v>
      </c>
      <c r="D22" s="236">
        <f>'[1]Podklady RZ'!D357</f>
        <v>0</v>
      </c>
      <c r="E22" s="235">
        <f>'[1]Podklady RZ'!E357</f>
        <v>0</v>
      </c>
      <c r="F22" s="158">
        <f>'[1]Podklady RZ'!F357</f>
        <v>0</v>
      </c>
      <c r="G22" s="236">
        <f>'[1]Podklady RZ'!G357</f>
        <v>0</v>
      </c>
      <c r="H22" s="158">
        <f>'[1]Podklady RZ'!H357</f>
        <v>0</v>
      </c>
      <c r="I22" s="158">
        <f>'[1]Podklady RZ'!I357</f>
        <v>0</v>
      </c>
      <c r="J22" s="158">
        <f>'[1]Podklady RZ'!J357</f>
        <v>0</v>
      </c>
      <c r="K22" s="235">
        <f>'[1]Podklady RZ'!K357</f>
        <v>0</v>
      </c>
      <c r="L22" s="158">
        <f>'[1]Podklady RZ'!L357</f>
        <v>0</v>
      </c>
      <c r="M22" s="236">
        <f>'[1]Podklady RZ'!M357</f>
        <v>0</v>
      </c>
      <c r="N22" s="158">
        <f>'[1]Podklady RZ'!N357</f>
        <v>0</v>
      </c>
      <c r="O22" s="165">
        <f>'[1]Podklady RZ'!O357</f>
        <v>0</v>
      </c>
      <c r="P22" s="81"/>
      <c r="U22" s="97"/>
    </row>
    <row r="23" spans="1:21">
      <c r="A23" s="128" t="s">
        <v>240</v>
      </c>
      <c r="B23" s="235">
        <f>'[1]Podklady RZ'!B358</f>
        <v>0</v>
      </c>
      <c r="C23" s="158">
        <f>'[1]Podklady RZ'!C358</f>
        <v>0</v>
      </c>
      <c r="D23" s="236">
        <f>'[1]Podklady RZ'!D358</f>
        <v>0</v>
      </c>
      <c r="E23" s="235">
        <f>'[1]Podklady RZ'!E358</f>
        <v>0</v>
      </c>
      <c r="F23" s="158">
        <f>'[1]Podklady RZ'!F358</f>
        <v>0</v>
      </c>
      <c r="G23" s="236">
        <f>'[1]Podklady RZ'!G358</f>
        <v>0</v>
      </c>
      <c r="H23" s="158">
        <f>'[1]Podklady RZ'!H358</f>
        <v>0</v>
      </c>
      <c r="I23" s="158">
        <f>'[1]Podklady RZ'!I358</f>
        <v>0</v>
      </c>
      <c r="J23" s="158">
        <f>'[1]Podklady RZ'!J358</f>
        <v>0</v>
      </c>
      <c r="K23" s="235">
        <f>'[1]Podklady RZ'!K358</f>
        <v>0</v>
      </c>
      <c r="L23" s="158">
        <f>'[1]Podklady RZ'!L358</f>
        <v>0</v>
      </c>
      <c r="M23" s="236">
        <f>'[1]Podklady RZ'!M358</f>
        <v>0</v>
      </c>
      <c r="N23" s="158">
        <f>'[1]Podklady RZ'!N358</f>
        <v>0</v>
      </c>
      <c r="O23" s="165">
        <f>'[1]Podklady RZ'!O358</f>
        <v>0</v>
      </c>
      <c r="P23" s="81"/>
      <c r="U23" s="97"/>
    </row>
    <row r="24" spans="1:21">
      <c r="A24" s="128" t="s">
        <v>241</v>
      </c>
      <c r="B24" s="235">
        <f>'[1]Podklady RZ'!B359</f>
        <v>8.3466299999999993</v>
      </c>
      <c r="C24" s="158">
        <f>'[1]Podklady RZ'!C359</f>
        <v>7.7377099999999999</v>
      </c>
      <c r="D24" s="236">
        <f>'[1]Podklady RZ'!D359</f>
        <v>11.756939999999998</v>
      </c>
      <c r="E24" s="235">
        <f>'[1]Podklady RZ'!E359</f>
        <v>9.1226999999999983</v>
      </c>
      <c r="F24" s="158">
        <f>'[1]Podklady RZ'!F359</f>
        <v>1.7345599999999999</v>
      </c>
      <c r="G24" s="236">
        <f>'[1]Podklady RZ'!G359</f>
        <v>0</v>
      </c>
      <c r="H24" s="158">
        <f>'[1]Podklady RZ'!H359</f>
        <v>1.759339</v>
      </c>
      <c r="I24" s="158">
        <f>'[1]Podklady RZ'!I359</f>
        <v>1.8473409999999999</v>
      </c>
      <c r="J24" s="158">
        <f>'[1]Podklady RZ'!J359</f>
        <v>4.8761840000000003</v>
      </c>
      <c r="K24" s="235">
        <f>'[1]Podklady RZ'!K359</f>
        <v>4.1612169999999997</v>
      </c>
      <c r="L24" s="158">
        <f>'[1]Podklady RZ'!L359</f>
        <v>2.7796669999999999</v>
      </c>
      <c r="M24" s="236">
        <f>'[1]Podklady RZ'!M359</f>
        <v>12.538731</v>
      </c>
      <c r="N24" s="158">
        <f>'[1]Podklady RZ'!N359</f>
        <v>66.661018999999996</v>
      </c>
      <c r="O24" s="165">
        <f>'[1]Podklady RZ'!O359</f>
        <v>0.11628079615619591</v>
      </c>
      <c r="P24" s="81"/>
      <c r="U24" s="97"/>
    </row>
    <row r="25" spans="1:21">
      <c r="A25" s="128" t="s">
        <v>242</v>
      </c>
      <c r="B25" s="235">
        <f>'[1]Podklady RZ'!B360</f>
        <v>98.01674899999999</v>
      </c>
      <c r="C25" s="158">
        <f>'[1]Podklady RZ'!C360</f>
        <v>80.031430000000015</v>
      </c>
      <c r="D25" s="236">
        <f>'[1]Podklady RZ'!D360</f>
        <v>69.801953999999995</v>
      </c>
      <c r="E25" s="235">
        <f>'[1]Podklady RZ'!E360</f>
        <v>52.588361000000006</v>
      </c>
      <c r="F25" s="158">
        <f>'[1]Podklady RZ'!F360</f>
        <v>24.944214999999993</v>
      </c>
      <c r="G25" s="236">
        <f>'[1]Podklady RZ'!G360</f>
        <v>17.246946999999999</v>
      </c>
      <c r="H25" s="158">
        <f>'[1]Podklady RZ'!H360</f>
        <v>14.047643000000001</v>
      </c>
      <c r="I25" s="158">
        <f>'[1]Podklady RZ'!I360</f>
        <v>16.595046</v>
      </c>
      <c r="J25" s="158">
        <f>'[1]Podklady RZ'!J360</f>
        <v>21.633651</v>
      </c>
      <c r="K25" s="235">
        <f>'[1]Podklady RZ'!K360</f>
        <v>36.339677999999999</v>
      </c>
      <c r="L25" s="158">
        <f>'[1]Podklady RZ'!L360</f>
        <v>64.452254999999994</v>
      </c>
      <c r="M25" s="236">
        <f>'[1]Podklady RZ'!M360</f>
        <v>87.758234999999999</v>
      </c>
      <c r="N25" s="158">
        <f>'[1]Podklady RZ'!N360</f>
        <v>583.45616399999994</v>
      </c>
      <c r="O25" s="165">
        <f>'[1]Podklady RZ'!O360</f>
        <v>2.7003006652247041E-2</v>
      </c>
      <c r="P25" s="81"/>
      <c r="U25" s="78"/>
    </row>
    <row r="26" spans="1:21" ht="13.5" customHeight="1">
      <c r="A26" s="126" t="s">
        <v>318</v>
      </c>
      <c r="B26" s="233">
        <f>'[1]Podklady RZ'!B361</f>
        <v>398.29906399999999</v>
      </c>
      <c r="C26" s="157">
        <f>'[1]Podklady RZ'!C361</f>
        <v>336.80789899999996</v>
      </c>
      <c r="D26" s="234">
        <f>'[1]Podklady RZ'!D361</f>
        <v>334.24878799999999</v>
      </c>
      <c r="E26" s="233">
        <f>'[1]Podklady RZ'!E361</f>
        <v>264.20368100000002</v>
      </c>
      <c r="F26" s="157">
        <f>'[1]Podklady RZ'!F361</f>
        <v>122.783238</v>
      </c>
      <c r="G26" s="234">
        <f>'[1]Podklady RZ'!G361</f>
        <v>76.406103999999999</v>
      </c>
      <c r="H26" s="157">
        <f>'[1]Podklady RZ'!H361</f>
        <v>68.71260199999999</v>
      </c>
      <c r="I26" s="157">
        <f>'[1]Podklady RZ'!I361</f>
        <v>68.490503000000004</v>
      </c>
      <c r="J26" s="157">
        <f>'[1]Podklady RZ'!J361</f>
        <v>143.201686</v>
      </c>
      <c r="K26" s="233">
        <f>'[1]Podklady RZ'!K361</f>
        <v>214.32359399999999</v>
      </c>
      <c r="L26" s="157">
        <f>'[1]Podklady RZ'!L361</f>
        <v>308.51028799999995</v>
      </c>
      <c r="M26" s="234">
        <f>'[1]Podklady RZ'!M361</f>
        <v>405.30195599999996</v>
      </c>
      <c r="N26" s="157">
        <f>'[1]Podklady RZ'!N361</f>
        <v>2741.2894029999998</v>
      </c>
      <c r="O26" s="164">
        <f>'[1]Podklady RZ'!O361</f>
        <v>3.6652281547162775E-2</v>
      </c>
      <c r="P26" s="10"/>
      <c r="U26" s="8"/>
    </row>
    <row r="27" spans="1:21" ht="12.75" customHeight="1">
      <c r="A27" s="128" t="s">
        <v>301</v>
      </c>
      <c r="B27" s="235">
        <f>'[1]Podklady RZ'!B362</f>
        <v>22.546657</v>
      </c>
      <c r="C27" s="158">
        <f>'[1]Podklady RZ'!C362</f>
        <v>19.450686000000001</v>
      </c>
      <c r="D27" s="236">
        <f>'[1]Podklady RZ'!D362</f>
        <v>20.371082000000001</v>
      </c>
      <c r="E27" s="235">
        <f>'[1]Podklady RZ'!E362</f>
        <v>15.873288000000001</v>
      </c>
      <c r="F27" s="158">
        <f>'[1]Podklady RZ'!F362</f>
        <v>9.2073109999999989</v>
      </c>
      <c r="G27" s="236">
        <f>'[1]Podklady RZ'!G362</f>
        <v>5.4154859999999996</v>
      </c>
      <c r="H27" s="158">
        <f>'[1]Podklady RZ'!H362</f>
        <v>3.6811580000000004</v>
      </c>
      <c r="I27" s="158">
        <f>'[1]Podklady RZ'!I362</f>
        <v>2.6967829999999999</v>
      </c>
      <c r="J27" s="158">
        <f>'[1]Podklady RZ'!J362</f>
        <v>12.263667999999999</v>
      </c>
      <c r="K27" s="235">
        <f>'[1]Podklady RZ'!K362</f>
        <v>26.210976000000002</v>
      </c>
      <c r="L27" s="158">
        <f>'[1]Podklady RZ'!L362</f>
        <v>37.413354999999996</v>
      </c>
      <c r="M27" s="236">
        <f>'[1]Podklady RZ'!M362</f>
        <v>35.575120999999996</v>
      </c>
      <c r="N27" s="158">
        <f>'[1]Podklady RZ'!N362</f>
        <v>210.70557099999999</v>
      </c>
      <c r="O27" s="165">
        <f>'[1]Podklady RZ'!O362</f>
        <v>1.030200983482526E-2</v>
      </c>
      <c r="P27" s="81"/>
      <c r="U27" s="8"/>
    </row>
    <row r="28" spans="1:21" ht="12.75" customHeight="1">
      <c r="A28" s="128" t="s">
        <v>302</v>
      </c>
      <c r="B28" s="235">
        <f>'[1]Podklady RZ'!B363</f>
        <v>12.421439999999999</v>
      </c>
      <c r="C28" s="158">
        <f>'[1]Podklady RZ'!C363</f>
        <v>10.547000000000001</v>
      </c>
      <c r="D28" s="236">
        <f>'[1]Podklady RZ'!D363</f>
        <v>10.988859999999999</v>
      </c>
      <c r="E28" s="235">
        <f>'[1]Podklady RZ'!E363</f>
        <v>9.1092499999999994</v>
      </c>
      <c r="F28" s="158">
        <f>'[1]Podklady RZ'!F363</f>
        <v>5.1220900000000009</v>
      </c>
      <c r="G28" s="236">
        <f>'[1]Podklady RZ'!G363</f>
        <v>3.5200200000000001</v>
      </c>
      <c r="H28" s="158">
        <f>'[1]Podklady RZ'!H363</f>
        <v>2.26735</v>
      </c>
      <c r="I28" s="158">
        <f>'[1]Podklady RZ'!I363</f>
        <v>3.24044</v>
      </c>
      <c r="J28" s="158">
        <f>'[1]Podklady RZ'!J363</f>
        <v>5.6099100000000002</v>
      </c>
      <c r="K28" s="235">
        <f>'[1]Podklady RZ'!K363</f>
        <v>7.9866899999999994</v>
      </c>
      <c r="L28" s="158">
        <f>'[1]Podklady RZ'!L363</f>
        <v>9.9480200000000014</v>
      </c>
      <c r="M28" s="236">
        <f>'[1]Podklady RZ'!M363</f>
        <v>12.451460000000001</v>
      </c>
      <c r="N28" s="158">
        <f>'[1]Podklady RZ'!N363</f>
        <v>93.212530000000001</v>
      </c>
      <c r="O28" s="165">
        <f>'[1]Podklady RZ'!O363</f>
        <v>5.3604655601471603E-2</v>
      </c>
      <c r="P28" s="81"/>
      <c r="U28" s="8"/>
    </row>
    <row r="29" spans="1:21" ht="12.75" customHeight="1">
      <c r="A29" s="128" t="s">
        <v>303</v>
      </c>
      <c r="B29" s="235">
        <f>'[1]Podklady RZ'!B364</f>
        <v>2.250213</v>
      </c>
      <c r="C29" s="158">
        <f>'[1]Podklady RZ'!C364</f>
        <v>1.9077250000000001</v>
      </c>
      <c r="D29" s="236">
        <f>'[1]Podklady RZ'!D364</f>
        <v>1.866595</v>
      </c>
      <c r="E29" s="235">
        <f>'[1]Podklady RZ'!E364</f>
        <v>1.471733</v>
      </c>
      <c r="F29" s="158">
        <f>'[1]Podklady RZ'!F364</f>
        <v>0.57474400000000003</v>
      </c>
      <c r="G29" s="236">
        <f>'[1]Podklady RZ'!G364</f>
        <v>0.36521699999999996</v>
      </c>
      <c r="H29" s="158">
        <f>'[1]Podklady RZ'!H364</f>
        <v>0.35376400000000002</v>
      </c>
      <c r="I29" s="158">
        <f>'[1]Podklady RZ'!I364</f>
        <v>0.34967400000000004</v>
      </c>
      <c r="J29" s="158">
        <f>'[1]Podklady RZ'!J364</f>
        <v>0.79384699999999997</v>
      </c>
      <c r="K29" s="235">
        <f>'[1]Podklady RZ'!K364</f>
        <v>1.0648060000000001</v>
      </c>
      <c r="L29" s="158">
        <f>'[1]Podklady RZ'!L364</f>
        <v>1.605086</v>
      </c>
      <c r="M29" s="236">
        <f>'[1]Podklady RZ'!M364</f>
        <v>2.1586449999999999</v>
      </c>
      <c r="N29" s="158">
        <f>'[1]Podklady RZ'!N364</f>
        <v>14.762049000000001</v>
      </c>
      <c r="O29" s="165">
        <f>'[1]Podklady RZ'!O364</f>
        <v>2.4669937610115367E-2</v>
      </c>
      <c r="P29" s="81"/>
      <c r="U29" s="8"/>
    </row>
    <row r="30" spans="1:21" ht="12.75" customHeight="1">
      <c r="A30" s="128" t="s">
        <v>304</v>
      </c>
      <c r="B30" s="235">
        <f>'[1]Podklady RZ'!B365</f>
        <v>2.2709109999999999</v>
      </c>
      <c r="C30" s="158">
        <f>'[1]Podklady RZ'!C365</f>
        <v>1.892625</v>
      </c>
      <c r="D30" s="236">
        <f>'[1]Podklady RZ'!D365</f>
        <v>1.9314090000000002</v>
      </c>
      <c r="E30" s="235">
        <f>'[1]Podklady RZ'!E365</f>
        <v>1.4905119999999998</v>
      </c>
      <c r="F30" s="158">
        <f>'[1]Podklady RZ'!F365</f>
        <v>0.56089299999999997</v>
      </c>
      <c r="G30" s="236">
        <f>'[1]Podklady RZ'!G365</f>
        <v>0.29130499999999998</v>
      </c>
      <c r="H30" s="158">
        <f>'[1]Podklady RZ'!H365</f>
        <v>0.247727</v>
      </c>
      <c r="I30" s="158">
        <f>'[1]Podklady RZ'!I365</f>
        <v>0.25694399999999995</v>
      </c>
      <c r="J30" s="158">
        <f>'[1]Podklady RZ'!J365</f>
        <v>0.65892200000000001</v>
      </c>
      <c r="K30" s="235">
        <f>'[1]Podklady RZ'!K365</f>
        <v>1.08019</v>
      </c>
      <c r="L30" s="158">
        <f>'[1]Podklady RZ'!L365</f>
        <v>2.2118570000000002</v>
      </c>
      <c r="M30" s="236">
        <f>'[1]Podklady RZ'!M365</f>
        <v>2.7962919999999998</v>
      </c>
      <c r="N30" s="158">
        <f>'[1]Podklady RZ'!N365</f>
        <v>15.689587</v>
      </c>
      <c r="O30" s="165">
        <f>'[1]Podklady RZ'!O365</f>
        <v>7.5955272098359353E-2</v>
      </c>
      <c r="P30" s="81"/>
    </row>
    <row r="31" spans="1:21">
      <c r="A31" s="128" t="s">
        <v>305</v>
      </c>
      <c r="B31" s="235">
        <f>'[1]Podklady RZ'!B366</f>
        <v>0.87756999999999996</v>
      </c>
      <c r="C31" s="158">
        <f>'[1]Podklady RZ'!C366</f>
        <v>0.80319000000000007</v>
      </c>
      <c r="D31" s="236">
        <f>'[1]Podklady RZ'!D366</f>
        <v>0.75884000000000007</v>
      </c>
      <c r="E31" s="235">
        <f>'[1]Podklady RZ'!E366</f>
        <v>0.78947000000000001</v>
      </c>
      <c r="F31" s="158">
        <f>'[1]Podklady RZ'!F366</f>
        <v>0.19966</v>
      </c>
      <c r="G31" s="236">
        <f>'[1]Podklady RZ'!G366</f>
        <v>0.25236000000000003</v>
      </c>
      <c r="H31" s="158">
        <f>'[1]Podklady RZ'!H366</f>
        <v>9.5670000000000005E-2</v>
      </c>
      <c r="I31" s="158">
        <f>'[1]Podklady RZ'!I366</f>
        <v>0.24217</v>
      </c>
      <c r="J31" s="158">
        <f>'[1]Podklady RZ'!J366</f>
        <v>0.55135999999999996</v>
      </c>
      <c r="K31" s="235">
        <f>'[1]Podklady RZ'!K366</f>
        <v>0.45768000000000003</v>
      </c>
      <c r="L31" s="158">
        <f>'[1]Podklady RZ'!L366</f>
        <v>0.53915000000000002</v>
      </c>
      <c r="M31" s="236">
        <f>'[1]Podklady RZ'!M366</f>
        <v>0.86160999999999999</v>
      </c>
      <c r="N31" s="158">
        <f>'[1]Podklady RZ'!N366</f>
        <v>6.4287299999999998</v>
      </c>
      <c r="O31" s="165">
        <f>'[1]Podklady RZ'!O366</f>
        <v>1.6550556474101374E-2</v>
      </c>
      <c r="P31" s="81"/>
    </row>
    <row r="32" spans="1:21">
      <c r="A32" s="128" t="s">
        <v>306</v>
      </c>
      <c r="B32" s="235">
        <f>'[1]Podklady RZ'!B367</f>
        <v>234.259614</v>
      </c>
      <c r="C32" s="158">
        <f>'[1]Podklady RZ'!C367</f>
        <v>195.22886099999994</v>
      </c>
      <c r="D32" s="236">
        <f>'[1]Podklady RZ'!D367</f>
        <v>189.17568900000001</v>
      </c>
      <c r="E32" s="235">
        <f>'[1]Podklady RZ'!E367</f>
        <v>152.98997900000001</v>
      </c>
      <c r="F32" s="158">
        <f>'[1]Podklady RZ'!F367</f>
        <v>70.053843000000001</v>
      </c>
      <c r="G32" s="236">
        <f>'[1]Podklady RZ'!G367</f>
        <v>45.151145</v>
      </c>
      <c r="H32" s="158">
        <f>'[1]Podklady RZ'!H367</f>
        <v>42.567692999999991</v>
      </c>
      <c r="I32" s="158">
        <f>'[1]Podklady RZ'!I367</f>
        <v>41.784601000000002</v>
      </c>
      <c r="J32" s="158">
        <f>'[1]Podklady RZ'!J367</f>
        <v>82.119702999999987</v>
      </c>
      <c r="K32" s="235">
        <f>'[1]Podklady RZ'!K367</f>
        <v>116.81457999999999</v>
      </c>
      <c r="L32" s="158">
        <f>'[1]Podklady RZ'!L367</f>
        <v>165.36652899999999</v>
      </c>
      <c r="M32" s="236">
        <f>'[1]Podklady RZ'!M367</f>
        <v>225.81832199999999</v>
      </c>
      <c r="N32" s="158">
        <f>'[1]Podklady RZ'!N367</f>
        <v>1561.330559</v>
      </c>
      <c r="O32" s="165">
        <f>'[1]Podklady RZ'!O367</f>
        <v>4.8354907412696296E-2</v>
      </c>
      <c r="P32" s="81"/>
    </row>
    <row r="33" spans="1:16">
      <c r="A33" s="128" t="s">
        <v>307</v>
      </c>
      <c r="B33" s="235">
        <f>'[1]Podklady RZ'!B368</f>
        <v>102.033815</v>
      </c>
      <c r="C33" s="158">
        <f>'[1]Podklady RZ'!C368</f>
        <v>88.730094999999992</v>
      </c>
      <c r="D33" s="236">
        <f>'[1]Podklady RZ'!D368</f>
        <v>90.641679000000011</v>
      </c>
      <c r="E33" s="235">
        <f>'[1]Podklady RZ'!E368</f>
        <v>68.784610000000001</v>
      </c>
      <c r="F33" s="158">
        <f>'[1]Podklady RZ'!F368</f>
        <v>30.110984999999996</v>
      </c>
      <c r="G33" s="236">
        <f>'[1]Podklady RZ'!G368</f>
        <v>17.508143</v>
      </c>
      <c r="H33" s="158">
        <f>'[1]Podklady RZ'!H368</f>
        <v>15.925006000000002</v>
      </c>
      <c r="I33" s="158">
        <f>'[1]Podklady RZ'!I368</f>
        <v>16.328914999999999</v>
      </c>
      <c r="J33" s="158">
        <f>'[1]Podklady RZ'!J368</f>
        <v>33.794311999999998</v>
      </c>
      <c r="K33" s="235">
        <f>'[1]Podklady RZ'!K368</f>
        <v>50.078182000000005</v>
      </c>
      <c r="L33" s="158">
        <f>'[1]Podklady RZ'!L368</f>
        <v>75.574878000000012</v>
      </c>
      <c r="M33" s="236">
        <f>'[1]Podklady RZ'!M368</f>
        <v>104.008094</v>
      </c>
      <c r="N33" s="158">
        <f>'[1]Podklady RZ'!N368</f>
        <v>693.51871400000005</v>
      </c>
      <c r="O33" s="165">
        <f>'[1]Podklady RZ'!O368</f>
        <v>4.0543500181219938E-2</v>
      </c>
      <c r="P33" s="81"/>
    </row>
    <row r="34" spans="1:16">
      <c r="A34" s="128" t="s">
        <v>240</v>
      </c>
      <c r="B34" s="235">
        <f>'[1]Podklady RZ'!B369</f>
        <v>21.638843999999999</v>
      </c>
      <c r="C34" s="158">
        <f>'[1]Podklady RZ'!C369</f>
        <v>18.247717000000002</v>
      </c>
      <c r="D34" s="236">
        <f>'[1]Podklady RZ'!D369</f>
        <v>18.514634000000001</v>
      </c>
      <c r="E34" s="235">
        <f>'[1]Podklady RZ'!E369</f>
        <v>13.694839</v>
      </c>
      <c r="F34" s="158">
        <f>'[1]Podklady RZ'!F369</f>
        <v>6.9537120000000003</v>
      </c>
      <c r="G34" s="236">
        <f>'[1]Podklady RZ'!G369</f>
        <v>3.902428</v>
      </c>
      <c r="H34" s="158">
        <f>'[1]Podklady RZ'!H369</f>
        <v>3.5742340000000001</v>
      </c>
      <c r="I34" s="158">
        <f>'[1]Podklady RZ'!I369</f>
        <v>3.5909759999999995</v>
      </c>
      <c r="J34" s="158">
        <f>'[1]Podklady RZ'!J369</f>
        <v>7.4099639999999987</v>
      </c>
      <c r="K34" s="235">
        <f>'[1]Podklady RZ'!K369</f>
        <v>10.63049</v>
      </c>
      <c r="L34" s="158">
        <f>'[1]Podklady RZ'!L369</f>
        <v>15.851413000000001</v>
      </c>
      <c r="M34" s="236">
        <f>'[1]Podklady RZ'!M369</f>
        <v>21.632411999999995</v>
      </c>
      <c r="N34" s="158">
        <f>'[1]Podklady RZ'!N369</f>
        <v>145.64166299999999</v>
      </c>
      <c r="O34" s="165">
        <f>'[1]Podklady RZ'!O369</f>
        <v>7.2381784441531594E-2</v>
      </c>
      <c r="P34" s="81"/>
    </row>
    <row r="35" spans="1:16" ht="11.45"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7.4126910450028269E-2</v>
      </c>
    </row>
    <row r="40" spans="1:16">
      <c r="B40" s="1"/>
      <c r="C40" s="1"/>
      <c r="D40" s="1"/>
      <c r="M40" s="10" t="s">
        <v>219</v>
      </c>
      <c r="N40" s="84">
        <f>O8</f>
        <v>6.245110235882672E-2</v>
      </c>
    </row>
    <row r="41" spans="1:16">
      <c r="B41" s="8"/>
      <c r="C41" s="8"/>
      <c r="D41" s="8"/>
      <c r="M41" s="10" t="s">
        <v>223</v>
      </c>
      <c r="N41" s="84">
        <f>O9</f>
        <v>3.9701959711987561E-2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{AEA8BA17-C5E5-493C-920B-4FEF140B35FD}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AEA8BA17-C5E5-493C-920B-4FEF140B35F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324</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RZ'!B377</f>
        <v>608.68700000000035</v>
      </c>
      <c r="C7" s="157">
        <f>'[1]Podklady RZ'!C377</f>
        <v>608.69000000000028</v>
      </c>
      <c r="D7" s="234">
        <f>'[1]Podklady RZ'!D377</f>
        <v>608.69000000000028</v>
      </c>
      <c r="E7" s="233">
        <f>'[1]Podklady RZ'!E377</f>
        <v>611.18700000000024</v>
      </c>
      <c r="F7" s="157">
        <f>'[1]Podklady RZ'!F377</f>
        <v>612.24400000000026</v>
      </c>
      <c r="G7" s="234">
        <f>'[1]Podklady RZ'!G377</f>
        <v>609.15500000000031</v>
      </c>
      <c r="H7" s="157">
        <f>'[1]Podklady RZ'!H377</f>
        <v>609.14500000000032</v>
      </c>
      <c r="I7" s="157">
        <f>'[1]Podklady RZ'!I377</f>
        <v>611.34900000000027</v>
      </c>
      <c r="J7" s="157">
        <f>'[1]Podklady RZ'!J377</f>
        <v>611.34900000000027</v>
      </c>
      <c r="K7" s="233">
        <f>'[1]Podklady RZ'!K377</f>
        <v>611.34900000000027</v>
      </c>
      <c r="L7" s="157">
        <f>'[1]Podklady RZ'!L377</f>
        <v>611.34900000000027</v>
      </c>
      <c r="M7" s="234">
        <f>'[1]Podklady RZ'!M377</f>
        <v>611.34900000000027</v>
      </c>
      <c r="N7" s="157">
        <f>'[1]Podklady RZ'!N377</f>
        <v>611.34900000000027</v>
      </c>
      <c r="O7" s="163">
        <f>'[1]Podklady RZ'!O377</f>
        <v>1.6043691667642378E-2</v>
      </c>
      <c r="P7" s="10"/>
      <c r="U7" s="56"/>
    </row>
    <row r="8" spans="1:21">
      <c r="A8" s="125" t="s">
        <v>315</v>
      </c>
      <c r="B8" s="233">
        <f>'[1]Podklady RZ'!B378</f>
        <v>467.63995900000015</v>
      </c>
      <c r="C8" s="157">
        <f>'[1]Podklady RZ'!C378</f>
        <v>397.38265000000001</v>
      </c>
      <c r="D8" s="234">
        <f>'[1]Podklady RZ'!D378</f>
        <v>410.49645099999987</v>
      </c>
      <c r="E8" s="233">
        <f>'[1]Podklady RZ'!E378</f>
        <v>291.52160999999995</v>
      </c>
      <c r="F8" s="157">
        <f>'[1]Podklady RZ'!F378</f>
        <v>188.37249800000001</v>
      </c>
      <c r="G8" s="234">
        <f>'[1]Podklady RZ'!G378</f>
        <v>174.06017900000001</v>
      </c>
      <c r="H8" s="157">
        <f>'[1]Podklady RZ'!H378</f>
        <v>141.03561999999999</v>
      </c>
      <c r="I8" s="157">
        <f>'[1]Podklady RZ'!I378</f>
        <v>169.66053500000004</v>
      </c>
      <c r="J8" s="157">
        <f>'[1]Podklady RZ'!J378</f>
        <v>225.58226899999994</v>
      </c>
      <c r="K8" s="233">
        <f>'[1]Podklady RZ'!K378</f>
        <v>274.30420699999996</v>
      </c>
      <c r="L8" s="157">
        <f>'[1]Podklady RZ'!L378</f>
        <v>341.48195200000021</v>
      </c>
      <c r="M8" s="234">
        <f>'[1]Podklady RZ'!M378</f>
        <v>452.17850700000002</v>
      </c>
      <c r="N8" s="157">
        <f>'[1]Podklady RZ'!N378</f>
        <v>3533.7164370000005</v>
      </c>
      <c r="O8" s="163">
        <f>'[1]Podklady RZ'!O378</f>
        <v>2.3387619162257196E-2</v>
      </c>
      <c r="P8" s="10"/>
      <c r="U8" s="56"/>
    </row>
    <row r="9" spans="1:21">
      <c r="A9" s="125" t="s">
        <v>316</v>
      </c>
      <c r="B9" s="233">
        <f>'[1]Podklady RZ'!B379</f>
        <v>241.25623000000002</v>
      </c>
      <c r="C9" s="157">
        <f>'[1]Podklady RZ'!C379</f>
        <v>197.16406399999997</v>
      </c>
      <c r="D9" s="234">
        <f>'[1]Podklady RZ'!D379</f>
        <v>195.785076</v>
      </c>
      <c r="E9" s="233">
        <f>'[1]Podklady RZ'!E379</f>
        <v>146.69514099999998</v>
      </c>
      <c r="F9" s="157">
        <f>'[1]Podklady RZ'!F379</f>
        <v>62.766918999999987</v>
      </c>
      <c r="G9" s="234">
        <f>'[1]Podklady RZ'!G379</f>
        <v>42.719560000000001</v>
      </c>
      <c r="H9" s="157">
        <f>'[1]Podklady RZ'!H379</f>
        <v>40.420529999999999</v>
      </c>
      <c r="I9" s="157">
        <f>'[1]Podklady RZ'!I379</f>
        <v>38.915958000000003</v>
      </c>
      <c r="J9" s="157">
        <f>'[1]Podklady RZ'!J379</f>
        <v>71.674036000000001</v>
      </c>
      <c r="K9" s="233">
        <f>'[1]Podklady RZ'!K379</f>
        <v>106.86237</v>
      </c>
      <c r="L9" s="157">
        <f>'[1]Podklady RZ'!L379</f>
        <v>165.29600699999997</v>
      </c>
      <c r="M9" s="234">
        <f>'[1]Podklady RZ'!M379</f>
        <v>229.061151</v>
      </c>
      <c r="N9" s="157">
        <f>'[1]Podklady RZ'!N379</f>
        <v>1538.6170420000003</v>
      </c>
      <c r="O9" s="164">
        <f>'[1]Podklady RZ'!O379</f>
        <v>1.8747620991346404E-2</v>
      </c>
      <c r="P9" s="81"/>
      <c r="U9" s="83"/>
    </row>
    <row r="10" spans="1:21">
      <c r="A10" s="128" t="s">
        <v>227</v>
      </c>
      <c r="B10" s="235">
        <f>'[1]Podklady RZ'!B380</f>
        <v>94.650584000000009</v>
      </c>
      <c r="C10" s="158">
        <f>'[1]Podklady RZ'!C380</f>
        <v>73.520239999999987</v>
      </c>
      <c r="D10" s="236">
        <f>'[1]Podklady RZ'!D380</f>
        <v>75.664708000000005</v>
      </c>
      <c r="E10" s="235">
        <f>'[1]Podklady RZ'!E380</f>
        <v>53.559329999999996</v>
      </c>
      <c r="F10" s="158">
        <f>'[1]Podklady RZ'!F380</f>
        <v>24.422439999999998</v>
      </c>
      <c r="G10" s="236">
        <f>'[1]Podklady RZ'!G380</f>
        <v>15.94591</v>
      </c>
      <c r="H10" s="158">
        <f>'[1]Podklady RZ'!H380</f>
        <v>14.678815999999999</v>
      </c>
      <c r="I10" s="158">
        <f>'[1]Podklady RZ'!I380</f>
        <v>13.549137999999999</v>
      </c>
      <c r="J10" s="158">
        <f>'[1]Podklady RZ'!J380</f>
        <v>25.731300000000001</v>
      </c>
      <c r="K10" s="235">
        <f>'[1]Podklady RZ'!K380</f>
        <v>36.742139999999999</v>
      </c>
      <c r="L10" s="158">
        <f>'[1]Podklady RZ'!L380</f>
        <v>60.733789999999999</v>
      </c>
      <c r="M10" s="236">
        <f>'[1]Podklady RZ'!M380</f>
        <v>88.915000000000006</v>
      </c>
      <c r="N10" s="158">
        <f>'[1]Podklady RZ'!N380</f>
        <v>578.11339599999997</v>
      </c>
      <c r="O10" s="165">
        <f>'[1]Podklady RZ'!O380</f>
        <v>7.6519937836796517E-2</v>
      </c>
      <c r="P10" s="81"/>
      <c r="U10" s="97"/>
    </row>
    <row r="11" spans="1:21">
      <c r="A11" s="128" t="s">
        <v>228</v>
      </c>
      <c r="B11" s="235">
        <f>'[1]Podklady RZ'!B381</f>
        <v>6.6243509999999999</v>
      </c>
      <c r="C11" s="158">
        <f>'[1]Podklady RZ'!C381</f>
        <v>5.1315659999999994</v>
      </c>
      <c r="D11" s="236">
        <f>'[1]Podklady RZ'!D381</f>
        <v>5.4620509999999998</v>
      </c>
      <c r="E11" s="235">
        <f>'[1]Podklady RZ'!E381</f>
        <v>3.9052150000000001</v>
      </c>
      <c r="F11" s="158">
        <f>'[1]Podklady RZ'!F381</f>
        <v>2.1368090000000004</v>
      </c>
      <c r="G11" s="236">
        <f>'[1]Podklady RZ'!G381</f>
        <v>1.7997930000000002</v>
      </c>
      <c r="H11" s="158">
        <f>'[1]Podklady RZ'!H381</f>
        <v>1.8174859999999999</v>
      </c>
      <c r="I11" s="158">
        <f>'[1]Podklady RZ'!I381</f>
        <v>1.2995100000000002</v>
      </c>
      <c r="J11" s="158">
        <f>'[1]Podklady RZ'!J381</f>
        <v>3.0318710000000002</v>
      </c>
      <c r="K11" s="235">
        <f>'[1]Podklady RZ'!K381</f>
        <v>4.0812280000000003</v>
      </c>
      <c r="L11" s="158">
        <f>'[1]Podklady RZ'!L381</f>
        <v>5.727411</v>
      </c>
      <c r="M11" s="236">
        <f>'[1]Podklady RZ'!M381</f>
        <v>6.56759</v>
      </c>
      <c r="N11" s="158">
        <f>'[1]Podklady RZ'!N381</f>
        <v>47.584881000000003</v>
      </c>
      <c r="O11" s="165">
        <f>'[1]Podklady RZ'!O381</f>
        <v>7.8978129099723682E-2</v>
      </c>
      <c r="P11" s="81"/>
      <c r="U11" s="97"/>
    </row>
    <row r="12" spans="1:21">
      <c r="A12" s="128" t="s">
        <v>229</v>
      </c>
      <c r="B12" s="235">
        <f>'[1]Podklady RZ'!B382</f>
        <v>0</v>
      </c>
      <c r="C12" s="158">
        <f>'[1]Podklady RZ'!C382</f>
        <v>0</v>
      </c>
      <c r="D12" s="236">
        <f>'[1]Podklady RZ'!D382</f>
        <v>0</v>
      </c>
      <c r="E12" s="235">
        <f>'[1]Podklady RZ'!E382</f>
        <v>0</v>
      </c>
      <c r="F12" s="158">
        <f>'[1]Podklady RZ'!F382</f>
        <v>0</v>
      </c>
      <c r="G12" s="236">
        <f>'[1]Podklady RZ'!G382</f>
        <v>0</v>
      </c>
      <c r="H12" s="158">
        <f>'[1]Podklady RZ'!H382</f>
        <v>0</v>
      </c>
      <c r="I12" s="158">
        <f>'[1]Podklady RZ'!I382</f>
        <v>0</v>
      </c>
      <c r="J12" s="158">
        <f>'[1]Podklady RZ'!J382</f>
        <v>0</v>
      </c>
      <c r="K12" s="235">
        <f>'[1]Podklady RZ'!K382</f>
        <v>0</v>
      </c>
      <c r="L12" s="158">
        <f>'[1]Podklady RZ'!L382</f>
        <v>0</v>
      </c>
      <c r="M12" s="236">
        <f>'[1]Podklady RZ'!M382</f>
        <v>0</v>
      </c>
      <c r="N12" s="158">
        <f>'[1]Podklady RZ'!N382</f>
        <v>0</v>
      </c>
      <c r="O12" s="165">
        <f>'[1]Podklady RZ'!O382</f>
        <v>0</v>
      </c>
      <c r="P12" s="81"/>
      <c r="U12" s="97"/>
    </row>
    <row r="13" spans="1:21">
      <c r="A13" s="128" t="s">
        <v>230</v>
      </c>
      <c r="B13" s="235">
        <f>'[1]Podklady RZ'!B383</f>
        <v>0</v>
      </c>
      <c r="C13" s="158">
        <f>'[1]Podklady RZ'!C383</f>
        <v>0</v>
      </c>
      <c r="D13" s="236">
        <f>'[1]Podklady RZ'!D383</f>
        <v>0</v>
      </c>
      <c r="E13" s="235">
        <f>'[1]Podklady RZ'!E383</f>
        <v>1E-3</v>
      </c>
      <c r="F13" s="158">
        <f>'[1]Podklady RZ'!F383</f>
        <v>1.0999999999999999E-2</v>
      </c>
      <c r="G13" s="236">
        <f>'[1]Podklady RZ'!G383</f>
        <v>7.0000000000000001E-3</v>
      </c>
      <c r="H13" s="158">
        <f>'[1]Podklady RZ'!H383</f>
        <v>8.0000000000000002E-3</v>
      </c>
      <c r="I13" s="158">
        <f>'[1]Podklady RZ'!I383</f>
        <v>0</v>
      </c>
      <c r="J13" s="158">
        <f>'[1]Podklady RZ'!J383</f>
        <v>4.0000000000000001E-3</v>
      </c>
      <c r="K13" s="235">
        <f>'[1]Podklady RZ'!K383</f>
        <v>0</v>
      </c>
      <c r="L13" s="158">
        <f>'[1]Podklady RZ'!L383</f>
        <v>0</v>
      </c>
      <c r="M13" s="236">
        <f>'[1]Podklady RZ'!M383</f>
        <v>0</v>
      </c>
      <c r="N13" s="158">
        <f>'[1]Podklady RZ'!N383</f>
        <v>3.1E-2</v>
      </c>
      <c r="O13" s="165">
        <f>'[1]Podklady RZ'!O383</f>
        <v>5.5435186690777041E-4</v>
      </c>
      <c r="P13" s="81"/>
      <c r="U13" s="97"/>
    </row>
    <row r="14" spans="1:21">
      <c r="A14" s="128" t="s">
        <v>231</v>
      </c>
      <c r="B14" s="235">
        <f>'[1]Podklady RZ'!B384</f>
        <v>0</v>
      </c>
      <c r="C14" s="158">
        <f>'[1]Podklady RZ'!C384</f>
        <v>0</v>
      </c>
      <c r="D14" s="236">
        <f>'[1]Podklady RZ'!D384</f>
        <v>0</v>
      </c>
      <c r="E14" s="235">
        <f>'[1]Podklady RZ'!E384</f>
        <v>0</v>
      </c>
      <c r="F14" s="158">
        <f>'[1]Podklady RZ'!F384</f>
        <v>0</v>
      </c>
      <c r="G14" s="236">
        <f>'[1]Podklady RZ'!G384</f>
        <v>0</v>
      </c>
      <c r="H14" s="158">
        <f>'[1]Podklady RZ'!H384</f>
        <v>0</v>
      </c>
      <c r="I14" s="158">
        <f>'[1]Podklady RZ'!I384</f>
        <v>0</v>
      </c>
      <c r="J14" s="158">
        <f>'[1]Podklady RZ'!J384</f>
        <v>0</v>
      </c>
      <c r="K14" s="235">
        <f>'[1]Podklady RZ'!K384</f>
        <v>0</v>
      </c>
      <c r="L14" s="158">
        <f>'[1]Podklady RZ'!L384</f>
        <v>0</v>
      </c>
      <c r="M14" s="236">
        <f>'[1]Podklady RZ'!M384</f>
        <v>0</v>
      </c>
      <c r="N14" s="158">
        <f>'[1]Podklady RZ'!N384</f>
        <v>0</v>
      </c>
      <c r="O14" s="165">
        <f>'[1]Podklady RZ'!O384</f>
        <v>0</v>
      </c>
      <c r="P14" s="81"/>
      <c r="U14" s="97"/>
    </row>
    <row r="15" spans="1:21">
      <c r="A15" s="128" t="s">
        <v>232</v>
      </c>
      <c r="B15" s="235">
        <f>'[1]Podklady RZ'!B385</f>
        <v>4.7999999999999996E-3</v>
      </c>
      <c r="C15" s="158">
        <f>'[1]Podklady RZ'!C385</f>
        <v>8.8000000000000005E-3</v>
      </c>
      <c r="D15" s="236">
        <f>'[1]Podklady RZ'!D385</f>
        <v>1.6199999999999999E-2</v>
      </c>
      <c r="E15" s="235">
        <f>'[1]Podklady RZ'!E385</f>
        <v>1.333E-2</v>
      </c>
      <c r="F15" s="158">
        <f>'[1]Podklady RZ'!F385</f>
        <v>2.0799999999999999E-2</v>
      </c>
      <c r="G15" s="236">
        <f>'[1]Podklady RZ'!G385</f>
        <v>2.4500000000000001E-2</v>
      </c>
      <c r="H15" s="158">
        <f>'[1]Podklady RZ'!H385</f>
        <v>2.35E-2</v>
      </c>
      <c r="I15" s="158">
        <f>'[1]Podklady RZ'!I385</f>
        <v>1.9600000000000003E-2</v>
      </c>
      <c r="J15" s="158">
        <f>'[1]Podklady RZ'!J385</f>
        <v>1.1900000000000001E-2</v>
      </c>
      <c r="K15" s="235">
        <f>'[1]Podklady RZ'!K385</f>
        <v>8.9999999999999993E-3</v>
      </c>
      <c r="L15" s="158">
        <f>'[1]Podklady RZ'!L385</f>
        <v>3.7000000000000002E-3</v>
      </c>
      <c r="M15" s="236">
        <f>'[1]Podklady RZ'!M385</f>
        <v>2.3E-3</v>
      </c>
      <c r="N15" s="158">
        <f>'[1]Podklady RZ'!N385</f>
        <v>0.15843000000000002</v>
      </c>
      <c r="O15" s="165">
        <f>'[1]Podklady RZ'!O385</f>
        <v>0.24754300714051347</v>
      </c>
      <c r="P15" s="81"/>
      <c r="U15" s="97"/>
    </row>
    <row r="16" spans="1:21">
      <c r="A16" s="128" t="s">
        <v>233</v>
      </c>
      <c r="B16" s="235">
        <f>'[1]Podklady RZ'!B386</f>
        <v>41.78595</v>
      </c>
      <c r="C16" s="158">
        <f>'[1]Podklady RZ'!C386</f>
        <v>34.029575999999999</v>
      </c>
      <c r="D16" s="236">
        <f>'[1]Podklady RZ'!D386</f>
        <v>33.814450999999998</v>
      </c>
      <c r="E16" s="235">
        <f>'[1]Podklady RZ'!E386</f>
        <v>26.130932000000001</v>
      </c>
      <c r="F16" s="158">
        <f>'[1]Podklady RZ'!F386</f>
        <v>9.5036509999999996</v>
      </c>
      <c r="G16" s="236">
        <f>'[1]Podklady RZ'!G386</f>
        <v>0.49299999999999999</v>
      </c>
      <c r="H16" s="158">
        <f>'[1]Podklady RZ'!H386</f>
        <v>0.48799999999999999</v>
      </c>
      <c r="I16" s="158">
        <f>'[1]Podklady RZ'!I386</f>
        <v>0.436</v>
      </c>
      <c r="J16" s="158">
        <f>'[1]Podklady RZ'!J386</f>
        <v>9.333067999999999</v>
      </c>
      <c r="K16" s="235">
        <f>'[1]Podklady RZ'!K386</f>
        <v>15.719022000000001</v>
      </c>
      <c r="L16" s="158">
        <f>'[1]Podklady RZ'!L386</f>
        <v>27.855806000000001</v>
      </c>
      <c r="M16" s="236">
        <f>'[1]Podklady RZ'!M386</f>
        <v>40.520928999999995</v>
      </c>
      <c r="N16" s="158">
        <f>'[1]Podklady RZ'!N386</f>
        <v>240.11038499999998</v>
      </c>
      <c r="O16" s="165">
        <f>'[1]Podklady RZ'!O386</f>
        <v>6.61251469676575E-3</v>
      </c>
      <c r="P16" s="81"/>
      <c r="U16" s="97"/>
    </row>
    <row r="17" spans="1:21">
      <c r="A17" s="128" t="s">
        <v>234</v>
      </c>
      <c r="B17" s="235">
        <f>'[1]Podklady RZ'!B387</f>
        <v>6.1198199999999998</v>
      </c>
      <c r="C17" s="158">
        <f>'[1]Podklady RZ'!C387</f>
        <v>5.3676400000000006</v>
      </c>
      <c r="D17" s="236">
        <f>'[1]Podklady RZ'!D387</f>
        <v>4.8890600000000006</v>
      </c>
      <c r="E17" s="235">
        <f>'[1]Podklady RZ'!E387</f>
        <v>3.6351799999999996</v>
      </c>
      <c r="F17" s="158">
        <f>'[1]Podklady RZ'!F387</f>
        <v>1.8619300000000001</v>
      </c>
      <c r="G17" s="236">
        <f>'[1]Podklady RZ'!G387</f>
        <v>1.37524</v>
      </c>
      <c r="H17" s="158">
        <f>'[1]Podklady RZ'!H387</f>
        <v>1.3740999999999999</v>
      </c>
      <c r="I17" s="158">
        <f>'[1]Podklady RZ'!I387</f>
        <v>1.3740999999999999</v>
      </c>
      <c r="J17" s="158">
        <f>'[1]Podklady RZ'!J387</f>
        <v>1.63005</v>
      </c>
      <c r="K17" s="235">
        <f>'[1]Podklady RZ'!K387</f>
        <v>3.3879899999999998</v>
      </c>
      <c r="L17" s="158">
        <f>'[1]Podklady RZ'!L387</f>
        <v>4.8444200000000004</v>
      </c>
      <c r="M17" s="236">
        <f>'[1]Podklady RZ'!M387</f>
        <v>5.6447700000000003</v>
      </c>
      <c r="N17" s="158">
        <f>'[1]Podklady RZ'!N387</f>
        <v>41.504300000000001</v>
      </c>
      <c r="O17" s="165">
        <f>'[1]Podklady RZ'!O387</f>
        <v>0.17747503056744135</v>
      </c>
      <c r="P17" s="81"/>
      <c r="U17" s="97"/>
    </row>
    <row r="18" spans="1:21">
      <c r="A18" s="128" t="s">
        <v>235</v>
      </c>
      <c r="B18" s="235">
        <f>'[1]Podklady RZ'!B388</f>
        <v>0</v>
      </c>
      <c r="C18" s="158">
        <f>'[1]Podklady RZ'!C388</f>
        <v>0</v>
      </c>
      <c r="D18" s="236">
        <f>'[1]Podklady RZ'!D388</f>
        <v>0</v>
      </c>
      <c r="E18" s="235">
        <f>'[1]Podklady RZ'!E388</f>
        <v>0</v>
      </c>
      <c r="F18" s="158">
        <f>'[1]Podklady RZ'!F388</f>
        <v>0</v>
      </c>
      <c r="G18" s="236">
        <f>'[1]Podklady RZ'!G388</f>
        <v>0</v>
      </c>
      <c r="H18" s="158">
        <f>'[1]Podklady RZ'!H388</f>
        <v>0</v>
      </c>
      <c r="I18" s="158">
        <f>'[1]Podklady RZ'!I388</f>
        <v>0</v>
      </c>
      <c r="J18" s="158">
        <f>'[1]Podklady RZ'!J388</f>
        <v>0</v>
      </c>
      <c r="K18" s="235">
        <f>'[1]Podklady RZ'!K388</f>
        <v>0</v>
      </c>
      <c r="L18" s="158">
        <f>'[1]Podklady RZ'!L388</f>
        <v>0</v>
      </c>
      <c r="M18" s="236">
        <f>'[1]Podklady RZ'!M388</f>
        <v>0</v>
      </c>
      <c r="N18" s="158">
        <f>'[1]Podklady RZ'!N388</f>
        <v>0</v>
      </c>
      <c r="O18" s="165">
        <f>'[1]Podklady RZ'!O388</f>
        <v>0</v>
      </c>
      <c r="P18" s="81"/>
      <c r="U18" s="97"/>
    </row>
    <row r="19" spans="1:21">
      <c r="A19" s="128" t="s">
        <v>236</v>
      </c>
      <c r="B19" s="235">
        <f>'[1]Podklady RZ'!B389</f>
        <v>1.6995260000000001</v>
      </c>
      <c r="C19" s="158">
        <f>'[1]Podklady RZ'!C389</f>
        <v>1.3540650000000001</v>
      </c>
      <c r="D19" s="236">
        <f>'[1]Podklady RZ'!D389</f>
        <v>1.32657</v>
      </c>
      <c r="E19" s="235">
        <f>'[1]Podklady RZ'!E389</f>
        <v>1.4976830000000001</v>
      </c>
      <c r="F19" s="158">
        <f>'[1]Podklady RZ'!F389</f>
        <v>1.620085</v>
      </c>
      <c r="G19" s="236">
        <f>'[1]Podklady RZ'!G389</f>
        <v>2.0231810000000001</v>
      </c>
      <c r="H19" s="158">
        <f>'[1]Podklady RZ'!H389</f>
        <v>0.54583300000000012</v>
      </c>
      <c r="I19" s="158">
        <f>'[1]Podklady RZ'!I389</f>
        <v>1.7420960000000001</v>
      </c>
      <c r="J19" s="158">
        <f>'[1]Podklady RZ'!J389</f>
        <v>1.492899</v>
      </c>
      <c r="K19" s="235">
        <f>'[1]Podklady RZ'!K389</f>
        <v>1.9137819999999999</v>
      </c>
      <c r="L19" s="158">
        <f>'[1]Podklady RZ'!L389</f>
        <v>1.8294780000000002</v>
      </c>
      <c r="M19" s="236">
        <f>'[1]Podklady RZ'!M389</f>
        <v>1.514918</v>
      </c>
      <c r="N19" s="158">
        <f>'[1]Podklady RZ'!N389</f>
        <v>18.560116000000001</v>
      </c>
      <c r="O19" s="165">
        <f>'[1]Podklady RZ'!O389</f>
        <v>2.2565115077531832E-2</v>
      </c>
      <c r="P19" s="81"/>
      <c r="U19" s="97"/>
    </row>
    <row r="20" spans="1:21">
      <c r="A20" s="128" t="s">
        <v>237</v>
      </c>
      <c r="B20" s="235">
        <f>'[1]Podklady RZ'!B390</f>
        <v>0</v>
      </c>
      <c r="C20" s="158">
        <f>'[1]Podklady RZ'!C390</f>
        <v>0</v>
      </c>
      <c r="D20" s="236">
        <f>'[1]Podklady RZ'!D390</f>
        <v>0</v>
      </c>
      <c r="E20" s="235">
        <f>'[1]Podklady RZ'!E390</f>
        <v>0</v>
      </c>
      <c r="F20" s="158">
        <f>'[1]Podklady RZ'!F390</f>
        <v>0</v>
      </c>
      <c r="G20" s="236">
        <f>'[1]Podklady RZ'!G390</f>
        <v>0</v>
      </c>
      <c r="H20" s="158">
        <f>'[1]Podklady RZ'!H390</f>
        <v>0</v>
      </c>
      <c r="I20" s="158">
        <f>'[1]Podklady RZ'!I390</f>
        <v>0</v>
      </c>
      <c r="J20" s="158">
        <f>'[1]Podklady RZ'!J390</f>
        <v>0</v>
      </c>
      <c r="K20" s="235">
        <f>'[1]Podklady RZ'!K390</f>
        <v>0</v>
      </c>
      <c r="L20" s="158">
        <f>'[1]Podklady RZ'!L390</f>
        <v>0</v>
      </c>
      <c r="M20" s="236">
        <f>'[1]Podklady RZ'!M390</f>
        <v>0</v>
      </c>
      <c r="N20" s="158">
        <f>'[1]Podklady RZ'!N390</f>
        <v>0</v>
      </c>
      <c r="O20" s="165">
        <f>'[1]Podklady RZ'!O390</f>
        <v>0</v>
      </c>
      <c r="P20" s="81"/>
      <c r="U20" s="97"/>
    </row>
    <row r="21" spans="1:21">
      <c r="A21" s="128" t="s">
        <v>238</v>
      </c>
      <c r="B21" s="235">
        <f>'[1]Podklady RZ'!B391</f>
        <v>1.091715</v>
      </c>
      <c r="C21" s="158">
        <f>'[1]Podklady RZ'!C391</f>
        <v>1.269072</v>
      </c>
      <c r="D21" s="236">
        <f>'[1]Podklady RZ'!D391</f>
        <v>1.1367660000000002</v>
      </c>
      <c r="E21" s="235">
        <f>'[1]Podklady RZ'!E391</f>
        <v>1.1581300000000001</v>
      </c>
      <c r="F21" s="158">
        <f>'[1]Podklady RZ'!F391</f>
        <v>0.32671600000000001</v>
      </c>
      <c r="G21" s="236">
        <f>'[1]Podklady RZ'!G391</f>
        <v>0.26580200000000004</v>
      </c>
      <c r="H21" s="158">
        <f>'[1]Podklady RZ'!H391</f>
        <v>0.19289599999999998</v>
      </c>
      <c r="I21" s="158">
        <f>'[1]Podklady RZ'!I391</f>
        <v>0.25742799999999999</v>
      </c>
      <c r="J21" s="158">
        <f>'[1]Podklady RZ'!J391</f>
        <v>0.37063400000000002</v>
      </c>
      <c r="K21" s="235">
        <f>'[1]Podklady RZ'!K391</f>
        <v>1.1739329999999999</v>
      </c>
      <c r="L21" s="158">
        <f>'[1]Podklady RZ'!L391</f>
        <v>1.0159130000000001</v>
      </c>
      <c r="M21" s="236">
        <f>'[1]Podklady RZ'!M391</f>
        <v>0.87902400000000003</v>
      </c>
      <c r="N21" s="158">
        <f>'[1]Podklady RZ'!N391</f>
        <v>9.1380289999999995</v>
      </c>
      <c r="O21" s="165">
        <f>'[1]Podklady RZ'!O391</f>
        <v>3.5521045018082485E-3</v>
      </c>
      <c r="P21" s="81"/>
      <c r="U21" s="97"/>
    </row>
    <row r="22" spans="1:21">
      <c r="A22" s="128" t="s">
        <v>239</v>
      </c>
      <c r="B22" s="235">
        <f>'[1]Podklady RZ'!B392</f>
        <v>0</v>
      </c>
      <c r="C22" s="158">
        <f>'[1]Podklady RZ'!C392</f>
        <v>0</v>
      </c>
      <c r="D22" s="236">
        <f>'[1]Podklady RZ'!D392</f>
        <v>0</v>
      </c>
      <c r="E22" s="235">
        <f>'[1]Podklady RZ'!E392</f>
        <v>0</v>
      </c>
      <c r="F22" s="158">
        <f>'[1]Podklady RZ'!F392</f>
        <v>0</v>
      </c>
      <c r="G22" s="236">
        <f>'[1]Podklady RZ'!G392</f>
        <v>0</v>
      </c>
      <c r="H22" s="158">
        <f>'[1]Podklady RZ'!H392</f>
        <v>0</v>
      </c>
      <c r="I22" s="158">
        <f>'[1]Podklady RZ'!I392</f>
        <v>0</v>
      </c>
      <c r="J22" s="158">
        <f>'[1]Podklady RZ'!J392</f>
        <v>0</v>
      </c>
      <c r="K22" s="235">
        <f>'[1]Podklady RZ'!K392</f>
        <v>0</v>
      </c>
      <c r="L22" s="158">
        <f>'[1]Podklady RZ'!L392</f>
        <v>0</v>
      </c>
      <c r="M22" s="236">
        <f>'[1]Podklady RZ'!M392</f>
        <v>0</v>
      </c>
      <c r="N22" s="158">
        <f>'[1]Podklady RZ'!N392</f>
        <v>0</v>
      </c>
      <c r="O22" s="165">
        <f>'[1]Podklady RZ'!O392</f>
        <v>0</v>
      </c>
      <c r="P22" s="81"/>
      <c r="U22" s="97"/>
    </row>
    <row r="23" spans="1:21">
      <c r="A23" s="128" t="s">
        <v>240</v>
      </c>
      <c r="B23" s="235">
        <f>'[1]Podklady RZ'!B393</f>
        <v>0</v>
      </c>
      <c r="C23" s="158">
        <f>'[1]Podklady RZ'!C393</f>
        <v>0</v>
      </c>
      <c r="D23" s="236">
        <f>'[1]Podklady RZ'!D393</f>
        <v>0</v>
      </c>
      <c r="E23" s="235">
        <f>'[1]Podklady RZ'!E393</f>
        <v>0</v>
      </c>
      <c r="F23" s="158">
        <f>'[1]Podklady RZ'!F393</f>
        <v>0</v>
      </c>
      <c r="G23" s="236">
        <f>'[1]Podklady RZ'!G393</f>
        <v>0</v>
      </c>
      <c r="H23" s="158">
        <f>'[1]Podklady RZ'!H393</f>
        <v>0</v>
      </c>
      <c r="I23" s="158">
        <f>'[1]Podklady RZ'!I393</f>
        <v>0</v>
      </c>
      <c r="J23" s="158">
        <f>'[1]Podklady RZ'!J393</f>
        <v>0</v>
      </c>
      <c r="K23" s="235">
        <f>'[1]Podklady RZ'!K393</f>
        <v>0</v>
      </c>
      <c r="L23" s="158">
        <f>'[1]Podklady RZ'!L393</f>
        <v>0</v>
      </c>
      <c r="M23" s="236">
        <f>'[1]Podklady RZ'!M393</f>
        <v>0</v>
      </c>
      <c r="N23" s="158">
        <f>'[1]Podklady RZ'!N393</f>
        <v>0</v>
      </c>
      <c r="O23" s="165">
        <f>'[1]Podklady RZ'!O393</f>
        <v>0</v>
      </c>
      <c r="P23" s="81"/>
      <c r="U23" s="97"/>
    </row>
    <row r="24" spans="1:21">
      <c r="A24" s="128" t="s">
        <v>241</v>
      </c>
      <c r="B24" s="235">
        <f>'[1]Podklady RZ'!B394</f>
        <v>0.13100999999999999</v>
      </c>
      <c r="C24" s="158">
        <f>'[1]Podklady RZ'!C394</f>
        <v>0.102661</v>
      </c>
      <c r="D24" s="236">
        <f>'[1]Podklady RZ'!D394</f>
        <v>9.5380999999999994E-2</v>
      </c>
      <c r="E24" s="235">
        <f>'[1]Podklady RZ'!E394</f>
        <v>8.5906999999999997E-2</v>
      </c>
      <c r="F24" s="158">
        <f>'[1]Podklady RZ'!F394</f>
        <v>1.7027E-2</v>
      </c>
      <c r="G24" s="236">
        <f>'[1]Podklady RZ'!G394</f>
        <v>3.0000000000000001E-3</v>
      </c>
      <c r="H24" s="158">
        <f>'[1]Podklady RZ'!H394</f>
        <v>3.0000000000000001E-3</v>
      </c>
      <c r="I24" s="158">
        <f>'[1]Podklady RZ'!I394</f>
        <v>2E-3</v>
      </c>
      <c r="J24" s="158">
        <f>'[1]Podklady RZ'!J394</f>
        <v>2.7E-2</v>
      </c>
      <c r="K24" s="235">
        <f>'[1]Podklady RZ'!K394</f>
        <v>5.7000000000000002E-2</v>
      </c>
      <c r="L24" s="158">
        <f>'[1]Podklady RZ'!L394</f>
        <v>9.0999999999999998E-2</v>
      </c>
      <c r="M24" s="236">
        <f>'[1]Podklady RZ'!M394</f>
        <v>0.122</v>
      </c>
      <c r="N24" s="158">
        <f>'[1]Podklady RZ'!N394</f>
        <v>0.73698600000000003</v>
      </c>
      <c r="O24" s="165">
        <f>'[1]Podklady RZ'!O394</f>
        <v>1.2855686894910833E-3</v>
      </c>
      <c r="P24" s="81"/>
      <c r="U24" s="97"/>
    </row>
    <row r="25" spans="1:21">
      <c r="A25" s="128" t="s">
        <v>242</v>
      </c>
      <c r="B25" s="235">
        <f>'[1]Podklady RZ'!B395</f>
        <v>89.148473999999993</v>
      </c>
      <c r="C25" s="158">
        <f>'[1]Podklady RZ'!C395</f>
        <v>76.380443999999983</v>
      </c>
      <c r="D25" s="236">
        <f>'[1]Podklady RZ'!D395</f>
        <v>73.379888999999991</v>
      </c>
      <c r="E25" s="235">
        <f>'[1]Podklady RZ'!E395</f>
        <v>56.70843399999999</v>
      </c>
      <c r="F25" s="158">
        <f>'[1]Podklady RZ'!F395</f>
        <v>22.846460999999994</v>
      </c>
      <c r="G25" s="236">
        <f>'[1]Podklady RZ'!G395</f>
        <v>20.782133999999999</v>
      </c>
      <c r="H25" s="158">
        <f>'[1]Podklady RZ'!H395</f>
        <v>21.288898999999997</v>
      </c>
      <c r="I25" s="158">
        <f>'[1]Podklady RZ'!I395</f>
        <v>20.236086</v>
      </c>
      <c r="J25" s="158">
        <f>'[1]Podklady RZ'!J395</f>
        <v>30.041314000000003</v>
      </c>
      <c r="K25" s="235">
        <f>'[1]Podklady RZ'!K395</f>
        <v>43.778275000000001</v>
      </c>
      <c r="L25" s="158">
        <f>'[1]Podklady RZ'!L395</f>
        <v>63.194489000000004</v>
      </c>
      <c r="M25" s="236">
        <f>'[1]Podklady RZ'!M395</f>
        <v>84.894619999999989</v>
      </c>
      <c r="N25" s="158">
        <f>'[1]Podklady RZ'!N395</f>
        <v>602.67951900000003</v>
      </c>
      <c r="O25" s="165">
        <f>'[1]Podklady RZ'!O395</f>
        <v>2.7892685114781046E-2</v>
      </c>
      <c r="P25" s="81"/>
      <c r="U25" s="78"/>
    </row>
    <row r="26" spans="1:21" ht="13.5" customHeight="1">
      <c r="A26" s="126" t="s">
        <v>318</v>
      </c>
      <c r="B26" s="233">
        <f>'[1]Podklady RZ'!B396</f>
        <v>224.45292699999999</v>
      </c>
      <c r="C26" s="157">
        <f>'[1]Podklady RZ'!C396</f>
        <v>180.68476099999992</v>
      </c>
      <c r="D26" s="234">
        <f>'[1]Podklady RZ'!D396</f>
        <v>182.166222</v>
      </c>
      <c r="E26" s="233">
        <f>'[1]Podklady RZ'!E396</f>
        <v>133.368202</v>
      </c>
      <c r="F26" s="157">
        <f>'[1]Podklady RZ'!F396</f>
        <v>54.143772000000013</v>
      </c>
      <c r="G26" s="234">
        <f>'[1]Podklady RZ'!G396</f>
        <v>35.990841000000003</v>
      </c>
      <c r="H26" s="157">
        <f>'[1]Podklady RZ'!H396</f>
        <v>34.139701000000002</v>
      </c>
      <c r="I26" s="157">
        <f>'[1]Podklady RZ'!I396</f>
        <v>32.149613000000002</v>
      </c>
      <c r="J26" s="157">
        <f>'[1]Podklady RZ'!J396</f>
        <v>62.817776999999992</v>
      </c>
      <c r="K26" s="233">
        <f>'[1]Podklady RZ'!K396</f>
        <v>94.666588999999988</v>
      </c>
      <c r="L26" s="157">
        <f>'[1]Podklady RZ'!L396</f>
        <v>150.45401499999997</v>
      </c>
      <c r="M26" s="234">
        <f>'[1]Podklady RZ'!M396</f>
        <v>211.99887900000007</v>
      </c>
      <c r="N26" s="157">
        <f>'[1]Podklady RZ'!N396</f>
        <v>1397.0332989999999</v>
      </c>
      <c r="O26" s="164">
        <f>'[1]Podklady RZ'!O396</f>
        <v>1.8678968280281802E-2</v>
      </c>
      <c r="P26" s="10"/>
      <c r="U26" s="8"/>
    </row>
    <row r="27" spans="1:21" ht="12.75" customHeight="1">
      <c r="A27" s="128" t="s">
        <v>301</v>
      </c>
      <c r="B27" s="235">
        <f>'[1]Podklady RZ'!B397</f>
        <v>19.444697999999995</v>
      </c>
      <c r="C27" s="158">
        <f>'[1]Podklady RZ'!C397</f>
        <v>16.766343999999997</v>
      </c>
      <c r="D27" s="236">
        <f>'[1]Podklady RZ'!D397</f>
        <v>16.926017999999999</v>
      </c>
      <c r="E27" s="235">
        <f>'[1]Podklady RZ'!E397</f>
        <v>11.461966</v>
      </c>
      <c r="F27" s="158">
        <f>'[1]Podklady RZ'!F397</f>
        <v>5.7760779999999992</v>
      </c>
      <c r="G27" s="236">
        <f>'[1]Podklady RZ'!G397</f>
        <v>4.5559849999999997</v>
      </c>
      <c r="H27" s="158">
        <f>'[1]Podklady RZ'!H397</f>
        <v>4.5801970000000001</v>
      </c>
      <c r="I27" s="158">
        <f>'[1]Podklady RZ'!I397</f>
        <v>3.6100490000000001</v>
      </c>
      <c r="J27" s="158">
        <f>'[1]Podklady RZ'!J397</f>
        <v>6.0547279999999999</v>
      </c>
      <c r="K27" s="235">
        <f>'[1]Podklady RZ'!K397</f>
        <v>8.3336110000000012</v>
      </c>
      <c r="L27" s="158">
        <f>'[1]Podklady RZ'!L397</f>
        <v>12.15076</v>
      </c>
      <c r="M27" s="236">
        <f>'[1]Podklady RZ'!M397</f>
        <v>17.051103999999999</v>
      </c>
      <c r="N27" s="158">
        <f>'[1]Podklady RZ'!N397</f>
        <v>126.71153799999999</v>
      </c>
      <c r="O27" s="165">
        <f>'[1]Podklady RZ'!O397</f>
        <v>6.1952966144489582E-3</v>
      </c>
      <c r="P27" s="81"/>
      <c r="U27" s="8"/>
    </row>
    <row r="28" spans="1:21" ht="12.75" customHeight="1">
      <c r="A28" s="128" t="s">
        <v>302</v>
      </c>
      <c r="B28" s="235">
        <f>'[1]Podklady RZ'!B398</f>
        <v>6.1198199999999998</v>
      </c>
      <c r="C28" s="158">
        <f>'[1]Podklady RZ'!C398</f>
        <v>5.3676400000000006</v>
      </c>
      <c r="D28" s="236">
        <f>'[1]Podklady RZ'!D398</f>
        <v>4.8890600000000006</v>
      </c>
      <c r="E28" s="235">
        <f>'[1]Podklady RZ'!E398</f>
        <v>3.6351799999999996</v>
      </c>
      <c r="F28" s="158">
        <f>'[1]Podklady RZ'!F398</f>
        <v>1.8619300000000001</v>
      </c>
      <c r="G28" s="236">
        <f>'[1]Podklady RZ'!G398</f>
        <v>1.37524</v>
      </c>
      <c r="H28" s="158">
        <f>'[1]Podklady RZ'!H398</f>
        <v>1.3740999999999999</v>
      </c>
      <c r="I28" s="158">
        <f>'[1]Podklady RZ'!I398</f>
        <v>1.3740999999999999</v>
      </c>
      <c r="J28" s="158">
        <f>'[1]Podklady RZ'!J398</f>
        <v>1.63005</v>
      </c>
      <c r="K28" s="235">
        <f>'[1]Podklady RZ'!K398</f>
        <v>3.3879899999999998</v>
      </c>
      <c r="L28" s="158">
        <f>'[1]Podklady RZ'!L398</f>
        <v>4.8444200000000004</v>
      </c>
      <c r="M28" s="236">
        <f>'[1]Podklady RZ'!M398</f>
        <v>5.6447700000000003</v>
      </c>
      <c r="N28" s="158">
        <f>'[1]Podklady RZ'!N398</f>
        <v>41.504300000000001</v>
      </c>
      <c r="O28" s="165">
        <f>'[1]Podklady RZ'!O398</f>
        <v>2.3868290105205362E-2</v>
      </c>
      <c r="P28" s="81"/>
      <c r="U28" s="8"/>
    </row>
    <row r="29" spans="1:21" ht="12.75" customHeight="1">
      <c r="A29" s="128" t="s">
        <v>303</v>
      </c>
      <c r="B29" s="235">
        <f>'[1]Podklady RZ'!B399</f>
        <v>0.59987999999999997</v>
      </c>
      <c r="C29" s="158">
        <f>'[1]Podklady RZ'!C399</f>
        <v>0.44661000000000001</v>
      </c>
      <c r="D29" s="236">
        <f>'[1]Podklady RZ'!D399</f>
        <v>0.44865999999999995</v>
      </c>
      <c r="E29" s="235">
        <f>'[1]Podklady RZ'!E399</f>
        <v>0.28345000000000004</v>
      </c>
      <c r="F29" s="158">
        <f>'[1]Podklady RZ'!F399</f>
        <v>5.561E-2</v>
      </c>
      <c r="G29" s="236">
        <f>'[1]Podklady RZ'!G399</f>
        <v>2.4559999999999998E-2</v>
      </c>
      <c r="H29" s="158">
        <f>'[1]Podklady RZ'!H399</f>
        <v>2.5650000000000003E-2</v>
      </c>
      <c r="I29" s="158">
        <f>'[1]Podklady RZ'!I399</f>
        <v>2.7739999999999997E-2</v>
      </c>
      <c r="J29" s="158">
        <f>'[1]Podklady RZ'!J399</f>
        <v>9.3530000000000002E-2</v>
      </c>
      <c r="K29" s="235">
        <f>'[1]Podklady RZ'!K399</f>
        <v>0.20193</v>
      </c>
      <c r="L29" s="158">
        <f>'[1]Podklady RZ'!L399</f>
        <v>0.41819000000000001</v>
      </c>
      <c r="M29" s="236">
        <f>'[1]Podklady RZ'!M399</f>
        <v>0.59304999999999997</v>
      </c>
      <c r="N29" s="158">
        <f>'[1]Podklady RZ'!N399</f>
        <v>3.2188599999999994</v>
      </c>
      <c r="O29" s="165">
        <f>'[1]Podklady RZ'!O399</f>
        <v>5.3792719002420282E-3</v>
      </c>
      <c r="P29" s="81"/>
      <c r="U29" s="8"/>
    </row>
    <row r="30" spans="1:21" ht="12.75" customHeight="1">
      <c r="A30" s="128" t="s">
        <v>304</v>
      </c>
      <c r="B30" s="235">
        <f>'[1]Podklady RZ'!B400</f>
        <v>0.77754999999999996</v>
      </c>
      <c r="C30" s="158">
        <f>'[1]Podklady RZ'!C400</f>
        <v>0.49569999999999997</v>
      </c>
      <c r="D30" s="236">
        <f>'[1]Podklady RZ'!D400</f>
        <v>0.68731999999999993</v>
      </c>
      <c r="E30" s="235">
        <f>'[1]Podklady RZ'!E400</f>
        <v>0.43951000000000001</v>
      </c>
      <c r="F30" s="158">
        <f>'[1]Podklady RZ'!F400</f>
        <v>7.9590000000000008E-2</v>
      </c>
      <c r="G30" s="236">
        <f>'[1]Podklady RZ'!G400</f>
        <v>2.93E-2</v>
      </c>
      <c r="H30" s="158">
        <f>'[1]Podklady RZ'!H400</f>
        <v>1.7369999999999997E-2</v>
      </c>
      <c r="I30" s="158">
        <f>'[1]Podklady RZ'!I400</f>
        <v>1.5630000000000002E-2</v>
      </c>
      <c r="J30" s="158">
        <f>'[1]Podklady RZ'!J400</f>
        <v>8.2349999999999993E-2</v>
      </c>
      <c r="K30" s="235">
        <f>'[1]Podklady RZ'!K400</f>
        <v>0.18809000000000001</v>
      </c>
      <c r="L30" s="158">
        <f>'[1]Podklady RZ'!L400</f>
        <v>0.42444999999999999</v>
      </c>
      <c r="M30" s="236">
        <f>'[1]Podklady RZ'!M400</f>
        <v>0.71980999999999995</v>
      </c>
      <c r="N30" s="158">
        <f>'[1]Podklady RZ'!N400</f>
        <v>3.9566699999999999</v>
      </c>
      <c r="O30" s="165">
        <f>'[1]Podklady RZ'!O400</f>
        <v>1.91547391561942E-2</v>
      </c>
      <c r="P30" s="81"/>
    </row>
    <row r="31" spans="1:21">
      <c r="A31" s="128" t="s">
        <v>305</v>
      </c>
      <c r="B31" s="235">
        <f>'[1]Podklady RZ'!B401</f>
        <v>7.2704220000000008</v>
      </c>
      <c r="C31" s="158">
        <f>'[1]Podklady RZ'!C401</f>
        <v>6.924817</v>
      </c>
      <c r="D31" s="236">
        <f>'[1]Podklady RZ'!D401</f>
        <v>7.030246</v>
      </c>
      <c r="E31" s="235">
        <f>'[1]Podklady RZ'!E401</f>
        <v>4.990005</v>
      </c>
      <c r="F31" s="158">
        <f>'[1]Podklady RZ'!F401</f>
        <v>1.8717699999999999</v>
      </c>
      <c r="G31" s="236">
        <f>'[1]Podklady RZ'!G401</f>
        <v>1.28257</v>
      </c>
      <c r="H31" s="158">
        <f>'[1]Podklady RZ'!H401</f>
        <v>1.19278</v>
      </c>
      <c r="I31" s="158">
        <f>'[1]Podklady RZ'!I401</f>
        <v>1.2096600000000002</v>
      </c>
      <c r="J31" s="158">
        <f>'[1]Podklady RZ'!J401</f>
        <v>2.8600240000000001</v>
      </c>
      <c r="K31" s="235">
        <f>'[1]Podklady RZ'!K401</f>
        <v>4.1509940000000007</v>
      </c>
      <c r="L31" s="158">
        <f>'[1]Podklady RZ'!L401</f>
        <v>5.1705139999999998</v>
      </c>
      <c r="M31" s="236">
        <f>'[1]Podklady RZ'!M401</f>
        <v>4.7773089999999998</v>
      </c>
      <c r="N31" s="158">
        <f>'[1]Podklady RZ'!N401</f>
        <v>48.731110999999999</v>
      </c>
      <c r="O31" s="165">
        <f>'[1]Podklady RZ'!O401</f>
        <v>0.12545666168142117</v>
      </c>
      <c r="P31" s="81"/>
    </row>
    <row r="32" spans="1:21">
      <c r="A32" s="128" t="s">
        <v>306</v>
      </c>
      <c r="B32" s="235">
        <f>'[1]Podklady RZ'!B402</f>
        <v>133.01593499999998</v>
      </c>
      <c r="C32" s="158">
        <f>'[1]Podklady RZ'!C402</f>
        <v>106.11070699999995</v>
      </c>
      <c r="D32" s="236">
        <f>'[1]Podklady RZ'!D402</f>
        <v>106.128654</v>
      </c>
      <c r="E32" s="235">
        <f>'[1]Podklady RZ'!E402</f>
        <v>80.980644000000026</v>
      </c>
      <c r="F32" s="158">
        <f>'[1]Podklady RZ'!F402</f>
        <v>32.76098600000001</v>
      </c>
      <c r="G32" s="236">
        <f>'[1]Podklady RZ'!G402</f>
        <v>21.349008000000001</v>
      </c>
      <c r="H32" s="158">
        <f>'[1]Podklady RZ'!H402</f>
        <v>19.914294999999999</v>
      </c>
      <c r="I32" s="158">
        <f>'[1]Podklady RZ'!I402</f>
        <v>19.627977999999999</v>
      </c>
      <c r="J32" s="158">
        <f>'[1]Podklady RZ'!J402</f>
        <v>38.759637999999988</v>
      </c>
      <c r="K32" s="235">
        <f>'[1]Podklady RZ'!K402</f>
        <v>56.929188999999987</v>
      </c>
      <c r="L32" s="158">
        <f>'[1]Podklady RZ'!L402</f>
        <v>89.64273399999999</v>
      </c>
      <c r="M32" s="236">
        <f>'[1]Podklady RZ'!M402</f>
        <v>128.70228500000005</v>
      </c>
      <c r="N32" s="158">
        <f>'[1]Podklady RZ'!N402</f>
        <v>833.92205300000001</v>
      </c>
      <c r="O32" s="165">
        <f>'[1]Podklady RZ'!O402</f>
        <v>2.5826833036591206E-2</v>
      </c>
      <c r="P32" s="81"/>
    </row>
    <row r="33" spans="1:16">
      <c r="A33" s="128" t="s">
        <v>307</v>
      </c>
      <c r="B33" s="235">
        <f>'[1]Podklady RZ'!B403</f>
        <v>56.825489000000012</v>
      </c>
      <c r="C33" s="158">
        <f>'[1]Podklady RZ'!C403</f>
        <v>44.277528000000004</v>
      </c>
      <c r="D33" s="236">
        <f>'[1]Podklady RZ'!D403</f>
        <v>45.728448999999998</v>
      </c>
      <c r="E33" s="235">
        <f>'[1]Podklady RZ'!E403</f>
        <v>31.441026999999998</v>
      </c>
      <c r="F33" s="158">
        <f>'[1]Podklady RZ'!F403</f>
        <v>10.812998</v>
      </c>
      <c r="G33" s="236">
        <f>'[1]Podklady RZ'!G403</f>
        <v>6.322178000000001</v>
      </c>
      <c r="H33" s="158">
        <f>'[1]Podklady RZ'!H403</f>
        <v>5.3553890000000006</v>
      </c>
      <c r="I33" s="158">
        <f>'[1]Podklady RZ'!I403</f>
        <v>5.2239760000000013</v>
      </c>
      <c r="J33" s="158">
        <f>'[1]Podklady RZ'!J403</f>
        <v>13.205067000000001</v>
      </c>
      <c r="K33" s="235">
        <f>'[1]Podklady RZ'!K403</f>
        <v>21.057003999999996</v>
      </c>
      <c r="L33" s="158">
        <f>'[1]Podklady RZ'!L403</f>
        <v>37.390388000000002</v>
      </c>
      <c r="M33" s="236">
        <f>'[1]Podklady RZ'!M403</f>
        <v>53.827908000000001</v>
      </c>
      <c r="N33" s="158">
        <f>'[1]Podklady RZ'!N403</f>
        <v>331.467401</v>
      </c>
      <c r="O33" s="165">
        <f>'[1]Podklady RZ'!O403</f>
        <v>1.937777360757997E-2</v>
      </c>
      <c r="P33" s="81"/>
    </row>
    <row r="34" spans="1:16">
      <c r="A34" s="128" t="s">
        <v>240</v>
      </c>
      <c r="B34" s="235">
        <f>'[1]Podklady RZ'!B404</f>
        <v>0.39913299999999996</v>
      </c>
      <c r="C34" s="158">
        <f>'[1]Podklady RZ'!C404</f>
        <v>0.29541500000000004</v>
      </c>
      <c r="D34" s="236">
        <f>'[1]Podklady RZ'!D404</f>
        <v>0.32781500000000008</v>
      </c>
      <c r="E34" s="235">
        <f>'[1]Podklady RZ'!E404</f>
        <v>0.13642000000000001</v>
      </c>
      <c r="F34" s="158">
        <f>'[1]Podklady RZ'!F404</f>
        <v>0.92480999999999991</v>
      </c>
      <c r="G34" s="236">
        <f>'[1]Podklady RZ'!G404</f>
        <v>1.052</v>
      </c>
      <c r="H34" s="158">
        <f>'[1]Podklady RZ'!H404</f>
        <v>1.6799200000000001</v>
      </c>
      <c r="I34" s="158">
        <f>'[1]Podklady RZ'!I404</f>
        <v>1.0604800000000001</v>
      </c>
      <c r="J34" s="158">
        <f>'[1]Podklady RZ'!J404</f>
        <v>0.13238999999999998</v>
      </c>
      <c r="K34" s="235">
        <f>'[1]Podklady RZ'!K404</f>
        <v>0.41778100000000001</v>
      </c>
      <c r="L34" s="158">
        <f>'[1]Podklady RZ'!L404</f>
        <v>0.41255899999999995</v>
      </c>
      <c r="M34" s="236">
        <f>'[1]Podklady RZ'!M404</f>
        <v>0.682643</v>
      </c>
      <c r="N34" s="158">
        <f>'[1]Podklady RZ'!N404</f>
        <v>7.5213659999999987</v>
      </c>
      <c r="O34" s="165">
        <f>'[1]Podklady RZ'!O404</f>
        <v>3.7380093120597275E-3</v>
      </c>
      <c r="P34" s="81"/>
    </row>
    <row r="35" spans="1:16" ht="11.45"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1.6043691667642378E-2</v>
      </c>
    </row>
    <row r="40" spans="1:16">
      <c r="B40" s="1"/>
      <c r="C40" s="1"/>
      <c r="D40" s="1"/>
      <c r="M40" s="10" t="s">
        <v>219</v>
      </c>
      <c r="N40" s="84">
        <f>O8</f>
        <v>2.3387619162257196E-2</v>
      </c>
    </row>
    <row r="41" spans="1:16">
      <c r="B41" s="8"/>
      <c r="C41" s="8"/>
      <c r="D41" s="8"/>
      <c r="M41" s="10" t="s">
        <v>223</v>
      </c>
      <c r="N41" s="84">
        <f>O9</f>
        <v>1.8747620991346404E-2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{F8394BEE-CFA3-48C5-AEE8-EF2DBA986E2D}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F8394BEE-CFA3-48C5-AEE8-EF2DBA986E2D}">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tabColor rgb="FFFFFF00"/>
  </sheetPr>
  <dimension ref="A1:U42"/>
  <sheetViews>
    <sheetView showGridLines="0" view="pageBreakPreview" zoomScaleNormal="70" zoomScaleSheetLayoutView="100" workbookViewId="0">
      <selection activeCell="L1" sqref="L1:L1048576"/>
    </sheetView>
  </sheetViews>
  <sheetFormatPr defaultColWidth="9.140625" defaultRowHeight="12"/>
  <cols>
    <col min="1" max="1" width="33.2851562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 style="7" customWidth="1"/>
    <col min="15" max="15" width="6.85546875" style="7" customWidth="1"/>
    <col min="16" max="21" width="9.140625" style="7" customWidth="1"/>
    <col min="22" max="16384" width="9.140625" style="7"/>
  </cols>
  <sheetData>
    <row r="1" spans="1:21" ht="18">
      <c r="A1" s="195" t="s">
        <v>325</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RZ'!B412</f>
        <v>1068.6844999999998</v>
      </c>
      <c r="C7" s="157">
        <f>'[1]Podklady RZ'!C412</f>
        <v>1068.6824999999997</v>
      </c>
      <c r="D7" s="234">
        <f>'[1]Podklady RZ'!D412</f>
        <v>1068.6824999999997</v>
      </c>
      <c r="E7" s="233">
        <f>'[1]Podklady RZ'!E412</f>
        <v>1068.7424999999998</v>
      </c>
      <c r="F7" s="157">
        <f>'[1]Podklady RZ'!F412</f>
        <v>1068.7424999999998</v>
      </c>
      <c r="G7" s="234">
        <f>'[1]Podklady RZ'!G412</f>
        <v>1068.7424999999998</v>
      </c>
      <c r="H7" s="157">
        <f>'[1]Podklady RZ'!H412</f>
        <v>1068.7424999999998</v>
      </c>
      <c r="I7" s="157">
        <f>'[1]Podklady RZ'!I412</f>
        <v>1068.7434999999998</v>
      </c>
      <c r="J7" s="157">
        <f>'[1]Podklady RZ'!J412</f>
        <v>1068.7424999999998</v>
      </c>
      <c r="K7" s="233">
        <f>'[1]Podklady RZ'!K412</f>
        <v>1068.3525</v>
      </c>
      <c r="L7" s="157">
        <f>'[1]Podklady RZ'!L412</f>
        <v>1068.3525</v>
      </c>
      <c r="M7" s="234">
        <f>'[1]Podklady RZ'!M412</f>
        <v>1068.3525</v>
      </c>
      <c r="N7" s="157">
        <f>'[1]Podklady RZ'!N412</f>
        <v>1068.3525</v>
      </c>
      <c r="O7" s="163">
        <f>'[1]Podklady RZ'!O412</f>
        <v>2.8036879265942848E-2</v>
      </c>
      <c r="P7" s="10"/>
      <c r="U7" s="56"/>
    </row>
    <row r="8" spans="1:21">
      <c r="A8" s="125" t="s">
        <v>315</v>
      </c>
      <c r="B8" s="233">
        <f>'[1]Podklady RZ'!B413</f>
        <v>614.61780399999975</v>
      </c>
      <c r="C8" s="157">
        <f>'[1]Podklady RZ'!C413</f>
        <v>437.17862499999978</v>
      </c>
      <c r="D8" s="234">
        <f>'[1]Podklady RZ'!D413</f>
        <v>443.283816</v>
      </c>
      <c r="E8" s="233">
        <f>'[1]Podklady RZ'!E413</f>
        <v>370.97523099999989</v>
      </c>
      <c r="F8" s="157">
        <f>'[1]Podklady RZ'!F413</f>
        <v>239.799193</v>
      </c>
      <c r="G8" s="234">
        <f>'[1]Podklady RZ'!G413</f>
        <v>201.95945100000003</v>
      </c>
      <c r="H8" s="157">
        <f>'[1]Podklady RZ'!H413</f>
        <v>175.26270099999996</v>
      </c>
      <c r="I8" s="157">
        <f>'[1]Podklady RZ'!I413</f>
        <v>183.72732000000005</v>
      </c>
      <c r="J8" s="157">
        <f>'[1]Podklady RZ'!J413</f>
        <v>306.20514299999996</v>
      </c>
      <c r="K8" s="233">
        <f>'[1]Podklady RZ'!K413</f>
        <v>407.20858999999979</v>
      </c>
      <c r="L8" s="157">
        <f>'[1]Podklady RZ'!L413</f>
        <v>500.16027999999994</v>
      </c>
      <c r="M8" s="234">
        <f>'[1]Podklady RZ'!M413</f>
        <v>581.82528500000001</v>
      </c>
      <c r="N8" s="157">
        <f>'[1]Podklady RZ'!N413</f>
        <v>4462.2034389999999</v>
      </c>
      <c r="O8" s="163">
        <f>'[1]Podklady RZ'!O413</f>
        <v>2.953273600652704E-2</v>
      </c>
      <c r="P8" s="10"/>
      <c r="U8" s="56"/>
    </row>
    <row r="9" spans="1:21">
      <c r="A9" s="125" t="s">
        <v>316</v>
      </c>
      <c r="B9" s="233">
        <f>'[1]Podklady RZ'!B414</f>
        <v>403.39181299999996</v>
      </c>
      <c r="C9" s="157">
        <f>'[1]Podklady RZ'!C414</f>
        <v>333.82495899999998</v>
      </c>
      <c r="D9" s="234">
        <f>'[1]Podklady RZ'!D414</f>
        <v>330.338345</v>
      </c>
      <c r="E9" s="233">
        <f>'[1]Podklady RZ'!E414</f>
        <v>272.73047499999996</v>
      </c>
      <c r="F9" s="157">
        <f>'[1]Podklady RZ'!F414</f>
        <v>154.26804899999999</v>
      </c>
      <c r="G9" s="234">
        <f>'[1]Podklady RZ'!G414</f>
        <v>123.22886600000001</v>
      </c>
      <c r="H9" s="157">
        <f>'[1]Podklady RZ'!H414</f>
        <v>102.95886000000002</v>
      </c>
      <c r="I9" s="157">
        <f>'[1]Podklady RZ'!I414</f>
        <v>110.42486600000001</v>
      </c>
      <c r="J9" s="157">
        <f>'[1]Podklady RZ'!J414</f>
        <v>159.83906999999999</v>
      </c>
      <c r="K9" s="233">
        <f>'[1]Podklady RZ'!K414</f>
        <v>203.82544900000005</v>
      </c>
      <c r="L9" s="157">
        <f>'[1]Podklady RZ'!L414</f>
        <v>287.99789300000003</v>
      </c>
      <c r="M9" s="234">
        <f>'[1]Podklady RZ'!M414</f>
        <v>353.989845</v>
      </c>
      <c r="N9" s="157">
        <f>'[1]Podklady RZ'!N414</f>
        <v>2836.8184900000001</v>
      </c>
      <c r="O9" s="164">
        <f>'[1]Podklady RZ'!O414</f>
        <v>3.4565844794382301E-2</v>
      </c>
      <c r="P9" s="81"/>
      <c r="U9" s="83"/>
    </row>
    <row r="10" spans="1:21">
      <c r="A10" s="128" t="s">
        <v>227</v>
      </c>
      <c r="B10" s="235">
        <f>'[1]Podklady RZ'!B415</f>
        <v>51.704819999999998</v>
      </c>
      <c r="C10" s="158">
        <f>'[1]Podklady RZ'!C415</f>
        <v>53.395589999999999</v>
      </c>
      <c r="D10" s="236">
        <f>'[1]Podklady RZ'!D415</f>
        <v>42.765070000000001</v>
      </c>
      <c r="E10" s="235">
        <f>'[1]Podklady RZ'!E415</f>
        <v>43.124989999999997</v>
      </c>
      <c r="F10" s="158">
        <f>'[1]Podklady RZ'!F415</f>
        <v>37.445189999999997</v>
      </c>
      <c r="G10" s="236">
        <f>'[1]Podklady RZ'!G415</f>
        <v>30.284110000000002</v>
      </c>
      <c r="H10" s="158">
        <f>'[1]Podklady RZ'!H415</f>
        <v>11.39156</v>
      </c>
      <c r="I10" s="158">
        <f>'[1]Podklady RZ'!I415</f>
        <v>2.7286799999999998</v>
      </c>
      <c r="J10" s="158">
        <f>'[1]Podklady RZ'!J415</f>
        <v>3.3646210000000001</v>
      </c>
      <c r="K10" s="235">
        <f>'[1]Podklady RZ'!K415</f>
        <v>46.074460000000002</v>
      </c>
      <c r="L10" s="158">
        <f>'[1]Podklady RZ'!L415</f>
        <v>53.571179999999998</v>
      </c>
      <c r="M10" s="236">
        <f>'[1]Podklady RZ'!M415</f>
        <v>53.909509999999997</v>
      </c>
      <c r="N10" s="158">
        <f>'[1]Podklady RZ'!N415</f>
        <v>429.75978100000003</v>
      </c>
      <c r="O10" s="165">
        <f>'[1]Podklady RZ'!O415</f>
        <v>5.6883635553872013E-2</v>
      </c>
      <c r="P10" s="81"/>
      <c r="U10" s="97"/>
    </row>
    <row r="11" spans="1:21">
      <c r="A11" s="128" t="s">
        <v>228</v>
      </c>
      <c r="B11" s="235">
        <f>'[1]Podklady RZ'!B416</f>
        <v>5.8371250000000003</v>
      </c>
      <c r="C11" s="158">
        <f>'[1]Podklady RZ'!C416</f>
        <v>4.9585400000000002</v>
      </c>
      <c r="D11" s="236">
        <f>'[1]Podklady RZ'!D416</f>
        <v>5.0206460000000002</v>
      </c>
      <c r="E11" s="235">
        <f>'[1]Podklady RZ'!E416</f>
        <v>4.3483850000000004</v>
      </c>
      <c r="F11" s="158">
        <f>'[1]Podklady RZ'!F416</f>
        <v>2.696669</v>
      </c>
      <c r="G11" s="236">
        <f>'[1]Podklady RZ'!G416</f>
        <v>1.8396419999999998</v>
      </c>
      <c r="H11" s="158">
        <f>'[1]Podklady RZ'!H416</f>
        <v>1.754319</v>
      </c>
      <c r="I11" s="158">
        <f>'[1]Podklady RZ'!I416</f>
        <v>1.5799300000000001</v>
      </c>
      <c r="J11" s="158">
        <f>'[1]Podklady RZ'!J416</f>
        <v>2.4466779999999999</v>
      </c>
      <c r="K11" s="235">
        <f>'[1]Podklady RZ'!K416</f>
        <v>3.2707999999999999</v>
      </c>
      <c r="L11" s="158">
        <f>'[1]Podklady RZ'!L416</f>
        <v>4.4389599999999998</v>
      </c>
      <c r="M11" s="236">
        <f>'[1]Podklady RZ'!M416</f>
        <v>5.0346149999999996</v>
      </c>
      <c r="N11" s="158">
        <f>'[1]Podklady RZ'!N416</f>
        <v>43.226309000000001</v>
      </c>
      <c r="O11" s="165">
        <f>'[1]Podklady RZ'!O416</f>
        <v>7.1744069565006313E-2</v>
      </c>
      <c r="P11" s="81"/>
      <c r="U11" s="97"/>
    </row>
    <row r="12" spans="1:21">
      <c r="A12" s="128" t="s">
        <v>229</v>
      </c>
      <c r="B12" s="235">
        <f>'[1]Podklady RZ'!B417</f>
        <v>9.8520699999999994</v>
      </c>
      <c r="C12" s="158">
        <f>'[1]Podklady RZ'!C417</f>
        <v>3.94198</v>
      </c>
      <c r="D12" s="236">
        <f>'[1]Podklady RZ'!D417</f>
        <v>2.12886</v>
      </c>
      <c r="E12" s="235">
        <f>'[1]Podklady RZ'!E417</f>
        <v>6.6863700000000001</v>
      </c>
      <c r="F12" s="158">
        <f>'[1]Podklady RZ'!F417</f>
        <v>2.6435300000000002</v>
      </c>
      <c r="G12" s="236">
        <f>'[1]Podklady RZ'!G417</f>
        <v>1.5714600000000001</v>
      </c>
      <c r="H12" s="158">
        <f>'[1]Podklady RZ'!H417</f>
        <v>2.14873</v>
      </c>
      <c r="I12" s="158">
        <f>'[1]Podklady RZ'!I417</f>
        <v>2.7107700000000001</v>
      </c>
      <c r="J12" s="158">
        <f>'[1]Podklady RZ'!J417</f>
        <v>3.20553</v>
      </c>
      <c r="K12" s="235">
        <f>'[1]Podklady RZ'!K417</f>
        <v>1.17235</v>
      </c>
      <c r="L12" s="158">
        <f>'[1]Podklady RZ'!L417</f>
        <v>3.7217500000000001</v>
      </c>
      <c r="M12" s="236">
        <f>'[1]Podklady RZ'!M417</f>
        <v>3.7723400000000002</v>
      </c>
      <c r="N12" s="158">
        <f>'[1]Podklady RZ'!N417</f>
        <v>43.55574</v>
      </c>
      <c r="O12" s="165">
        <f>'[1]Podklady RZ'!O417</f>
        <v>5.2513600717058323E-3</v>
      </c>
      <c r="P12" s="81"/>
      <c r="U12" s="97"/>
    </row>
    <row r="13" spans="1:21">
      <c r="A13" s="128" t="s">
        <v>230</v>
      </c>
      <c r="B13" s="235">
        <f>'[1]Podklady RZ'!B418</f>
        <v>0</v>
      </c>
      <c r="C13" s="158">
        <f>'[1]Podklady RZ'!C418</f>
        <v>0</v>
      </c>
      <c r="D13" s="236">
        <f>'[1]Podklady RZ'!D418</f>
        <v>0</v>
      </c>
      <c r="E13" s="235">
        <f>'[1]Podklady RZ'!E418</f>
        <v>0</v>
      </c>
      <c r="F13" s="158">
        <f>'[1]Podklady RZ'!F418</f>
        <v>0</v>
      </c>
      <c r="G13" s="236">
        <f>'[1]Podklady RZ'!G418</f>
        <v>0</v>
      </c>
      <c r="H13" s="158">
        <f>'[1]Podklady RZ'!H418</f>
        <v>0</v>
      </c>
      <c r="I13" s="158">
        <f>'[1]Podklady RZ'!I418</f>
        <v>0</v>
      </c>
      <c r="J13" s="158">
        <f>'[1]Podklady RZ'!J418</f>
        <v>0</v>
      </c>
      <c r="K13" s="235">
        <f>'[1]Podklady RZ'!K418</f>
        <v>0</v>
      </c>
      <c r="L13" s="158">
        <f>'[1]Podklady RZ'!L418</f>
        <v>0</v>
      </c>
      <c r="M13" s="236">
        <f>'[1]Podklady RZ'!M418</f>
        <v>0</v>
      </c>
      <c r="N13" s="158">
        <f>'[1]Podklady RZ'!N418</f>
        <v>0</v>
      </c>
      <c r="O13" s="165">
        <f>'[1]Podklady RZ'!O418</f>
        <v>0</v>
      </c>
      <c r="P13" s="81"/>
      <c r="U13" s="97"/>
    </row>
    <row r="14" spans="1:21">
      <c r="A14" s="128" t="s">
        <v>231</v>
      </c>
      <c r="B14" s="235">
        <f>'[1]Podklady RZ'!B419</f>
        <v>0</v>
      </c>
      <c r="C14" s="158">
        <f>'[1]Podklady RZ'!C419</f>
        <v>0</v>
      </c>
      <c r="D14" s="236">
        <f>'[1]Podklady RZ'!D419</f>
        <v>0</v>
      </c>
      <c r="E14" s="235">
        <f>'[1]Podklady RZ'!E419</f>
        <v>0</v>
      </c>
      <c r="F14" s="158">
        <f>'[1]Podklady RZ'!F419</f>
        <v>0</v>
      </c>
      <c r="G14" s="236">
        <f>'[1]Podklady RZ'!G419</f>
        <v>0</v>
      </c>
      <c r="H14" s="158">
        <f>'[1]Podklady RZ'!H419</f>
        <v>0</v>
      </c>
      <c r="I14" s="158">
        <f>'[1]Podklady RZ'!I419</f>
        <v>0</v>
      </c>
      <c r="J14" s="158">
        <f>'[1]Podklady RZ'!J419</f>
        <v>0</v>
      </c>
      <c r="K14" s="235">
        <f>'[1]Podklady RZ'!K419</f>
        <v>0</v>
      </c>
      <c r="L14" s="158">
        <f>'[1]Podklady RZ'!L419</f>
        <v>0</v>
      </c>
      <c r="M14" s="236">
        <f>'[1]Podklady RZ'!M419</f>
        <v>0</v>
      </c>
      <c r="N14" s="158">
        <f>'[1]Podklady RZ'!N419</f>
        <v>0</v>
      </c>
      <c r="O14" s="165">
        <f>'[1]Podklady RZ'!O419</f>
        <v>0</v>
      </c>
      <c r="P14" s="81"/>
      <c r="U14" s="97"/>
    </row>
    <row r="15" spans="1:21">
      <c r="A15" s="128" t="s">
        <v>232</v>
      </c>
      <c r="B15" s="235">
        <f>'[1]Podklady RZ'!B420</f>
        <v>0</v>
      </c>
      <c r="C15" s="158">
        <f>'[1]Podklady RZ'!C420</f>
        <v>0</v>
      </c>
      <c r="D15" s="236">
        <f>'[1]Podklady RZ'!D420</f>
        <v>0</v>
      </c>
      <c r="E15" s="235">
        <f>'[1]Podklady RZ'!E420</f>
        <v>2.9999999999999997E-4</v>
      </c>
      <c r="F15" s="158">
        <f>'[1]Podklady RZ'!F420</f>
        <v>0</v>
      </c>
      <c r="G15" s="236">
        <f>'[1]Podklady RZ'!G420</f>
        <v>5.9999999999999995E-4</v>
      </c>
      <c r="H15" s="158">
        <f>'[1]Podklady RZ'!H420</f>
        <v>2.9999999999999997E-4</v>
      </c>
      <c r="I15" s="158">
        <f>'[1]Podklady RZ'!I420</f>
        <v>0</v>
      </c>
      <c r="J15" s="158">
        <f>'[1]Podklady RZ'!J420</f>
        <v>6.9999999999999999E-4</v>
      </c>
      <c r="K15" s="235">
        <f>'[1]Podklady RZ'!K420</f>
        <v>0</v>
      </c>
      <c r="L15" s="158">
        <f>'[1]Podklady RZ'!L420</f>
        <v>0</v>
      </c>
      <c r="M15" s="236">
        <f>'[1]Podklady RZ'!M420</f>
        <v>4.0000000000000002E-4</v>
      </c>
      <c r="N15" s="158">
        <f>'[1]Podklady RZ'!N420</f>
        <v>2.3E-3</v>
      </c>
      <c r="O15" s="165">
        <f>'[1]Podklady RZ'!O420</f>
        <v>3.5936938485336169E-3</v>
      </c>
      <c r="P15" s="81"/>
      <c r="U15" s="97"/>
    </row>
    <row r="16" spans="1:21">
      <c r="A16" s="128" t="s">
        <v>233</v>
      </c>
      <c r="B16" s="235">
        <f>'[1]Podklady RZ'!B421</f>
        <v>188.47879999999998</v>
      </c>
      <c r="C16" s="158">
        <f>'[1]Podklady RZ'!C421</f>
        <v>152.64066</v>
      </c>
      <c r="D16" s="236">
        <f>'[1]Podklady RZ'!D421</f>
        <v>168.21583999999999</v>
      </c>
      <c r="E16" s="235">
        <f>'[1]Podklady RZ'!E421</f>
        <v>129.99704</v>
      </c>
      <c r="F16" s="158">
        <f>'[1]Podklady RZ'!F421</f>
        <v>63.945929999999997</v>
      </c>
      <c r="G16" s="236">
        <f>'[1]Podklady RZ'!G421</f>
        <v>46.234160000000003</v>
      </c>
      <c r="H16" s="158">
        <f>'[1]Podklady RZ'!H421</f>
        <v>49.970849999999999</v>
      </c>
      <c r="I16" s="158">
        <f>'[1]Podklady RZ'!I421</f>
        <v>64.335830000000001</v>
      </c>
      <c r="J16" s="158">
        <f>'[1]Podklady RZ'!J421</f>
        <v>96.020089999999996</v>
      </c>
      <c r="K16" s="235">
        <f>'[1]Podklady RZ'!K421</f>
        <v>88.709980000000002</v>
      </c>
      <c r="L16" s="158">
        <f>'[1]Podklady RZ'!L421</f>
        <v>125.79489</v>
      </c>
      <c r="M16" s="236">
        <f>'[1]Podklady RZ'!M421</f>
        <v>168.48337000000001</v>
      </c>
      <c r="N16" s="158">
        <f>'[1]Podklady RZ'!N421</f>
        <v>1342.8274399999998</v>
      </c>
      <c r="O16" s="165">
        <f>'[1]Podklady RZ'!O421</f>
        <v>3.6980766917767124E-2</v>
      </c>
      <c r="P16" s="81"/>
      <c r="U16" s="97"/>
    </row>
    <row r="17" spans="1:21">
      <c r="A17" s="128" t="s">
        <v>234</v>
      </c>
      <c r="B17" s="235">
        <f>'[1]Podklady RZ'!B422</f>
        <v>0</v>
      </c>
      <c r="C17" s="158">
        <f>'[1]Podklady RZ'!C422</f>
        <v>0</v>
      </c>
      <c r="D17" s="236">
        <f>'[1]Podklady RZ'!D422</f>
        <v>0</v>
      </c>
      <c r="E17" s="235">
        <f>'[1]Podklady RZ'!E422</f>
        <v>0</v>
      </c>
      <c r="F17" s="158">
        <f>'[1]Podklady RZ'!F422</f>
        <v>0</v>
      </c>
      <c r="G17" s="236">
        <f>'[1]Podklady RZ'!G422</f>
        <v>0</v>
      </c>
      <c r="H17" s="158">
        <f>'[1]Podklady RZ'!H422</f>
        <v>0</v>
      </c>
      <c r="I17" s="158">
        <f>'[1]Podklady RZ'!I422</f>
        <v>0</v>
      </c>
      <c r="J17" s="158">
        <f>'[1]Podklady RZ'!J422</f>
        <v>0</v>
      </c>
      <c r="K17" s="235">
        <f>'[1]Podklady RZ'!K422</f>
        <v>0</v>
      </c>
      <c r="L17" s="158">
        <f>'[1]Podklady RZ'!L422</f>
        <v>0</v>
      </c>
      <c r="M17" s="236">
        <f>'[1]Podklady RZ'!M422</f>
        <v>0</v>
      </c>
      <c r="N17" s="158">
        <f>'[1]Podklady RZ'!N422</f>
        <v>0</v>
      </c>
      <c r="O17" s="165">
        <f>'[1]Podklady RZ'!O422</f>
        <v>0</v>
      </c>
      <c r="P17" s="81"/>
      <c r="U17" s="97"/>
    </row>
    <row r="18" spans="1:21">
      <c r="A18" s="128" t="s">
        <v>235</v>
      </c>
      <c r="B18" s="235">
        <f>'[1]Podklady RZ'!B423</f>
        <v>0</v>
      </c>
      <c r="C18" s="158">
        <f>'[1]Podklady RZ'!C423</f>
        <v>0</v>
      </c>
      <c r="D18" s="236">
        <f>'[1]Podklady RZ'!D423</f>
        <v>0</v>
      </c>
      <c r="E18" s="235">
        <f>'[1]Podklady RZ'!E423</f>
        <v>0</v>
      </c>
      <c r="F18" s="158">
        <f>'[1]Podklady RZ'!F423</f>
        <v>0</v>
      </c>
      <c r="G18" s="236">
        <f>'[1]Podklady RZ'!G423</f>
        <v>0</v>
      </c>
      <c r="H18" s="158">
        <f>'[1]Podklady RZ'!H423</f>
        <v>0</v>
      </c>
      <c r="I18" s="158">
        <f>'[1]Podklady RZ'!I423</f>
        <v>0</v>
      </c>
      <c r="J18" s="158">
        <f>'[1]Podklady RZ'!J423</f>
        <v>0</v>
      </c>
      <c r="K18" s="235">
        <f>'[1]Podklady RZ'!K423</f>
        <v>0</v>
      </c>
      <c r="L18" s="158">
        <f>'[1]Podklady RZ'!L423</f>
        <v>0</v>
      </c>
      <c r="M18" s="236">
        <f>'[1]Podklady RZ'!M423</f>
        <v>0</v>
      </c>
      <c r="N18" s="158">
        <f>'[1]Podklady RZ'!N423</f>
        <v>0</v>
      </c>
      <c r="O18" s="165">
        <f>'[1]Podklady RZ'!O423</f>
        <v>0</v>
      </c>
      <c r="P18" s="81"/>
      <c r="U18" s="97"/>
    </row>
    <row r="19" spans="1:21">
      <c r="A19" s="128" t="s">
        <v>236</v>
      </c>
      <c r="B19" s="235">
        <f>'[1]Podklady RZ'!B424</f>
        <v>0</v>
      </c>
      <c r="C19" s="158">
        <f>'[1]Podklady RZ'!C424</f>
        <v>0</v>
      </c>
      <c r="D19" s="236">
        <f>'[1]Podklady RZ'!D424</f>
        <v>0</v>
      </c>
      <c r="E19" s="235">
        <f>'[1]Podklady RZ'!E424</f>
        <v>0</v>
      </c>
      <c r="F19" s="158">
        <f>'[1]Podklady RZ'!F424</f>
        <v>0</v>
      </c>
      <c r="G19" s="236">
        <f>'[1]Podklady RZ'!G424</f>
        <v>0</v>
      </c>
      <c r="H19" s="158">
        <f>'[1]Podklady RZ'!H424</f>
        <v>0</v>
      </c>
      <c r="I19" s="158">
        <f>'[1]Podklady RZ'!I424</f>
        <v>0</v>
      </c>
      <c r="J19" s="158">
        <f>'[1]Podklady RZ'!J424</f>
        <v>0</v>
      </c>
      <c r="K19" s="235">
        <f>'[1]Podklady RZ'!K424</f>
        <v>0</v>
      </c>
      <c r="L19" s="158">
        <f>'[1]Podklady RZ'!L424</f>
        <v>0</v>
      </c>
      <c r="M19" s="236">
        <f>'[1]Podklady RZ'!M424</f>
        <v>0</v>
      </c>
      <c r="N19" s="158">
        <f>'[1]Podklady RZ'!N424</f>
        <v>0</v>
      </c>
      <c r="O19" s="165">
        <f>'[1]Podklady RZ'!O424</f>
        <v>0</v>
      </c>
      <c r="P19" s="81"/>
      <c r="U19" s="97"/>
    </row>
    <row r="20" spans="1:21">
      <c r="A20" s="128" t="s">
        <v>237</v>
      </c>
      <c r="B20" s="235">
        <f>'[1]Podklady RZ'!B425</f>
        <v>0</v>
      </c>
      <c r="C20" s="158">
        <f>'[1]Podklady RZ'!C425</f>
        <v>0</v>
      </c>
      <c r="D20" s="236">
        <f>'[1]Podklady RZ'!D425</f>
        <v>0</v>
      </c>
      <c r="E20" s="235">
        <f>'[1]Podklady RZ'!E425</f>
        <v>0</v>
      </c>
      <c r="F20" s="158">
        <f>'[1]Podklady RZ'!F425</f>
        <v>0</v>
      </c>
      <c r="G20" s="236">
        <f>'[1]Podklady RZ'!G425</f>
        <v>0</v>
      </c>
      <c r="H20" s="158">
        <f>'[1]Podklady RZ'!H425</f>
        <v>0</v>
      </c>
      <c r="I20" s="158">
        <f>'[1]Podklady RZ'!I425</f>
        <v>0</v>
      </c>
      <c r="J20" s="158">
        <f>'[1]Podklady RZ'!J425</f>
        <v>0</v>
      </c>
      <c r="K20" s="235">
        <f>'[1]Podklady RZ'!K425</f>
        <v>0</v>
      </c>
      <c r="L20" s="158">
        <f>'[1]Podklady RZ'!L425</f>
        <v>0</v>
      </c>
      <c r="M20" s="236">
        <f>'[1]Podklady RZ'!M425</f>
        <v>0</v>
      </c>
      <c r="N20" s="158">
        <f>'[1]Podklady RZ'!N425</f>
        <v>0</v>
      </c>
      <c r="O20" s="165">
        <f>'[1]Podklady RZ'!O425</f>
        <v>0</v>
      </c>
      <c r="P20" s="81"/>
      <c r="U20" s="97"/>
    </row>
    <row r="21" spans="1:21">
      <c r="A21" s="128" t="s">
        <v>238</v>
      </c>
      <c r="B21" s="235">
        <f>'[1]Podklady RZ'!B426</f>
        <v>0</v>
      </c>
      <c r="C21" s="158">
        <f>'[1]Podklady RZ'!C426</f>
        <v>0</v>
      </c>
      <c r="D21" s="236">
        <f>'[1]Podklady RZ'!D426</f>
        <v>0</v>
      </c>
      <c r="E21" s="235">
        <f>'[1]Podklady RZ'!E426</f>
        <v>0</v>
      </c>
      <c r="F21" s="158">
        <f>'[1]Podklady RZ'!F426</f>
        <v>0</v>
      </c>
      <c r="G21" s="236">
        <f>'[1]Podklady RZ'!G426</f>
        <v>0</v>
      </c>
      <c r="H21" s="158">
        <f>'[1]Podklady RZ'!H426</f>
        <v>0</v>
      </c>
      <c r="I21" s="158">
        <f>'[1]Podklady RZ'!I426</f>
        <v>0</v>
      </c>
      <c r="J21" s="158">
        <f>'[1]Podklady RZ'!J426</f>
        <v>0</v>
      </c>
      <c r="K21" s="235">
        <f>'[1]Podklady RZ'!K426</f>
        <v>0</v>
      </c>
      <c r="L21" s="158">
        <f>'[1]Podklady RZ'!L426</f>
        <v>0</v>
      </c>
      <c r="M21" s="236">
        <f>'[1]Podklady RZ'!M426</f>
        <v>0</v>
      </c>
      <c r="N21" s="158">
        <f>'[1]Podklady RZ'!N426</f>
        <v>0</v>
      </c>
      <c r="O21" s="165">
        <f>'[1]Podklady RZ'!O426</f>
        <v>0</v>
      </c>
      <c r="P21" s="81"/>
      <c r="U21" s="97"/>
    </row>
    <row r="22" spans="1:21">
      <c r="A22" s="128" t="s">
        <v>239</v>
      </c>
      <c r="B22" s="235">
        <f>'[1]Podklady RZ'!B427</f>
        <v>0</v>
      </c>
      <c r="C22" s="158">
        <f>'[1]Podklady RZ'!C427</f>
        <v>0</v>
      </c>
      <c r="D22" s="236">
        <f>'[1]Podklady RZ'!D427</f>
        <v>0</v>
      </c>
      <c r="E22" s="235">
        <f>'[1]Podklady RZ'!E427</f>
        <v>0</v>
      </c>
      <c r="F22" s="158">
        <f>'[1]Podklady RZ'!F427</f>
        <v>0</v>
      </c>
      <c r="G22" s="236">
        <f>'[1]Podklady RZ'!G427</f>
        <v>0</v>
      </c>
      <c r="H22" s="158">
        <f>'[1]Podklady RZ'!H427</f>
        <v>0</v>
      </c>
      <c r="I22" s="158">
        <f>'[1]Podklady RZ'!I427</f>
        <v>0</v>
      </c>
      <c r="J22" s="158">
        <f>'[1]Podklady RZ'!J427</f>
        <v>0</v>
      </c>
      <c r="K22" s="235">
        <f>'[1]Podklady RZ'!K427</f>
        <v>0</v>
      </c>
      <c r="L22" s="158">
        <f>'[1]Podklady RZ'!L427</f>
        <v>0</v>
      </c>
      <c r="M22" s="236">
        <f>'[1]Podklady RZ'!M427</f>
        <v>0</v>
      </c>
      <c r="N22" s="158">
        <f>'[1]Podklady RZ'!N427</f>
        <v>0</v>
      </c>
      <c r="O22" s="165">
        <f>'[1]Podklady RZ'!O427</f>
        <v>0</v>
      </c>
      <c r="P22" s="81"/>
      <c r="U22" s="97"/>
    </row>
    <row r="23" spans="1:21">
      <c r="A23" s="128" t="s">
        <v>240</v>
      </c>
      <c r="B23" s="235">
        <f>'[1]Podklady RZ'!B428</f>
        <v>0</v>
      </c>
      <c r="C23" s="158">
        <f>'[1]Podklady RZ'!C428</f>
        <v>0</v>
      </c>
      <c r="D23" s="236">
        <f>'[1]Podklady RZ'!D428</f>
        <v>0</v>
      </c>
      <c r="E23" s="235">
        <f>'[1]Podklady RZ'!E428</f>
        <v>0</v>
      </c>
      <c r="F23" s="158">
        <f>'[1]Podklady RZ'!F428</f>
        <v>0</v>
      </c>
      <c r="G23" s="236">
        <f>'[1]Podklady RZ'!G428</f>
        <v>0</v>
      </c>
      <c r="H23" s="158">
        <f>'[1]Podklady RZ'!H428</f>
        <v>0</v>
      </c>
      <c r="I23" s="158">
        <f>'[1]Podklady RZ'!I428</f>
        <v>0</v>
      </c>
      <c r="J23" s="158">
        <f>'[1]Podklady RZ'!J428</f>
        <v>0</v>
      </c>
      <c r="K23" s="235">
        <f>'[1]Podklady RZ'!K428</f>
        <v>0</v>
      </c>
      <c r="L23" s="158">
        <f>'[1]Podklady RZ'!L428</f>
        <v>0</v>
      </c>
      <c r="M23" s="236">
        <f>'[1]Podklady RZ'!M428</f>
        <v>0</v>
      </c>
      <c r="N23" s="158">
        <f>'[1]Podklady RZ'!N428</f>
        <v>0</v>
      </c>
      <c r="O23" s="165">
        <f>'[1]Podklady RZ'!O428</f>
        <v>0</v>
      </c>
      <c r="P23" s="81"/>
      <c r="U23" s="97"/>
    </row>
    <row r="24" spans="1:21">
      <c r="A24" s="128" t="s">
        <v>241</v>
      </c>
      <c r="B24" s="235">
        <f>'[1]Podklady RZ'!B429</f>
        <v>2.6526000000000001</v>
      </c>
      <c r="C24" s="158">
        <f>'[1]Podklady RZ'!C429</f>
        <v>3.3696999999999999</v>
      </c>
      <c r="D24" s="236">
        <f>'[1]Podklady RZ'!D429</f>
        <v>4.5664999999999996</v>
      </c>
      <c r="E24" s="235">
        <f>'[1]Podklady RZ'!E429</f>
        <v>3.0150000000000001</v>
      </c>
      <c r="F24" s="158">
        <f>'[1]Podklady RZ'!F429</f>
        <v>0.158</v>
      </c>
      <c r="G24" s="236">
        <f>'[1]Podklady RZ'!G429</f>
        <v>7.5999999999999998E-2</v>
      </c>
      <c r="H24" s="158">
        <f>'[1]Podklady RZ'!H429</f>
        <v>0.40044000000000007</v>
      </c>
      <c r="I24" s="158">
        <f>'[1]Podklady RZ'!I429</f>
        <v>5.2999999999999999E-2</v>
      </c>
      <c r="J24" s="158">
        <f>'[1]Podklady RZ'!J429</f>
        <v>9.7000000000000003E-2</v>
      </c>
      <c r="K24" s="235">
        <f>'[1]Podklady RZ'!K429</f>
        <v>0.104</v>
      </c>
      <c r="L24" s="158">
        <f>'[1]Podklady RZ'!L429</f>
        <v>0</v>
      </c>
      <c r="M24" s="236">
        <f>'[1]Podklady RZ'!M429</f>
        <v>0</v>
      </c>
      <c r="N24" s="158">
        <f>'[1]Podklady RZ'!N429</f>
        <v>14.492239999999999</v>
      </c>
      <c r="O24" s="165">
        <f>'[1]Podklady RZ'!O429</f>
        <v>2.5279679647361355E-2</v>
      </c>
      <c r="P24" s="81"/>
      <c r="U24" s="97"/>
    </row>
    <row r="25" spans="1:21">
      <c r="A25" s="128" t="s">
        <v>242</v>
      </c>
      <c r="B25" s="235">
        <f>'[1]Podklady RZ'!B430</f>
        <v>144.86639799999998</v>
      </c>
      <c r="C25" s="158">
        <f>'[1]Podklady RZ'!C430</f>
        <v>115.518489</v>
      </c>
      <c r="D25" s="236">
        <f>'[1]Podklady RZ'!D430</f>
        <v>107.64142899999999</v>
      </c>
      <c r="E25" s="235">
        <f>'[1]Podklady RZ'!E430</f>
        <v>85.558390000000003</v>
      </c>
      <c r="F25" s="158">
        <f>'[1]Podklady RZ'!F430</f>
        <v>47.378729999999997</v>
      </c>
      <c r="G25" s="236">
        <f>'[1]Podklady RZ'!G430</f>
        <v>43.222894000000004</v>
      </c>
      <c r="H25" s="158">
        <f>'[1]Podklady RZ'!H430</f>
        <v>37.292661000000003</v>
      </c>
      <c r="I25" s="158">
        <f>'[1]Podklady RZ'!I430</f>
        <v>39.016656000000005</v>
      </c>
      <c r="J25" s="158">
        <f>'[1]Podklady RZ'!J430</f>
        <v>54.704450999999999</v>
      </c>
      <c r="K25" s="235">
        <f>'[1]Podklady RZ'!K430</f>
        <v>64.493859</v>
      </c>
      <c r="L25" s="158">
        <f>'[1]Podklady RZ'!L430</f>
        <v>100.47111300000002</v>
      </c>
      <c r="M25" s="236">
        <f>'[1]Podklady RZ'!M430</f>
        <v>122.78960999999998</v>
      </c>
      <c r="N25" s="158">
        <f>'[1]Podklady RZ'!N430</f>
        <v>962.95468000000005</v>
      </c>
      <c r="O25" s="165">
        <f>'[1]Podklady RZ'!O430</f>
        <v>4.4566624254315741E-2</v>
      </c>
      <c r="P25" s="81"/>
      <c r="U25" s="78"/>
    </row>
    <row r="26" spans="1:21" ht="13.5" customHeight="1">
      <c r="A26" s="126" t="s">
        <v>326</v>
      </c>
      <c r="B26" s="233">
        <f>'[1]Podklady RZ'!B431</f>
        <v>179.04560000000001</v>
      </c>
      <c r="C26" s="157">
        <f>'[1]Podklady RZ'!C431</f>
        <v>138.65570000000002</v>
      </c>
      <c r="D26" s="234">
        <f>'[1]Podklady RZ'!D431</f>
        <v>137.21350000000001</v>
      </c>
      <c r="E26" s="233">
        <f>'[1]Podklady RZ'!E431</f>
        <v>105.47670000000001</v>
      </c>
      <c r="F26" s="157">
        <f>'[1]Podklady RZ'!F431</f>
        <v>33.387399999999992</v>
      </c>
      <c r="G26" s="234">
        <f>'[1]Podklady RZ'!G431</f>
        <v>21.988399999999999</v>
      </c>
      <c r="H26" s="157">
        <f>'[1]Podklady RZ'!H431</f>
        <v>21.392899999999997</v>
      </c>
      <c r="I26" s="157">
        <f>'[1]Podklady RZ'!I431</f>
        <v>20.745900000000002</v>
      </c>
      <c r="J26" s="157">
        <f>'[1]Podklady RZ'!J431</f>
        <v>49.814599999999999</v>
      </c>
      <c r="K26" s="233">
        <f>'[1]Podklady RZ'!K431</f>
        <v>74.716899999999995</v>
      </c>
      <c r="L26" s="157">
        <f>'[1]Podklady RZ'!L431</f>
        <v>125.10809999999999</v>
      </c>
      <c r="M26" s="234">
        <f>'[1]Podklady RZ'!M431</f>
        <v>166.31220000000002</v>
      </c>
      <c r="N26" s="157">
        <f>'[1]Podklady RZ'!N431</f>
        <v>1073.8579000000002</v>
      </c>
      <c r="O26" s="164"/>
      <c r="P26" s="10"/>
      <c r="U26" s="8"/>
    </row>
    <row r="27" spans="1:21" ht="13.5" customHeight="1">
      <c r="A27" s="126" t="s">
        <v>318</v>
      </c>
      <c r="B27" s="233">
        <f>'[1]Podklady RZ'!B432</f>
        <v>504.000856</v>
      </c>
      <c r="C27" s="157">
        <f>'[1]Podklady RZ'!C432</f>
        <v>407.76217099999997</v>
      </c>
      <c r="D27" s="234">
        <f>'[1]Podklady RZ'!D432</f>
        <v>400.53067600000003</v>
      </c>
      <c r="E27" s="233">
        <f>'[1]Podklady RZ'!E432</f>
        <v>311.17703399999994</v>
      </c>
      <c r="F27" s="157">
        <f>'[1]Podklady RZ'!F432</f>
        <v>140.82753199999999</v>
      </c>
      <c r="G27" s="234">
        <f>'[1]Podklady RZ'!G432</f>
        <v>104.49520600000001</v>
      </c>
      <c r="H27" s="157">
        <f>'[1]Podklady RZ'!H432</f>
        <v>86.691430999999994</v>
      </c>
      <c r="I27" s="157">
        <f>'[1]Podklady RZ'!I432</f>
        <v>93.890449000000004</v>
      </c>
      <c r="J27" s="157">
        <f>'[1]Podklady RZ'!J432</f>
        <v>161.83869499999997</v>
      </c>
      <c r="K27" s="233">
        <f>'[1]Podklady RZ'!K432</f>
        <v>227.36795999999998</v>
      </c>
      <c r="L27" s="157">
        <f>'[1]Podklady RZ'!L432</f>
        <v>359.13036299999993</v>
      </c>
      <c r="M27" s="234">
        <f>'[1]Podklady RZ'!M432</f>
        <v>435.13397599999996</v>
      </c>
      <c r="N27" s="157">
        <f>'[1]Podklady RZ'!N432</f>
        <v>3232.8463489999999</v>
      </c>
      <c r="O27" s="164">
        <f>'[1]Podklady RZ'!O432</f>
        <v>4.3224620666680216E-2</v>
      </c>
      <c r="P27" s="10"/>
      <c r="U27" s="8"/>
    </row>
    <row r="28" spans="1:21" ht="12.75" customHeight="1">
      <c r="A28" s="128" t="s">
        <v>301</v>
      </c>
      <c r="B28" s="235">
        <f>'[1]Podklady RZ'!B433</f>
        <v>90.133787000000012</v>
      </c>
      <c r="C28" s="158">
        <f>'[1]Podklady RZ'!C433</f>
        <v>76.296668999999994</v>
      </c>
      <c r="D28" s="236">
        <f>'[1]Podklady RZ'!D433</f>
        <v>76.003575999999995</v>
      </c>
      <c r="E28" s="235">
        <f>'[1]Podklady RZ'!E433</f>
        <v>67.596542999999997</v>
      </c>
      <c r="F28" s="158">
        <f>'[1]Podklady RZ'!F433</f>
        <v>51.379272999999998</v>
      </c>
      <c r="G28" s="236">
        <f>'[1]Podklady RZ'!G433</f>
        <v>46.098719000000003</v>
      </c>
      <c r="H28" s="158">
        <f>'[1]Podklady RZ'!H433</f>
        <v>32.399298999999992</v>
      </c>
      <c r="I28" s="158">
        <f>'[1]Podklady RZ'!I433</f>
        <v>38.763640000000002</v>
      </c>
      <c r="J28" s="158">
        <f>'[1]Podklady RZ'!J433</f>
        <v>51.262450000000001</v>
      </c>
      <c r="K28" s="235">
        <f>'[1]Podklady RZ'!K433</f>
        <v>56.805779999999992</v>
      </c>
      <c r="L28" s="158">
        <f>'[1]Podklady RZ'!L433</f>
        <v>70.578838000000005</v>
      </c>
      <c r="M28" s="236">
        <f>'[1]Podklady RZ'!M433</f>
        <v>69.50692699999999</v>
      </c>
      <c r="N28" s="158">
        <f>'[1]Podklady RZ'!N433</f>
        <v>726.82550100000014</v>
      </c>
      <c r="O28" s="165">
        <f>'[1]Podklady RZ'!O433</f>
        <v>3.5536618343630783E-2</v>
      </c>
      <c r="P28" s="81"/>
      <c r="U28" s="8"/>
    </row>
    <row r="29" spans="1:21" ht="12.75" customHeight="1">
      <c r="A29" s="128" t="s">
        <v>302</v>
      </c>
      <c r="B29" s="235">
        <f>'[1]Podklady RZ'!B434</f>
        <v>0.95301000000000002</v>
      </c>
      <c r="C29" s="158">
        <f>'[1]Podklady RZ'!C434</f>
        <v>0.70904999999999996</v>
      </c>
      <c r="D29" s="236">
        <f>'[1]Podklady RZ'!D434</f>
        <v>0.77373999999999998</v>
      </c>
      <c r="E29" s="235">
        <f>'[1]Podklady RZ'!E434</f>
        <v>0.57463999999999993</v>
      </c>
      <c r="F29" s="158">
        <f>'[1]Podklady RZ'!F434</f>
        <v>0.31088000000000005</v>
      </c>
      <c r="G29" s="236">
        <f>'[1]Podklady RZ'!G434</f>
        <v>0.22394999999999998</v>
      </c>
      <c r="H29" s="158">
        <f>'[1]Podklady RZ'!H434</f>
        <v>0.19616</v>
      </c>
      <c r="I29" s="158">
        <f>'[1]Podklady RZ'!I434</f>
        <v>0.20366999999999999</v>
      </c>
      <c r="J29" s="158">
        <f>'[1]Podklady RZ'!J434</f>
        <v>0.29153000000000001</v>
      </c>
      <c r="K29" s="235">
        <f>'[1]Podklady RZ'!K434</f>
        <v>0.42242000000000002</v>
      </c>
      <c r="L29" s="158">
        <f>'[1]Podklady RZ'!L434</f>
        <v>0.73873000000000011</v>
      </c>
      <c r="M29" s="236">
        <f>'[1]Podklady RZ'!M434</f>
        <v>0.77215999999999996</v>
      </c>
      <c r="N29" s="158">
        <f>'[1]Podklady RZ'!N434</f>
        <v>6.1699400000000004</v>
      </c>
      <c r="O29" s="165">
        <f>'[1]Podklady RZ'!O434</f>
        <v>3.5482086880566782E-3</v>
      </c>
      <c r="P29" s="81"/>
      <c r="U29" s="8"/>
    </row>
    <row r="30" spans="1:21" ht="12.75" customHeight="1">
      <c r="A30" s="128" t="s">
        <v>303</v>
      </c>
      <c r="B30" s="235">
        <f>'[1]Podklady RZ'!B435</f>
        <v>2.6818</v>
      </c>
      <c r="C30" s="158">
        <f>'[1]Podklady RZ'!C435</f>
        <v>2.1749999999999998</v>
      </c>
      <c r="D30" s="236">
        <f>'[1]Podklady RZ'!D435</f>
        <v>2.0836000000000001</v>
      </c>
      <c r="E30" s="235">
        <f>'[1]Podklady RZ'!E435</f>
        <v>1.7239</v>
      </c>
      <c r="F30" s="158">
        <f>'[1]Podklady RZ'!F435</f>
        <v>0.45150000000000001</v>
      </c>
      <c r="G30" s="236">
        <f>'[1]Podklady RZ'!G435</f>
        <v>0.16440000000000002</v>
      </c>
      <c r="H30" s="158">
        <f>'[1]Podklady RZ'!H435</f>
        <v>0.1095</v>
      </c>
      <c r="I30" s="158">
        <f>'[1]Podklady RZ'!I435</f>
        <v>2.3699999999999999E-2</v>
      </c>
      <c r="J30" s="158">
        <f>'[1]Podklady RZ'!J435</f>
        <v>0.3906</v>
      </c>
      <c r="K30" s="235">
        <f>'[1]Podklady RZ'!K435</f>
        <v>0.84360000000000002</v>
      </c>
      <c r="L30" s="158">
        <f>'[1]Podklady RZ'!L435</f>
        <v>1.7124999999999999</v>
      </c>
      <c r="M30" s="236">
        <f>'[1]Podklady RZ'!M435</f>
        <v>4.2116999999999996</v>
      </c>
      <c r="N30" s="158">
        <f>'[1]Podklady RZ'!N435</f>
        <v>16.5718</v>
      </c>
      <c r="O30" s="165">
        <f>'[1]Podklady RZ'!O435</f>
        <v>2.7694344605366763E-2</v>
      </c>
      <c r="P30" s="81"/>
      <c r="U30" s="8"/>
    </row>
    <row r="31" spans="1:21" ht="12.75" customHeight="1">
      <c r="A31" s="128" t="s">
        <v>304</v>
      </c>
      <c r="B31" s="235">
        <f>'[1]Podklady RZ'!B436</f>
        <v>1.204</v>
      </c>
      <c r="C31" s="158">
        <f>'[1]Podklady RZ'!C436</f>
        <v>0.97099999999999997</v>
      </c>
      <c r="D31" s="236">
        <f>'[1]Podklady RZ'!D436</f>
        <v>0.91800000000000004</v>
      </c>
      <c r="E31" s="235">
        <f>'[1]Podklady RZ'!E436</f>
        <v>0.77200000000000002</v>
      </c>
      <c r="F31" s="158">
        <f>'[1]Podklady RZ'!F436</f>
        <v>0.159</v>
      </c>
      <c r="G31" s="236">
        <f>'[1]Podklady RZ'!G436</f>
        <v>0.192</v>
      </c>
      <c r="H31" s="158">
        <f>'[1]Podklady RZ'!H436</f>
        <v>2.3E-2</v>
      </c>
      <c r="I31" s="158">
        <f>'[1]Podklady RZ'!I436</f>
        <v>3.1E-2</v>
      </c>
      <c r="J31" s="158">
        <f>'[1]Podklady RZ'!J436</f>
        <v>0.21199999999999999</v>
      </c>
      <c r="K31" s="235">
        <f>'[1]Podklady RZ'!K436</f>
        <v>0.46100000000000002</v>
      </c>
      <c r="L31" s="158">
        <f>'[1]Podklady RZ'!L436</f>
        <v>0.85899999999999999</v>
      </c>
      <c r="M31" s="236">
        <f>'[1]Podklady RZ'!M436</f>
        <v>1.0409999999999999</v>
      </c>
      <c r="N31" s="158">
        <f>'[1]Podklady RZ'!N436</f>
        <v>6.843</v>
      </c>
      <c r="O31" s="165">
        <f>'[1]Podklady RZ'!O436</f>
        <v>3.3127827199598885E-2</v>
      </c>
      <c r="P31" s="81"/>
    </row>
    <row r="32" spans="1:21">
      <c r="A32" s="128" t="s">
        <v>305</v>
      </c>
      <c r="B32" s="235">
        <f>'[1]Podklady RZ'!B437</f>
        <v>0.154</v>
      </c>
      <c r="C32" s="158">
        <f>'[1]Podklady RZ'!C437</f>
        <v>0.13100000000000001</v>
      </c>
      <c r="D32" s="236">
        <f>'[1]Podklady RZ'!D437</f>
        <v>0.11899999999999999</v>
      </c>
      <c r="E32" s="235">
        <f>'[1]Podklady RZ'!E437</f>
        <v>8.6999999999999994E-2</v>
      </c>
      <c r="F32" s="158">
        <f>'[1]Podklady RZ'!F437</f>
        <v>2.9000000000000001E-2</v>
      </c>
      <c r="G32" s="236">
        <f>'[1]Podklady RZ'!G437</f>
        <v>1.2999999999999999E-2</v>
      </c>
      <c r="H32" s="158">
        <f>'[1]Podklady RZ'!H437</f>
        <v>1.0999999999999999E-2</v>
      </c>
      <c r="I32" s="158">
        <f>'[1]Podklady RZ'!I437</f>
        <v>1.2999999999999999E-2</v>
      </c>
      <c r="J32" s="158">
        <f>'[1]Podklady RZ'!J437</f>
        <v>2.1000000000000001E-2</v>
      </c>
      <c r="K32" s="235">
        <f>'[1]Podklady RZ'!K437</f>
        <v>6.6000000000000003E-2</v>
      </c>
      <c r="L32" s="158">
        <f>'[1]Podklady RZ'!L437</f>
        <v>0.104</v>
      </c>
      <c r="M32" s="236">
        <f>'[1]Podklady RZ'!M437</f>
        <v>0.33500000000000002</v>
      </c>
      <c r="N32" s="158">
        <f>'[1]Podklady RZ'!N437</f>
        <v>1.0830000000000002</v>
      </c>
      <c r="O32" s="165">
        <f>'[1]Podklady RZ'!O437</f>
        <v>2.788148306345389E-3</v>
      </c>
      <c r="P32" s="81"/>
    </row>
    <row r="33" spans="1:16">
      <c r="A33" s="128" t="s">
        <v>306</v>
      </c>
      <c r="B33" s="235">
        <f>'[1]Podklady RZ'!B438</f>
        <v>244.65211999999997</v>
      </c>
      <c r="C33" s="158">
        <f>'[1]Podklady RZ'!C438</f>
        <v>196.54419999999999</v>
      </c>
      <c r="D33" s="236">
        <f>'[1]Podklady RZ'!D438</f>
        <v>191.07159000000001</v>
      </c>
      <c r="E33" s="235">
        <f>'[1]Podklady RZ'!E438</f>
        <v>143.09710999999996</v>
      </c>
      <c r="F33" s="158">
        <f>'[1]Podklady RZ'!F438</f>
        <v>55.139210000000006</v>
      </c>
      <c r="G33" s="236">
        <f>'[1]Podklady RZ'!G438</f>
        <v>36.689479999999996</v>
      </c>
      <c r="H33" s="158">
        <f>'[1]Podklady RZ'!H438</f>
        <v>33.470607000000001</v>
      </c>
      <c r="I33" s="158">
        <f>'[1]Podklady RZ'!I438</f>
        <v>34.434681000000012</v>
      </c>
      <c r="J33" s="158">
        <f>'[1]Podklady RZ'!J438</f>
        <v>66.306470999999988</v>
      </c>
      <c r="K33" s="235">
        <f>'[1]Podklady RZ'!K438</f>
        <v>103.27411000000001</v>
      </c>
      <c r="L33" s="158">
        <f>'[1]Podklady RZ'!L438</f>
        <v>173.21763999999996</v>
      </c>
      <c r="M33" s="236">
        <f>'[1]Podklady RZ'!M438</f>
        <v>175.41364999999999</v>
      </c>
      <c r="N33" s="158">
        <f>'[1]Podklady RZ'!N438</f>
        <v>1453.3108689999999</v>
      </c>
      <c r="O33" s="165">
        <f>'[1]Podklady RZ'!O438</f>
        <v>4.5009503021172979E-2</v>
      </c>
      <c r="P33" s="81"/>
    </row>
    <row r="34" spans="1:16">
      <c r="A34" s="128" t="s">
        <v>307</v>
      </c>
      <c r="B34" s="235">
        <f>'[1]Podklady RZ'!B439</f>
        <v>157.046436</v>
      </c>
      <c r="C34" s="158">
        <f>'[1]Podklady RZ'!C439</f>
        <v>124.799077</v>
      </c>
      <c r="D34" s="236">
        <f>'[1]Podklady RZ'!D439</f>
        <v>123.26058499999998</v>
      </c>
      <c r="E34" s="235">
        <f>'[1]Podklady RZ'!E439</f>
        <v>92.127231999999978</v>
      </c>
      <c r="F34" s="158">
        <f>'[1]Podklady RZ'!F439</f>
        <v>30.745593999999997</v>
      </c>
      <c r="G34" s="236">
        <f>'[1]Podklady RZ'!G439</f>
        <v>18.250083999999998</v>
      </c>
      <c r="H34" s="158">
        <f>'[1]Podklady RZ'!H439</f>
        <v>18.158246000000002</v>
      </c>
      <c r="I34" s="158">
        <f>'[1]Podklady RZ'!I439</f>
        <v>17.660039999999999</v>
      </c>
      <c r="J34" s="158">
        <f>'[1]Podklady RZ'!J439</f>
        <v>40.318595999999999</v>
      </c>
      <c r="K34" s="235">
        <f>'[1]Podklady RZ'!K439</f>
        <v>61.821915999999995</v>
      </c>
      <c r="L34" s="158">
        <f>'[1]Podklady RZ'!L439</f>
        <v>107.089483</v>
      </c>
      <c r="M34" s="236">
        <f>'[1]Podklady RZ'!M439</f>
        <v>177.12181799999999</v>
      </c>
      <c r="N34" s="158">
        <f>'[1]Podklady RZ'!N439</f>
        <v>968.39910699999984</v>
      </c>
      <c r="O34" s="165">
        <f>'[1]Podklady RZ'!O439</f>
        <v>5.66131649767532E-2</v>
      </c>
      <c r="P34" s="81"/>
    </row>
    <row r="35" spans="1:16">
      <c r="A35" s="128" t="s">
        <v>240</v>
      </c>
      <c r="B35" s="235">
        <f>'[1]Podklady RZ'!B440</f>
        <v>7.1757029999999995</v>
      </c>
      <c r="C35" s="158">
        <f>'[1]Podklady RZ'!C440</f>
        <v>6.1361750000000015</v>
      </c>
      <c r="D35" s="236">
        <f>'[1]Podklady RZ'!D440</f>
        <v>6.3005849999999999</v>
      </c>
      <c r="E35" s="235">
        <f>'[1]Podklady RZ'!E440</f>
        <v>5.1986090000000003</v>
      </c>
      <c r="F35" s="158">
        <f>'[1]Podklady RZ'!F440</f>
        <v>2.6130749999999998</v>
      </c>
      <c r="G35" s="236">
        <f>'[1]Podklady RZ'!G440</f>
        <v>2.8635729999999997</v>
      </c>
      <c r="H35" s="158">
        <f>'[1]Podklady RZ'!H440</f>
        <v>2.3236190000000003</v>
      </c>
      <c r="I35" s="158">
        <f>'[1]Podklady RZ'!I440</f>
        <v>2.7607179999999998</v>
      </c>
      <c r="J35" s="158">
        <f>'[1]Podklady RZ'!J440</f>
        <v>3.0360479999999996</v>
      </c>
      <c r="K35" s="235">
        <f>'[1]Podklady RZ'!K440</f>
        <v>3.6731340000000001</v>
      </c>
      <c r="L35" s="158">
        <f>'[1]Podklady RZ'!L440</f>
        <v>4.8301719999999992</v>
      </c>
      <c r="M35" s="236">
        <f>'[1]Podklady RZ'!M440</f>
        <v>6.7317209999999994</v>
      </c>
      <c r="N35" s="158">
        <f>'[1]Podklady RZ'!N440</f>
        <v>53.643131999999987</v>
      </c>
      <c r="O35" s="165">
        <f>'[1]Podklady RZ'!O440</f>
        <v>2.6659854997622658E-2</v>
      </c>
      <c r="P35" s="81"/>
    </row>
    <row r="36" spans="1:16" ht="12" customHeight="1">
      <c r="A36" s="152" t="s">
        <v>319</v>
      </c>
      <c r="B36" s="65"/>
      <c r="C36" s="65"/>
      <c r="D36" s="8"/>
      <c r="F36" s="10"/>
      <c r="G36" s="10"/>
      <c r="H36" s="10"/>
      <c r="I36" s="10"/>
      <c r="J36" s="10"/>
      <c r="K36" s="10"/>
      <c r="O36" s="3"/>
    </row>
    <row r="37" spans="1:16">
      <c r="A37" s="152"/>
      <c r="B37" s="65" t="s">
        <v>73</v>
      </c>
      <c r="C37" s="65"/>
    </row>
    <row r="38" spans="1:16">
      <c r="A38" s="178"/>
      <c r="B38" s="8"/>
      <c r="C38" s="8"/>
      <c r="D38" s="8"/>
    </row>
    <row r="39" spans="1:16">
      <c r="B39" s="8"/>
      <c r="C39" s="8"/>
      <c r="D39" s="8"/>
    </row>
    <row r="40" spans="1:16">
      <c r="B40" s="8"/>
      <c r="C40" s="8"/>
      <c r="D40" s="8"/>
      <c r="M40" s="10" t="s">
        <v>320</v>
      </c>
      <c r="N40" s="84">
        <f>O7</f>
        <v>2.8036879265942848E-2</v>
      </c>
    </row>
    <row r="41" spans="1:16">
      <c r="B41" s="1"/>
      <c r="C41" s="1"/>
      <c r="D41" s="1"/>
      <c r="M41" s="10" t="s">
        <v>219</v>
      </c>
      <c r="N41" s="84">
        <f>O8</f>
        <v>2.953273600652704E-2</v>
      </c>
    </row>
    <row r="42" spans="1:16">
      <c r="B42" s="8"/>
      <c r="C42" s="8"/>
      <c r="D42" s="8"/>
      <c r="M42" s="10" t="s">
        <v>223</v>
      </c>
      <c r="N42" s="84">
        <f>O9</f>
        <v>3.4565844794382301E-2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327</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RZ'!B448</f>
        <v>484.17200000000003</v>
      </c>
      <c r="C7" s="157">
        <f>'[1]Podklady RZ'!C448</f>
        <v>485.33600000000001</v>
      </c>
      <c r="D7" s="234">
        <f>'[1]Podklady RZ'!D448</f>
        <v>485.33600000000001</v>
      </c>
      <c r="E7" s="233">
        <f>'[1]Podklady RZ'!E448</f>
        <v>484.68500000000006</v>
      </c>
      <c r="F7" s="157">
        <f>'[1]Podklady RZ'!F448</f>
        <v>484.68700000000001</v>
      </c>
      <c r="G7" s="234">
        <f>'[1]Podklady RZ'!G448</f>
        <v>484.68700000000001</v>
      </c>
      <c r="H7" s="157">
        <f>'[1]Podklady RZ'!H448</f>
        <v>484.68700000000001</v>
      </c>
      <c r="I7" s="157">
        <f>'[1]Podklady RZ'!I448</f>
        <v>484.68700000000001</v>
      </c>
      <c r="J7" s="157">
        <f>'[1]Podklady RZ'!J448</f>
        <v>484.68700000000001</v>
      </c>
      <c r="K7" s="233">
        <f>'[1]Podklady RZ'!K448</f>
        <v>445.98799999999994</v>
      </c>
      <c r="L7" s="157">
        <f>'[1]Podklady RZ'!L448</f>
        <v>445.98799999999994</v>
      </c>
      <c r="M7" s="234">
        <f>'[1]Podklady RZ'!M448</f>
        <v>445.98799999999994</v>
      </c>
      <c r="N7" s="157">
        <f>'[1]Podklady RZ'!N448</f>
        <v>445.98799999999994</v>
      </c>
      <c r="O7" s="163">
        <f>'[1]Podklady RZ'!O448</f>
        <v>1.1704106753210496E-2</v>
      </c>
      <c r="P7" s="10"/>
      <c r="U7" s="56"/>
    </row>
    <row r="8" spans="1:21">
      <c r="A8" s="125" t="s">
        <v>315</v>
      </c>
      <c r="B8" s="233">
        <f>'[1]Podklady RZ'!B449</f>
        <v>335.15499299999993</v>
      </c>
      <c r="C8" s="157">
        <f>'[1]Podklady RZ'!C449</f>
        <v>280.345888</v>
      </c>
      <c r="D8" s="234">
        <f>'[1]Podklady RZ'!D449</f>
        <v>271.94481999999994</v>
      </c>
      <c r="E8" s="233">
        <f>'[1]Podklady RZ'!E449</f>
        <v>225.75027399999993</v>
      </c>
      <c r="F8" s="157">
        <f>'[1]Podklady RZ'!F449</f>
        <v>128.31832900000001</v>
      </c>
      <c r="G8" s="234">
        <f>'[1]Podklady RZ'!G449</f>
        <v>75.658520999999993</v>
      </c>
      <c r="H8" s="157">
        <f>'[1]Podklady RZ'!H449</f>
        <v>107.55261999999998</v>
      </c>
      <c r="I8" s="157">
        <f>'[1]Podklady RZ'!I449</f>
        <v>105.84556599999999</v>
      </c>
      <c r="J8" s="157">
        <f>'[1]Podklady RZ'!J449</f>
        <v>136.33723399999994</v>
      </c>
      <c r="K8" s="233">
        <f>'[1]Podklady RZ'!K449</f>
        <v>169.02946899999992</v>
      </c>
      <c r="L8" s="157">
        <f>'[1]Podklady RZ'!L449</f>
        <v>233.000923</v>
      </c>
      <c r="M8" s="234">
        <f>'[1]Podklady RZ'!M449</f>
        <v>307.88353699999988</v>
      </c>
      <c r="N8" s="157">
        <f>'[1]Podklady RZ'!N449</f>
        <v>2376.822173999999</v>
      </c>
      <c r="O8" s="163">
        <f>'[1]Podklady RZ'!O449</f>
        <v>1.5730807158118379E-2</v>
      </c>
      <c r="P8" s="10"/>
      <c r="U8" s="56"/>
    </row>
    <row r="9" spans="1:21">
      <c r="A9" s="125" t="s">
        <v>316</v>
      </c>
      <c r="B9" s="233">
        <f>'[1]Podklady RZ'!B450</f>
        <v>300.18173513259848</v>
      </c>
      <c r="C9" s="157">
        <f>'[1]Podklady RZ'!C450</f>
        <v>249.46787036949721</v>
      </c>
      <c r="D9" s="234">
        <f>'[1]Podklady RZ'!D450</f>
        <v>239.11910006905026</v>
      </c>
      <c r="E9" s="233">
        <f>'[1]Podklady RZ'!E450</f>
        <v>194.22454371133472</v>
      </c>
      <c r="F9" s="157">
        <f>'[1]Podklady RZ'!F450</f>
        <v>85.61814058736519</v>
      </c>
      <c r="G9" s="234">
        <f>'[1]Podklady RZ'!G450</f>
        <v>47.669538892546363</v>
      </c>
      <c r="H9" s="157">
        <f>'[1]Podklady RZ'!H450</f>
        <v>60.670559415717449</v>
      </c>
      <c r="I9" s="157">
        <f>'[1]Podklady RZ'!I450</f>
        <v>60.356361772897912</v>
      </c>
      <c r="J9" s="157">
        <f>'[1]Podklady RZ'!J450</f>
        <v>100.43087046588678</v>
      </c>
      <c r="K9" s="233">
        <f>'[1]Podklady RZ'!K450</f>
        <v>137.60756873113212</v>
      </c>
      <c r="L9" s="157">
        <f>'[1]Podklady RZ'!L450</f>
        <v>203.8041326129682</v>
      </c>
      <c r="M9" s="234">
        <f>'[1]Podklady RZ'!M450</f>
        <v>273.26601424904277</v>
      </c>
      <c r="N9" s="157">
        <f>'[1]Podklady RZ'!N450</f>
        <v>1952.4164360100372</v>
      </c>
      <c r="O9" s="164">
        <f>'[1]Podklady RZ'!O450</f>
        <v>2.3789651589983817E-2</v>
      </c>
      <c r="P9" s="81"/>
      <c r="U9" s="83"/>
    </row>
    <row r="10" spans="1:21">
      <c r="A10" s="128" t="s">
        <v>227</v>
      </c>
      <c r="B10" s="235">
        <f>'[1]Podklady RZ'!B451</f>
        <v>0.11541999999999999</v>
      </c>
      <c r="C10" s="158">
        <f>'[1]Podklady RZ'!C451</f>
        <v>0.71347800000000006</v>
      </c>
      <c r="D10" s="236">
        <f>'[1]Podklady RZ'!D451</f>
        <v>0.65083799999999992</v>
      </c>
      <c r="E10" s="235">
        <f>'[1]Podklady RZ'!E451</f>
        <v>0.62537799999999999</v>
      </c>
      <c r="F10" s="158">
        <f>'[1]Podklady RZ'!F451</f>
        <v>3.3840000000000002E-2</v>
      </c>
      <c r="G10" s="236">
        <f>'[1]Podklady RZ'!G451</f>
        <v>0</v>
      </c>
      <c r="H10" s="158">
        <f>'[1]Podklady RZ'!H451</f>
        <v>0</v>
      </c>
      <c r="I10" s="158">
        <f>'[1]Podklady RZ'!I451</f>
        <v>0</v>
      </c>
      <c r="J10" s="158">
        <f>'[1]Podklady RZ'!J451</f>
        <v>0</v>
      </c>
      <c r="K10" s="235">
        <f>'[1]Podklady RZ'!K451</f>
        <v>5.985E-2</v>
      </c>
      <c r="L10" s="158">
        <f>'[1]Podklady RZ'!L451</f>
        <v>9.5890000000000003E-2</v>
      </c>
      <c r="M10" s="236">
        <f>'[1]Podklady RZ'!M451</f>
        <v>0.13499</v>
      </c>
      <c r="N10" s="158">
        <f>'[1]Podklady RZ'!N451</f>
        <v>2.429684</v>
      </c>
      <c r="O10" s="165">
        <f>'[1]Podklady RZ'!O451</f>
        <v>3.2159654131775061E-4</v>
      </c>
      <c r="P10" s="81"/>
      <c r="U10" s="97"/>
    </row>
    <row r="11" spans="1:21">
      <c r="A11" s="128" t="s">
        <v>228</v>
      </c>
      <c r="B11" s="235">
        <f>'[1]Podklady RZ'!B452</f>
        <v>1.04877</v>
      </c>
      <c r="C11" s="158">
        <f>'[1]Podklady RZ'!C452</f>
        <v>0.88829999999999998</v>
      </c>
      <c r="D11" s="236">
        <f>'[1]Podklady RZ'!D452</f>
        <v>1.0416500000000002</v>
      </c>
      <c r="E11" s="235">
        <f>'[1]Podklady RZ'!E452</f>
        <v>0.98758000000000001</v>
      </c>
      <c r="F11" s="158">
        <f>'[1]Podklady RZ'!F452</f>
        <v>0.84092999999999996</v>
      </c>
      <c r="G11" s="236">
        <f>'[1]Podklady RZ'!G452</f>
        <v>0.68370000000000009</v>
      </c>
      <c r="H11" s="158">
        <f>'[1]Podklady RZ'!H452</f>
        <v>0.59229999999999994</v>
      </c>
      <c r="I11" s="158">
        <f>'[1]Podklady RZ'!I452</f>
        <v>0.59499999999999997</v>
      </c>
      <c r="J11" s="158">
        <f>'[1]Podklady RZ'!J452</f>
        <v>0.59269000000000005</v>
      </c>
      <c r="K11" s="235">
        <f>'[1]Podklady RZ'!K452</f>
        <v>0.76946999999999999</v>
      </c>
      <c r="L11" s="158">
        <f>'[1]Podklady RZ'!L452</f>
        <v>0.81684000000000001</v>
      </c>
      <c r="M11" s="236">
        <f>'[1]Podklady RZ'!M452</f>
        <v>1.06386</v>
      </c>
      <c r="N11" s="158">
        <f>'[1]Podklady RZ'!N452</f>
        <v>9.9210899999999977</v>
      </c>
      <c r="O11" s="165">
        <f>'[1]Podklady RZ'!O452</f>
        <v>1.6466346250397838E-2</v>
      </c>
      <c r="P11" s="81"/>
      <c r="U11" s="97"/>
    </row>
    <row r="12" spans="1:21">
      <c r="A12" s="128" t="s">
        <v>229</v>
      </c>
      <c r="B12" s="235">
        <f>'[1]Podklady RZ'!B453</f>
        <v>0</v>
      </c>
      <c r="C12" s="158">
        <f>'[1]Podklady RZ'!C453</f>
        <v>0</v>
      </c>
      <c r="D12" s="236">
        <f>'[1]Podklady RZ'!D453</f>
        <v>0</v>
      </c>
      <c r="E12" s="235">
        <f>'[1]Podklady RZ'!E453</f>
        <v>0</v>
      </c>
      <c r="F12" s="158">
        <f>'[1]Podklady RZ'!F453</f>
        <v>0</v>
      </c>
      <c r="G12" s="236">
        <f>'[1]Podklady RZ'!G453</f>
        <v>0</v>
      </c>
      <c r="H12" s="158">
        <f>'[1]Podklady RZ'!H453</f>
        <v>0</v>
      </c>
      <c r="I12" s="158">
        <f>'[1]Podklady RZ'!I453</f>
        <v>0</v>
      </c>
      <c r="J12" s="158">
        <f>'[1]Podklady RZ'!J453</f>
        <v>0</v>
      </c>
      <c r="K12" s="235">
        <f>'[1]Podklady RZ'!K453</f>
        <v>0</v>
      </c>
      <c r="L12" s="158">
        <f>'[1]Podklady RZ'!L453</f>
        <v>0</v>
      </c>
      <c r="M12" s="236">
        <f>'[1]Podklady RZ'!M453</f>
        <v>0</v>
      </c>
      <c r="N12" s="158">
        <f>'[1]Podklady RZ'!N453</f>
        <v>0</v>
      </c>
      <c r="O12" s="165">
        <f>'[1]Podklady RZ'!O453</f>
        <v>0</v>
      </c>
      <c r="P12" s="81"/>
      <c r="U12" s="97"/>
    </row>
    <row r="13" spans="1:21">
      <c r="A13" s="128" t="s">
        <v>230</v>
      </c>
      <c r="B13" s="235">
        <f>'[1]Podklady RZ'!B454</f>
        <v>0</v>
      </c>
      <c r="C13" s="158">
        <f>'[1]Podklady RZ'!C454</f>
        <v>0</v>
      </c>
      <c r="D13" s="236">
        <f>'[1]Podklady RZ'!D454</f>
        <v>0</v>
      </c>
      <c r="E13" s="235">
        <f>'[1]Podklady RZ'!E454</f>
        <v>0</v>
      </c>
      <c r="F13" s="158">
        <f>'[1]Podklady RZ'!F454</f>
        <v>0</v>
      </c>
      <c r="G13" s="236">
        <f>'[1]Podklady RZ'!G454</f>
        <v>0</v>
      </c>
      <c r="H13" s="158">
        <f>'[1]Podklady RZ'!H454</f>
        <v>0</v>
      </c>
      <c r="I13" s="158">
        <f>'[1]Podklady RZ'!I454</f>
        <v>0</v>
      </c>
      <c r="J13" s="158">
        <f>'[1]Podklady RZ'!J454</f>
        <v>0</v>
      </c>
      <c r="K13" s="235">
        <f>'[1]Podklady RZ'!K454</f>
        <v>0</v>
      </c>
      <c r="L13" s="158">
        <f>'[1]Podklady RZ'!L454</f>
        <v>0</v>
      </c>
      <c r="M13" s="236">
        <f>'[1]Podklady RZ'!M454</f>
        <v>0</v>
      </c>
      <c r="N13" s="158">
        <f>'[1]Podklady RZ'!N454</f>
        <v>0</v>
      </c>
      <c r="O13" s="165">
        <f>'[1]Podklady RZ'!O454</f>
        <v>0</v>
      </c>
      <c r="P13" s="81"/>
      <c r="U13" s="97"/>
    </row>
    <row r="14" spans="1:21">
      <c r="A14" s="128" t="s">
        <v>231</v>
      </c>
      <c r="B14" s="235">
        <f>'[1]Podklady RZ'!B455</f>
        <v>0</v>
      </c>
      <c r="C14" s="158">
        <f>'[1]Podklady RZ'!C455</f>
        <v>0</v>
      </c>
      <c r="D14" s="236">
        <f>'[1]Podklady RZ'!D455</f>
        <v>0</v>
      </c>
      <c r="E14" s="235">
        <f>'[1]Podklady RZ'!E455</f>
        <v>0</v>
      </c>
      <c r="F14" s="158">
        <f>'[1]Podklady RZ'!F455</f>
        <v>0</v>
      </c>
      <c r="G14" s="236">
        <f>'[1]Podklady RZ'!G455</f>
        <v>0</v>
      </c>
      <c r="H14" s="158">
        <f>'[1]Podklady RZ'!H455</f>
        <v>0</v>
      </c>
      <c r="I14" s="158">
        <f>'[1]Podklady RZ'!I455</f>
        <v>0</v>
      </c>
      <c r="J14" s="158">
        <f>'[1]Podklady RZ'!J455</f>
        <v>0</v>
      </c>
      <c r="K14" s="235">
        <f>'[1]Podklady RZ'!K455</f>
        <v>0</v>
      </c>
      <c r="L14" s="158">
        <f>'[1]Podklady RZ'!L455</f>
        <v>0</v>
      </c>
      <c r="M14" s="236">
        <f>'[1]Podklady RZ'!M455</f>
        <v>0</v>
      </c>
      <c r="N14" s="158">
        <f>'[1]Podklady RZ'!N455</f>
        <v>0</v>
      </c>
      <c r="O14" s="165">
        <f>'[1]Podklady RZ'!O455</f>
        <v>0</v>
      </c>
      <c r="P14" s="81"/>
      <c r="U14" s="97"/>
    </row>
    <row r="15" spans="1:21">
      <c r="A15" s="128" t="s">
        <v>232</v>
      </c>
      <c r="B15" s="235">
        <f>'[1]Podklady RZ'!B456</f>
        <v>0</v>
      </c>
      <c r="C15" s="158">
        <f>'[1]Podklady RZ'!C456</f>
        <v>0</v>
      </c>
      <c r="D15" s="236">
        <f>'[1]Podklady RZ'!D456</f>
        <v>0</v>
      </c>
      <c r="E15" s="235">
        <f>'[1]Podklady RZ'!E456</f>
        <v>0</v>
      </c>
      <c r="F15" s="158">
        <f>'[1]Podklady RZ'!F456</f>
        <v>0</v>
      </c>
      <c r="G15" s="236">
        <f>'[1]Podklady RZ'!G456</f>
        <v>0</v>
      </c>
      <c r="H15" s="158">
        <f>'[1]Podklady RZ'!H456</f>
        <v>0</v>
      </c>
      <c r="I15" s="158">
        <f>'[1]Podklady RZ'!I456</f>
        <v>0</v>
      </c>
      <c r="J15" s="158">
        <f>'[1]Podklady RZ'!J456</f>
        <v>0</v>
      </c>
      <c r="K15" s="235">
        <f>'[1]Podklady RZ'!K456</f>
        <v>0</v>
      </c>
      <c r="L15" s="158">
        <f>'[1]Podklady RZ'!L456</f>
        <v>0</v>
      </c>
      <c r="M15" s="236">
        <f>'[1]Podklady RZ'!M456</f>
        <v>0</v>
      </c>
      <c r="N15" s="158">
        <f>'[1]Podklady RZ'!N456</f>
        <v>0</v>
      </c>
      <c r="O15" s="165">
        <f>'[1]Podklady RZ'!O456</f>
        <v>0</v>
      </c>
      <c r="P15" s="81"/>
      <c r="U15" s="97"/>
    </row>
    <row r="16" spans="1:21">
      <c r="A16" s="128" t="s">
        <v>233</v>
      </c>
      <c r="B16" s="235">
        <f>'[1]Podklady RZ'!B457</f>
        <v>12.585956999999999</v>
      </c>
      <c r="C16" s="158">
        <f>'[1]Podklady RZ'!C457</f>
        <v>9.9368999999999996</v>
      </c>
      <c r="D16" s="236">
        <f>'[1]Podklady RZ'!D457</f>
        <v>9.9068729999999992</v>
      </c>
      <c r="E16" s="235">
        <f>'[1]Podklady RZ'!E457</f>
        <v>8.116541999999999</v>
      </c>
      <c r="F16" s="158">
        <f>'[1]Podklady RZ'!F457</f>
        <v>4.0111400000000001</v>
      </c>
      <c r="G16" s="236">
        <f>'[1]Podklady RZ'!G457</f>
        <v>2.8058799999999997</v>
      </c>
      <c r="H16" s="158">
        <f>'[1]Podklady RZ'!H457</f>
        <v>2.803121</v>
      </c>
      <c r="I16" s="158">
        <f>'[1]Podklady RZ'!I457</f>
        <v>3.1275599999999999</v>
      </c>
      <c r="J16" s="158">
        <f>'[1]Podklady RZ'!J457</f>
        <v>6.0394570000000005</v>
      </c>
      <c r="K16" s="235">
        <f>'[1]Podklady RZ'!K457</f>
        <v>6.7177049999999996</v>
      </c>
      <c r="L16" s="158">
        <f>'[1]Podklady RZ'!L457</f>
        <v>8.9910239999999995</v>
      </c>
      <c r="M16" s="236">
        <f>'[1]Podklady RZ'!M457</f>
        <v>11.378513</v>
      </c>
      <c r="N16" s="158">
        <f>'[1]Podklady RZ'!N457</f>
        <v>86.420671999999996</v>
      </c>
      <c r="O16" s="165">
        <f>'[1]Podklady RZ'!O457</f>
        <v>2.3799802066219351E-3</v>
      </c>
      <c r="P16" s="81"/>
      <c r="U16" s="97"/>
    </row>
    <row r="17" spans="1:21">
      <c r="A17" s="128" t="s">
        <v>234</v>
      </c>
      <c r="B17" s="235">
        <f>'[1]Podklady RZ'!B458</f>
        <v>0</v>
      </c>
      <c r="C17" s="158">
        <f>'[1]Podklady RZ'!C458</f>
        <v>0</v>
      </c>
      <c r="D17" s="236">
        <f>'[1]Podklady RZ'!D458</f>
        <v>0</v>
      </c>
      <c r="E17" s="235">
        <f>'[1]Podklady RZ'!E458</f>
        <v>0</v>
      </c>
      <c r="F17" s="158">
        <f>'[1]Podklady RZ'!F458</f>
        <v>0</v>
      </c>
      <c r="G17" s="236">
        <f>'[1]Podklady RZ'!G458</f>
        <v>0</v>
      </c>
      <c r="H17" s="158">
        <f>'[1]Podklady RZ'!H458</f>
        <v>0</v>
      </c>
      <c r="I17" s="158">
        <f>'[1]Podklady RZ'!I458</f>
        <v>0</v>
      </c>
      <c r="J17" s="158">
        <f>'[1]Podklady RZ'!J458</f>
        <v>0</v>
      </c>
      <c r="K17" s="235">
        <f>'[1]Podklady RZ'!K458</f>
        <v>0</v>
      </c>
      <c r="L17" s="158">
        <f>'[1]Podklady RZ'!L458</f>
        <v>0</v>
      </c>
      <c r="M17" s="236">
        <f>'[1]Podklady RZ'!M458</f>
        <v>0</v>
      </c>
      <c r="N17" s="158">
        <f>'[1]Podklady RZ'!N458</f>
        <v>0</v>
      </c>
      <c r="O17" s="165">
        <f>'[1]Podklady RZ'!O458</f>
        <v>0</v>
      </c>
      <c r="P17" s="81"/>
      <c r="U17" s="97"/>
    </row>
    <row r="18" spans="1:21">
      <c r="A18" s="128" t="s">
        <v>235</v>
      </c>
      <c r="B18" s="235">
        <f>'[1]Podklady RZ'!B459</f>
        <v>0</v>
      </c>
      <c r="C18" s="158">
        <f>'[1]Podklady RZ'!C459</f>
        <v>0</v>
      </c>
      <c r="D18" s="236">
        <f>'[1]Podklady RZ'!D459</f>
        <v>0</v>
      </c>
      <c r="E18" s="235">
        <f>'[1]Podklady RZ'!E459</f>
        <v>0</v>
      </c>
      <c r="F18" s="158">
        <f>'[1]Podklady RZ'!F459</f>
        <v>0</v>
      </c>
      <c r="G18" s="236">
        <f>'[1]Podklady RZ'!G459</f>
        <v>0</v>
      </c>
      <c r="H18" s="158">
        <f>'[1]Podklady RZ'!H459</f>
        <v>0</v>
      </c>
      <c r="I18" s="158">
        <f>'[1]Podklady RZ'!I459</f>
        <v>0</v>
      </c>
      <c r="J18" s="158">
        <f>'[1]Podklady RZ'!J459</f>
        <v>0</v>
      </c>
      <c r="K18" s="235">
        <f>'[1]Podklady RZ'!K459</f>
        <v>0</v>
      </c>
      <c r="L18" s="158">
        <f>'[1]Podklady RZ'!L459</f>
        <v>0</v>
      </c>
      <c r="M18" s="236">
        <f>'[1]Podklady RZ'!M459</f>
        <v>0</v>
      </c>
      <c r="N18" s="158">
        <f>'[1]Podklady RZ'!N459</f>
        <v>0</v>
      </c>
      <c r="O18" s="165">
        <f>'[1]Podklady RZ'!O459</f>
        <v>0</v>
      </c>
      <c r="P18" s="81"/>
      <c r="U18" s="97"/>
    </row>
    <row r="19" spans="1:21">
      <c r="A19" s="128" t="s">
        <v>236</v>
      </c>
      <c r="B19" s="235">
        <f>'[1]Podklady RZ'!B460</f>
        <v>0.32969999999999999</v>
      </c>
      <c r="C19" s="158">
        <f>'[1]Podklady RZ'!C460</f>
        <v>0.32650000000000001</v>
      </c>
      <c r="D19" s="236">
        <f>'[1]Podklady RZ'!D460</f>
        <v>0.35</v>
      </c>
      <c r="E19" s="235">
        <f>'[1]Podklady RZ'!E460</f>
        <v>0.30049999999999999</v>
      </c>
      <c r="F19" s="158">
        <f>'[1]Podklady RZ'!F460</f>
        <v>2.5499999999999998E-2</v>
      </c>
      <c r="G19" s="236">
        <f>'[1]Podklady RZ'!G460</f>
        <v>3.0000000000000001E-3</v>
      </c>
      <c r="H19" s="158">
        <f>'[1]Podklady RZ'!H460</f>
        <v>5.4600000000000003E-2</v>
      </c>
      <c r="I19" s="158">
        <f>'[1]Podklady RZ'!I460</f>
        <v>0.1714</v>
      </c>
      <c r="J19" s="158">
        <f>'[1]Podklady RZ'!J460</f>
        <v>0.216</v>
      </c>
      <c r="K19" s="235">
        <f>'[1]Podklady RZ'!K460</f>
        <v>0.23699999999999999</v>
      </c>
      <c r="L19" s="158">
        <f>'[1]Podklady RZ'!L460</f>
        <v>0.28699999999999998</v>
      </c>
      <c r="M19" s="236">
        <f>'[1]Podklady RZ'!M460</f>
        <v>0.37589999999999996</v>
      </c>
      <c r="N19" s="158">
        <f>'[1]Podklady RZ'!N460</f>
        <v>2.6770999999999998</v>
      </c>
      <c r="O19" s="165">
        <f>'[1]Podklady RZ'!O460</f>
        <v>3.2547786648564297E-3</v>
      </c>
      <c r="P19" s="81"/>
      <c r="U19" s="97"/>
    </row>
    <row r="20" spans="1:21">
      <c r="A20" s="128" t="s">
        <v>237</v>
      </c>
      <c r="B20" s="235">
        <f>'[1]Podklady RZ'!B461</f>
        <v>0</v>
      </c>
      <c r="C20" s="158">
        <f>'[1]Podklady RZ'!C461</f>
        <v>0</v>
      </c>
      <c r="D20" s="236">
        <f>'[1]Podklady RZ'!D461</f>
        <v>0</v>
      </c>
      <c r="E20" s="235">
        <f>'[1]Podklady RZ'!E461</f>
        <v>0</v>
      </c>
      <c r="F20" s="158">
        <f>'[1]Podklady RZ'!F461</f>
        <v>0</v>
      </c>
      <c r="G20" s="236">
        <f>'[1]Podklady RZ'!G461</f>
        <v>0</v>
      </c>
      <c r="H20" s="158">
        <f>'[1]Podklady RZ'!H461</f>
        <v>0</v>
      </c>
      <c r="I20" s="158">
        <f>'[1]Podklady RZ'!I461</f>
        <v>0</v>
      </c>
      <c r="J20" s="158">
        <f>'[1]Podklady RZ'!J461</f>
        <v>0</v>
      </c>
      <c r="K20" s="235">
        <f>'[1]Podklady RZ'!K461</f>
        <v>0</v>
      </c>
      <c r="L20" s="158">
        <f>'[1]Podklady RZ'!L461</f>
        <v>0</v>
      </c>
      <c r="M20" s="236">
        <f>'[1]Podklady RZ'!M461</f>
        <v>0</v>
      </c>
      <c r="N20" s="158">
        <f>'[1]Podklady RZ'!N461</f>
        <v>0</v>
      </c>
      <c r="O20" s="165">
        <f>'[1]Podklady RZ'!O461</f>
        <v>0</v>
      </c>
      <c r="P20" s="81"/>
      <c r="U20" s="97"/>
    </row>
    <row r="21" spans="1:21">
      <c r="A21" s="128" t="s">
        <v>238</v>
      </c>
      <c r="B21" s="235">
        <f>'[1]Podklady RZ'!B462</f>
        <v>63.164999999999999</v>
      </c>
      <c r="C21" s="158">
        <f>'[1]Podklady RZ'!C462</f>
        <v>55.235999999999997</v>
      </c>
      <c r="D21" s="236">
        <f>'[1]Podklady RZ'!D462</f>
        <v>61.325000000000003</v>
      </c>
      <c r="E21" s="235">
        <f>'[1]Podklady RZ'!E462</f>
        <v>53.962000000000003</v>
      </c>
      <c r="F21" s="158">
        <f>'[1]Podklady RZ'!F462</f>
        <v>39.529000000000003</v>
      </c>
      <c r="G21" s="236">
        <f>'[1]Podklady RZ'!G462</f>
        <v>4.1349999999999998</v>
      </c>
      <c r="H21" s="158">
        <f>'[1]Podklady RZ'!H462</f>
        <v>30.303999999999998</v>
      </c>
      <c r="I21" s="158">
        <f>'[1]Podklady RZ'!I462</f>
        <v>29.709</v>
      </c>
      <c r="J21" s="158">
        <f>'[1]Podklady RZ'!J462</f>
        <v>45.384999999999998</v>
      </c>
      <c r="K21" s="235">
        <f>'[1]Podklady RZ'!K462</f>
        <v>56.558</v>
      </c>
      <c r="L21" s="158">
        <f>'[1]Podklady RZ'!L462</f>
        <v>62.103999999999999</v>
      </c>
      <c r="M21" s="236">
        <f>'[1]Podklady RZ'!M462</f>
        <v>60.787999999999997</v>
      </c>
      <c r="N21" s="158">
        <f>'[1]Podklady RZ'!N462</f>
        <v>562.19999999999993</v>
      </c>
      <c r="O21" s="165">
        <f>'[1]Podklady RZ'!O462</f>
        <v>0.21853653024263733</v>
      </c>
      <c r="P21" s="81"/>
      <c r="U21" s="97"/>
    </row>
    <row r="22" spans="1:21">
      <c r="A22" s="128" t="s">
        <v>239</v>
      </c>
      <c r="B22" s="235">
        <f>'[1]Podklady RZ'!B463</f>
        <v>0</v>
      </c>
      <c r="C22" s="158">
        <f>'[1]Podklady RZ'!C463</f>
        <v>0</v>
      </c>
      <c r="D22" s="236">
        <f>'[1]Podklady RZ'!D463</f>
        <v>0</v>
      </c>
      <c r="E22" s="235">
        <f>'[1]Podklady RZ'!E463</f>
        <v>0</v>
      </c>
      <c r="F22" s="158">
        <f>'[1]Podklady RZ'!F463</f>
        <v>0</v>
      </c>
      <c r="G22" s="236">
        <f>'[1]Podklady RZ'!G463</f>
        <v>0</v>
      </c>
      <c r="H22" s="158">
        <f>'[1]Podklady RZ'!H463</f>
        <v>0</v>
      </c>
      <c r="I22" s="158">
        <f>'[1]Podklady RZ'!I463</f>
        <v>0</v>
      </c>
      <c r="J22" s="158">
        <f>'[1]Podklady RZ'!J463</f>
        <v>0</v>
      </c>
      <c r="K22" s="235">
        <f>'[1]Podklady RZ'!K463</f>
        <v>0</v>
      </c>
      <c r="L22" s="158">
        <f>'[1]Podklady RZ'!L463</f>
        <v>0</v>
      </c>
      <c r="M22" s="236">
        <f>'[1]Podklady RZ'!M463</f>
        <v>0</v>
      </c>
      <c r="N22" s="158">
        <f>'[1]Podklady RZ'!N463</f>
        <v>0</v>
      </c>
      <c r="O22" s="165">
        <f>'[1]Podklady RZ'!O463</f>
        <v>0</v>
      </c>
      <c r="P22" s="81"/>
      <c r="U22" s="97"/>
    </row>
    <row r="23" spans="1:21">
      <c r="A23" s="128" t="s">
        <v>240</v>
      </c>
      <c r="B23" s="235">
        <f>'[1]Podklady RZ'!B464</f>
        <v>0</v>
      </c>
      <c r="C23" s="158">
        <f>'[1]Podklady RZ'!C464</f>
        <v>0</v>
      </c>
      <c r="D23" s="236">
        <f>'[1]Podklady RZ'!D464</f>
        <v>0</v>
      </c>
      <c r="E23" s="235">
        <f>'[1]Podklady RZ'!E464</f>
        <v>0</v>
      </c>
      <c r="F23" s="158">
        <f>'[1]Podklady RZ'!F464</f>
        <v>0</v>
      </c>
      <c r="G23" s="236">
        <f>'[1]Podklady RZ'!G464</f>
        <v>0</v>
      </c>
      <c r="H23" s="158">
        <f>'[1]Podklady RZ'!H464</f>
        <v>0</v>
      </c>
      <c r="I23" s="158">
        <f>'[1]Podklady RZ'!I464</f>
        <v>0</v>
      </c>
      <c r="J23" s="158">
        <f>'[1]Podklady RZ'!J464</f>
        <v>0</v>
      </c>
      <c r="K23" s="235">
        <f>'[1]Podklady RZ'!K464</f>
        <v>0</v>
      </c>
      <c r="L23" s="158">
        <f>'[1]Podklady RZ'!L464</f>
        <v>0</v>
      </c>
      <c r="M23" s="236">
        <f>'[1]Podklady RZ'!M464</f>
        <v>0</v>
      </c>
      <c r="N23" s="158">
        <f>'[1]Podklady RZ'!N464</f>
        <v>0</v>
      </c>
      <c r="O23" s="165">
        <f>'[1]Podklady RZ'!O464</f>
        <v>0</v>
      </c>
      <c r="P23" s="81"/>
      <c r="U23" s="97"/>
    </row>
    <row r="24" spans="1:21">
      <c r="A24" s="128" t="s">
        <v>241</v>
      </c>
      <c r="B24" s="235">
        <f>'[1]Podklady RZ'!B465</f>
        <v>44.416387999999998</v>
      </c>
      <c r="C24" s="158">
        <f>'[1]Podklady RZ'!C465</f>
        <v>37.449178000000003</v>
      </c>
      <c r="D24" s="236">
        <f>'[1]Podklady RZ'!D465</f>
        <v>22.964478</v>
      </c>
      <c r="E24" s="235">
        <f>'[1]Podklady RZ'!E465</f>
        <v>17.914035999999999</v>
      </c>
      <c r="F24" s="158">
        <f>'[1]Podklady RZ'!F465</f>
        <v>0.46104299999999998</v>
      </c>
      <c r="G24" s="236">
        <f>'[1]Podklady RZ'!G465</f>
        <v>0</v>
      </c>
      <c r="H24" s="158">
        <f>'[1]Podklady RZ'!H465</f>
        <v>0</v>
      </c>
      <c r="I24" s="158">
        <f>'[1]Podklady RZ'!I465</f>
        <v>0</v>
      </c>
      <c r="J24" s="158">
        <f>'[1]Podklady RZ'!J465</f>
        <v>0</v>
      </c>
      <c r="K24" s="235">
        <f>'[1]Podklady RZ'!K465</f>
        <v>2.29E-2</v>
      </c>
      <c r="L24" s="158">
        <f>'[1]Podklady RZ'!L465</f>
        <v>6.9190139999999998</v>
      </c>
      <c r="M24" s="236">
        <f>'[1]Podklady RZ'!M465</f>
        <v>36.932425000000002</v>
      </c>
      <c r="N24" s="158">
        <f>'[1]Podklady RZ'!N465</f>
        <v>167.07946200000001</v>
      </c>
      <c r="O24" s="165">
        <f>'[1]Podklady RZ'!O465</f>
        <v>0.29144668284637054</v>
      </c>
      <c r="P24" s="81"/>
      <c r="U24" s="97"/>
    </row>
    <row r="25" spans="1:21">
      <c r="A25" s="128" t="s">
        <v>242</v>
      </c>
      <c r="B25" s="235">
        <f>'[1]Podklady RZ'!B466</f>
        <v>178.5205001325985</v>
      </c>
      <c r="C25" s="158">
        <f>'[1]Podklady RZ'!C466</f>
        <v>144.91751436949721</v>
      </c>
      <c r="D25" s="236">
        <f>'[1]Podklady RZ'!D466</f>
        <v>142.88026106905025</v>
      </c>
      <c r="E25" s="235">
        <f>'[1]Podklady RZ'!E466</f>
        <v>112.31850771133473</v>
      </c>
      <c r="F25" s="158">
        <f>'[1]Podklady RZ'!F466</f>
        <v>40.716687587365186</v>
      </c>
      <c r="G25" s="236">
        <f>'[1]Podklady RZ'!G466</f>
        <v>40.041958892546361</v>
      </c>
      <c r="H25" s="158">
        <f>'[1]Podklady RZ'!H466</f>
        <v>26.916538415717444</v>
      </c>
      <c r="I25" s="158">
        <f>'[1]Podklady RZ'!I466</f>
        <v>26.753401772897917</v>
      </c>
      <c r="J25" s="158">
        <f>'[1]Podklady RZ'!J466</f>
        <v>48.197723465886774</v>
      </c>
      <c r="K25" s="235">
        <f>'[1]Podklady RZ'!K466</f>
        <v>73.242643731132119</v>
      </c>
      <c r="L25" s="158">
        <f>'[1]Podklady RZ'!L466</f>
        <v>124.59036461296819</v>
      </c>
      <c r="M25" s="236">
        <f>'[1]Podklady RZ'!M466</f>
        <v>162.59232624904274</v>
      </c>
      <c r="N25" s="158">
        <f>'[1]Podklady RZ'!N466</f>
        <v>1121.6884280100373</v>
      </c>
      <c r="O25" s="165">
        <f>'[1]Podklady RZ'!O466</f>
        <v>5.1913000414035501E-2</v>
      </c>
      <c r="P25" s="81"/>
      <c r="U25" s="78"/>
    </row>
    <row r="26" spans="1:21" ht="13.5" customHeight="1">
      <c r="A26" s="126" t="s">
        <v>318</v>
      </c>
      <c r="B26" s="233">
        <f>'[1]Podklady RZ'!B467</f>
        <v>274.40180200000003</v>
      </c>
      <c r="C26" s="157">
        <f>'[1]Podklady RZ'!C467</f>
        <v>229.81620300000012</v>
      </c>
      <c r="D26" s="234">
        <f>'[1]Podklady RZ'!D467</f>
        <v>217.56421</v>
      </c>
      <c r="E26" s="233">
        <f>'[1]Podklady RZ'!E467</f>
        <v>174.04927500000002</v>
      </c>
      <c r="F26" s="157">
        <f>'[1]Podklady RZ'!F467</f>
        <v>68.763198999999986</v>
      </c>
      <c r="G26" s="234">
        <f>'[1]Podklady RZ'!G467</f>
        <v>43.222271000000006</v>
      </c>
      <c r="H26" s="157">
        <f>'[1]Podklady RZ'!H467</f>
        <v>41.322822000000002</v>
      </c>
      <c r="I26" s="157">
        <f>'[1]Podklady RZ'!I467</f>
        <v>41.375196000000003</v>
      </c>
      <c r="J26" s="157">
        <f>'[1]Podklady RZ'!J467</f>
        <v>80.913759999999982</v>
      </c>
      <c r="K26" s="233">
        <f>'[1]Podklady RZ'!K467</f>
        <v>113.60897300000002</v>
      </c>
      <c r="L26" s="157">
        <f>'[1]Podklady RZ'!L467</f>
        <v>181.06832199999999</v>
      </c>
      <c r="M26" s="234">
        <f>'[1]Podklady RZ'!M467</f>
        <v>247.19982699999997</v>
      </c>
      <c r="N26" s="157">
        <f>'[1]Podklady RZ'!N467</f>
        <v>1713.3058600000002</v>
      </c>
      <c r="O26" s="164">
        <f>'[1]Podklady RZ'!O467</f>
        <v>2.2907675741350345E-2</v>
      </c>
      <c r="P26" s="10"/>
      <c r="U26" s="8"/>
    </row>
    <row r="27" spans="1:21" ht="12.75" customHeight="1">
      <c r="A27" s="128" t="s">
        <v>301</v>
      </c>
      <c r="B27" s="235">
        <f>'[1]Podklady RZ'!B468</f>
        <v>30.075917</v>
      </c>
      <c r="C27" s="158">
        <f>'[1]Podklady RZ'!C468</f>
        <v>27.604737</v>
      </c>
      <c r="D27" s="236">
        <f>'[1]Podklady RZ'!D468</f>
        <v>26.634824999999999</v>
      </c>
      <c r="E27" s="235">
        <f>'[1]Podklady RZ'!E468</f>
        <v>18.558962000000001</v>
      </c>
      <c r="F27" s="158">
        <f>'[1]Podklady RZ'!F468</f>
        <v>7.7750690000000002</v>
      </c>
      <c r="G27" s="236">
        <f>'[1]Podklady RZ'!G468</f>
        <v>4.6757580000000001</v>
      </c>
      <c r="H27" s="158">
        <f>'[1]Podklady RZ'!H468</f>
        <v>4.1097029999999997</v>
      </c>
      <c r="I27" s="158">
        <f>'[1]Podklady RZ'!I468</f>
        <v>4.0061770000000001</v>
      </c>
      <c r="J27" s="158">
        <f>'[1]Podklady RZ'!J468</f>
        <v>7.9860369999999996</v>
      </c>
      <c r="K27" s="235">
        <f>'[1]Podklady RZ'!K468</f>
        <v>9.6208960000000001</v>
      </c>
      <c r="L27" s="158">
        <f>'[1]Podklady RZ'!L468</f>
        <v>15.421958</v>
      </c>
      <c r="M27" s="236">
        <f>'[1]Podklady RZ'!M468</f>
        <v>19.458050999999998</v>
      </c>
      <c r="N27" s="158">
        <f>'[1]Podklady RZ'!N468</f>
        <v>175.92809</v>
      </c>
      <c r="O27" s="165">
        <f>'[1]Podklady RZ'!O468</f>
        <v>8.60163736915159E-3</v>
      </c>
      <c r="P27" s="81"/>
      <c r="U27" s="8"/>
    </row>
    <row r="28" spans="1:21" ht="12.75" customHeight="1">
      <c r="A28" s="128" t="s">
        <v>302</v>
      </c>
      <c r="B28" s="235">
        <f>'[1]Podklady RZ'!B469</f>
        <v>1.522</v>
      </c>
      <c r="C28" s="158">
        <f>'[1]Podklady RZ'!C469</f>
        <v>1.27</v>
      </c>
      <c r="D28" s="236">
        <f>'[1]Podklady RZ'!D469</f>
        <v>1.048</v>
      </c>
      <c r="E28" s="235">
        <f>'[1]Podklady RZ'!E469</f>
        <v>0.80900000000000005</v>
      </c>
      <c r="F28" s="158">
        <f>'[1]Podklady RZ'!F469</f>
        <v>1.9E-2</v>
      </c>
      <c r="G28" s="236">
        <f>'[1]Podklady RZ'!G469</f>
        <v>2.1999999999999999E-2</v>
      </c>
      <c r="H28" s="158">
        <f>'[1]Podklady RZ'!H469</f>
        <v>0</v>
      </c>
      <c r="I28" s="158">
        <f>'[1]Podklady RZ'!I469</f>
        <v>6.0000000000000001E-3</v>
      </c>
      <c r="J28" s="158">
        <f>'[1]Podklady RZ'!J469</f>
        <v>0.55100000000000005</v>
      </c>
      <c r="K28" s="235">
        <f>'[1]Podklady RZ'!K469</f>
        <v>0.318</v>
      </c>
      <c r="L28" s="158">
        <f>'[1]Podklady RZ'!L469</f>
        <v>0.46700000000000003</v>
      </c>
      <c r="M28" s="236">
        <f>'[1]Podklady RZ'!M469</f>
        <v>0.67500000000000004</v>
      </c>
      <c r="N28" s="158">
        <f>'[1]Podklady RZ'!N469</f>
        <v>6.7069999999999999</v>
      </c>
      <c r="O28" s="165">
        <f>'[1]Podklady RZ'!O469</f>
        <v>3.8570611174170472E-3</v>
      </c>
      <c r="P28" s="81"/>
      <c r="U28" s="8"/>
    </row>
    <row r="29" spans="1:21" ht="12.75" customHeight="1">
      <c r="A29" s="128" t="s">
        <v>303</v>
      </c>
      <c r="B29" s="235">
        <f>'[1]Podklady RZ'!B470</f>
        <v>1.3620000000000001</v>
      </c>
      <c r="C29" s="158">
        <f>'[1]Podklady RZ'!C470</f>
        <v>1.0840000000000001</v>
      </c>
      <c r="D29" s="236">
        <f>'[1]Podklady RZ'!D470</f>
        <v>0.91</v>
      </c>
      <c r="E29" s="235">
        <f>'[1]Podklady RZ'!E470</f>
        <v>0.66100000000000003</v>
      </c>
      <c r="F29" s="158">
        <f>'[1]Podklady RZ'!F470</f>
        <v>0.13</v>
      </c>
      <c r="G29" s="236">
        <f>'[1]Podklady RZ'!G470</f>
        <v>0</v>
      </c>
      <c r="H29" s="158">
        <f>'[1]Podklady RZ'!H470</f>
        <v>0</v>
      </c>
      <c r="I29" s="158">
        <f>'[1]Podklady RZ'!I470</f>
        <v>0</v>
      </c>
      <c r="J29" s="158">
        <f>'[1]Podklady RZ'!J470</f>
        <v>0.13800000000000001</v>
      </c>
      <c r="K29" s="235">
        <f>'[1]Podklady RZ'!K470</f>
        <v>0.38300000000000001</v>
      </c>
      <c r="L29" s="158">
        <f>'[1]Podklady RZ'!L470</f>
        <v>0.73399999999999999</v>
      </c>
      <c r="M29" s="236">
        <f>'[1]Podklady RZ'!M470</f>
        <v>1.177</v>
      </c>
      <c r="N29" s="158">
        <f>'[1]Podklady RZ'!N470</f>
        <v>6.5790000000000006</v>
      </c>
      <c r="O29" s="165">
        <f>'[1]Podklady RZ'!O470</f>
        <v>1.0994647120934838E-2</v>
      </c>
      <c r="P29" s="81"/>
      <c r="U29" s="8"/>
    </row>
    <row r="30" spans="1:21" ht="12.75" customHeight="1">
      <c r="A30" s="128" t="s">
        <v>304</v>
      </c>
      <c r="B30" s="235">
        <f>'[1]Podklady RZ'!B471</f>
        <v>0.15430000000000002</v>
      </c>
      <c r="C30" s="158">
        <f>'[1]Podklady RZ'!C471</f>
        <v>0.1169</v>
      </c>
      <c r="D30" s="236">
        <f>'[1]Podklady RZ'!D471</f>
        <v>0.11</v>
      </c>
      <c r="E30" s="235">
        <f>'[1]Podklady RZ'!E471</f>
        <v>0.17699999999999999</v>
      </c>
      <c r="F30" s="158">
        <f>'[1]Podklady RZ'!F471</f>
        <v>1.4E-2</v>
      </c>
      <c r="G30" s="236">
        <f>'[1]Podklady RZ'!G471</f>
        <v>1.1800000000000001E-2</v>
      </c>
      <c r="H30" s="158">
        <f>'[1]Podklady RZ'!H471</f>
        <v>5.0000000000000001E-3</v>
      </c>
      <c r="I30" s="158">
        <f>'[1]Podklady RZ'!I471</f>
        <v>5.0000000000000001E-3</v>
      </c>
      <c r="J30" s="158">
        <f>'[1]Podklady RZ'!J471</f>
        <v>1.4E-2</v>
      </c>
      <c r="K30" s="235">
        <f>'[1]Podklady RZ'!K471</f>
        <v>2.5999999999999999E-2</v>
      </c>
      <c r="L30" s="158">
        <f>'[1]Podklady RZ'!L471</f>
        <v>0.19839999999999999</v>
      </c>
      <c r="M30" s="236">
        <f>'[1]Podklady RZ'!M471</f>
        <v>0.33639999999999998</v>
      </c>
      <c r="N30" s="158">
        <f>'[1]Podklady RZ'!N471</f>
        <v>1.1688000000000001</v>
      </c>
      <c r="O30" s="165">
        <f>'[1]Podklady RZ'!O471</f>
        <v>5.658308407261608E-3</v>
      </c>
      <c r="P30" s="81"/>
    </row>
    <row r="31" spans="1:21">
      <c r="A31" s="128" t="s">
        <v>305</v>
      </c>
      <c r="B31" s="235">
        <f>'[1]Podklady RZ'!B472</f>
        <v>1.04877</v>
      </c>
      <c r="C31" s="158">
        <f>'[1]Podklady RZ'!C472</f>
        <v>0.88829999999999998</v>
      </c>
      <c r="D31" s="236">
        <f>'[1]Podklady RZ'!D472</f>
        <v>1.0416500000000002</v>
      </c>
      <c r="E31" s="235">
        <f>'[1]Podklady RZ'!E472</f>
        <v>0.98758000000000001</v>
      </c>
      <c r="F31" s="158">
        <f>'[1]Podklady RZ'!F472</f>
        <v>0.84092999999999996</v>
      </c>
      <c r="G31" s="236">
        <f>'[1]Podklady RZ'!G472</f>
        <v>0.68370000000000009</v>
      </c>
      <c r="H31" s="158">
        <f>'[1]Podklady RZ'!H472</f>
        <v>0.59229999999999994</v>
      </c>
      <c r="I31" s="158">
        <f>'[1]Podklady RZ'!I472</f>
        <v>0.59499999999999997</v>
      </c>
      <c r="J31" s="158">
        <f>'[1]Podklady RZ'!J472</f>
        <v>0.59269000000000005</v>
      </c>
      <c r="K31" s="235">
        <f>'[1]Podklady RZ'!K472</f>
        <v>0.76946999999999999</v>
      </c>
      <c r="L31" s="158">
        <f>'[1]Podklady RZ'!L472</f>
        <v>0.81684000000000001</v>
      </c>
      <c r="M31" s="236">
        <f>'[1]Podklady RZ'!M472</f>
        <v>1.06386</v>
      </c>
      <c r="N31" s="158">
        <f>'[1]Podklady RZ'!N472</f>
        <v>9.9210899999999977</v>
      </c>
      <c r="O31" s="165">
        <f>'[1]Podklady RZ'!O472</f>
        <v>2.5541523804801628E-2</v>
      </c>
      <c r="P31" s="81"/>
    </row>
    <row r="32" spans="1:21">
      <c r="A32" s="128" t="s">
        <v>306</v>
      </c>
      <c r="B32" s="235">
        <f>'[1]Podklady RZ'!B473</f>
        <v>151.15054700000002</v>
      </c>
      <c r="C32" s="158">
        <f>'[1]Podklady RZ'!C473</f>
        <v>123.01838700000005</v>
      </c>
      <c r="D32" s="236">
        <f>'[1]Podklady RZ'!D473</f>
        <v>114.54854700000001</v>
      </c>
      <c r="E32" s="235">
        <f>'[1]Podklady RZ'!E473</f>
        <v>95.377441000000005</v>
      </c>
      <c r="F32" s="158">
        <f>'[1]Podklady RZ'!F473</f>
        <v>37.752372999999992</v>
      </c>
      <c r="G32" s="236">
        <f>'[1]Podklady RZ'!G473</f>
        <v>26.638308000000002</v>
      </c>
      <c r="H32" s="158">
        <f>'[1]Podklady RZ'!H473</f>
        <v>25.169837000000008</v>
      </c>
      <c r="I32" s="158">
        <f>'[1]Podklady RZ'!I473</f>
        <v>24.861977999999997</v>
      </c>
      <c r="J32" s="158">
        <f>'[1]Podklady RZ'!J473</f>
        <v>46.922990999999996</v>
      </c>
      <c r="K32" s="235">
        <f>'[1]Podklady RZ'!K473</f>
        <v>66.974672000000012</v>
      </c>
      <c r="L32" s="158">
        <f>'[1]Podklady RZ'!L473</f>
        <v>105.58355999999999</v>
      </c>
      <c r="M32" s="236">
        <f>'[1]Podklady RZ'!M473</f>
        <v>144.94399699999997</v>
      </c>
      <c r="N32" s="158">
        <f>'[1]Podklady RZ'!N473</f>
        <v>962.94263800000022</v>
      </c>
      <c r="O32" s="165">
        <f>'[1]Podklady RZ'!O473</f>
        <v>2.9822641871590717E-2</v>
      </c>
      <c r="P32" s="81"/>
    </row>
    <row r="33" spans="1:16">
      <c r="A33" s="128" t="s">
        <v>307</v>
      </c>
      <c r="B33" s="235">
        <f>'[1]Podklady RZ'!B474</f>
        <v>86.87540300000002</v>
      </c>
      <c r="C33" s="158">
        <f>'[1]Podklady RZ'!C474</f>
        <v>74.05703400000003</v>
      </c>
      <c r="D33" s="236">
        <f>'[1]Podklady RZ'!D474</f>
        <v>71.516919000000001</v>
      </c>
      <c r="E33" s="235">
        <f>'[1]Podklady RZ'!E474</f>
        <v>56.093924000000001</v>
      </c>
      <c r="F33" s="158">
        <f>'[1]Podklady RZ'!F474</f>
        <v>21.713948000000002</v>
      </c>
      <c r="G33" s="236">
        <f>'[1]Podklady RZ'!G474</f>
        <v>11.041513</v>
      </c>
      <c r="H33" s="158">
        <f>'[1]Podklady RZ'!H474</f>
        <v>11.317682999999999</v>
      </c>
      <c r="I33" s="158">
        <f>'[1]Podklady RZ'!I474</f>
        <v>11.756567000000002</v>
      </c>
      <c r="J33" s="158">
        <f>'[1]Podklady RZ'!J474</f>
        <v>24.339745999999991</v>
      </c>
      <c r="K33" s="235">
        <f>'[1]Podklady RZ'!K474</f>
        <v>34.758164000000001</v>
      </c>
      <c r="L33" s="158">
        <f>'[1]Podklady RZ'!L474</f>
        <v>56.624468999999991</v>
      </c>
      <c r="M33" s="236">
        <f>'[1]Podklady RZ'!M474</f>
        <v>77.810485</v>
      </c>
      <c r="N33" s="158">
        <f>'[1]Podklady RZ'!N474</f>
        <v>537.90585500000009</v>
      </c>
      <c r="O33" s="165">
        <f>'[1]Podklady RZ'!O474</f>
        <v>3.1446283552878672E-2</v>
      </c>
      <c r="P33" s="81"/>
    </row>
    <row r="34" spans="1:16">
      <c r="A34" s="128" t="s">
        <v>240</v>
      </c>
      <c r="B34" s="235">
        <f>'[1]Podklady RZ'!B475</f>
        <v>2.2128649999999999</v>
      </c>
      <c r="C34" s="158">
        <f>'[1]Podklady RZ'!C475</f>
        <v>1.776845</v>
      </c>
      <c r="D34" s="236">
        <f>'[1]Podklady RZ'!D475</f>
        <v>1.7542690000000001</v>
      </c>
      <c r="E34" s="235">
        <f>'[1]Podklady RZ'!E475</f>
        <v>1.384368</v>
      </c>
      <c r="F34" s="158">
        <f>'[1]Podklady RZ'!F475</f>
        <v>0.51787899999999998</v>
      </c>
      <c r="G34" s="236">
        <f>'[1]Podklady RZ'!G475</f>
        <v>0.14919200000000002</v>
      </c>
      <c r="H34" s="158">
        <f>'[1]Podklady RZ'!H475</f>
        <v>0.128299</v>
      </c>
      <c r="I34" s="158">
        <f>'[1]Podklady RZ'!I475</f>
        <v>0.14447399999999999</v>
      </c>
      <c r="J34" s="158">
        <f>'[1]Podklady RZ'!J475</f>
        <v>0.36929600000000001</v>
      </c>
      <c r="K34" s="235">
        <f>'[1]Podklady RZ'!K475</f>
        <v>0.75877099999999997</v>
      </c>
      <c r="L34" s="158">
        <f>'[1]Podklady RZ'!L475</f>
        <v>1.2220949999999999</v>
      </c>
      <c r="M34" s="236">
        <f>'[1]Podklady RZ'!M475</f>
        <v>1.7350340000000002</v>
      </c>
      <c r="N34" s="158">
        <f>'[1]Podklady RZ'!N475</f>
        <v>12.153387</v>
      </c>
      <c r="O34" s="165">
        <f>'[1]Podklady RZ'!O475</f>
        <v>6.0400562582735165E-3</v>
      </c>
      <c r="P34" s="81"/>
    </row>
    <row r="35" spans="1:16" ht="12.6"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1.1704106753210496E-2</v>
      </c>
    </row>
    <row r="40" spans="1:16">
      <c r="B40" s="1"/>
      <c r="C40" s="1"/>
      <c r="D40" s="1"/>
      <c r="M40" s="10" t="s">
        <v>219</v>
      </c>
      <c r="N40" s="84">
        <f>O8</f>
        <v>1.5730807158118379E-2</v>
      </c>
    </row>
    <row r="41" spans="1:16">
      <c r="B41" s="8"/>
      <c r="C41" s="8"/>
      <c r="D41" s="8"/>
      <c r="M41" s="10" t="s">
        <v>223</v>
      </c>
      <c r="N41" s="84">
        <f>O9</f>
        <v>2.3789651589983817E-2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{6EBAF999-7FF2-4CEF-BAE8-81C76B5541C6}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6EBAF999-7FF2-4CEF-BAE8-81C76B5541C6}">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tabColor rgb="FFFFFF00"/>
  </sheetPr>
  <dimension ref="A1:U41"/>
  <sheetViews>
    <sheetView showGridLines="0" view="pageBreakPreview" zoomScaleNormal="70" zoomScaleSheetLayoutView="100" workbookViewId="0">
      <selection activeCell="Q19" sqref="Q19"/>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328</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RZ'!B483</f>
        <v>6109.2849999999989</v>
      </c>
      <c r="C7" s="157">
        <f>'[1]Podklady RZ'!C483</f>
        <v>6125.8599999999988</v>
      </c>
      <c r="D7" s="234">
        <f>'[1]Podklady RZ'!D483</f>
        <v>6125.8599999999988</v>
      </c>
      <c r="E7" s="233">
        <f>'[1]Podklady RZ'!E483</f>
        <v>6109.1299999999983</v>
      </c>
      <c r="F7" s="157">
        <f>'[1]Podklady RZ'!F483</f>
        <v>6110.1299999999983</v>
      </c>
      <c r="G7" s="234">
        <f>'[1]Podklady RZ'!G483</f>
        <v>6109.2199999999984</v>
      </c>
      <c r="H7" s="157">
        <f>'[1]Podklady RZ'!H483</f>
        <v>6109.0699999999988</v>
      </c>
      <c r="I7" s="157">
        <f>'[1]Podklady RZ'!I483</f>
        <v>6109.0699999999988</v>
      </c>
      <c r="J7" s="157">
        <f>'[1]Podklady RZ'!J483</f>
        <v>6108.6299999999983</v>
      </c>
      <c r="K7" s="233">
        <f>'[1]Podklady RZ'!K483</f>
        <v>6101.8399999999974</v>
      </c>
      <c r="L7" s="157">
        <f>'[1]Podklady RZ'!L483</f>
        <v>6127.3559999999989</v>
      </c>
      <c r="M7" s="234">
        <f>'[1]Podklady RZ'!M483</f>
        <v>6121.1089999999986</v>
      </c>
      <c r="N7" s="157">
        <f>'[1]Podklady RZ'!N483</f>
        <v>6121.1089999999986</v>
      </c>
      <c r="O7" s="163">
        <f>'[1]Podklady RZ'!O483</f>
        <v>0.16063686283944309</v>
      </c>
      <c r="P7" s="10"/>
      <c r="U7" s="56"/>
    </row>
    <row r="8" spans="1:21">
      <c r="A8" s="125" t="s">
        <v>315</v>
      </c>
      <c r="B8" s="233">
        <f>'[1]Podklady RZ'!B484</f>
        <v>3743.7091550000027</v>
      </c>
      <c r="C8" s="157">
        <f>'[1]Podklady RZ'!C484</f>
        <v>2997.3783829999988</v>
      </c>
      <c r="D8" s="234">
        <f>'[1]Podklady RZ'!D484</f>
        <v>3202.814245</v>
      </c>
      <c r="E8" s="233">
        <f>'[1]Podklady RZ'!E484</f>
        <v>2756.9797890000004</v>
      </c>
      <c r="F8" s="157">
        <f>'[1]Podklady RZ'!F484</f>
        <v>1983.6920960000002</v>
      </c>
      <c r="G8" s="234">
        <f>'[1]Podklady RZ'!G484</f>
        <v>1727.4648079999997</v>
      </c>
      <c r="H8" s="157">
        <f>'[1]Podklady RZ'!H484</f>
        <v>1666.5365019999986</v>
      </c>
      <c r="I8" s="157">
        <f>'[1]Podklady RZ'!I484</f>
        <v>1585.1389919999999</v>
      </c>
      <c r="J8" s="157">
        <f>'[1]Podklady RZ'!J484</f>
        <v>1854.8920889999999</v>
      </c>
      <c r="K8" s="233">
        <f>'[1]Podklady RZ'!K484</f>
        <v>2006.0316200000009</v>
      </c>
      <c r="L8" s="157">
        <f>'[1]Podklady RZ'!L484</f>
        <v>2799.2946399999992</v>
      </c>
      <c r="M8" s="234">
        <f>'[1]Podklady RZ'!M484</f>
        <v>3382.2375449999995</v>
      </c>
      <c r="N8" s="157">
        <f>'[1]Podklady RZ'!N484</f>
        <v>29706.169864000003</v>
      </c>
      <c r="O8" s="163">
        <f>'[1]Podklady RZ'!O484</f>
        <v>0.19660790556765143</v>
      </c>
      <c r="P8" s="10"/>
      <c r="U8" s="56"/>
    </row>
    <row r="9" spans="1:21">
      <c r="A9" s="125" t="s">
        <v>316</v>
      </c>
      <c r="B9" s="233">
        <f>'[1]Podklady RZ'!B485</f>
        <v>2139.1870179999996</v>
      </c>
      <c r="C9" s="157">
        <f>'[1]Podklady RZ'!C485</f>
        <v>1677.8003819999994</v>
      </c>
      <c r="D9" s="234">
        <f>'[1]Podklady RZ'!D485</f>
        <v>1784.4808600000001</v>
      </c>
      <c r="E9" s="233">
        <f>'[1]Podklady RZ'!E485</f>
        <v>1386.8153219999999</v>
      </c>
      <c r="F9" s="157">
        <f>'[1]Podklady RZ'!F485</f>
        <v>636.67043200000012</v>
      </c>
      <c r="G9" s="234">
        <f>'[1]Podklady RZ'!G485</f>
        <v>473.27443800000003</v>
      </c>
      <c r="H9" s="157">
        <f>'[1]Podklady RZ'!H485</f>
        <v>445.24300100000005</v>
      </c>
      <c r="I9" s="157">
        <f>'[1]Podklady RZ'!I485</f>
        <v>455.98537399999992</v>
      </c>
      <c r="J9" s="157">
        <f>'[1]Podklady RZ'!J485</f>
        <v>664.38356600000009</v>
      </c>
      <c r="K9" s="233">
        <f>'[1]Podklady RZ'!K485</f>
        <v>911.87741299999982</v>
      </c>
      <c r="L9" s="157">
        <f>'[1]Podklady RZ'!L485</f>
        <v>1421.771385</v>
      </c>
      <c r="M9" s="234">
        <f>'[1]Podklady RZ'!M485</f>
        <v>2002.0980189999998</v>
      </c>
      <c r="N9" s="157">
        <f>'[1]Podklady RZ'!N485</f>
        <v>13999.58721</v>
      </c>
      <c r="O9" s="164">
        <f>'[1]Podklady RZ'!O485</f>
        <v>0.17058107890656041</v>
      </c>
      <c r="P9" s="81"/>
      <c r="U9" s="83"/>
    </row>
    <row r="10" spans="1:21">
      <c r="A10" s="128" t="s">
        <v>227</v>
      </c>
      <c r="B10" s="235">
        <f>'[1]Podklady RZ'!B486</f>
        <v>74.141695999999996</v>
      </c>
      <c r="C10" s="158">
        <f>'[1]Podklady RZ'!C486</f>
        <v>79.101620999999994</v>
      </c>
      <c r="D10" s="236">
        <f>'[1]Podklady RZ'!D486</f>
        <v>89.49401300000001</v>
      </c>
      <c r="E10" s="235">
        <f>'[1]Podklady RZ'!E486</f>
        <v>84.148202999999995</v>
      </c>
      <c r="F10" s="158">
        <f>'[1]Podklady RZ'!F486</f>
        <v>54.209178000000009</v>
      </c>
      <c r="G10" s="236">
        <f>'[1]Podklady RZ'!G486</f>
        <v>42.405510999999997</v>
      </c>
      <c r="H10" s="158">
        <f>'[1]Podklady RZ'!H486</f>
        <v>32.680713000000004</v>
      </c>
      <c r="I10" s="158">
        <f>'[1]Podklady RZ'!I486</f>
        <v>24.696981999999995</v>
      </c>
      <c r="J10" s="158">
        <f>'[1]Podklady RZ'!J486</f>
        <v>50.691786000000008</v>
      </c>
      <c r="K10" s="235">
        <f>'[1]Podklady RZ'!K486</f>
        <v>66.561958000000004</v>
      </c>
      <c r="L10" s="158">
        <f>'[1]Podklady RZ'!L486</f>
        <v>81.492729999999995</v>
      </c>
      <c r="M10" s="236">
        <f>'[1]Podklady RZ'!M486</f>
        <v>79.360516000000004</v>
      </c>
      <c r="N10" s="158">
        <f>'[1]Podklady RZ'!N486</f>
        <v>758.98490700000002</v>
      </c>
      <c r="O10" s="165">
        <f>'[1]Podklady RZ'!O486</f>
        <v>0.10046035657458938</v>
      </c>
      <c r="P10" s="81"/>
      <c r="U10" s="97"/>
    </row>
    <row r="11" spans="1:21">
      <c r="A11" s="128" t="s">
        <v>228</v>
      </c>
      <c r="B11" s="235">
        <f>'[1]Podklady RZ'!B487</f>
        <v>0.115282</v>
      </c>
      <c r="C11" s="158">
        <f>'[1]Podklady RZ'!C487</f>
        <v>0.11099799999999999</v>
      </c>
      <c r="D11" s="236">
        <f>'[1]Podklady RZ'!D487</f>
        <v>0.126473</v>
      </c>
      <c r="E11" s="235">
        <f>'[1]Podklady RZ'!E487</f>
        <v>0.16252800000000003</v>
      </c>
      <c r="F11" s="158">
        <f>'[1]Podklady RZ'!F487</f>
        <v>6.2502000000000002E-2</v>
      </c>
      <c r="G11" s="236">
        <f>'[1]Podklady RZ'!G487</f>
        <v>4.4965000000000005E-2</v>
      </c>
      <c r="H11" s="158">
        <f>'[1]Podklady RZ'!H487</f>
        <v>5.5458E-2</v>
      </c>
      <c r="I11" s="158">
        <f>'[1]Podklady RZ'!I487</f>
        <v>3.7086000000000001E-2</v>
      </c>
      <c r="J11" s="158">
        <f>'[1]Podklady RZ'!J487</f>
        <v>5.2978999999999998E-2</v>
      </c>
      <c r="K11" s="235">
        <f>'[1]Podklady RZ'!K487</f>
        <v>9.4856999999999997E-2</v>
      </c>
      <c r="L11" s="158">
        <f>'[1]Podklady RZ'!L487</f>
        <v>0.13278700000000002</v>
      </c>
      <c r="M11" s="236">
        <f>'[1]Podklady RZ'!M487</f>
        <v>0.12649199999999999</v>
      </c>
      <c r="N11" s="158">
        <f>'[1]Podklady RZ'!N487</f>
        <v>1.1224069999999999</v>
      </c>
      <c r="O11" s="165">
        <f>'[1]Podklady RZ'!O487</f>
        <v>1.8628943287350775E-3</v>
      </c>
      <c r="P11" s="81"/>
      <c r="U11" s="97"/>
    </row>
    <row r="12" spans="1:21">
      <c r="A12" s="128" t="s">
        <v>229</v>
      </c>
      <c r="B12" s="235">
        <f>'[1]Podklady RZ'!B488</f>
        <v>1364.4119619999999</v>
      </c>
      <c r="C12" s="158">
        <f>'[1]Podklady RZ'!C488</f>
        <v>1008.9824829999998</v>
      </c>
      <c r="D12" s="236">
        <f>'[1]Podklady RZ'!D488</f>
        <v>1097.4478819999999</v>
      </c>
      <c r="E12" s="235">
        <f>'[1]Podklady RZ'!E488</f>
        <v>757.08278400000006</v>
      </c>
      <c r="F12" s="158">
        <f>'[1]Podklady RZ'!F488</f>
        <v>290.37268900000004</v>
      </c>
      <c r="G12" s="236">
        <f>'[1]Podklady RZ'!G488</f>
        <v>201.62461300000001</v>
      </c>
      <c r="H12" s="158">
        <f>'[1]Podklady RZ'!H488</f>
        <v>216.125539</v>
      </c>
      <c r="I12" s="158">
        <f>'[1]Podklady RZ'!I488</f>
        <v>213.83398399999999</v>
      </c>
      <c r="J12" s="158">
        <f>'[1]Podklady RZ'!J488</f>
        <v>342.55353500000001</v>
      </c>
      <c r="K12" s="235">
        <f>'[1]Podklady RZ'!K488</f>
        <v>496.03025199999996</v>
      </c>
      <c r="L12" s="158">
        <f>'[1]Podklady RZ'!L488</f>
        <v>843.22719099999995</v>
      </c>
      <c r="M12" s="236">
        <f>'[1]Podklady RZ'!M488</f>
        <v>1239.1609989999999</v>
      </c>
      <c r="N12" s="158">
        <f>'[1]Podklady RZ'!N488</f>
        <v>8070.8539129999981</v>
      </c>
      <c r="O12" s="165">
        <f>'[1]Podklady RZ'!O488</f>
        <v>0.97307404221117499</v>
      </c>
      <c r="P12" s="81"/>
      <c r="U12" s="97"/>
    </row>
    <row r="13" spans="1:21">
      <c r="A13" s="128" t="s">
        <v>230</v>
      </c>
      <c r="B13" s="235">
        <f>'[1]Podklady RZ'!B489</f>
        <v>0.219</v>
      </c>
      <c r="C13" s="158">
        <f>'[1]Podklady RZ'!C489</f>
        <v>0.16500000000000001</v>
      </c>
      <c r="D13" s="236">
        <f>'[1]Podklady RZ'!D489</f>
        <v>0.14499999999999999</v>
      </c>
      <c r="E13" s="235">
        <f>'[1]Podklady RZ'!E489</f>
        <v>6.4000000000000001E-2</v>
      </c>
      <c r="F13" s="158">
        <f>'[1]Podklady RZ'!F489</f>
        <v>3.0325999999999999E-2</v>
      </c>
      <c r="G13" s="236">
        <f>'[1]Podklady RZ'!G489</f>
        <v>1.7752E-2</v>
      </c>
      <c r="H13" s="158">
        <f>'[1]Podklady RZ'!H489</f>
        <v>1.7899000000000002E-2</v>
      </c>
      <c r="I13" s="158">
        <f>'[1]Podklady RZ'!I489</f>
        <v>1.6553000000000002E-2</v>
      </c>
      <c r="J13" s="158">
        <f>'[1]Podklady RZ'!J489</f>
        <v>1.5695999999999998E-2</v>
      </c>
      <c r="K13" s="235">
        <f>'[1]Podklady RZ'!K489</f>
        <v>0</v>
      </c>
      <c r="L13" s="158">
        <f>'[1]Podklady RZ'!L489</f>
        <v>7.2859999999999999E-3</v>
      </c>
      <c r="M13" s="236">
        <f>'[1]Podklady RZ'!M489</f>
        <v>0</v>
      </c>
      <c r="N13" s="158">
        <f>'[1]Podklady RZ'!N489</f>
        <v>0.69851200000000002</v>
      </c>
      <c r="O13" s="165">
        <f>'[1]Podklady RZ'!O489</f>
        <v>1.249101391153163E-2</v>
      </c>
      <c r="P13" s="81"/>
      <c r="U13" s="97"/>
    </row>
    <row r="14" spans="1:21">
      <c r="A14" s="128" t="s">
        <v>231</v>
      </c>
      <c r="B14" s="235">
        <f>'[1]Podklady RZ'!B490</f>
        <v>0</v>
      </c>
      <c r="C14" s="158">
        <f>'[1]Podklady RZ'!C490</f>
        <v>0</v>
      </c>
      <c r="D14" s="236">
        <f>'[1]Podklady RZ'!D490</f>
        <v>0</v>
      </c>
      <c r="E14" s="235">
        <f>'[1]Podklady RZ'!E490</f>
        <v>0</v>
      </c>
      <c r="F14" s="158">
        <f>'[1]Podklady RZ'!F490</f>
        <v>0</v>
      </c>
      <c r="G14" s="236">
        <f>'[1]Podklady RZ'!G490</f>
        <v>0</v>
      </c>
      <c r="H14" s="158">
        <f>'[1]Podklady RZ'!H490</f>
        <v>0</v>
      </c>
      <c r="I14" s="158">
        <f>'[1]Podklady RZ'!I490</f>
        <v>0</v>
      </c>
      <c r="J14" s="158">
        <f>'[1]Podklady RZ'!J490</f>
        <v>0</v>
      </c>
      <c r="K14" s="235">
        <f>'[1]Podklady RZ'!K490</f>
        <v>0</v>
      </c>
      <c r="L14" s="158">
        <f>'[1]Podklady RZ'!L490</f>
        <v>0</v>
      </c>
      <c r="M14" s="236">
        <f>'[1]Podklady RZ'!M490</f>
        <v>0</v>
      </c>
      <c r="N14" s="158">
        <f>'[1]Podklady RZ'!N490</f>
        <v>0</v>
      </c>
      <c r="O14" s="165">
        <f>'[1]Podklady RZ'!O490</f>
        <v>0</v>
      </c>
      <c r="P14" s="81"/>
      <c r="U14" s="97"/>
    </row>
    <row r="15" spans="1:21">
      <c r="A15" s="128" t="s">
        <v>232</v>
      </c>
      <c r="B15" s="235">
        <f>'[1]Podklady RZ'!B491</f>
        <v>0</v>
      </c>
      <c r="C15" s="158">
        <f>'[1]Podklady RZ'!C491</f>
        <v>0</v>
      </c>
      <c r="D15" s="236">
        <f>'[1]Podklady RZ'!D491</f>
        <v>0</v>
      </c>
      <c r="E15" s="235">
        <f>'[1]Podklady RZ'!E491</f>
        <v>0</v>
      </c>
      <c r="F15" s="158">
        <f>'[1]Podklady RZ'!F491</f>
        <v>0</v>
      </c>
      <c r="G15" s="236">
        <f>'[1]Podklady RZ'!G491</f>
        <v>0</v>
      </c>
      <c r="H15" s="158">
        <f>'[1]Podklady RZ'!H491</f>
        <v>0</v>
      </c>
      <c r="I15" s="158">
        <f>'[1]Podklady RZ'!I491</f>
        <v>0</v>
      </c>
      <c r="J15" s="158">
        <f>'[1]Podklady RZ'!J491</f>
        <v>0</v>
      </c>
      <c r="K15" s="235">
        <f>'[1]Podklady RZ'!K491</f>
        <v>0</v>
      </c>
      <c r="L15" s="158">
        <f>'[1]Podklady RZ'!L491</f>
        <v>0</v>
      </c>
      <c r="M15" s="236">
        <f>'[1]Podklady RZ'!M491</f>
        <v>0</v>
      </c>
      <c r="N15" s="158">
        <f>'[1]Podklady RZ'!N491</f>
        <v>0</v>
      </c>
      <c r="O15" s="165">
        <f>'[1]Podklady RZ'!O491</f>
        <v>0</v>
      </c>
      <c r="P15" s="81"/>
      <c r="U15" s="97"/>
    </row>
    <row r="16" spans="1:21">
      <c r="A16" s="128" t="s">
        <v>233</v>
      </c>
      <c r="B16" s="235">
        <f>'[1]Podklady RZ'!B492</f>
        <v>53.866204999999994</v>
      </c>
      <c r="C16" s="158">
        <f>'[1]Podklady RZ'!C492</f>
        <v>39.405110000000001</v>
      </c>
      <c r="D16" s="236">
        <f>'[1]Podklady RZ'!D492</f>
        <v>50.302835999999999</v>
      </c>
      <c r="E16" s="235">
        <f>'[1]Podklady RZ'!E492</f>
        <v>17.793157999999998</v>
      </c>
      <c r="F16" s="158">
        <f>'[1]Podklady RZ'!F492</f>
        <v>10.142320999999999</v>
      </c>
      <c r="G16" s="236">
        <f>'[1]Podklady RZ'!G492</f>
        <v>16.170329000000002</v>
      </c>
      <c r="H16" s="158">
        <f>'[1]Podklady RZ'!H492</f>
        <v>11.528240000000002</v>
      </c>
      <c r="I16" s="158">
        <f>'[1]Podklady RZ'!I492</f>
        <v>13.554586</v>
      </c>
      <c r="J16" s="158">
        <f>'[1]Podklady RZ'!J492</f>
        <v>18.522849999999998</v>
      </c>
      <c r="K16" s="235">
        <f>'[1]Podklady RZ'!K492</f>
        <v>14.634207</v>
      </c>
      <c r="L16" s="158">
        <f>'[1]Podklady RZ'!L492</f>
        <v>27.890414</v>
      </c>
      <c r="M16" s="236">
        <f>'[1]Podklady RZ'!M492</f>
        <v>87.950416000000018</v>
      </c>
      <c r="N16" s="158">
        <f>'[1]Podklady RZ'!N492</f>
        <v>361.76067200000006</v>
      </c>
      <c r="O16" s="165">
        <f>'[1]Podklady RZ'!O492</f>
        <v>9.9627001152484702E-3</v>
      </c>
      <c r="P16" s="81"/>
      <c r="U16" s="97"/>
    </row>
    <row r="17" spans="1:21">
      <c r="A17" s="128" t="s">
        <v>234</v>
      </c>
      <c r="B17" s="235">
        <f>'[1]Podklady RZ'!B493</f>
        <v>0</v>
      </c>
      <c r="C17" s="158">
        <f>'[1]Podklady RZ'!C493</f>
        <v>0</v>
      </c>
      <c r="D17" s="236">
        <f>'[1]Podklady RZ'!D493</f>
        <v>0</v>
      </c>
      <c r="E17" s="235">
        <f>'[1]Podklady RZ'!E493</f>
        <v>0</v>
      </c>
      <c r="F17" s="158">
        <f>'[1]Podklady RZ'!F493</f>
        <v>0</v>
      </c>
      <c r="G17" s="236">
        <f>'[1]Podklady RZ'!G493</f>
        <v>0</v>
      </c>
      <c r="H17" s="158">
        <f>'[1]Podklady RZ'!H493</f>
        <v>0</v>
      </c>
      <c r="I17" s="158">
        <f>'[1]Podklady RZ'!I493</f>
        <v>0</v>
      </c>
      <c r="J17" s="158">
        <f>'[1]Podklady RZ'!J493</f>
        <v>0</v>
      </c>
      <c r="K17" s="235">
        <f>'[1]Podklady RZ'!K493</f>
        <v>0</v>
      </c>
      <c r="L17" s="158">
        <f>'[1]Podklady RZ'!L493</f>
        <v>0</v>
      </c>
      <c r="M17" s="236">
        <f>'[1]Podklady RZ'!M493</f>
        <v>0</v>
      </c>
      <c r="N17" s="158">
        <f>'[1]Podklady RZ'!N493</f>
        <v>0</v>
      </c>
      <c r="O17" s="165">
        <f>'[1]Podklady RZ'!O493</f>
        <v>0</v>
      </c>
      <c r="P17" s="81"/>
      <c r="U17" s="97"/>
    </row>
    <row r="18" spans="1:21">
      <c r="A18" s="128" t="s">
        <v>235</v>
      </c>
      <c r="B18" s="235">
        <f>'[1]Podklady RZ'!B494</f>
        <v>0</v>
      </c>
      <c r="C18" s="158">
        <f>'[1]Podklady RZ'!C494</f>
        <v>0</v>
      </c>
      <c r="D18" s="236">
        <f>'[1]Podklady RZ'!D494</f>
        <v>0</v>
      </c>
      <c r="E18" s="235">
        <f>'[1]Podklady RZ'!E494</f>
        <v>0</v>
      </c>
      <c r="F18" s="158">
        <f>'[1]Podklady RZ'!F494</f>
        <v>0</v>
      </c>
      <c r="G18" s="236">
        <f>'[1]Podklady RZ'!G494</f>
        <v>0</v>
      </c>
      <c r="H18" s="158">
        <f>'[1]Podklady RZ'!H494</f>
        <v>0</v>
      </c>
      <c r="I18" s="158">
        <f>'[1]Podklady RZ'!I494</f>
        <v>0</v>
      </c>
      <c r="J18" s="158">
        <f>'[1]Podklady RZ'!J494</f>
        <v>0</v>
      </c>
      <c r="K18" s="235">
        <f>'[1]Podklady RZ'!K494</f>
        <v>0</v>
      </c>
      <c r="L18" s="158">
        <f>'[1]Podklady RZ'!L494</f>
        <v>0</v>
      </c>
      <c r="M18" s="236">
        <f>'[1]Podklady RZ'!M494</f>
        <v>0</v>
      </c>
      <c r="N18" s="158">
        <f>'[1]Podklady RZ'!N494</f>
        <v>0</v>
      </c>
      <c r="O18" s="165">
        <f>'[1]Podklady RZ'!O494</f>
        <v>0</v>
      </c>
      <c r="P18" s="81"/>
      <c r="U18" s="97"/>
    </row>
    <row r="19" spans="1:21">
      <c r="A19" s="128" t="s">
        <v>236</v>
      </c>
      <c r="B19" s="235">
        <f>'[1]Podklady RZ'!B495</f>
        <v>62.973839999999996</v>
      </c>
      <c r="C19" s="158">
        <f>'[1]Podklady RZ'!C495</f>
        <v>49.64678</v>
      </c>
      <c r="D19" s="236">
        <f>'[1]Podklady RZ'!D495</f>
        <v>53.351469999999999</v>
      </c>
      <c r="E19" s="235">
        <f>'[1]Podklady RZ'!E495</f>
        <v>51.606010000000005</v>
      </c>
      <c r="F19" s="158">
        <f>'[1]Podklady RZ'!F495</f>
        <v>52.615319999999997</v>
      </c>
      <c r="G19" s="236">
        <f>'[1]Podklady RZ'!G495</f>
        <v>46.832190000000004</v>
      </c>
      <c r="H19" s="158">
        <f>'[1]Podklady RZ'!H495</f>
        <v>47.525750000000002</v>
      </c>
      <c r="I19" s="158">
        <f>'[1]Podklady RZ'!I495</f>
        <v>42.014769999999999</v>
      </c>
      <c r="J19" s="158">
        <f>'[1]Podklady RZ'!J495</f>
        <v>50.792089999999995</v>
      </c>
      <c r="K19" s="235">
        <f>'[1]Podklady RZ'!K495</f>
        <v>37.934179999999998</v>
      </c>
      <c r="L19" s="158">
        <f>'[1]Podklady RZ'!L495</f>
        <v>55.495449999999998</v>
      </c>
      <c r="M19" s="236">
        <f>'[1]Podklady RZ'!M495</f>
        <v>47.681989999999999</v>
      </c>
      <c r="N19" s="158">
        <f>'[1]Podklady RZ'!N495</f>
        <v>598.46984000000009</v>
      </c>
      <c r="O19" s="165">
        <f>'[1]Podklady RZ'!O495</f>
        <v>0.72761079780062066</v>
      </c>
      <c r="P19" s="81"/>
      <c r="U19" s="97"/>
    </row>
    <row r="20" spans="1:21">
      <c r="A20" s="128" t="s">
        <v>237</v>
      </c>
      <c r="B20" s="235">
        <f>'[1]Podklady RZ'!B496</f>
        <v>0</v>
      </c>
      <c r="C20" s="158">
        <f>'[1]Podklady RZ'!C496</f>
        <v>0</v>
      </c>
      <c r="D20" s="236">
        <f>'[1]Podklady RZ'!D496</f>
        <v>0</v>
      </c>
      <c r="E20" s="235">
        <f>'[1]Podklady RZ'!E496</f>
        <v>0</v>
      </c>
      <c r="F20" s="158">
        <f>'[1]Podklady RZ'!F496</f>
        <v>0</v>
      </c>
      <c r="G20" s="236">
        <f>'[1]Podklady RZ'!G496</f>
        <v>0</v>
      </c>
      <c r="H20" s="158">
        <f>'[1]Podklady RZ'!H496</f>
        <v>0</v>
      </c>
      <c r="I20" s="158">
        <f>'[1]Podklady RZ'!I496</f>
        <v>0</v>
      </c>
      <c r="J20" s="158">
        <f>'[1]Podklady RZ'!J496</f>
        <v>0</v>
      </c>
      <c r="K20" s="235">
        <f>'[1]Podklady RZ'!K496</f>
        <v>0</v>
      </c>
      <c r="L20" s="158">
        <f>'[1]Podklady RZ'!L496</f>
        <v>0</v>
      </c>
      <c r="M20" s="236">
        <f>'[1]Podklady RZ'!M496</f>
        <v>0</v>
      </c>
      <c r="N20" s="158">
        <f>'[1]Podklady RZ'!N496</f>
        <v>0</v>
      </c>
      <c r="O20" s="165">
        <f>'[1]Podklady RZ'!O496</f>
        <v>0</v>
      </c>
      <c r="P20" s="81"/>
      <c r="U20" s="97"/>
    </row>
    <row r="21" spans="1:21">
      <c r="A21" s="128" t="s">
        <v>238</v>
      </c>
      <c r="B21" s="235">
        <f>'[1]Podklady RZ'!B497</f>
        <v>5.1999999999999998E-2</v>
      </c>
      <c r="C21" s="158">
        <f>'[1]Podklady RZ'!C497</f>
        <v>0.32800000000000001</v>
      </c>
      <c r="D21" s="236">
        <f>'[1]Podklady RZ'!D497</f>
        <v>5.58</v>
      </c>
      <c r="E21" s="235">
        <f>'[1]Podklady RZ'!E497</f>
        <v>4.3630000000000004</v>
      </c>
      <c r="F21" s="158">
        <f>'[1]Podklady RZ'!F497</f>
        <v>0.56000000000000005</v>
      </c>
      <c r="G21" s="236">
        <f>'[1]Podklady RZ'!G497</f>
        <v>1.1559999999999999</v>
      </c>
      <c r="H21" s="158">
        <f>'[1]Podklady RZ'!H497</f>
        <v>1.0229999999999999</v>
      </c>
      <c r="I21" s="158">
        <f>'[1]Podklady RZ'!I497</f>
        <v>1.27</v>
      </c>
      <c r="J21" s="158">
        <f>'[1]Podklady RZ'!J497</f>
        <v>5.0949999999999998</v>
      </c>
      <c r="K21" s="235">
        <f>'[1]Podklady RZ'!K497</f>
        <v>0</v>
      </c>
      <c r="L21" s="158">
        <f>'[1]Podklady RZ'!L497</f>
        <v>0.20899999999999999</v>
      </c>
      <c r="M21" s="236">
        <f>'[1]Podklady RZ'!M497</f>
        <v>4.3959999999999999</v>
      </c>
      <c r="N21" s="158">
        <f>'[1]Podklady RZ'!N497</f>
        <v>24.032</v>
      </c>
      <c r="O21" s="165">
        <f>'[1]Podklady RZ'!O497</f>
        <v>9.3416397986322685E-3</v>
      </c>
      <c r="P21" s="81"/>
      <c r="U21" s="97"/>
    </row>
    <row r="22" spans="1:21">
      <c r="A22" s="128" t="s">
        <v>239</v>
      </c>
      <c r="B22" s="235">
        <f>'[1]Podklady RZ'!B498</f>
        <v>329.79052199999995</v>
      </c>
      <c r="C22" s="158">
        <f>'[1]Podklady RZ'!C498</f>
        <v>264.42772599999995</v>
      </c>
      <c r="D22" s="236">
        <f>'[1]Podklady RZ'!D498</f>
        <v>279.88391799999994</v>
      </c>
      <c r="E22" s="235">
        <f>'[1]Podklady RZ'!E498</f>
        <v>283.81661199999996</v>
      </c>
      <c r="F22" s="158">
        <f>'[1]Podklady RZ'!F498</f>
        <v>151.649665</v>
      </c>
      <c r="G22" s="236">
        <f>'[1]Podklady RZ'!G498</f>
        <v>111.57327199999999</v>
      </c>
      <c r="H22" s="158">
        <f>'[1]Podklady RZ'!H498</f>
        <v>89.955542000000008</v>
      </c>
      <c r="I22" s="158">
        <f>'[1]Podklady RZ'!I498</f>
        <v>111.30842999999999</v>
      </c>
      <c r="J22" s="158">
        <f>'[1]Podklady RZ'!J498</f>
        <v>134.52588500000002</v>
      </c>
      <c r="K22" s="235">
        <f>'[1]Podklady RZ'!K498</f>
        <v>180.24208899999996</v>
      </c>
      <c r="L22" s="158">
        <f>'[1]Podklady RZ'!L498</f>
        <v>245.80269900000002</v>
      </c>
      <c r="M22" s="236">
        <f>'[1]Podklady RZ'!M498</f>
        <v>232.17043699999999</v>
      </c>
      <c r="N22" s="158">
        <f>'[1]Podklady RZ'!N498</f>
        <v>2415.1467969999994</v>
      </c>
      <c r="O22" s="165">
        <f>'[1]Podklady RZ'!O498</f>
        <v>0.72982498246394567</v>
      </c>
      <c r="P22" s="81"/>
      <c r="U22" s="97"/>
    </row>
    <row r="23" spans="1:21">
      <c r="A23" s="128" t="s">
        <v>240</v>
      </c>
      <c r="B23" s="235">
        <f>'[1]Podklady RZ'!B499</f>
        <v>0</v>
      </c>
      <c r="C23" s="158">
        <f>'[1]Podklady RZ'!C499</f>
        <v>0</v>
      </c>
      <c r="D23" s="236">
        <f>'[1]Podklady RZ'!D499</f>
        <v>0</v>
      </c>
      <c r="E23" s="235">
        <f>'[1]Podklady RZ'!E499</f>
        <v>0</v>
      </c>
      <c r="F23" s="158">
        <f>'[1]Podklady RZ'!F499</f>
        <v>0</v>
      </c>
      <c r="G23" s="236">
        <f>'[1]Podklady RZ'!G499</f>
        <v>0</v>
      </c>
      <c r="H23" s="158">
        <f>'[1]Podklady RZ'!H499</f>
        <v>0</v>
      </c>
      <c r="I23" s="158">
        <f>'[1]Podklady RZ'!I499</f>
        <v>0</v>
      </c>
      <c r="J23" s="158">
        <f>'[1]Podklady RZ'!J499</f>
        <v>0</v>
      </c>
      <c r="K23" s="235">
        <f>'[1]Podklady RZ'!K499</f>
        <v>0</v>
      </c>
      <c r="L23" s="158">
        <f>'[1]Podklady RZ'!L499</f>
        <v>0</v>
      </c>
      <c r="M23" s="236">
        <f>'[1]Podklady RZ'!M499</f>
        <v>0</v>
      </c>
      <c r="N23" s="158">
        <f>'[1]Podklady RZ'!N499</f>
        <v>0</v>
      </c>
      <c r="O23" s="165">
        <f>'[1]Podklady RZ'!O499</f>
        <v>0</v>
      </c>
      <c r="P23" s="81"/>
      <c r="U23" s="97"/>
    </row>
    <row r="24" spans="1:21">
      <c r="A24" s="128" t="s">
        <v>241</v>
      </c>
      <c r="B24" s="235">
        <f>'[1]Podklady RZ'!B500</f>
        <v>0.60853599999999997</v>
      </c>
      <c r="C24" s="158">
        <f>'[1]Podklady RZ'!C500</f>
        <v>0.51403999999999994</v>
      </c>
      <c r="D24" s="236">
        <f>'[1]Podklady RZ'!D500</f>
        <v>0.51902700000000002</v>
      </c>
      <c r="E24" s="235">
        <f>'[1]Podklady RZ'!E500</f>
        <v>0.15793399999999999</v>
      </c>
      <c r="F24" s="158">
        <f>'[1]Podklady RZ'!F500</f>
        <v>0.12732399999999999</v>
      </c>
      <c r="G24" s="236">
        <f>'[1]Podklady RZ'!G500</f>
        <v>1.2218999999999999E-2</v>
      </c>
      <c r="H24" s="158">
        <f>'[1]Podklady RZ'!H500</f>
        <v>0.14069499999999999</v>
      </c>
      <c r="I24" s="158">
        <f>'[1]Podklady RZ'!I500</f>
        <v>8.9203999999999992E-2</v>
      </c>
      <c r="J24" s="158">
        <f>'[1]Podklady RZ'!J500</f>
        <v>0.198967</v>
      </c>
      <c r="K24" s="235">
        <f>'[1]Podklady RZ'!K500</f>
        <v>0.21192900000000001</v>
      </c>
      <c r="L24" s="158">
        <f>'[1]Podklady RZ'!L500</f>
        <v>0.34898499999999993</v>
      </c>
      <c r="M24" s="236">
        <f>'[1]Podklady RZ'!M500</f>
        <v>1.083537</v>
      </c>
      <c r="N24" s="158">
        <f>'[1]Podklady RZ'!N500</f>
        <v>4.012397</v>
      </c>
      <c r="O24" s="165">
        <f>'[1]Podklady RZ'!O500</f>
        <v>6.9990636905015212E-3</v>
      </c>
      <c r="P24" s="81"/>
      <c r="U24" s="97"/>
    </row>
    <row r="25" spans="1:21">
      <c r="A25" s="128" t="s">
        <v>242</v>
      </c>
      <c r="B25" s="235">
        <f>'[1]Podklady RZ'!B501</f>
        <v>253.00797499999999</v>
      </c>
      <c r="C25" s="158">
        <f>'[1]Podklady RZ'!C501</f>
        <v>235.11862400000001</v>
      </c>
      <c r="D25" s="236">
        <f>'[1]Podklady RZ'!D501</f>
        <v>207.63024100000004</v>
      </c>
      <c r="E25" s="235">
        <f>'[1]Podklady RZ'!E501</f>
        <v>187.621093</v>
      </c>
      <c r="F25" s="158">
        <f>'[1]Podklady RZ'!F501</f>
        <v>76.90110700000001</v>
      </c>
      <c r="G25" s="236">
        <f>'[1]Podklady RZ'!G501</f>
        <v>53.437587000000001</v>
      </c>
      <c r="H25" s="158">
        <f>'[1]Podklady RZ'!H501</f>
        <v>46.190165000000007</v>
      </c>
      <c r="I25" s="158">
        <f>'[1]Podklady RZ'!I501</f>
        <v>49.163778999999991</v>
      </c>
      <c r="J25" s="158">
        <f>'[1]Podklady RZ'!J501</f>
        <v>61.934777999999987</v>
      </c>
      <c r="K25" s="235">
        <f>'[1]Podklady RZ'!K501</f>
        <v>116.16794099999997</v>
      </c>
      <c r="L25" s="158">
        <f>'[1]Podklady RZ'!L501</f>
        <v>167.16484299999999</v>
      </c>
      <c r="M25" s="236">
        <f>'[1]Podklady RZ'!M501</f>
        <v>310.16763199999997</v>
      </c>
      <c r="N25" s="158">
        <f>'[1]Podklady RZ'!N501</f>
        <v>1764.5057649999999</v>
      </c>
      <c r="O25" s="165">
        <f>'[1]Podklady RZ'!O501</f>
        <v>8.1663308831241094E-2</v>
      </c>
      <c r="P25" s="81"/>
      <c r="U25" s="78"/>
    </row>
    <row r="26" spans="1:21" ht="13.5" customHeight="1">
      <c r="A26" s="126" t="s">
        <v>318</v>
      </c>
      <c r="B26" s="233">
        <f>'[1]Podklady RZ'!B502</f>
        <v>2036.2939550000001</v>
      </c>
      <c r="C26" s="157">
        <f>'[1]Podklady RZ'!C502</f>
        <v>1593.9027489999999</v>
      </c>
      <c r="D26" s="234">
        <f>'[1]Podklady RZ'!D502</f>
        <v>1695.9495769999999</v>
      </c>
      <c r="E26" s="233">
        <f>'[1]Podklady RZ'!E502</f>
        <v>1318.1807740000002</v>
      </c>
      <c r="F26" s="157">
        <f>'[1]Podklady RZ'!F502</f>
        <v>600.05354899999998</v>
      </c>
      <c r="G26" s="234">
        <f>'[1]Podklady RZ'!G502</f>
        <v>449.09138200000001</v>
      </c>
      <c r="H26" s="157">
        <f>'[1]Podklady RZ'!H502</f>
        <v>423.74542199999991</v>
      </c>
      <c r="I26" s="157">
        <f>'[1]Podklady RZ'!I502</f>
        <v>433.32205899999991</v>
      </c>
      <c r="J26" s="157">
        <f>'[1]Podklady RZ'!J502</f>
        <v>624.41767900000002</v>
      </c>
      <c r="K26" s="233">
        <f>'[1]Podklady RZ'!K502</f>
        <v>866.75678400000004</v>
      </c>
      <c r="L26" s="157">
        <f>'[1]Podklady RZ'!L502</f>
        <v>1353.4985809999998</v>
      </c>
      <c r="M26" s="234">
        <f>'[1]Podklady RZ'!M502</f>
        <v>1920.0048169999995</v>
      </c>
      <c r="N26" s="157">
        <f>'[1]Podklady RZ'!N502</f>
        <v>13315.217327999997</v>
      </c>
      <c r="O26" s="164">
        <f>'[1]Podklady RZ'!O502</f>
        <v>0.17803048953292744</v>
      </c>
      <c r="P26" s="10"/>
      <c r="U26" s="8"/>
    </row>
    <row r="27" spans="1:21" ht="12.75" customHeight="1">
      <c r="A27" s="128" t="s">
        <v>301</v>
      </c>
      <c r="B27" s="235">
        <f>'[1]Podklady RZ'!B503</f>
        <v>612.8090279999999</v>
      </c>
      <c r="C27" s="158">
        <f>'[1]Podklady RZ'!C503</f>
        <v>491.06888000000004</v>
      </c>
      <c r="D27" s="236">
        <f>'[1]Podklady RZ'!D503</f>
        <v>554.99947199999997</v>
      </c>
      <c r="E27" s="235">
        <f>'[1]Podklady RZ'!E503</f>
        <v>457.28166000000004</v>
      </c>
      <c r="F27" s="158">
        <f>'[1]Podklady RZ'!F503</f>
        <v>278.20193099999995</v>
      </c>
      <c r="G27" s="236">
        <f>'[1]Podklady RZ'!G503</f>
        <v>232.996803</v>
      </c>
      <c r="H27" s="158">
        <f>'[1]Podklady RZ'!H503</f>
        <v>232.65796499999999</v>
      </c>
      <c r="I27" s="158">
        <f>'[1]Podklady RZ'!I503</f>
        <v>235.83859699999999</v>
      </c>
      <c r="J27" s="158">
        <f>'[1]Podklady RZ'!J503</f>
        <v>251.22895400000002</v>
      </c>
      <c r="K27" s="235">
        <f>'[1]Podklady RZ'!K503</f>
        <v>296.08053599999994</v>
      </c>
      <c r="L27" s="158">
        <f>'[1]Podklady RZ'!L503</f>
        <v>418.28111899999999</v>
      </c>
      <c r="M27" s="236">
        <f>'[1]Podklady RZ'!M503</f>
        <v>572.96934999999985</v>
      </c>
      <c r="N27" s="158">
        <f>'[1]Podklady RZ'!N503</f>
        <v>4634.4142950000005</v>
      </c>
      <c r="O27" s="165">
        <f>'[1]Podklady RZ'!O503</f>
        <v>0.22659002996054992</v>
      </c>
      <c r="P27" s="81"/>
      <c r="U27" s="8"/>
    </row>
    <row r="28" spans="1:21" ht="12.75" customHeight="1">
      <c r="A28" s="128" t="s">
        <v>302</v>
      </c>
      <c r="B28" s="235">
        <f>'[1]Podklady RZ'!B504</f>
        <v>97.380565000000004</v>
      </c>
      <c r="C28" s="158">
        <f>'[1]Podklady RZ'!C504</f>
        <v>74.89749999999998</v>
      </c>
      <c r="D28" s="236">
        <f>'[1]Podklady RZ'!D504</f>
        <v>88.51185199999999</v>
      </c>
      <c r="E28" s="235">
        <f>'[1]Podklady RZ'!E504</f>
        <v>59.14171799999999</v>
      </c>
      <c r="F28" s="158">
        <f>'[1]Podklady RZ'!F504</f>
        <v>34.922561999999992</v>
      </c>
      <c r="G28" s="236">
        <f>'[1]Podklady RZ'!G504</f>
        <v>29.518426000000002</v>
      </c>
      <c r="H28" s="158">
        <f>'[1]Podklady RZ'!H504</f>
        <v>27.969200000000001</v>
      </c>
      <c r="I28" s="158">
        <f>'[1]Podklady RZ'!I504</f>
        <v>29.799457999999998</v>
      </c>
      <c r="J28" s="158">
        <f>'[1]Podklady RZ'!J504</f>
        <v>34.621246000000006</v>
      </c>
      <c r="K28" s="235">
        <f>'[1]Podklady RZ'!K504</f>
        <v>45.157712000000011</v>
      </c>
      <c r="L28" s="158">
        <f>'[1]Podklady RZ'!L504</f>
        <v>61.536078000000003</v>
      </c>
      <c r="M28" s="236">
        <f>'[1]Podklady RZ'!M504</f>
        <v>98.95775900000001</v>
      </c>
      <c r="N28" s="158">
        <f>'[1]Podklady RZ'!N504</f>
        <v>682.41407599999991</v>
      </c>
      <c r="O28" s="165">
        <f>'[1]Podklady RZ'!O504</f>
        <v>0.39244264179479371</v>
      </c>
      <c r="P28" s="81"/>
      <c r="U28" s="8"/>
    </row>
    <row r="29" spans="1:21" ht="12.75" customHeight="1">
      <c r="A29" s="128" t="s">
        <v>303</v>
      </c>
      <c r="B29" s="235">
        <f>'[1]Podklady RZ'!B505</f>
        <v>9.3526590000000009</v>
      </c>
      <c r="C29" s="158">
        <f>'[1]Podklady RZ'!C505</f>
        <v>7.2491499999999993</v>
      </c>
      <c r="D29" s="236">
        <f>'[1]Podklady RZ'!D505</f>
        <v>7.06996</v>
      </c>
      <c r="E29" s="235">
        <f>'[1]Podklady RZ'!E505</f>
        <v>4.6169450000000003</v>
      </c>
      <c r="F29" s="158">
        <f>'[1]Podklady RZ'!F505</f>
        <v>1.1057440000000001</v>
      </c>
      <c r="G29" s="236">
        <f>'[1]Podklady RZ'!G505</f>
        <v>0.44245500000000004</v>
      </c>
      <c r="H29" s="158">
        <f>'[1]Podklady RZ'!H505</f>
        <v>0.44248900000000002</v>
      </c>
      <c r="I29" s="158">
        <f>'[1]Podklady RZ'!I505</f>
        <v>0.37966800000000001</v>
      </c>
      <c r="J29" s="158">
        <f>'[1]Podklady RZ'!J505</f>
        <v>0.88691600000000004</v>
      </c>
      <c r="K29" s="235">
        <f>'[1]Podklady RZ'!K505</f>
        <v>2.2292589999999999</v>
      </c>
      <c r="L29" s="158">
        <f>'[1]Podklady RZ'!L505</f>
        <v>5.238435</v>
      </c>
      <c r="M29" s="236">
        <f>'[1]Podklady RZ'!M505</f>
        <v>8.6354109999999995</v>
      </c>
      <c r="N29" s="158">
        <f>'[1]Podklady RZ'!N505</f>
        <v>47.649090999999999</v>
      </c>
      <c r="O29" s="165">
        <f>'[1]Podklady RZ'!O505</f>
        <v>7.9629874020111277E-2</v>
      </c>
      <c r="P29" s="81"/>
      <c r="U29" s="8"/>
    </row>
    <row r="30" spans="1:21" ht="12.75" customHeight="1">
      <c r="A30" s="128" t="s">
        <v>304</v>
      </c>
      <c r="B30" s="235">
        <f>'[1]Podklady RZ'!B506</f>
        <v>11.643803999999999</v>
      </c>
      <c r="C30" s="158">
        <f>'[1]Podklady RZ'!C506</f>
        <v>8.6315340000000003</v>
      </c>
      <c r="D30" s="236">
        <f>'[1]Podklady RZ'!D506</f>
        <v>8.4469169999999991</v>
      </c>
      <c r="E30" s="235">
        <f>'[1]Podklady RZ'!E506</f>
        <v>7.9628170000000003</v>
      </c>
      <c r="F30" s="158">
        <f>'[1]Podklady RZ'!F506</f>
        <v>3.698366</v>
      </c>
      <c r="G30" s="236">
        <f>'[1]Podklady RZ'!G506</f>
        <v>2.3147959999999999</v>
      </c>
      <c r="H30" s="158">
        <f>'[1]Podklady RZ'!H506</f>
        <v>0.73886300000000005</v>
      </c>
      <c r="I30" s="158">
        <f>'[1]Podklady RZ'!I506</f>
        <v>0.53913599999999995</v>
      </c>
      <c r="J30" s="158">
        <f>'[1]Podklady RZ'!J506</f>
        <v>2.2868090000000003</v>
      </c>
      <c r="K30" s="235">
        <f>'[1]Podklady RZ'!K506</f>
        <v>3.3312709999999996</v>
      </c>
      <c r="L30" s="158">
        <f>'[1]Podklady RZ'!L506</f>
        <v>7.050389</v>
      </c>
      <c r="M30" s="236">
        <f>'[1]Podklady RZ'!M506</f>
        <v>10.514911</v>
      </c>
      <c r="N30" s="158">
        <f>'[1]Podklady RZ'!N506</f>
        <v>67.159613000000007</v>
      </c>
      <c r="O30" s="165">
        <f>'[1]Podklady RZ'!O506</f>
        <v>0.32512816809234768</v>
      </c>
      <c r="P30" s="81"/>
    </row>
    <row r="31" spans="1:21">
      <c r="A31" s="128" t="s">
        <v>305</v>
      </c>
      <c r="B31" s="235">
        <f>'[1]Podklady RZ'!B507</f>
        <v>3.4450000000000001E-2</v>
      </c>
      <c r="C31" s="158">
        <f>'[1]Podklady RZ'!C507</f>
        <v>2.2460000000000001E-2</v>
      </c>
      <c r="D31" s="236">
        <f>'[1]Podklady RZ'!D507</f>
        <v>2.6010000000000002E-2</v>
      </c>
      <c r="E31" s="235">
        <f>'[1]Podklady RZ'!E507</f>
        <v>4.4749999999999998E-2</v>
      </c>
      <c r="F31" s="158">
        <f>'[1]Podklady RZ'!F507</f>
        <v>0</v>
      </c>
      <c r="G31" s="236">
        <f>'[1]Podklady RZ'!G507</f>
        <v>0</v>
      </c>
      <c r="H31" s="158">
        <f>'[1]Podklady RZ'!H507</f>
        <v>0</v>
      </c>
      <c r="I31" s="158">
        <f>'[1]Podklady RZ'!I507</f>
        <v>0</v>
      </c>
      <c r="J31" s="158">
        <f>'[1]Podklady RZ'!J507</f>
        <v>3.9823560000000002</v>
      </c>
      <c r="K31" s="235">
        <f>'[1]Podklady RZ'!K507</f>
        <v>3.9309020000000001</v>
      </c>
      <c r="L31" s="158">
        <f>'[1]Podklady RZ'!L507</f>
        <v>3.6955280000000004</v>
      </c>
      <c r="M31" s="236">
        <f>'[1]Podklady RZ'!M507</f>
        <v>3.1678809999999999</v>
      </c>
      <c r="N31" s="158">
        <f>'[1]Podklady RZ'!N507</f>
        <v>14.904337</v>
      </c>
      <c r="O31" s="165">
        <f>'[1]Podklady RZ'!O507</f>
        <v>3.8370731268468058E-2</v>
      </c>
      <c r="P31" s="81"/>
    </row>
    <row r="32" spans="1:21">
      <c r="A32" s="128" t="s">
        <v>306</v>
      </c>
      <c r="B32" s="235">
        <f>'[1]Podklady RZ'!B508</f>
        <v>843.99369300000012</v>
      </c>
      <c r="C32" s="158">
        <f>'[1]Podklady RZ'!C508</f>
        <v>655.07370800000012</v>
      </c>
      <c r="D32" s="236">
        <f>'[1]Podklady RZ'!D508</f>
        <v>670.19019899999978</v>
      </c>
      <c r="E32" s="235">
        <f>'[1]Podklady RZ'!E508</f>
        <v>519.32386099999997</v>
      </c>
      <c r="F32" s="158">
        <f>'[1]Podklady RZ'!F508</f>
        <v>191.81581699999998</v>
      </c>
      <c r="G32" s="236">
        <f>'[1]Podklady RZ'!G508</f>
        <v>128.17479399999999</v>
      </c>
      <c r="H32" s="158">
        <f>'[1]Podklady RZ'!H508</f>
        <v>113.44023699999998</v>
      </c>
      <c r="I32" s="158">
        <f>'[1]Podklady RZ'!I508</f>
        <v>118.34744599999999</v>
      </c>
      <c r="J32" s="158">
        <f>'[1]Podklady RZ'!J508</f>
        <v>231.21233599999996</v>
      </c>
      <c r="K32" s="235">
        <f>'[1]Podklady RZ'!K508</f>
        <v>354.54125200000004</v>
      </c>
      <c r="L32" s="158">
        <f>'[1]Podklady RZ'!L508</f>
        <v>568.86683299999982</v>
      </c>
      <c r="M32" s="236">
        <f>'[1]Podklady RZ'!M508</f>
        <v>809.96910199999991</v>
      </c>
      <c r="N32" s="158">
        <f>'[1]Podklady RZ'!N508</f>
        <v>5204.9492779999991</v>
      </c>
      <c r="O32" s="165">
        <f>'[1]Podklady RZ'!O508</f>
        <v>0.16119894597251036</v>
      </c>
      <c r="P32" s="81"/>
    </row>
    <row r="33" spans="1:16">
      <c r="A33" s="128" t="s">
        <v>307</v>
      </c>
      <c r="B33" s="235">
        <f>'[1]Podklady RZ'!B509</f>
        <v>452.08598500000005</v>
      </c>
      <c r="C33" s="158">
        <f>'[1]Podklady RZ'!C509</f>
        <v>349.97862999999984</v>
      </c>
      <c r="D33" s="236">
        <f>'[1]Podklady RZ'!D509</f>
        <v>359.75273699999997</v>
      </c>
      <c r="E33" s="235">
        <f>'[1]Podklady RZ'!E509</f>
        <v>264.643799</v>
      </c>
      <c r="F33" s="158">
        <f>'[1]Podklady RZ'!F509</f>
        <v>88.41321099999999</v>
      </c>
      <c r="G33" s="236">
        <f>'[1]Podklady RZ'!G509</f>
        <v>54.295318000000009</v>
      </c>
      <c r="H33" s="158">
        <f>'[1]Podklady RZ'!H509</f>
        <v>47.200839999999985</v>
      </c>
      <c r="I33" s="158">
        <f>'[1]Podklady RZ'!I509</f>
        <v>47.036936999999988</v>
      </c>
      <c r="J33" s="158">
        <f>'[1]Podklady RZ'!J509</f>
        <v>97.986366999999973</v>
      </c>
      <c r="K33" s="235">
        <f>'[1]Podklady RZ'!K509</f>
        <v>158.19763000000003</v>
      </c>
      <c r="L33" s="158">
        <f>'[1]Podklady RZ'!L509</f>
        <v>283.06435299999998</v>
      </c>
      <c r="M33" s="236">
        <f>'[1]Podklady RZ'!M509</f>
        <v>407.52558599999992</v>
      </c>
      <c r="N33" s="158">
        <f>'[1]Podklady RZ'!N509</f>
        <v>2610.1813929999998</v>
      </c>
      <c r="O33" s="165">
        <f>'[1]Podklady RZ'!O509</f>
        <v>0.15259269525654415</v>
      </c>
      <c r="P33" s="81"/>
    </row>
    <row r="34" spans="1:16">
      <c r="A34" s="128" t="s">
        <v>240</v>
      </c>
      <c r="B34" s="235">
        <f>'[1]Podklady RZ'!B510</f>
        <v>8.9937709999999988</v>
      </c>
      <c r="C34" s="158">
        <f>'[1]Podklady RZ'!C510</f>
        <v>6.9808870000000001</v>
      </c>
      <c r="D34" s="236">
        <f>'[1]Podklady RZ'!D510</f>
        <v>6.9524300000000006</v>
      </c>
      <c r="E34" s="235">
        <f>'[1]Podklady RZ'!E510</f>
        <v>5.1652239999999994</v>
      </c>
      <c r="F34" s="158">
        <f>'[1]Podklady RZ'!F510</f>
        <v>1.8959180000000015</v>
      </c>
      <c r="G34" s="236">
        <f>'[1]Podklady RZ'!G510</f>
        <v>1.3487899999999995</v>
      </c>
      <c r="H34" s="158">
        <f>'[1]Podklady RZ'!H510</f>
        <v>1.295828</v>
      </c>
      <c r="I34" s="158">
        <f>'[1]Podklady RZ'!I510</f>
        <v>1.380817</v>
      </c>
      <c r="J34" s="158">
        <f>'[1]Podklady RZ'!J510</f>
        <v>2.2126950000000001</v>
      </c>
      <c r="K34" s="235">
        <f>'[1]Podklady RZ'!K510</f>
        <v>3.2882220000000002</v>
      </c>
      <c r="L34" s="158">
        <f>'[1]Podklady RZ'!L510</f>
        <v>5.7658460000000007</v>
      </c>
      <c r="M34" s="236">
        <f>'[1]Podklady RZ'!M510</f>
        <v>8.2648170000000007</v>
      </c>
      <c r="N34" s="158">
        <f>'[1]Podklady RZ'!N510</f>
        <v>53.545245000000001</v>
      </c>
      <c r="O34" s="165">
        <f>'[1]Podklady RZ'!O510</f>
        <v>2.6611206584883598E-2</v>
      </c>
      <c r="P34" s="81"/>
    </row>
    <row r="35" spans="1:16" ht="12"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0.16063686283944309</v>
      </c>
    </row>
    <row r="40" spans="1:16">
      <c r="B40" s="1"/>
      <c r="C40" s="1"/>
      <c r="D40" s="1"/>
      <c r="M40" s="10" t="s">
        <v>219</v>
      </c>
      <c r="N40" s="84">
        <f>O8</f>
        <v>0.19660790556765143</v>
      </c>
    </row>
    <row r="41" spans="1:16">
      <c r="B41" s="8"/>
      <c r="C41" s="8"/>
      <c r="D41" s="8"/>
      <c r="M41" s="10" t="s">
        <v>223</v>
      </c>
      <c r="N41" s="84">
        <f>O9</f>
        <v>0.17058107890656041</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{BAF5A3E8-4CEF-4823-9EFD-D6978A947904}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BAF5A3E8-4CEF-4823-9EFD-D6978A94790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tabColor rgb="FFFFFF00"/>
  </sheetPr>
  <dimension ref="A1:U41"/>
  <sheetViews>
    <sheetView showGridLines="0" view="pageBreakPreview" zoomScaleNormal="70" zoomScaleSheetLayoutView="100" workbookViewId="0">
      <selection activeCell="Q20" sqref="Q20"/>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329</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6" t="s">
        <v>203</v>
      </c>
      <c r="F5" s="267"/>
      <c r="G5" s="268"/>
      <c r="H5" s="267" t="s">
        <v>204</v>
      </c>
      <c r="I5" s="267"/>
      <c r="J5" s="267"/>
      <c r="K5" s="266" t="s">
        <v>205</v>
      </c>
      <c r="L5" s="267"/>
      <c r="M5" s="268"/>
      <c r="N5" s="269" t="s">
        <v>218</v>
      </c>
      <c r="O5" s="276" t="s">
        <v>313</v>
      </c>
    </row>
    <row r="6" spans="1:21">
      <c r="A6" s="131"/>
      <c r="B6" s="227" t="s">
        <v>206</v>
      </c>
      <c r="C6" s="155" t="s">
        <v>207</v>
      </c>
      <c r="D6" s="228" t="s">
        <v>208</v>
      </c>
      <c r="E6" s="227" t="s">
        <v>209</v>
      </c>
      <c r="F6" s="155" t="s">
        <v>210</v>
      </c>
      <c r="G6" s="228" t="s">
        <v>211</v>
      </c>
      <c r="H6" s="155" t="s">
        <v>212</v>
      </c>
      <c r="I6" s="155" t="s">
        <v>213</v>
      </c>
      <c r="J6" s="155" t="s">
        <v>214</v>
      </c>
      <c r="K6" s="227" t="s">
        <v>215</v>
      </c>
      <c r="L6" s="155" t="s">
        <v>216</v>
      </c>
      <c r="M6" s="228" t="s">
        <v>217</v>
      </c>
      <c r="N6" s="269"/>
      <c r="O6" s="276"/>
      <c r="P6" s="10"/>
      <c r="U6" s="10"/>
    </row>
    <row r="7" spans="1:21">
      <c r="A7" s="125" t="s">
        <v>314</v>
      </c>
      <c r="B7" s="233">
        <f>'[1]Podklady RZ'!B518</f>
        <v>1262.9279999999999</v>
      </c>
      <c r="C7" s="157">
        <f>'[1]Podklady RZ'!C518</f>
        <v>1281.4599999999996</v>
      </c>
      <c r="D7" s="234">
        <f>'[1]Podklady RZ'!D518</f>
        <v>1281.4599999999996</v>
      </c>
      <c r="E7" s="233">
        <f>'[1]Podklady RZ'!E518</f>
        <v>1353.2359999999996</v>
      </c>
      <c r="F7" s="157">
        <f>'[1]Podklady RZ'!F518</f>
        <v>1353.2359999999996</v>
      </c>
      <c r="G7" s="234">
        <f>'[1]Podklady RZ'!G518</f>
        <v>1353.2359999999996</v>
      </c>
      <c r="H7" s="157">
        <f>'[1]Podklady RZ'!H518</f>
        <v>1354.2359999999996</v>
      </c>
      <c r="I7" s="157">
        <f>'[1]Podklady RZ'!I518</f>
        <v>1354.2359999999996</v>
      </c>
      <c r="J7" s="157">
        <f>'[1]Podklady RZ'!J518</f>
        <v>1352.0749999999996</v>
      </c>
      <c r="K7" s="233">
        <f>'[1]Podklady RZ'!K518</f>
        <v>1350.8239999999994</v>
      </c>
      <c r="L7" s="157">
        <f>'[1]Podklady RZ'!L518</f>
        <v>1350.8239999999994</v>
      </c>
      <c r="M7" s="234">
        <f>'[1]Podklady RZ'!M518</f>
        <v>1350.8239999999994</v>
      </c>
      <c r="N7" s="157">
        <f>'[1]Podklady RZ'!N518</f>
        <v>1350.8239999999994</v>
      </c>
      <c r="O7" s="163">
        <f>'[1]Podklady RZ'!O518</f>
        <v>3.5449806498826897E-2</v>
      </c>
      <c r="P7" s="10"/>
      <c r="U7" s="56"/>
    </row>
    <row r="8" spans="1:21">
      <c r="A8" s="125" t="s">
        <v>315</v>
      </c>
      <c r="B8" s="233">
        <f>'[1]Podklady RZ'!B519</f>
        <v>895.41137600000002</v>
      </c>
      <c r="C8" s="157">
        <f>'[1]Podklady RZ'!C519</f>
        <v>655.52853300000004</v>
      </c>
      <c r="D8" s="234">
        <f>'[1]Podklady RZ'!D519</f>
        <v>669.43163000000004</v>
      </c>
      <c r="E8" s="233">
        <f>'[1]Podklady RZ'!E519</f>
        <v>541.60190799999987</v>
      </c>
      <c r="F8" s="157">
        <f>'[1]Podklady RZ'!F519</f>
        <v>369.37061999999997</v>
      </c>
      <c r="G8" s="234">
        <f>'[1]Podklady RZ'!G519</f>
        <v>317.456749</v>
      </c>
      <c r="H8" s="157">
        <f>'[1]Podklady RZ'!H519</f>
        <v>312.78262099999984</v>
      </c>
      <c r="I8" s="157">
        <f>'[1]Podklady RZ'!I519</f>
        <v>288.73486699999984</v>
      </c>
      <c r="J8" s="157">
        <f>'[1]Podklady RZ'!J519</f>
        <v>403.65098899999987</v>
      </c>
      <c r="K8" s="233">
        <f>'[1]Podklady RZ'!K519</f>
        <v>563.40011799999991</v>
      </c>
      <c r="L8" s="157">
        <f>'[1]Podklady RZ'!L519</f>
        <v>666.69955799999968</v>
      </c>
      <c r="M8" s="234">
        <f>'[1]Podklady RZ'!M519</f>
        <v>807.05377299999986</v>
      </c>
      <c r="N8" s="157">
        <f>'[1]Podklady RZ'!N519</f>
        <v>6491.1227419999987</v>
      </c>
      <c r="O8" s="163">
        <f>'[1]Podklady RZ'!O519</f>
        <v>4.2960975882446739E-2</v>
      </c>
      <c r="P8" s="10"/>
      <c r="U8" s="56"/>
    </row>
    <row r="9" spans="1:21">
      <c r="A9" s="125" t="s">
        <v>316</v>
      </c>
      <c r="B9" s="233">
        <f>'[1]Podklady RZ'!B520</f>
        <v>505.573013</v>
      </c>
      <c r="C9" s="157">
        <f>'[1]Podklady RZ'!C520</f>
        <v>392.38388700000002</v>
      </c>
      <c r="D9" s="234">
        <f>'[1]Podklady RZ'!D520</f>
        <v>393.02921800000001</v>
      </c>
      <c r="E9" s="233">
        <f>'[1]Podklady RZ'!E520</f>
        <v>287.597489</v>
      </c>
      <c r="F9" s="157">
        <f>'[1]Podklady RZ'!F520</f>
        <v>136.21423600000003</v>
      </c>
      <c r="G9" s="234">
        <f>'[1]Podklady RZ'!G520</f>
        <v>102.443196</v>
      </c>
      <c r="H9" s="157">
        <f>'[1]Podklady RZ'!H520</f>
        <v>100.95606100000001</v>
      </c>
      <c r="I9" s="157">
        <f>'[1]Podklady RZ'!I520</f>
        <v>95.998296000000011</v>
      </c>
      <c r="J9" s="157">
        <f>'[1]Podklady RZ'!J520</f>
        <v>159.06801400000001</v>
      </c>
      <c r="K9" s="233">
        <f>'[1]Podklady RZ'!K520</f>
        <v>209.62449500000002</v>
      </c>
      <c r="L9" s="157">
        <f>'[1]Podklady RZ'!L520</f>
        <v>315.81397000000004</v>
      </c>
      <c r="M9" s="234">
        <f>'[1]Podklady RZ'!M520</f>
        <v>453.799374</v>
      </c>
      <c r="N9" s="157">
        <f>'[1]Podklady RZ'!N520</f>
        <v>3152.5012490000004</v>
      </c>
      <c r="O9" s="164">
        <f>'[1]Podklady RZ'!O520</f>
        <v>3.8412351467375823E-2</v>
      </c>
      <c r="P9" s="81"/>
      <c r="U9" s="83"/>
    </row>
    <row r="10" spans="1:21">
      <c r="A10" s="128" t="s">
        <v>227</v>
      </c>
      <c r="B10" s="235">
        <f>'[1]Podklady RZ'!B521</f>
        <v>19.178827000000002</v>
      </c>
      <c r="C10" s="158">
        <f>'[1]Podklady RZ'!C521</f>
        <v>19.918504000000002</v>
      </c>
      <c r="D10" s="236">
        <f>'[1]Podklady RZ'!D521</f>
        <v>16.185248999999999</v>
      </c>
      <c r="E10" s="235">
        <f>'[1]Podklady RZ'!E521</f>
        <v>12.712969999999999</v>
      </c>
      <c r="F10" s="158">
        <f>'[1]Podklady RZ'!F521</f>
        <v>11.056182999999999</v>
      </c>
      <c r="G10" s="236">
        <f>'[1]Podklady RZ'!G521</f>
        <v>10.503829000000001</v>
      </c>
      <c r="H10" s="158">
        <f>'[1]Podklady RZ'!H521</f>
        <v>5.3757539999999997</v>
      </c>
      <c r="I10" s="158">
        <f>'[1]Podklady RZ'!I521</f>
        <v>5.4002199999999991</v>
      </c>
      <c r="J10" s="158">
        <f>'[1]Podklady RZ'!J521</f>
        <v>5.5558510000000005</v>
      </c>
      <c r="K10" s="235">
        <f>'[1]Podklady RZ'!K521</f>
        <v>7.1423310000000004</v>
      </c>
      <c r="L10" s="158">
        <f>'[1]Podklady RZ'!L521</f>
        <v>8.0227900000000005</v>
      </c>
      <c r="M10" s="236">
        <f>'[1]Podklady RZ'!M521</f>
        <v>10.192689</v>
      </c>
      <c r="N10" s="158">
        <f>'[1]Podklady RZ'!N521</f>
        <v>131.24519700000002</v>
      </c>
      <c r="O10" s="165">
        <f>'[1]Podklady RZ'!O521</f>
        <v>1.737180695916293E-2</v>
      </c>
      <c r="P10" s="81"/>
      <c r="U10" s="97"/>
    </row>
    <row r="11" spans="1:21">
      <c r="A11" s="128" t="s">
        <v>228</v>
      </c>
      <c r="B11" s="235">
        <f>'[1]Podklady RZ'!B522</f>
        <v>4.1430009999999999</v>
      </c>
      <c r="C11" s="158">
        <f>'[1]Podklady RZ'!C522</f>
        <v>3.4387639999999995</v>
      </c>
      <c r="D11" s="236">
        <f>'[1]Podklady RZ'!D522</f>
        <v>3.7701199999999999</v>
      </c>
      <c r="E11" s="235">
        <f>'[1]Podklady RZ'!E522</f>
        <v>3.4177780000000002</v>
      </c>
      <c r="F11" s="158">
        <f>'[1]Podklady RZ'!F522</f>
        <v>2.6153020000000002</v>
      </c>
      <c r="G11" s="236">
        <f>'[1]Podklady RZ'!G522</f>
        <v>2.4355100000000003</v>
      </c>
      <c r="H11" s="158">
        <f>'[1]Podklady RZ'!H522</f>
        <v>2.2636599999999998</v>
      </c>
      <c r="I11" s="158">
        <f>'[1]Podklady RZ'!I522</f>
        <v>2.347289</v>
      </c>
      <c r="J11" s="158">
        <f>'[1]Podklady RZ'!J522</f>
        <v>2.0266109999999999</v>
      </c>
      <c r="K11" s="235">
        <f>'[1]Podklady RZ'!K522</f>
        <v>2.79799</v>
      </c>
      <c r="L11" s="158">
        <f>'[1]Podklady RZ'!L522</f>
        <v>3.1163440000000002</v>
      </c>
      <c r="M11" s="236">
        <f>'[1]Podklady RZ'!M522</f>
        <v>3.9108710000000002</v>
      </c>
      <c r="N11" s="158">
        <f>'[1]Podklady RZ'!N522</f>
        <v>36.283239999999999</v>
      </c>
      <c r="O11" s="165">
        <f>'[1]Podklady RZ'!O522</f>
        <v>6.0220438775002043E-2</v>
      </c>
      <c r="P11" s="81"/>
      <c r="U11" s="97"/>
    </row>
    <row r="12" spans="1:21">
      <c r="A12" s="128" t="s">
        <v>229</v>
      </c>
      <c r="B12" s="235">
        <f>'[1]Podklady RZ'!B523</f>
        <v>71.095623000000003</v>
      </c>
      <c r="C12" s="158">
        <f>'[1]Podklady RZ'!C523</f>
        <v>57.389991000000002</v>
      </c>
      <c r="D12" s="236">
        <f>'[1]Podklady RZ'!D523</f>
        <v>0</v>
      </c>
      <c r="E12" s="235">
        <f>'[1]Podklady RZ'!E523</f>
        <v>0</v>
      </c>
      <c r="F12" s="158">
        <f>'[1]Podklady RZ'!F523</f>
        <v>0</v>
      </c>
      <c r="G12" s="236">
        <f>'[1]Podklady RZ'!G523</f>
        <v>0</v>
      </c>
      <c r="H12" s="158">
        <f>'[1]Podklady RZ'!H523</f>
        <v>0</v>
      </c>
      <c r="I12" s="158">
        <f>'[1]Podklady RZ'!I523</f>
        <v>0</v>
      </c>
      <c r="J12" s="158">
        <f>'[1]Podklady RZ'!J523</f>
        <v>0</v>
      </c>
      <c r="K12" s="235">
        <f>'[1]Podklady RZ'!K523</f>
        <v>0</v>
      </c>
      <c r="L12" s="158">
        <f>'[1]Podklady RZ'!L523</f>
        <v>0</v>
      </c>
      <c r="M12" s="236">
        <f>'[1]Podklady RZ'!M523</f>
        <v>0</v>
      </c>
      <c r="N12" s="158">
        <f>'[1]Podklady RZ'!N523</f>
        <v>128.485614</v>
      </c>
      <c r="O12" s="165">
        <f>'[1]Podklady RZ'!O523</f>
        <v>1.549105176833657E-2</v>
      </c>
      <c r="P12" s="81"/>
      <c r="U12" s="97"/>
    </row>
    <row r="13" spans="1:21">
      <c r="A13" s="128" t="s">
        <v>230</v>
      </c>
      <c r="B13" s="235">
        <f>'[1]Podklady RZ'!B524</f>
        <v>0</v>
      </c>
      <c r="C13" s="158">
        <f>'[1]Podklady RZ'!C524</f>
        <v>0</v>
      </c>
      <c r="D13" s="236">
        <f>'[1]Podklady RZ'!D524</f>
        <v>0</v>
      </c>
      <c r="E13" s="235">
        <f>'[1]Podklady RZ'!E524</f>
        <v>0</v>
      </c>
      <c r="F13" s="158">
        <f>'[1]Podklady RZ'!F524</f>
        <v>0</v>
      </c>
      <c r="G13" s="236">
        <f>'[1]Podklady RZ'!G524</f>
        <v>0</v>
      </c>
      <c r="H13" s="158">
        <f>'[1]Podklady RZ'!H524</f>
        <v>0</v>
      </c>
      <c r="I13" s="158">
        <f>'[1]Podklady RZ'!I524</f>
        <v>0</v>
      </c>
      <c r="J13" s="158">
        <f>'[1]Podklady RZ'!J524</f>
        <v>0</v>
      </c>
      <c r="K13" s="235">
        <f>'[1]Podklady RZ'!K524</f>
        <v>0</v>
      </c>
      <c r="L13" s="158">
        <f>'[1]Podklady RZ'!L524</f>
        <v>0</v>
      </c>
      <c r="M13" s="236">
        <f>'[1]Podklady RZ'!M524</f>
        <v>0</v>
      </c>
      <c r="N13" s="158">
        <f>'[1]Podklady RZ'!N524</f>
        <v>0</v>
      </c>
      <c r="O13" s="165">
        <f>'[1]Podklady RZ'!O524</f>
        <v>0</v>
      </c>
      <c r="P13" s="81"/>
      <c r="U13" s="97"/>
    </row>
    <row r="14" spans="1:21">
      <c r="A14" s="128" t="s">
        <v>231</v>
      </c>
      <c r="B14" s="235">
        <f>'[1]Podklady RZ'!B525</f>
        <v>0</v>
      </c>
      <c r="C14" s="158">
        <f>'[1]Podklady RZ'!C525</f>
        <v>0</v>
      </c>
      <c r="D14" s="236">
        <f>'[1]Podklady RZ'!D525</f>
        <v>0</v>
      </c>
      <c r="E14" s="235">
        <f>'[1]Podklady RZ'!E525</f>
        <v>0</v>
      </c>
      <c r="F14" s="158">
        <f>'[1]Podklady RZ'!F525</f>
        <v>0</v>
      </c>
      <c r="G14" s="236">
        <f>'[1]Podklady RZ'!G525</f>
        <v>0</v>
      </c>
      <c r="H14" s="158">
        <f>'[1]Podklady RZ'!H525</f>
        <v>0</v>
      </c>
      <c r="I14" s="158">
        <f>'[1]Podklady RZ'!I525</f>
        <v>0</v>
      </c>
      <c r="J14" s="158">
        <f>'[1]Podklady RZ'!J525</f>
        <v>0</v>
      </c>
      <c r="K14" s="235">
        <f>'[1]Podklady RZ'!K525</f>
        <v>0</v>
      </c>
      <c r="L14" s="158">
        <f>'[1]Podklady RZ'!L525</f>
        <v>0</v>
      </c>
      <c r="M14" s="236">
        <f>'[1]Podklady RZ'!M525</f>
        <v>0</v>
      </c>
      <c r="N14" s="158">
        <f>'[1]Podklady RZ'!N525</f>
        <v>0</v>
      </c>
      <c r="O14" s="165">
        <f>'[1]Podklady RZ'!O525</f>
        <v>0</v>
      </c>
      <c r="P14" s="81"/>
      <c r="U14" s="97"/>
    </row>
    <row r="15" spans="1:21">
      <c r="A15" s="128" t="s">
        <v>232</v>
      </c>
      <c r="B15" s="235">
        <f>'[1]Podklady RZ'!B526</f>
        <v>0</v>
      </c>
      <c r="C15" s="158">
        <f>'[1]Podklady RZ'!C526</f>
        <v>0</v>
      </c>
      <c r="D15" s="236">
        <f>'[1]Podklady RZ'!D526</f>
        <v>0</v>
      </c>
      <c r="E15" s="235">
        <f>'[1]Podklady RZ'!E526</f>
        <v>0</v>
      </c>
      <c r="F15" s="158">
        <f>'[1]Podklady RZ'!F526</f>
        <v>0</v>
      </c>
      <c r="G15" s="236">
        <f>'[1]Podklady RZ'!G526</f>
        <v>0</v>
      </c>
      <c r="H15" s="158">
        <f>'[1]Podklady RZ'!H526</f>
        <v>0</v>
      </c>
      <c r="I15" s="158">
        <f>'[1]Podklady RZ'!I526</f>
        <v>0</v>
      </c>
      <c r="J15" s="158">
        <f>'[1]Podklady RZ'!J526</f>
        <v>0</v>
      </c>
      <c r="K15" s="235">
        <f>'[1]Podklady RZ'!K526</f>
        <v>0</v>
      </c>
      <c r="L15" s="158">
        <f>'[1]Podklady RZ'!L526</f>
        <v>0</v>
      </c>
      <c r="M15" s="236">
        <f>'[1]Podklady RZ'!M526</f>
        <v>0</v>
      </c>
      <c r="N15" s="158">
        <f>'[1]Podklady RZ'!N526</f>
        <v>0</v>
      </c>
      <c r="O15" s="165">
        <f>'[1]Podklady RZ'!O526</f>
        <v>0</v>
      </c>
      <c r="P15" s="81"/>
      <c r="U15" s="97"/>
    </row>
    <row r="16" spans="1:21">
      <c r="A16" s="128" t="s">
        <v>233</v>
      </c>
      <c r="B16" s="235">
        <f>'[1]Podklady RZ'!B527</f>
        <v>184.38093599999999</v>
      </c>
      <c r="C16" s="158">
        <f>'[1]Podklady RZ'!C527</f>
        <v>160.22312900000003</v>
      </c>
      <c r="D16" s="236">
        <f>'[1]Podklady RZ'!D527</f>
        <v>167.99426199999999</v>
      </c>
      <c r="E16" s="235">
        <f>'[1]Podklady RZ'!E527</f>
        <v>133.71916000000002</v>
      </c>
      <c r="F16" s="158">
        <f>'[1]Podklady RZ'!F527</f>
        <v>67.839217000000005</v>
      </c>
      <c r="G16" s="236">
        <f>'[1]Podklady RZ'!G527</f>
        <v>51.145141000000002</v>
      </c>
      <c r="H16" s="158">
        <f>'[1]Podklady RZ'!H527</f>
        <v>29.843512</v>
      </c>
      <c r="I16" s="158">
        <f>'[1]Podklady RZ'!I527</f>
        <v>52.152300000000004</v>
      </c>
      <c r="J16" s="158">
        <f>'[1]Podklady RZ'!J527</f>
        <v>77.216335999999998</v>
      </c>
      <c r="K16" s="235">
        <f>'[1]Podklady RZ'!K527</f>
        <v>92.531976</v>
      </c>
      <c r="L16" s="158">
        <f>'[1]Podklady RZ'!L527</f>
        <v>135.13385300000002</v>
      </c>
      <c r="M16" s="236">
        <f>'[1]Podklady RZ'!M527</f>
        <v>179.322238</v>
      </c>
      <c r="N16" s="158">
        <f>'[1]Podklady RZ'!N527</f>
        <v>1331.5020599999998</v>
      </c>
      <c r="O16" s="165">
        <f>'[1]Podklady RZ'!O527</f>
        <v>3.6668871862930337E-2</v>
      </c>
      <c r="P16" s="81"/>
      <c r="U16" s="97"/>
    </row>
    <row r="17" spans="1:21">
      <c r="A17" s="128" t="s">
        <v>234</v>
      </c>
      <c r="B17" s="235">
        <f>'[1]Podklady RZ'!B528</f>
        <v>0</v>
      </c>
      <c r="C17" s="158">
        <f>'[1]Podklady RZ'!C528</f>
        <v>0</v>
      </c>
      <c r="D17" s="236">
        <f>'[1]Podklady RZ'!D528</f>
        <v>0</v>
      </c>
      <c r="E17" s="235">
        <f>'[1]Podklady RZ'!E528</f>
        <v>0</v>
      </c>
      <c r="F17" s="158">
        <f>'[1]Podklady RZ'!F528</f>
        <v>0</v>
      </c>
      <c r="G17" s="236">
        <f>'[1]Podklady RZ'!G528</f>
        <v>0</v>
      </c>
      <c r="H17" s="158">
        <f>'[1]Podklady RZ'!H528</f>
        <v>0</v>
      </c>
      <c r="I17" s="158">
        <f>'[1]Podklady RZ'!I528</f>
        <v>0</v>
      </c>
      <c r="J17" s="158">
        <f>'[1]Podklady RZ'!J528</f>
        <v>0</v>
      </c>
      <c r="K17" s="235">
        <f>'[1]Podklady RZ'!K528</f>
        <v>0</v>
      </c>
      <c r="L17" s="158">
        <f>'[1]Podklady RZ'!L528</f>
        <v>0</v>
      </c>
      <c r="M17" s="236">
        <f>'[1]Podklady RZ'!M528</f>
        <v>0</v>
      </c>
      <c r="N17" s="158">
        <f>'[1]Podklady RZ'!N528</f>
        <v>0</v>
      </c>
      <c r="O17" s="165">
        <f>'[1]Podklady RZ'!O528</f>
        <v>0</v>
      </c>
      <c r="P17" s="81"/>
      <c r="U17" s="97"/>
    </row>
    <row r="18" spans="1:21">
      <c r="A18" s="128" t="s">
        <v>235</v>
      </c>
      <c r="B18" s="235">
        <f>'[1]Podklady RZ'!B529</f>
        <v>0</v>
      </c>
      <c r="C18" s="158">
        <f>'[1]Podklady RZ'!C529</f>
        <v>0</v>
      </c>
      <c r="D18" s="236">
        <f>'[1]Podklady RZ'!D529</f>
        <v>0</v>
      </c>
      <c r="E18" s="235">
        <f>'[1]Podklady RZ'!E529</f>
        <v>0</v>
      </c>
      <c r="F18" s="158">
        <f>'[1]Podklady RZ'!F529</f>
        <v>0</v>
      </c>
      <c r="G18" s="236">
        <f>'[1]Podklady RZ'!G529</f>
        <v>0</v>
      </c>
      <c r="H18" s="158">
        <f>'[1]Podklady RZ'!H529</f>
        <v>0</v>
      </c>
      <c r="I18" s="158">
        <f>'[1]Podklady RZ'!I529</f>
        <v>0</v>
      </c>
      <c r="J18" s="158">
        <f>'[1]Podklady RZ'!J529</f>
        <v>0</v>
      </c>
      <c r="K18" s="235">
        <f>'[1]Podklady RZ'!K529</f>
        <v>0</v>
      </c>
      <c r="L18" s="158">
        <f>'[1]Podklady RZ'!L529</f>
        <v>0</v>
      </c>
      <c r="M18" s="236">
        <f>'[1]Podklady RZ'!M529</f>
        <v>0</v>
      </c>
      <c r="N18" s="158">
        <f>'[1]Podklady RZ'!N529</f>
        <v>0</v>
      </c>
      <c r="O18" s="165">
        <f>'[1]Podklady RZ'!O529</f>
        <v>0</v>
      </c>
      <c r="P18" s="81"/>
      <c r="U18" s="97"/>
    </row>
    <row r="19" spans="1:21">
      <c r="A19" s="128" t="s">
        <v>236</v>
      </c>
      <c r="B19" s="235">
        <f>'[1]Podklady RZ'!B530</f>
        <v>0</v>
      </c>
      <c r="C19" s="158">
        <f>'[1]Podklady RZ'!C530</f>
        <v>0</v>
      </c>
      <c r="D19" s="236">
        <f>'[1]Podklady RZ'!D530</f>
        <v>0</v>
      </c>
      <c r="E19" s="235">
        <f>'[1]Podklady RZ'!E530</f>
        <v>0</v>
      </c>
      <c r="F19" s="158">
        <f>'[1]Podklady RZ'!F530</f>
        <v>0</v>
      </c>
      <c r="G19" s="236">
        <f>'[1]Podklady RZ'!G530</f>
        <v>0</v>
      </c>
      <c r="H19" s="158">
        <f>'[1]Podklady RZ'!H530</f>
        <v>0</v>
      </c>
      <c r="I19" s="158">
        <f>'[1]Podklady RZ'!I530</f>
        <v>0</v>
      </c>
      <c r="J19" s="158">
        <f>'[1]Podklady RZ'!J530</f>
        <v>0</v>
      </c>
      <c r="K19" s="235">
        <f>'[1]Podklady RZ'!K530</f>
        <v>0</v>
      </c>
      <c r="L19" s="158">
        <f>'[1]Podklady RZ'!L530</f>
        <v>0</v>
      </c>
      <c r="M19" s="236">
        <f>'[1]Podklady RZ'!M530</f>
        <v>0</v>
      </c>
      <c r="N19" s="158">
        <f>'[1]Podklady RZ'!N530</f>
        <v>0</v>
      </c>
      <c r="O19" s="165">
        <f>'[1]Podklady RZ'!O530</f>
        <v>0</v>
      </c>
      <c r="P19" s="81"/>
      <c r="U19" s="97"/>
    </row>
    <row r="20" spans="1:21">
      <c r="A20" s="128" t="s">
        <v>237</v>
      </c>
      <c r="B20" s="235">
        <f>'[1]Podklady RZ'!B531</f>
        <v>0</v>
      </c>
      <c r="C20" s="158">
        <f>'[1]Podklady RZ'!C531</f>
        <v>0</v>
      </c>
      <c r="D20" s="236">
        <f>'[1]Podklady RZ'!D531</f>
        <v>0</v>
      </c>
      <c r="E20" s="235">
        <f>'[1]Podklady RZ'!E531</f>
        <v>0</v>
      </c>
      <c r="F20" s="158">
        <f>'[1]Podklady RZ'!F531</f>
        <v>0</v>
      </c>
      <c r="G20" s="236">
        <f>'[1]Podklady RZ'!G531</f>
        <v>0</v>
      </c>
      <c r="H20" s="158">
        <f>'[1]Podklady RZ'!H531</f>
        <v>0</v>
      </c>
      <c r="I20" s="158">
        <f>'[1]Podklady RZ'!I531</f>
        <v>0</v>
      </c>
      <c r="J20" s="158">
        <f>'[1]Podklady RZ'!J531</f>
        <v>0</v>
      </c>
      <c r="K20" s="235">
        <f>'[1]Podklady RZ'!K531</f>
        <v>0</v>
      </c>
      <c r="L20" s="158">
        <f>'[1]Podklady RZ'!L531</f>
        <v>0</v>
      </c>
      <c r="M20" s="236">
        <f>'[1]Podklady RZ'!M531</f>
        <v>0</v>
      </c>
      <c r="N20" s="158">
        <f>'[1]Podklady RZ'!N531</f>
        <v>0</v>
      </c>
      <c r="O20" s="165">
        <f>'[1]Podklady RZ'!O531</f>
        <v>0</v>
      </c>
      <c r="P20" s="81"/>
      <c r="U20" s="97"/>
    </row>
    <row r="21" spans="1:21">
      <c r="A21" s="128" t="s">
        <v>238</v>
      </c>
      <c r="B21" s="235">
        <f>'[1]Podklady RZ'!B532</f>
        <v>0</v>
      </c>
      <c r="C21" s="158">
        <f>'[1]Podklady RZ'!C532</f>
        <v>0</v>
      </c>
      <c r="D21" s="236">
        <f>'[1]Podklady RZ'!D532</f>
        <v>0</v>
      </c>
      <c r="E21" s="235">
        <f>'[1]Podklady RZ'!E532</f>
        <v>0</v>
      </c>
      <c r="F21" s="158">
        <f>'[1]Podklady RZ'!F532</f>
        <v>0</v>
      </c>
      <c r="G21" s="236">
        <f>'[1]Podklady RZ'!G532</f>
        <v>0</v>
      </c>
      <c r="H21" s="158">
        <f>'[1]Podklady RZ'!H532</f>
        <v>0</v>
      </c>
      <c r="I21" s="158">
        <f>'[1]Podklady RZ'!I532</f>
        <v>0</v>
      </c>
      <c r="J21" s="158">
        <f>'[1]Podklady RZ'!J532</f>
        <v>0</v>
      </c>
      <c r="K21" s="235">
        <f>'[1]Podklady RZ'!K532</f>
        <v>0</v>
      </c>
      <c r="L21" s="158">
        <f>'[1]Podklady RZ'!L532</f>
        <v>0</v>
      </c>
      <c r="M21" s="236">
        <f>'[1]Podklady RZ'!M532</f>
        <v>0</v>
      </c>
      <c r="N21" s="158">
        <f>'[1]Podklady RZ'!N532</f>
        <v>0</v>
      </c>
      <c r="O21" s="165">
        <f>'[1]Podklady RZ'!O532</f>
        <v>0</v>
      </c>
      <c r="P21" s="81"/>
      <c r="U21" s="97"/>
    </row>
    <row r="22" spans="1:21">
      <c r="A22" s="128" t="s">
        <v>239</v>
      </c>
      <c r="B22" s="235">
        <f>'[1]Podklady RZ'!B533</f>
        <v>0</v>
      </c>
      <c r="C22" s="158">
        <f>'[1]Podklady RZ'!C533</f>
        <v>0</v>
      </c>
      <c r="D22" s="236">
        <f>'[1]Podklady RZ'!D533</f>
        <v>0</v>
      </c>
      <c r="E22" s="235">
        <f>'[1]Podklady RZ'!E533</f>
        <v>0</v>
      </c>
      <c r="F22" s="158">
        <f>'[1]Podklady RZ'!F533</f>
        <v>0</v>
      </c>
      <c r="G22" s="236">
        <f>'[1]Podklady RZ'!G533</f>
        <v>0</v>
      </c>
      <c r="H22" s="158">
        <f>'[1]Podklady RZ'!H533</f>
        <v>0</v>
      </c>
      <c r="I22" s="158">
        <f>'[1]Podklady RZ'!I533</f>
        <v>0</v>
      </c>
      <c r="J22" s="158">
        <f>'[1]Podklady RZ'!J533</f>
        <v>0</v>
      </c>
      <c r="K22" s="235">
        <f>'[1]Podklady RZ'!K533</f>
        <v>0</v>
      </c>
      <c r="L22" s="158">
        <f>'[1]Podklady RZ'!L533</f>
        <v>0</v>
      </c>
      <c r="M22" s="236">
        <f>'[1]Podklady RZ'!M533</f>
        <v>0</v>
      </c>
      <c r="N22" s="158">
        <f>'[1]Podklady RZ'!N533</f>
        <v>0</v>
      </c>
      <c r="O22" s="165">
        <f>'[1]Podklady RZ'!O533</f>
        <v>0</v>
      </c>
      <c r="P22" s="81"/>
      <c r="U22" s="97"/>
    </row>
    <row r="23" spans="1:21">
      <c r="A23" s="128" t="s">
        <v>240</v>
      </c>
      <c r="B23" s="235">
        <f>'[1]Podklady RZ'!B534</f>
        <v>0</v>
      </c>
      <c r="C23" s="158">
        <f>'[1]Podklady RZ'!C534</f>
        <v>0</v>
      </c>
      <c r="D23" s="236">
        <f>'[1]Podklady RZ'!D534</f>
        <v>0</v>
      </c>
      <c r="E23" s="235">
        <f>'[1]Podklady RZ'!E534</f>
        <v>0</v>
      </c>
      <c r="F23" s="158">
        <f>'[1]Podklady RZ'!F534</f>
        <v>0</v>
      </c>
      <c r="G23" s="236">
        <f>'[1]Podklady RZ'!G534</f>
        <v>0</v>
      </c>
      <c r="H23" s="158">
        <f>'[1]Podklady RZ'!H534</f>
        <v>0</v>
      </c>
      <c r="I23" s="158">
        <f>'[1]Podklady RZ'!I534</f>
        <v>0</v>
      </c>
      <c r="J23" s="158">
        <f>'[1]Podklady RZ'!J534</f>
        <v>0</v>
      </c>
      <c r="K23" s="235">
        <f>'[1]Podklady RZ'!K534</f>
        <v>0</v>
      </c>
      <c r="L23" s="158">
        <f>'[1]Podklady RZ'!L534</f>
        <v>0</v>
      </c>
      <c r="M23" s="236">
        <f>'[1]Podklady RZ'!M534</f>
        <v>0</v>
      </c>
      <c r="N23" s="158">
        <f>'[1]Podklady RZ'!N534</f>
        <v>0</v>
      </c>
      <c r="O23" s="165">
        <f>'[1]Podklady RZ'!O534</f>
        <v>0</v>
      </c>
      <c r="P23" s="81"/>
      <c r="U23" s="97"/>
    </row>
    <row r="24" spans="1:21">
      <c r="A24" s="128" t="s">
        <v>241</v>
      </c>
      <c r="B24" s="235">
        <f>'[1]Podklady RZ'!B535</f>
        <v>48.067900000000002</v>
      </c>
      <c r="C24" s="158">
        <f>'[1]Podklady RZ'!C535</f>
        <v>16.549983000000001</v>
      </c>
      <c r="D24" s="236">
        <f>'[1]Podklady RZ'!D535</f>
        <v>13.216415000000001</v>
      </c>
      <c r="E24" s="235">
        <f>'[1]Podklady RZ'!E535</f>
        <v>3.4300509999999997</v>
      </c>
      <c r="F24" s="158">
        <f>'[1]Podklady RZ'!F535</f>
        <v>0.37148100000000001</v>
      </c>
      <c r="G24" s="236">
        <f>'[1]Podklady RZ'!G535</f>
        <v>0.10100000000000001</v>
      </c>
      <c r="H24" s="158">
        <f>'[1]Podklady RZ'!H535</f>
        <v>26.955648</v>
      </c>
      <c r="I24" s="158">
        <f>'[1]Podklady RZ'!I535</f>
        <v>0.123</v>
      </c>
      <c r="J24" s="158">
        <f>'[1]Podklady RZ'!J535</f>
        <v>0.83283600000000002</v>
      </c>
      <c r="K24" s="235">
        <f>'[1]Podklady RZ'!K535</f>
        <v>12.398132</v>
      </c>
      <c r="L24" s="158">
        <f>'[1]Podklady RZ'!L535</f>
        <v>3.3102849999999999</v>
      </c>
      <c r="M24" s="236">
        <f>'[1]Podklady RZ'!M535</f>
        <v>32.990507000000001</v>
      </c>
      <c r="N24" s="158">
        <f>'[1]Podklady RZ'!N535</f>
        <v>158.347238</v>
      </c>
      <c r="O24" s="165">
        <f>'[1]Podklady RZ'!O535</f>
        <v>0.2762145430716359</v>
      </c>
      <c r="P24" s="81"/>
      <c r="U24" s="97"/>
    </row>
    <row r="25" spans="1:21">
      <c r="A25" s="128" t="s">
        <v>242</v>
      </c>
      <c r="B25" s="235">
        <f>'[1]Podklady RZ'!B536</f>
        <v>178.706726</v>
      </c>
      <c r="C25" s="158">
        <f>'[1]Podklady RZ'!C536</f>
        <v>134.863516</v>
      </c>
      <c r="D25" s="236">
        <f>'[1]Podklady RZ'!D536</f>
        <v>191.86317199999999</v>
      </c>
      <c r="E25" s="235">
        <f>'[1]Podklady RZ'!E536</f>
        <v>134.31752999999998</v>
      </c>
      <c r="F25" s="158">
        <f>'[1]Podklady RZ'!F536</f>
        <v>54.332053000000002</v>
      </c>
      <c r="G25" s="236">
        <f>'[1]Podklady RZ'!G536</f>
        <v>38.257715999999995</v>
      </c>
      <c r="H25" s="158">
        <f>'[1]Podklady RZ'!H536</f>
        <v>36.517487000000003</v>
      </c>
      <c r="I25" s="158">
        <f>'[1]Podklady RZ'!I536</f>
        <v>35.975487000000001</v>
      </c>
      <c r="J25" s="158">
        <f>'[1]Podklady RZ'!J536</f>
        <v>73.436380000000014</v>
      </c>
      <c r="K25" s="235">
        <f>'[1]Podklady RZ'!K536</f>
        <v>94.754066000000009</v>
      </c>
      <c r="L25" s="158">
        <f>'[1]Podklady RZ'!L536</f>
        <v>166.23069800000002</v>
      </c>
      <c r="M25" s="236">
        <f>'[1]Podklady RZ'!M536</f>
        <v>227.38306900000001</v>
      </c>
      <c r="N25" s="158">
        <f>'[1]Podklady RZ'!N536</f>
        <v>1366.6378999999997</v>
      </c>
      <c r="O25" s="165">
        <f>'[1]Podklady RZ'!O536</f>
        <v>6.3249537123602859E-2</v>
      </c>
      <c r="P25" s="81"/>
      <c r="U25" s="78"/>
    </row>
    <row r="26" spans="1:21" ht="13.5" customHeight="1">
      <c r="A26" s="126" t="s">
        <v>318</v>
      </c>
      <c r="B26" s="233">
        <f>'[1]Podklady RZ'!B537</f>
        <v>491.46698799999996</v>
      </c>
      <c r="C26" s="157">
        <f>'[1]Podklady RZ'!C537</f>
        <v>378.74801100000002</v>
      </c>
      <c r="D26" s="234">
        <f>'[1]Podklady RZ'!D537</f>
        <v>378.82519499999995</v>
      </c>
      <c r="E26" s="233">
        <f>'[1]Podklady RZ'!E537</f>
        <v>270.10659500000003</v>
      </c>
      <c r="F26" s="157">
        <f>'[1]Podklady RZ'!F537</f>
        <v>125.00248000000001</v>
      </c>
      <c r="G26" s="234">
        <f>'[1]Podklady RZ'!G537</f>
        <v>93.826202999999992</v>
      </c>
      <c r="H26" s="157">
        <f>'[1]Podklady RZ'!H537</f>
        <v>91.879486</v>
      </c>
      <c r="I26" s="157">
        <f>'[1]Podklady RZ'!I537</f>
        <v>90.168642000000006</v>
      </c>
      <c r="J26" s="157">
        <f>'[1]Podklady RZ'!J537</f>
        <v>150.23688299999998</v>
      </c>
      <c r="K26" s="233">
        <f>'[1]Podklady RZ'!K537</f>
        <v>194.90843699999999</v>
      </c>
      <c r="L26" s="157">
        <f>'[1]Podklady RZ'!L537</f>
        <v>296.96473300000002</v>
      </c>
      <c r="M26" s="234">
        <f>'[1]Podklady RZ'!M537</f>
        <v>431.13693700000005</v>
      </c>
      <c r="N26" s="157">
        <f>'[1]Podklady RZ'!N537</f>
        <v>2993.2705900000001</v>
      </c>
      <c r="O26" s="164">
        <f>'[1]Podklady RZ'!O537</f>
        <v>4.0021384203892479E-2</v>
      </c>
      <c r="P26" s="10"/>
      <c r="U26" s="8"/>
    </row>
    <row r="27" spans="1:21" ht="12.75" customHeight="1">
      <c r="A27" s="128" t="s">
        <v>301</v>
      </c>
      <c r="B27" s="235">
        <f>'[1]Podklady RZ'!B538</f>
        <v>89.435012999999998</v>
      </c>
      <c r="C27" s="158">
        <f>'[1]Podklady RZ'!C538</f>
        <v>70.548342000000005</v>
      </c>
      <c r="D27" s="236">
        <f>'[1]Podklady RZ'!D538</f>
        <v>71.215845999999999</v>
      </c>
      <c r="E27" s="235">
        <f>'[1]Podklady RZ'!E538</f>
        <v>48.056517000000014</v>
      </c>
      <c r="F27" s="158">
        <f>'[1]Podklady RZ'!F538</f>
        <v>25.976352000000002</v>
      </c>
      <c r="G27" s="236">
        <f>'[1]Podklady RZ'!G538</f>
        <v>21.288157000000002</v>
      </c>
      <c r="H27" s="158">
        <f>'[1]Podklady RZ'!H538</f>
        <v>20.438624000000001</v>
      </c>
      <c r="I27" s="158">
        <f>'[1]Podklady RZ'!I538</f>
        <v>19.452545999999998</v>
      </c>
      <c r="J27" s="158">
        <f>'[1]Podklady RZ'!J538</f>
        <v>40.030945000000003</v>
      </c>
      <c r="K27" s="235">
        <f>'[1]Podklady RZ'!K538</f>
        <v>31.852405000000001</v>
      </c>
      <c r="L27" s="158">
        <f>'[1]Podklady RZ'!L538</f>
        <v>49.92407200000001</v>
      </c>
      <c r="M27" s="236">
        <f>'[1]Podklady RZ'!M538</f>
        <v>64.535031000000004</v>
      </c>
      <c r="N27" s="158">
        <f>'[1]Podklady RZ'!N538</f>
        <v>552.75385000000006</v>
      </c>
      <c r="O27" s="165">
        <f>'[1]Podklady RZ'!O538</f>
        <v>2.702574769101633E-2</v>
      </c>
      <c r="P27" s="81"/>
      <c r="U27" s="8"/>
    </row>
    <row r="28" spans="1:21" ht="12.75" customHeight="1">
      <c r="A28" s="128" t="s">
        <v>302</v>
      </c>
      <c r="B28" s="235">
        <f>'[1]Podklady RZ'!B539</f>
        <v>12.790766000000001</v>
      </c>
      <c r="C28" s="158">
        <f>'[1]Podklady RZ'!C539</f>
        <v>9.1095779999999991</v>
      </c>
      <c r="D28" s="236">
        <f>'[1]Podklady RZ'!D539</f>
        <v>9.3985049999999983</v>
      </c>
      <c r="E28" s="235">
        <f>'[1]Podklady RZ'!E539</f>
        <v>3.5521449999999999</v>
      </c>
      <c r="F28" s="158">
        <f>'[1]Podklady RZ'!F539</f>
        <v>0.44145299999999998</v>
      </c>
      <c r="G28" s="236">
        <f>'[1]Podklady RZ'!G539</f>
        <v>0.35314200000000001</v>
      </c>
      <c r="H28" s="158">
        <f>'[1]Podklady RZ'!H539</f>
        <v>0.32101200000000002</v>
      </c>
      <c r="I28" s="158">
        <f>'[1]Podklady RZ'!I539</f>
        <v>0.35386900000000004</v>
      </c>
      <c r="J28" s="158">
        <f>'[1]Podklady RZ'!J539</f>
        <v>0.35881299999999999</v>
      </c>
      <c r="K28" s="235">
        <f>'[1]Podklady RZ'!K539</f>
        <v>0.98850099999999996</v>
      </c>
      <c r="L28" s="158">
        <f>'[1]Podklady RZ'!L539</f>
        <v>5.2486319999999997</v>
      </c>
      <c r="M28" s="236">
        <f>'[1]Podklady RZ'!M539</f>
        <v>9.8539530000000006</v>
      </c>
      <c r="N28" s="158">
        <f>'[1]Podklady RZ'!N539</f>
        <v>52.770369000000002</v>
      </c>
      <c r="O28" s="165">
        <f>'[1]Podklady RZ'!O539</f>
        <v>3.0347180322297589E-2</v>
      </c>
      <c r="P28" s="81"/>
      <c r="U28" s="8"/>
    </row>
    <row r="29" spans="1:21" ht="12.75" customHeight="1">
      <c r="A29" s="128" t="s">
        <v>303</v>
      </c>
      <c r="B29" s="235">
        <f>'[1]Podklady RZ'!B540</f>
        <v>0.22282999999999997</v>
      </c>
      <c r="C29" s="158">
        <f>'[1]Podklady RZ'!C540</f>
        <v>0.20770999999999998</v>
      </c>
      <c r="D29" s="236">
        <f>'[1]Podklady RZ'!D540</f>
        <v>0.19711000000000001</v>
      </c>
      <c r="E29" s="235">
        <f>'[1]Podklady RZ'!E540</f>
        <v>9.5909999999999995E-2</v>
      </c>
      <c r="F29" s="158">
        <f>'[1]Podklady RZ'!F540</f>
        <v>1.0199999999999999E-2</v>
      </c>
      <c r="G29" s="236">
        <f>'[1]Podklady RZ'!G540</f>
        <v>6.1999999999999998E-3</v>
      </c>
      <c r="H29" s="158">
        <f>'[1]Podklady RZ'!H540</f>
        <v>0</v>
      </c>
      <c r="I29" s="158">
        <f>'[1]Podklady RZ'!I540</f>
        <v>3.0999999999999999E-3</v>
      </c>
      <c r="J29" s="158">
        <f>'[1]Podklady RZ'!J540</f>
        <v>1.8890000000000001E-2</v>
      </c>
      <c r="K29" s="235">
        <f>'[1]Podklady RZ'!K540</f>
        <v>2.649E-2</v>
      </c>
      <c r="L29" s="158">
        <f>'[1]Podklady RZ'!L540</f>
        <v>5.9639999999999999E-2</v>
      </c>
      <c r="M29" s="236">
        <f>'[1]Podklady RZ'!M540</f>
        <v>0.17630000000000001</v>
      </c>
      <c r="N29" s="158">
        <f>'[1]Podklady RZ'!N540</f>
        <v>1.0243799999999998</v>
      </c>
      <c r="O29" s="165">
        <f>'[1]Podklady RZ'!O540</f>
        <v>1.7119161905674461E-3</v>
      </c>
      <c r="P29" s="81"/>
      <c r="U29" s="8"/>
    </row>
    <row r="30" spans="1:21" ht="12.75" customHeight="1">
      <c r="A30" s="128" t="s">
        <v>304</v>
      </c>
      <c r="B30" s="235">
        <f>'[1]Podklady RZ'!B541</f>
        <v>5.3376760000000001</v>
      </c>
      <c r="C30" s="158">
        <f>'[1]Podklady RZ'!C541</f>
        <v>3.7894399999999999</v>
      </c>
      <c r="D30" s="236">
        <f>'[1]Podklady RZ'!D541</f>
        <v>3.602624</v>
      </c>
      <c r="E30" s="235">
        <f>'[1]Podklady RZ'!E541</f>
        <v>2.0195690000000002</v>
      </c>
      <c r="F30" s="158">
        <f>'[1]Podklady RZ'!F541</f>
        <v>0.16822200000000001</v>
      </c>
      <c r="G30" s="236">
        <f>'[1]Podklady RZ'!G541</f>
        <v>3.7045000000000002E-2</v>
      </c>
      <c r="H30" s="158">
        <f>'[1]Podklady RZ'!H541</f>
        <v>3.7615000000000003E-2</v>
      </c>
      <c r="I30" s="158">
        <f>'[1]Podklady RZ'!I541</f>
        <v>3.8172999999999999E-2</v>
      </c>
      <c r="J30" s="158">
        <f>'[1]Podklady RZ'!J541</f>
        <v>0.23878899999999997</v>
      </c>
      <c r="K30" s="235">
        <f>'[1]Podklady RZ'!K541</f>
        <v>0.47181400000000001</v>
      </c>
      <c r="L30" s="158">
        <f>'[1]Podklady RZ'!L541</f>
        <v>1.954253</v>
      </c>
      <c r="M30" s="236">
        <f>'[1]Podklady RZ'!M541</f>
        <v>4.2104939999999997</v>
      </c>
      <c r="N30" s="158">
        <f>'[1]Podklady RZ'!N541</f>
        <v>21.905714000000007</v>
      </c>
      <c r="O30" s="165">
        <f>'[1]Podklady RZ'!O541</f>
        <v>0.10604832793743013</v>
      </c>
      <c r="P30" s="81"/>
    </row>
    <row r="31" spans="1:21">
      <c r="A31" s="128" t="s">
        <v>305</v>
      </c>
      <c r="B31" s="235">
        <f>'[1]Podklady RZ'!B542</f>
        <v>1.168183</v>
      </c>
      <c r="C31" s="158">
        <f>'[1]Podklady RZ'!C542</f>
        <v>1.0428040000000001</v>
      </c>
      <c r="D31" s="236">
        <f>'[1]Podklady RZ'!D542</f>
        <v>1.215797</v>
      </c>
      <c r="E31" s="235">
        <f>'[1]Podklady RZ'!E542</f>
        <v>1.1238229999999998</v>
      </c>
      <c r="F31" s="158">
        <f>'[1]Podklady RZ'!F542</f>
        <v>0.65943399999999996</v>
      </c>
      <c r="G31" s="236">
        <f>'[1]Podklady RZ'!G542</f>
        <v>0.46380399999999999</v>
      </c>
      <c r="H31" s="158">
        <f>'[1]Podklady RZ'!H542</f>
        <v>0.30954499999999996</v>
      </c>
      <c r="I31" s="158">
        <f>'[1]Podklady RZ'!I542</f>
        <v>0.34057100000000001</v>
      </c>
      <c r="J31" s="158">
        <f>'[1]Podklady RZ'!J542</f>
        <v>0.49263599999999996</v>
      </c>
      <c r="K31" s="235">
        <f>'[1]Podklady RZ'!K542</f>
        <v>0.565083</v>
      </c>
      <c r="L31" s="158">
        <f>'[1]Podklady RZ'!L542</f>
        <v>0.894258</v>
      </c>
      <c r="M31" s="236">
        <f>'[1]Podklady RZ'!M542</f>
        <v>0.87766000000000011</v>
      </c>
      <c r="N31" s="158">
        <f>'[1]Podklady RZ'!N542</f>
        <v>9.1535980000000006</v>
      </c>
      <c r="O31" s="165">
        <f>'[1]Podklady RZ'!O542</f>
        <v>2.3565640591566517E-2</v>
      </c>
      <c r="P31" s="81"/>
    </row>
    <row r="32" spans="1:21">
      <c r="A32" s="128" t="s">
        <v>306</v>
      </c>
      <c r="B32" s="235">
        <f>'[1]Podklady RZ'!B543</f>
        <v>241.37414399999997</v>
      </c>
      <c r="C32" s="158">
        <f>'[1]Podklady RZ'!C543</f>
        <v>186.72750799999997</v>
      </c>
      <c r="D32" s="236">
        <f>'[1]Podklady RZ'!D543</f>
        <v>184.57544499999997</v>
      </c>
      <c r="E32" s="235">
        <f>'[1]Podklady RZ'!E543</f>
        <v>135.07895900000003</v>
      </c>
      <c r="F32" s="158">
        <f>'[1]Podklady RZ'!F543</f>
        <v>57.07615899999999</v>
      </c>
      <c r="G32" s="236">
        <f>'[1]Podklady RZ'!G543</f>
        <v>42.429158999999991</v>
      </c>
      <c r="H32" s="158">
        <f>'[1]Podklady RZ'!H543</f>
        <v>39.144549999999995</v>
      </c>
      <c r="I32" s="158">
        <f>'[1]Podklady RZ'!I543</f>
        <v>40.733315000000005</v>
      </c>
      <c r="J32" s="158">
        <f>'[1]Podklady RZ'!J543</f>
        <v>66.282302000000001</v>
      </c>
      <c r="K32" s="235">
        <f>'[1]Podklady RZ'!K543</f>
        <v>102.045193</v>
      </c>
      <c r="L32" s="158">
        <f>'[1]Podklady RZ'!L543</f>
        <v>162.764364</v>
      </c>
      <c r="M32" s="236">
        <f>'[1]Podklady RZ'!M543</f>
        <v>229.79090100000002</v>
      </c>
      <c r="N32" s="158">
        <f>'[1]Podklady RZ'!N543</f>
        <v>1488.0219989999998</v>
      </c>
      <c r="O32" s="165">
        <f>'[1]Podklady RZ'!O543</f>
        <v>4.6084517833164536E-2</v>
      </c>
      <c r="P32" s="81"/>
    </row>
    <row r="33" spans="1:16">
      <c r="A33" s="128" t="s">
        <v>307</v>
      </c>
      <c r="B33" s="235">
        <f>'[1]Podklady RZ'!B544</f>
        <v>138.68617599999999</v>
      </c>
      <c r="C33" s="158">
        <f>'[1]Podklady RZ'!C544</f>
        <v>105.33350899999999</v>
      </c>
      <c r="D33" s="236">
        <f>'[1]Podklady RZ'!D544</f>
        <v>106.531858</v>
      </c>
      <c r="E33" s="235">
        <f>'[1]Podklady RZ'!E544</f>
        <v>78.558911999999978</v>
      </c>
      <c r="F33" s="158">
        <f>'[1]Podklady RZ'!F544</f>
        <v>40.085820000000005</v>
      </c>
      <c r="G33" s="236">
        <f>'[1]Podklady RZ'!G544</f>
        <v>29.010156000000002</v>
      </c>
      <c r="H33" s="158">
        <f>'[1]Podklady RZ'!H544</f>
        <v>31.37443</v>
      </c>
      <c r="I33" s="158">
        <f>'[1]Podklady RZ'!I544</f>
        <v>29.026948000000001</v>
      </c>
      <c r="J33" s="158">
        <f>'[1]Podklady RZ'!J544</f>
        <v>41.962257999999991</v>
      </c>
      <c r="K33" s="235">
        <f>'[1]Podklady RZ'!K544</f>
        <v>58.016201000000009</v>
      </c>
      <c r="L33" s="158">
        <f>'[1]Podklady RZ'!L544</f>
        <v>74.362014000000016</v>
      </c>
      <c r="M33" s="236">
        <f>'[1]Podklady RZ'!M544</f>
        <v>119.33296800000002</v>
      </c>
      <c r="N33" s="158">
        <f>'[1]Podklady RZ'!N544</f>
        <v>852.28125</v>
      </c>
      <c r="O33" s="165">
        <f>'[1]Podklady RZ'!O544</f>
        <v>4.9824848726180669E-2</v>
      </c>
      <c r="P33" s="81"/>
    </row>
    <row r="34" spans="1:16">
      <c r="A34" s="128" t="s">
        <v>240</v>
      </c>
      <c r="B34" s="235">
        <f>'[1]Podklady RZ'!B545</f>
        <v>2.4521999999999999</v>
      </c>
      <c r="C34" s="158">
        <f>'[1]Podklady RZ'!C545</f>
        <v>1.98912</v>
      </c>
      <c r="D34" s="236">
        <f>'[1]Podklady RZ'!D545</f>
        <v>2.0880100000000001</v>
      </c>
      <c r="E34" s="235">
        <f>'[1]Podklady RZ'!E545</f>
        <v>1.62076</v>
      </c>
      <c r="F34" s="158">
        <f>'[1]Podklady RZ'!F545</f>
        <v>0.58484000000000003</v>
      </c>
      <c r="G34" s="236">
        <f>'[1]Podklady RZ'!G545</f>
        <v>0.23854</v>
      </c>
      <c r="H34" s="158">
        <f>'[1]Podklady RZ'!H545</f>
        <v>0.25370999999999999</v>
      </c>
      <c r="I34" s="158">
        <f>'[1]Podklady RZ'!I545</f>
        <v>0.22012000000000001</v>
      </c>
      <c r="J34" s="158">
        <f>'[1]Podklady RZ'!J545</f>
        <v>0.85224999999999995</v>
      </c>
      <c r="K34" s="235">
        <f>'[1]Podklady RZ'!K545</f>
        <v>0.94274999999999987</v>
      </c>
      <c r="L34" s="158">
        <f>'[1]Podklady RZ'!L545</f>
        <v>1.7575000000000001</v>
      </c>
      <c r="M34" s="236">
        <f>'[1]Podklady RZ'!M545</f>
        <v>2.3596300000000001</v>
      </c>
      <c r="N34" s="158">
        <f>'[1]Podklady RZ'!N545</f>
        <v>15.35943</v>
      </c>
      <c r="O34" s="165">
        <f>'[1]Podklady RZ'!O545</f>
        <v>7.6334129156764279E-3</v>
      </c>
      <c r="P34" s="81"/>
    </row>
    <row r="35" spans="1:16" ht="10.9"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3.5449806498826897E-2</v>
      </c>
    </row>
    <row r="40" spans="1:16">
      <c r="B40" s="1"/>
      <c r="C40" s="1"/>
      <c r="D40" s="1"/>
      <c r="M40" s="10" t="s">
        <v>219</v>
      </c>
      <c r="N40" s="84">
        <f>O8</f>
        <v>4.2960975882446739E-2</v>
      </c>
    </row>
    <row r="41" spans="1:16">
      <c r="B41" s="8"/>
      <c r="C41" s="8"/>
      <c r="D41" s="8"/>
      <c r="M41" s="10" t="s">
        <v>223</v>
      </c>
      <c r="N41" s="84">
        <f>O9</f>
        <v>3.8412351467375823E-2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{4FD31A9D-90F3-49D1-A3B4-F244531E4D22}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4FD31A9D-90F3-49D1-A3B4-F244531E4D22}">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tabColor rgb="FFFFFF00"/>
  </sheetPr>
  <dimension ref="A1:U42"/>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330</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7" t="s">
        <v>203</v>
      </c>
      <c r="F5" s="267"/>
      <c r="G5" s="267"/>
      <c r="H5" s="266" t="s">
        <v>204</v>
      </c>
      <c r="I5" s="267"/>
      <c r="J5" s="268"/>
      <c r="K5" s="266" t="s">
        <v>205</v>
      </c>
      <c r="L5" s="267"/>
      <c r="M5" s="268"/>
      <c r="N5" s="269" t="s">
        <v>218</v>
      </c>
      <c r="O5" s="276" t="s">
        <v>313</v>
      </c>
    </row>
    <row r="6" spans="1:21">
      <c r="A6" s="131"/>
      <c r="B6" s="227" t="s">
        <v>206</v>
      </c>
      <c r="C6" s="155" t="s">
        <v>207</v>
      </c>
      <c r="D6" s="228" t="s">
        <v>208</v>
      </c>
      <c r="E6" s="155" t="s">
        <v>209</v>
      </c>
      <c r="F6" s="155" t="s">
        <v>210</v>
      </c>
      <c r="G6" s="155" t="s">
        <v>211</v>
      </c>
      <c r="H6" s="227" t="s">
        <v>212</v>
      </c>
      <c r="I6" s="155" t="s">
        <v>213</v>
      </c>
      <c r="J6" s="228" t="s">
        <v>214</v>
      </c>
      <c r="K6" s="227" t="s">
        <v>215</v>
      </c>
      <c r="L6" s="155" t="s">
        <v>216</v>
      </c>
      <c r="M6" s="228" t="s">
        <v>217</v>
      </c>
      <c r="N6" s="269"/>
      <c r="O6" s="276"/>
      <c r="P6" s="10"/>
      <c r="U6" s="10"/>
    </row>
    <row r="7" spans="1:21">
      <c r="A7" s="125" t="s">
        <v>314</v>
      </c>
      <c r="B7" s="233">
        <f>'[1]Podklady RZ'!B553</f>
        <v>3723.8229999999985</v>
      </c>
      <c r="C7" s="157">
        <f>'[1]Podklady RZ'!C553</f>
        <v>3724.1529999999984</v>
      </c>
      <c r="D7" s="234">
        <f>'[1]Podklady RZ'!D553</f>
        <v>3724.1529999999984</v>
      </c>
      <c r="E7" s="157">
        <f>'[1]Podklady RZ'!E553</f>
        <v>3724.2369999999987</v>
      </c>
      <c r="F7" s="157">
        <f>'[1]Podklady RZ'!F553</f>
        <v>3724.2369999999987</v>
      </c>
      <c r="G7" s="157">
        <f>'[1]Podklady RZ'!G553</f>
        <v>3724.2369999999987</v>
      </c>
      <c r="H7" s="233">
        <f>'[1]Podklady RZ'!H553</f>
        <v>3516.8269999999993</v>
      </c>
      <c r="I7" s="157">
        <f>'[1]Podklady RZ'!I553</f>
        <v>3516.8269999999993</v>
      </c>
      <c r="J7" s="234">
        <f>'[1]Podklady RZ'!J553</f>
        <v>3516.8269999999993</v>
      </c>
      <c r="K7" s="233">
        <f>'[1]Podklady RZ'!K553</f>
        <v>3516.8269999999993</v>
      </c>
      <c r="L7" s="157">
        <f>'[1]Podklady RZ'!L553</f>
        <v>3516.8269999999993</v>
      </c>
      <c r="M7" s="234">
        <f>'[1]Podklady RZ'!M553</f>
        <v>3516.8539999999994</v>
      </c>
      <c r="N7" s="157">
        <f>'[1]Podklady RZ'!N553</f>
        <v>3516.8539999999994</v>
      </c>
      <c r="O7" s="163">
        <f>'[1]Podklady RZ'!O553</f>
        <v>9.2293143877089395E-2</v>
      </c>
      <c r="P7" s="10"/>
      <c r="U7" s="56"/>
    </row>
    <row r="8" spans="1:21">
      <c r="A8" s="125" t="s">
        <v>315</v>
      </c>
      <c r="B8" s="233">
        <f>'[1]Podklady RZ'!B554</f>
        <v>936.42424900000003</v>
      </c>
      <c r="C8" s="157">
        <f>'[1]Podklady RZ'!C554</f>
        <v>756.43817499999955</v>
      </c>
      <c r="D8" s="234">
        <f>'[1]Podklady RZ'!D554</f>
        <v>768.63031100000001</v>
      </c>
      <c r="E8" s="157">
        <f>'[1]Podklady RZ'!E554</f>
        <v>612.04364700000008</v>
      </c>
      <c r="F8" s="157">
        <f>'[1]Podklady RZ'!F554</f>
        <v>310.25478799999996</v>
      </c>
      <c r="G8" s="157">
        <f>'[1]Podklady RZ'!G554</f>
        <v>248.42957300000012</v>
      </c>
      <c r="H8" s="233">
        <f>'[1]Podklady RZ'!H554</f>
        <v>225.20850900000008</v>
      </c>
      <c r="I8" s="157">
        <f>'[1]Podklady RZ'!I554</f>
        <v>207.40522199999998</v>
      </c>
      <c r="J8" s="234">
        <f>'[1]Podklady RZ'!J554</f>
        <v>347.76942100000002</v>
      </c>
      <c r="K8" s="233">
        <f>'[1]Podklady RZ'!K554</f>
        <v>455.09534300000018</v>
      </c>
      <c r="L8" s="157">
        <f>'[1]Podklady RZ'!L554</f>
        <v>674.56595800000002</v>
      </c>
      <c r="M8" s="234">
        <f>'[1]Podklady RZ'!M554</f>
        <v>873.61557099999936</v>
      </c>
      <c r="N8" s="157">
        <f>'[1]Podklady RZ'!N554</f>
        <v>6415.8807669999997</v>
      </c>
      <c r="O8" s="163">
        <f>'[1]Podklady RZ'!O554</f>
        <v>4.2462992898331012E-2</v>
      </c>
      <c r="P8" s="10"/>
      <c r="U8" s="56"/>
    </row>
    <row r="9" spans="1:21">
      <c r="A9" s="125" t="s">
        <v>316</v>
      </c>
      <c r="B9" s="233">
        <f>'[1]Podklady RZ'!B555</f>
        <v>658.29075999999998</v>
      </c>
      <c r="C9" s="157">
        <f>'[1]Podklady RZ'!C555</f>
        <v>513.67099900000005</v>
      </c>
      <c r="D9" s="234">
        <f>'[1]Podklady RZ'!D555</f>
        <v>503.84687199999996</v>
      </c>
      <c r="E9" s="157">
        <f>'[1]Podklady RZ'!E555</f>
        <v>377.01946599999997</v>
      </c>
      <c r="F9" s="157">
        <f>'[1]Podklady RZ'!F555</f>
        <v>129.45441100000002</v>
      </c>
      <c r="G9" s="157">
        <f>'[1]Podklady RZ'!G555</f>
        <v>85.554650999999978</v>
      </c>
      <c r="H9" s="233">
        <f>'[1]Podklady RZ'!H555</f>
        <v>76.641875999999982</v>
      </c>
      <c r="I9" s="157">
        <f>'[1]Podklady RZ'!I555</f>
        <v>75.411660999999995</v>
      </c>
      <c r="J9" s="234">
        <f>'[1]Podklady RZ'!J555</f>
        <v>167.77485899999999</v>
      </c>
      <c r="K9" s="233">
        <f>'[1]Podklady RZ'!K555</f>
        <v>254.40351799999996</v>
      </c>
      <c r="L9" s="157">
        <f>'[1]Podklady RZ'!L555</f>
        <v>448.35456099999999</v>
      </c>
      <c r="M9" s="234">
        <f>'[1]Podklady RZ'!M555</f>
        <v>612.25796400000013</v>
      </c>
      <c r="N9" s="157">
        <f>'[1]Podklady RZ'!N555</f>
        <v>3902.6815980000001</v>
      </c>
      <c r="O9" s="164">
        <f>'[1]Podklady RZ'!O555</f>
        <v>4.7553090503989169E-2</v>
      </c>
      <c r="P9" s="81"/>
      <c r="U9" s="83"/>
    </row>
    <row r="10" spans="1:21">
      <c r="A10" s="128" t="s">
        <v>227</v>
      </c>
      <c r="B10" s="235">
        <f>'[1]Podklady RZ'!B556</f>
        <v>6.443918</v>
      </c>
      <c r="C10" s="158">
        <f>'[1]Podklady RZ'!C556</f>
        <v>5.1695310000000001</v>
      </c>
      <c r="D10" s="236">
        <f>'[1]Podklady RZ'!D556</f>
        <v>4.7339319999999994</v>
      </c>
      <c r="E10" s="158">
        <f>'[1]Podklady RZ'!E556</f>
        <v>3.8283390000000002</v>
      </c>
      <c r="F10" s="158">
        <f>'[1]Podklady RZ'!F556</f>
        <v>1.4323240000000002</v>
      </c>
      <c r="G10" s="158">
        <f>'[1]Podklady RZ'!G556</f>
        <v>0.68209400000000009</v>
      </c>
      <c r="H10" s="235">
        <f>'[1]Podklady RZ'!H556</f>
        <v>0.30829099999999998</v>
      </c>
      <c r="I10" s="158">
        <f>'[1]Podklady RZ'!I556</f>
        <v>0.23627799999999999</v>
      </c>
      <c r="J10" s="236">
        <f>'[1]Podklady RZ'!J556</f>
        <v>1.445319</v>
      </c>
      <c r="K10" s="235">
        <f>'[1]Podklady RZ'!K556</f>
        <v>2.641626</v>
      </c>
      <c r="L10" s="158">
        <f>'[1]Podklady RZ'!L556</f>
        <v>4.9520859999999995</v>
      </c>
      <c r="M10" s="236">
        <f>'[1]Podklady RZ'!M556</f>
        <v>6.7998880000000002</v>
      </c>
      <c r="N10" s="158">
        <f>'[1]Podklady RZ'!N556</f>
        <v>38.673625999999999</v>
      </c>
      <c r="O10" s="165">
        <f>'[1]Podklady RZ'!O556</f>
        <v>5.1188979150441931E-3</v>
      </c>
      <c r="P10" s="81"/>
      <c r="U10" s="97"/>
    </row>
    <row r="11" spans="1:21">
      <c r="A11" s="128" t="s">
        <v>228</v>
      </c>
      <c r="B11" s="235">
        <f>'[1]Podklady RZ'!B557</f>
        <v>5.8810920000000007</v>
      </c>
      <c r="C11" s="158">
        <f>'[1]Podklady RZ'!C557</f>
        <v>5.4985160000000004</v>
      </c>
      <c r="D11" s="236">
        <f>'[1]Podklady RZ'!D557</f>
        <v>5.7744020000000003</v>
      </c>
      <c r="E11" s="158">
        <f>'[1]Podklady RZ'!E557</f>
        <v>5.2323570000000013</v>
      </c>
      <c r="F11" s="158">
        <f>'[1]Podklady RZ'!F557</f>
        <v>2.8515350000000002</v>
      </c>
      <c r="G11" s="158">
        <f>'[1]Podklady RZ'!G557</f>
        <v>2.918094</v>
      </c>
      <c r="H11" s="235">
        <f>'[1]Podklady RZ'!H557</f>
        <v>2.3713679999999999</v>
      </c>
      <c r="I11" s="158">
        <f>'[1]Podklady RZ'!I557</f>
        <v>1.9598519999999999</v>
      </c>
      <c r="J11" s="236">
        <f>'[1]Podklady RZ'!J557</f>
        <v>2.4409029999999996</v>
      </c>
      <c r="K11" s="235">
        <f>'[1]Podklady RZ'!K557</f>
        <v>3.0687019999999996</v>
      </c>
      <c r="L11" s="158">
        <f>'[1]Podklady RZ'!L557</f>
        <v>4.0257689999999995</v>
      </c>
      <c r="M11" s="236">
        <f>'[1]Podklady RZ'!M557</f>
        <v>5.2883680000000002</v>
      </c>
      <c r="N11" s="158">
        <f>'[1]Podklady RZ'!N557</f>
        <v>47.310957999999992</v>
      </c>
      <c r="O11" s="165">
        <f>'[1]Podklady RZ'!O557</f>
        <v>7.8523490449741884E-2</v>
      </c>
      <c r="P11" s="81"/>
      <c r="U11" s="97"/>
    </row>
    <row r="12" spans="1:21">
      <c r="A12" s="128" t="s">
        <v>229</v>
      </c>
      <c r="B12" s="235">
        <f>'[1]Podklady RZ'!B558</f>
        <v>0.72499999999999998</v>
      </c>
      <c r="C12" s="158">
        <f>'[1]Podklady RZ'!C558</f>
        <v>0</v>
      </c>
      <c r="D12" s="236">
        <f>'[1]Podklady RZ'!D558</f>
        <v>0</v>
      </c>
      <c r="E12" s="158">
        <f>'[1]Podklady RZ'!E558</f>
        <v>0</v>
      </c>
      <c r="F12" s="158">
        <f>'[1]Podklady RZ'!F558</f>
        <v>0</v>
      </c>
      <c r="G12" s="158">
        <f>'[1]Podklady RZ'!G558</f>
        <v>0</v>
      </c>
      <c r="H12" s="235">
        <f>'[1]Podklady RZ'!H558</f>
        <v>0</v>
      </c>
      <c r="I12" s="158">
        <f>'[1]Podklady RZ'!I558</f>
        <v>0</v>
      </c>
      <c r="J12" s="236">
        <f>'[1]Podklady RZ'!J558</f>
        <v>0</v>
      </c>
      <c r="K12" s="235">
        <f>'[1]Podklady RZ'!K558</f>
        <v>0</v>
      </c>
      <c r="L12" s="158">
        <f>'[1]Podklady RZ'!L558</f>
        <v>0</v>
      </c>
      <c r="M12" s="236">
        <f>'[1]Podklady RZ'!M558</f>
        <v>0</v>
      </c>
      <c r="N12" s="158">
        <f>'[1]Podklady RZ'!N558</f>
        <v>0.72499999999999998</v>
      </c>
      <c r="O12" s="165">
        <f>'[1]Podklady RZ'!O558</f>
        <v>8.7410661648424016E-5</v>
      </c>
      <c r="P12" s="81"/>
      <c r="U12" s="97"/>
    </row>
    <row r="13" spans="1:21">
      <c r="A13" s="128" t="s">
        <v>230</v>
      </c>
      <c r="B13" s="235">
        <f>'[1]Podklady RZ'!B559</f>
        <v>2.95</v>
      </c>
      <c r="C13" s="158">
        <f>'[1]Podklady RZ'!C559</f>
        <v>3.6320000000000001</v>
      </c>
      <c r="D13" s="236">
        <f>'[1]Podklady RZ'!D559</f>
        <v>4.0810000000000004</v>
      </c>
      <c r="E13" s="158">
        <f>'[1]Podklady RZ'!E559</f>
        <v>3.9049999999999998</v>
      </c>
      <c r="F13" s="158">
        <f>'[1]Podklady RZ'!F559</f>
        <v>2.2080000000000002</v>
      </c>
      <c r="G13" s="158">
        <f>'[1]Podklady RZ'!G559</f>
        <v>1.76</v>
      </c>
      <c r="H13" s="235">
        <f>'[1]Podklady RZ'!H559</f>
        <v>1.7809999999999999</v>
      </c>
      <c r="I13" s="158">
        <f>'[1]Podklady RZ'!I559</f>
        <v>1.448</v>
      </c>
      <c r="J13" s="236">
        <f>'[1]Podklady RZ'!J559</f>
        <v>1.829</v>
      </c>
      <c r="K13" s="235">
        <f>'[1]Podklady RZ'!K559</f>
        <v>1.843</v>
      </c>
      <c r="L13" s="158">
        <f>'[1]Podklady RZ'!L559</f>
        <v>3.6720000000000002</v>
      </c>
      <c r="M13" s="236">
        <f>'[1]Podklady RZ'!M559</f>
        <v>4.01</v>
      </c>
      <c r="N13" s="158">
        <f>'[1]Podklady RZ'!N559</f>
        <v>33.119</v>
      </c>
      <c r="O13" s="165">
        <f>'[1]Podklady RZ'!O559</f>
        <v>0.59224449935865964</v>
      </c>
      <c r="P13" s="81"/>
      <c r="U13" s="97"/>
    </row>
    <row r="14" spans="1:21">
      <c r="A14" s="128" t="s">
        <v>231</v>
      </c>
      <c r="B14" s="235">
        <f>'[1]Podklady RZ'!B560</f>
        <v>0</v>
      </c>
      <c r="C14" s="158">
        <f>'[1]Podklady RZ'!C560</f>
        <v>0</v>
      </c>
      <c r="D14" s="236">
        <f>'[1]Podklady RZ'!D560</f>
        <v>0</v>
      </c>
      <c r="E14" s="158">
        <f>'[1]Podklady RZ'!E560</f>
        <v>0</v>
      </c>
      <c r="F14" s="158">
        <f>'[1]Podklady RZ'!F560</f>
        <v>0</v>
      </c>
      <c r="G14" s="158">
        <f>'[1]Podklady RZ'!G560</f>
        <v>0</v>
      </c>
      <c r="H14" s="235">
        <f>'[1]Podklady RZ'!H560</f>
        <v>0</v>
      </c>
      <c r="I14" s="158">
        <f>'[1]Podklady RZ'!I560</f>
        <v>0</v>
      </c>
      <c r="J14" s="236">
        <f>'[1]Podklady RZ'!J560</f>
        <v>0</v>
      </c>
      <c r="K14" s="235">
        <f>'[1]Podklady RZ'!K560</f>
        <v>0</v>
      </c>
      <c r="L14" s="158">
        <f>'[1]Podklady RZ'!L560</f>
        <v>0</v>
      </c>
      <c r="M14" s="236">
        <f>'[1]Podklady RZ'!M560</f>
        <v>0</v>
      </c>
      <c r="N14" s="158">
        <f>'[1]Podklady RZ'!N560</f>
        <v>0</v>
      </c>
      <c r="O14" s="165">
        <f>'[1]Podklady RZ'!O560</f>
        <v>0</v>
      </c>
      <c r="P14" s="81"/>
      <c r="U14" s="97"/>
    </row>
    <row r="15" spans="1:21">
      <c r="A15" s="128" t="s">
        <v>232</v>
      </c>
      <c r="B15" s="235">
        <f>'[1]Podklady RZ'!B561</f>
        <v>0</v>
      </c>
      <c r="C15" s="158">
        <f>'[1]Podklady RZ'!C561</f>
        <v>0</v>
      </c>
      <c r="D15" s="236">
        <f>'[1]Podklady RZ'!D561</f>
        <v>0</v>
      </c>
      <c r="E15" s="158">
        <f>'[1]Podklady RZ'!E561</f>
        <v>0</v>
      </c>
      <c r="F15" s="158">
        <f>'[1]Podklady RZ'!F561</f>
        <v>0</v>
      </c>
      <c r="G15" s="158">
        <f>'[1]Podklady RZ'!G561</f>
        <v>0</v>
      </c>
      <c r="H15" s="235">
        <f>'[1]Podklady RZ'!H561</f>
        <v>0</v>
      </c>
      <c r="I15" s="158">
        <f>'[1]Podklady RZ'!I561</f>
        <v>0</v>
      </c>
      <c r="J15" s="236">
        <f>'[1]Podklady RZ'!J561</f>
        <v>0</v>
      </c>
      <c r="K15" s="235">
        <f>'[1]Podklady RZ'!K561</f>
        <v>0</v>
      </c>
      <c r="L15" s="158">
        <f>'[1]Podklady RZ'!L561</f>
        <v>0</v>
      </c>
      <c r="M15" s="236">
        <f>'[1]Podklady RZ'!M561</f>
        <v>0</v>
      </c>
      <c r="N15" s="158">
        <f>'[1]Podklady RZ'!N561</f>
        <v>0</v>
      </c>
      <c r="O15" s="165">
        <f>'[1]Podklady RZ'!O561</f>
        <v>0</v>
      </c>
      <c r="P15" s="81"/>
      <c r="U15" s="97"/>
    </row>
    <row r="16" spans="1:21">
      <c r="A16" s="128" t="s">
        <v>233</v>
      </c>
      <c r="B16" s="235">
        <f>'[1]Podklady RZ'!B562</f>
        <v>570.76815099999999</v>
      </c>
      <c r="C16" s="158">
        <f>'[1]Podklady RZ'!C562</f>
        <v>440.19753900000001</v>
      </c>
      <c r="D16" s="236">
        <f>'[1]Podklady RZ'!D562</f>
        <v>437.73326999999995</v>
      </c>
      <c r="E16" s="158">
        <f>'[1]Podklady RZ'!E562</f>
        <v>322.078217</v>
      </c>
      <c r="F16" s="158">
        <f>'[1]Podklady RZ'!F562</f>
        <v>103.57471700000001</v>
      </c>
      <c r="G16" s="158">
        <f>'[1]Podklady RZ'!G562</f>
        <v>66.037845999999988</v>
      </c>
      <c r="H16" s="235">
        <f>'[1]Podklady RZ'!H562</f>
        <v>59.647604000000001</v>
      </c>
      <c r="I16" s="158">
        <f>'[1]Podklady RZ'!I562</f>
        <v>59.700832000000005</v>
      </c>
      <c r="J16" s="236">
        <f>'[1]Podklady RZ'!J562</f>
        <v>140.37249499999999</v>
      </c>
      <c r="K16" s="235">
        <f>'[1]Podklady RZ'!K562</f>
        <v>215.35423299999997</v>
      </c>
      <c r="L16" s="158">
        <f>'[1]Podklady RZ'!L562</f>
        <v>385.98328900000001</v>
      </c>
      <c r="M16" s="236">
        <f>'[1]Podklady RZ'!M562</f>
        <v>528.07909000000006</v>
      </c>
      <c r="N16" s="158">
        <f>'[1]Podklady RZ'!N562</f>
        <v>3329.5272830000004</v>
      </c>
      <c r="O16" s="165">
        <f>'[1]Podklady RZ'!O562</f>
        <v>9.1693443797193699E-2</v>
      </c>
      <c r="P16" s="81"/>
      <c r="U16" s="97"/>
    </row>
    <row r="17" spans="1:21">
      <c r="A17" s="128" t="s">
        <v>234</v>
      </c>
      <c r="B17" s="235">
        <f>'[1]Podklady RZ'!B563</f>
        <v>0</v>
      </c>
      <c r="C17" s="158">
        <f>'[1]Podklady RZ'!C563</f>
        <v>0</v>
      </c>
      <c r="D17" s="236">
        <f>'[1]Podklady RZ'!D563</f>
        <v>0</v>
      </c>
      <c r="E17" s="158">
        <f>'[1]Podklady RZ'!E563</f>
        <v>0</v>
      </c>
      <c r="F17" s="158">
        <f>'[1]Podklady RZ'!F563</f>
        <v>0</v>
      </c>
      <c r="G17" s="158">
        <f>'[1]Podklady RZ'!G563</f>
        <v>0</v>
      </c>
      <c r="H17" s="235">
        <f>'[1]Podklady RZ'!H563</f>
        <v>0</v>
      </c>
      <c r="I17" s="158">
        <f>'[1]Podklady RZ'!I563</f>
        <v>0</v>
      </c>
      <c r="J17" s="236">
        <f>'[1]Podklady RZ'!J563</f>
        <v>0</v>
      </c>
      <c r="K17" s="235">
        <f>'[1]Podklady RZ'!K563</f>
        <v>0</v>
      </c>
      <c r="L17" s="158">
        <f>'[1]Podklady RZ'!L563</f>
        <v>0</v>
      </c>
      <c r="M17" s="236">
        <f>'[1]Podklady RZ'!M563</f>
        <v>0</v>
      </c>
      <c r="N17" s="158">
        <f>'[1]Podklady RZ'!N563</f>
        <v>0</v>
      </c>
      <c r="O17" s="165">
        <f>'[1]Podklady RZ'!O563</f>
        <v>0</v>
      </c>
      <c r="P17" s="81"/>
      <c r="U17" s="97"/>
    </row>
    <row r="18" spans="1:21">
      <c r="A18" s="128" t="s">
        <v>235</v>
      </c>
      <c r="B18" s="235">
        <f>'[1]Podklady RZ'!B564</f>
        <v>0</v>
      </c>
      <c r="C18" s="158">
        <f>'[1]Podklady RZ'!C564</f>
        <v>0</v>
      </c>
      <c r="D18" s="236">
        <f>'[1]Podklady RZ'!D564</f>
        <v>0</v>
      </c>
      <c r="E18" s="158">
        <f>'[1]Podklady RZ'!E564</f>
        <v>0</v>
      </c>
      <c r="F18" s="158">
        <f>'[1]Podklady RZ'!F564</f>
        <v>0</v>
      </c>
      <c r="G18" s="158">
        <f>'[1]Podklady RZ'!G564</f>
        <v>0</v>
      </c>
      <c r="H18" s="235">
        <f>'[1]Podklady RZ'!H564</f>
        <v>0</v>
      </c>
      <c r="I18" s="158">
        <f>'[1]Podklady RZ'!I564</f>
        <v>0</v>
      </c>
      <c r="J18" s="236">
        <f>'[1]Podklady RZ'!J564</f>
        <v>0</v>
      </c>
      <c r="K18" s="235">
        <f>'[1]Podklady RZ'!K564</f>
        <v>0</v>
      </c>
      <c r="L18" s="158">
        <f>'[1]Podklady RZ'!L564</f>
        <v>0</v>
      </c>
      <c r="M18" s="236">
        <f>'[1]Podklady RZ'!M564</f>
        <v>0</v>
      </c>
      <c r="N18" s="158">
        <f>'[1]Podklady RZ'!N564</f>
        <v>0</v>
      </c>
      <c r="O18" s="165">
        <f>'[1]Podklady RZ'!O564</f>
        <v>0</v>
      </c>
      <c r="P18" s="81"/>
      <c r="U18" s="97"/>
    </row>
    <row r="19" spans="1:21">
      <c r="A19" s="128" t="s">
        <v>236</v>
      </c>
      <c r="B19" s="235">
        <f>'[1]Podklady RZ'!B565</f>
        <v>4.1289999999999996</v>
      </c>
      <c r="C19" s="158">
        <f>'[1]Podklady RZ'!C565</f>
        <v>4.3860000000000001</v>
      </c>
      <c r="D19" s="236">
        <f>'[1]Podklady RZ'!D565</f>
        <v>4.7469999999999999</v>
      </c>
      <c r="E19" s="158">
        <f>'[1]Podklady RZ'!E565</f>
        <v>3.2679999999999998</v>
      </c>
      <c r="F19" s="158">
        <f>'[1]Podklady RZ'!F565</f>
        <v>1.274</v>
      </c>
      <c r="G19" s="158">
        <f>'[1]Podklady RZ'!G565</f>
        <v>1.198</v>
      </c>
      <c r="H19" s="235">
        <f>'[1]Podklady RZ'!H565</f>
        <v>0.76400000000000001</v>
      </c>
      <c r="I19" s="158">
        <f>'[1]Podklady RZ'!I565</f>
        <v>0.48</v>
      </c>
      <c r="J19" s="236">
        <f>'[1]Podklady RZ'!J565</f>
        <v>0.76100000000000001</v>
      </c>
      <c r="K19" s="235">
        <f>'[1]Podklady RZ'!K565</f>
        <v>1.0620000000000001</v>
      </c>
      <c r="L19" s="158">
        <f>'[1]Podklady RZ'!L565</f>
        <v>1.976</v>
      </c>
      <c r="M19" s="236">
        <f>'[1]Podklady RZ'!M565</f>
        <v>2.5409999999999999</v>
      </c>
      <c r="N19" s="158">
        <f>'[1]Podklady RZ'!N565</f>
        <v>26.586000000000002</v>
      </c>
      <c r="O19" s="165">
        <f>'[1]Podklady RZ'!O565</f>
        <v>3.2322866379243607E-2</v>
      </c>
      <c r="P19" s="81"/>
      <c r="U19" s="97"/>
    </row>
    <row r="20" spans="1:21">
      <c r="A20" s="128" t="s">
        <v>237</v>
      </c>
      <c r="B20" s="235">
        <f>'[1]Podklady RZ'!B566</f>
        <v>0</v>
      </c>
      <c r="C20" s="158">
        <f>'[1]Podklady RZ'!C566</f>
        <v>0</v>
      </c>
      <c r="D20" s="236">
        <f>'[1]Podklady RZ'!D566</f>
        <v>0</v>
      </c>
      <c r="E20" s="158">
        <f>'[1]Podklady RZ'!E566</f>
        <v>0</v>
      </c>
      <c r="F20" s="158">
        <f>'[1]Podklady RZ'!F566</f>
        <v>0</v>
      </c>
      <c r="G20" s="158">
        <f>'[1]Podklady RZ'!G566</f>
        <v>0</v>
      </c>
      <c r="H20" s="235">
        <f>'[1]Podklady RZ'!H566</f>
        <v>0</v>
      </c>
      <c r="I20" s="158">
        <f>'[1]Podklady RZ'!I566</f>
        <v>0</v>
      </c>
      <c r="J20" s="236">
        <f>'[1]Podklady RZ'!J566</f>
        <v>0</v>
      </c>
      <c r="K20" s="235">
        <f>'[1]Podklady RZ'!K566</f>
        <v>0</v>
      </c>
      <c r="L20" s="158">
        <f>'[1]Podklady RZ'!L566</f>
        <v>0</v>
      </c>
      <c r="M20" s="236">
        <f>'[1]Podklady RZ'!M566</f>
        <v>0</v>
      </c>
      <c r="N20" s="158">
        <f>'[1]Podklady RZ'!N566</f>
        <v>0</v>
      </c>
      <c r="O20" s="165">
        <f>'[1]Podklady RZ'!O566</f>
        <v>0</v>
      </c>
      <c r="P20" s="81"/>
      <c r="U20" s="97"/>
    </row>
    <row r="21" spans="1:21">
      <c r="A21" s="128" t="s">
        <v>238</v>
      </c>
      <c r="B21" s="235">
        <f>'[1]Podklady RZ'!B567</f>
        <v>0</v>
      </c>
      <c r="C21" s="158">
        <f>'[1]Podklady RZ'!C567</f>
        <v>0</v>
      </c>
      <c r="D21" s="236">
        <f>'[1]Podklady RZ'!D567</f>
        <v>0</v>
      </c>
      <c r="E21" s="158">
        <f>'[1]Podklady RZ'!E567</f>
        <v>0</v>
      </c>
      <c r="F21" s="158">
        <f>'[1]Podklady RZ'!F567</f>
        <v>0</v>
      </c>
      <c r="G21" s="158">
        <f>'[1]Podklady RZ'!G567</f>
        <v>0</v>
      </c>
      <c r="H21" s="235">
        <f>'[1]Podklady RZ'!H567</f>
        <v>0</v>
      </c>
      <c r="I21" s="158">
        <f>'[1]Podklady RZ'!I567</f>
        <v>0</v>
      </c>
      <c r="J21" s="236">
        <f>'[1]Podklady RZ'!J567</f>
        <v>0</v>
      </c>
      <c r="K21" s="235">
        <f>'[1]Podklady RZ'!K567</f>
        <v>0</v>
      </c>
      <c r="L21" s="158">
        <f>'[1]Podklady RZ'!L567</f>
        <v>0</v>
      </c>
      <c r="M21" s="236">
        <f>'[1]Podklady RZ'!M567</f>
        <v>0</v>
      </c>
      <c r="N21" s="158">
        <f>'[1]Podklady RZ'!N567</f>
        <v>0</v>
      </c>
      <c r="O21" s="165">
        <f>'[1]Podklady RZ'!O567</f>
        <v>0</v>
      </c>
      <c r="P21" s="81"/>
      <c r="U21" s="97"/>
    </row>
    <row r="22" spans="1:21">
      <c r="A22" s="128" t="s">
        <v>239</v>
      </c>
      <c r="B22" s="235">
        <f>'[1]Podklady RZ'!B568</f>
        <v>0</v>
      </c>
      <c r="C22" s="158">
        <f>'[1]Podklady RZ'!C568</f>
        <v>0</v>
      </c>
      <c r="D22" s="236">
        <f>'[1]Podklady RZ'!D568</f>
        <v>0</v>
      </c>
      <c r="E22" s="158">
        <f>'[1]Podklady RZ'!E568</f>
        <v>0</v>
      </c>
      <c r="F22" s="158">
        <f>'[1]Podklady RZ'!F568</f>
        <v>0</v>
      </c>
      <c r="G22" s="158">
        <f>'[1]Podklady RZ'!G568</f>
        <v>0</v>
      </c>
      <c r="H22" s="235">
        <f>'[1]Podklady RZ'!H568</f>
        <v>0</v>
      </c>
      <c r="I22" s="158">
        <f>'[1]Podklady RZ'!I568</f>
        <v>0</v>
      </c>
      <c r="J22" s="236">
        <f>'[1]Podklady RZ'!J568</f>
        <v>0</v>
      </c>
      <c r="K22" s="235">
        <f>'[1]Podklady RZ'!K568</f>
        <v>0</v>
      </c>
      <c r="L22" s="158">
        <f>'[1]Podklady RZ'!L568</f>
        <v>0</v>
      </c>
      <c r="M22" s="236">
        <f>'[1]Podklady RZ'!M568</f>
        <v>0</v>
      </c>
      <c r="N22" s="158">
        <f>'[1]Podklady RZ'!N568</f>
        <v>0</v>
      </c>
      <c r="O22" s="165">
        <f>'[1]Podklady RZ'!O568</f>
        <v>0</v>
      </c>
      <c r="P22" s="81"/>
      <c r="U22" s="97"/>
    </row>
    <row r="23" spans="1:21">
      <c r="A23" s="128" t="s">
        <v>240</v>
      </c>
      <c r="B23" s="235">
        <f>'[1]Podklady RZ'!B569</f>
        <v>0</v>
      </c>
      <c r="C23" s="158">
        <f>'[1]Podklady RZ'!C569</f>
        <v>0</v>
      </c>
      <c r="D23" s="236">
        <f>'[1]Podklady RZ'!D569</f>
        <v>0</v>
      </c>
      <c r="E23" s="158">
        <f>'[1]Podklady RZ'!E569</f>
        <v>0</v>
      </c>
      <c r="F23" s="158">
        <f>'[1]Podklady RZ'!F569</f>
        <v>0</v>
      </c>
      <c r="G23" s="158">
        <f>'[1]Podklady RZ'!G569</f>
        <v>0</v>
      </c>
      <c r="H23" s="235">
        <f>'[1]Podklady RZ'!H569</f>
        <v>0</v>
      </c>
      <c r="I23" s="158">
        <f>'[1]Podklady RZ'!I569</f>
        <v>0</v>
      </c>
      <c r="J23" s="236">
        <f>'[1]Podklady RZ'!J569</f>
        <v>0</v>
      </c>
      <c r="K23" s="235">
        <f>'[1]Podklady RZ'!K569</f>
        <v>0</v>
      </c>
      <c r="L23" s="158">
        <f>'[1]Podklady RZ'!L569</f>
        <v>0</v>
      </c>
      <c r="M23" s="236">
        <f>'[1]Podklady RZ'!M569</f>
        <v>0</v>
      </c>
      <c r="N23" s="158">
        <f>'[1]Podklady RZ'!N569</f>
        <v>0</v>
      </c>
      <c r="O23" s="165">
        <f>'[1]Podklady RZ'!O569</f>
        <v>0</v>
      </c>
      <c r="P23" s="81"/>
      <c r="U23" s="97"/>
    </row>
    <row r="24" spans="1:21">
      <c r="A24" s="128" t="s">
        <v>241</v>
      </c>
      <c r="B24" s="235">
        <f>'[1]Podklady RZ'!B570</f>
        <v>1.8687000000000002E-2</v>
      </c>
      <c r="C24" s="158">
        <f>'[1]Podklady RZ'!C570</f>
        <v>3.1216000000000001E-2</v>
      </c>
      <c r="D24" s="236">
        <f>'[1]Podklady RZ'!D570</f>
        <v>2.9161000000000003E-2</v>
      </c>
      <c r="E24" s="158">
        <f>'[1]Podklady RZ'!E570</f>
        <v>2.9807E-2</v>
      </c>
      <c r="F24" s="158">
        <f>'[1]Podklady RZ'!F570</f>
        <v>2.0715000000000001E-2</v>
      </c>
      <c r="G24" s="158">
        <f>'[1]Podklady RZ'!G570</f>
        <v>2.1144E-2</v>
      </c>
      <c r="H24" s="235">
        <f>'[1]Podklady RZ'!H570</f>
        <v>2.3161999999999999E-2</v>
      </c>
      <c r="I24" s="158">
        <f>'[1]Podklady RZ'!I570</f>
        <v>2.2520999999999999E-2</v>
      </c>
      <c r="J24" s="236">
        <f>'[1]Podklady RZ'!J570</f>
        <v>2.6813E-2</v>
      </c>
      <c r="K24" s="235">
        <f>'[1]Podklady RZ'!K570</f>
        <v>3.5497999999999995E-2</v>
      </c>
      <c r="L24" s="158">
        <f>'[1]Podklady RZ'!L570</f>
        <v>3.2378999999999998E-2</v>
      </c>
      <c r="M24" s="236">
        <f>'[1]Podklady RZ'!M570</f>
        <v>3.5820999999999999E-2</v>
      </c>
      <c r="N24" s="158">
        <f>'[1]Podklady RZ'!N570</f>
        <v>0.32692399999999999</v>
      </c>
      <c r="O24" s="165">
        <f>'[1]Podklady RZ'!O570</f>
        <v>5.7027305572043818E-4</v>
      </c>
      <c r="P24" s="81"/>
      <c r="U24" s="97"/>
    </row>
    <row r="25" spans="1:21">
      <c r="A25" s="128" t="s">
        <v>242</v>
      </c>
      <c r="B25" s="235">
        <f>'[1]Podklady RZ'!B571</f>
        <v>67.374911999999995</v>
      </c>
      <c r="C25" s="158">
        <f>'[1]Podklady RZ'!C571</f>
        <v>54.756197</v>
      </c>
      <c r="D25" s="236">
        <f>'[1]Podklady RZ'!D571</f>
        <v>46.748107000000012</v>
      </c>
      <c r="E25" s="158">
        <f>'[1]Podklady RZ'!E571</f>
        <v>38.677745999999999</v>
      </c>
      <c r="F25" s="158">
        <f>'[1]Podklady RZ'!F571</f>
        <v>18.093120000000003</v>
      </c>
      <c r="G25" s="158">
        <f>'[1]Podklady RZ'!G571</f>
        <v>12.937472999999999</v>
      </c>
      <c r="H25" s="235">
        <f>'[1]Podklady RZ'!H571</f>
        <v>11.746450999999999</v>
      </c>
      <c r="I25" s="158">
        <f>'[1]Podklady RZ'!I571</f>
        <v>11.564178</v>
      </c>
      <c r="J25" s="236">
        <f>'[1]Podklady RZ'!J571</f>
        <v>20.899329000000002</v>
      </c>
      <c r="K25" s="235">
        <f>'[1]Podklady RZ'!K571</f>
        <v>30.398459000000003</v>
      </c>
      <c r="L25" s="158">
        <f>'[1]Podklady RZ'!L571</f>
        <v>47.713037999999997</v>
      </c>
      <c r="M25" s="236">
        <f>'[1]Podklady RZ'!M571</f>
        <v>65.503797000000006</v>
      </c>
      <c r="N25" s="158">
        <f>'[1]Podklady RZ'!N571</f>
        <v>426.41280700000004</v>
      </c>
      <c r="O25" s="165">
        <f>'[1]Podklady RZ'!O571</f>
        <v>1.9734863687247525E-2</v>
      </c>
      <c r="P25" s="81"/>
      <c r="U25" s="78"/>
    </row>
    <row r="26" spans="1:21" ht="13.5" customHeight="1">
      <c r="A26" s="126" t="s">
        <v>331</v>
      </c>
      <c r="B26" s="233">
        <f>'[1]Podklady RZ'!B572</f>
        <v>-179.04560000000001</v>
      </c>
      <c r="C26" s="157">
        <f>'[1]Podklady RZ'!C572</f>
        <v>-138.65570000000002</v>
      </c>
      <c r="D26" s="234">
        <f>'[1]Podklady RZ'!D572</f>
        <v>-137.21350000000001</v>
      </c>
      <c r="E26" s="157">
        <f>'[1]Podklady RZ'!E572</f>
        <v>-105.47670000000001</v>
      </c>
      <c r="F26" s="157">
        <f>'[1]Podklady RZ'!F572</f>
        <v>-33.387399999999992</v>
      </c>
      <c r="G26" s="157">
        <f>'[1]Podklady RZ'!G572</f>
        <v>-21.988399999999999</v>
      </c>
      <c r="H26" s="233">
        <f>'[1]Podklady RZ'!H572</f>
        <v>-21.392899999999997</v>
      </c>
      <c r="I26" s="157">
        <f>'[1]Podklady RZ'!I572</f>
        <v>-20.745900000000002</v>
      </c>
      <c r="J26" s="234">
        <f>'[1]Podklady RZ'!J572</f>
        <v>-49.814599999999999</v>
      </c>
      <c r="K26" s="233">
        <f>'[1]Podklady RZ'!K572</f>
        <v>-74.716899999999995</v>
      </c>
      <c r="L26" s="157">
        <f>'[1]Podklady RZ'!L572</f>
        <v>-125.10809999999999</v>
      </c>
      <c r="M26" s="234">
        <f>'[1]Podklady RZ'!M572</f>
        <v>-166.31220000000002</v>
      </c>
      <c r="N26" s="157">
        <f>'[1]Podklady RZ'!N572</f>
        <v>-1073.8579000000002</v>
      </c>
      <c r="O26" s="164"/>
      <c r="P26" s="10"/>
      <c r="U26" s="8"/>
    </row>
    <row r="27" spans="1:21" ht="13.5" customHeight="1">
      <c r="A27" s="126" t="s">
        <v>318</v>
      </c>
      <c r="B27" s="233">
        <f>'[1]Podklady RZ'!B573</f>
        <v>468.95502999999997</v>
      </c>
      <c r="C27" s="157">
        <f>'[1]Podklady RZ'!C573</f>
        <v>367.06937599999998</v>
      </c>
      <c r="D27" s="234">
        <f>'[1]Podklady RZ'!D573</f>
        <v>359.99184500000001</v>
      </c>
      <c r="E27" s="157">
        <f>'[1]Podklady RZ'!E573</f>
        <v>263.77911700000004</v>
      </c>
      <c r="F27" s="157">
        <f>'[1]Podklady RZ'!F573</f>
        <v>90.935095000000018</v>
      </c>
      <c r="G27" s="157">
        <f>'[1]Podklady RZ'!G573</f>
        <v>60.043434000000005</v>
      </c>
      <c r="H27" s="233">
        <f>'[1]Podklady RZ'!H573</f>
        <v>51.334631000000002</v>
      </c>
      <c r="I27" s="157">
        <f>'[1]Podklady RZ'!I573</f>
        <v>50.815443000000009</v>
      </c>
      <c r="J27" s="234">
        <f>'[1]Podklady RZ'!J573</f>
        <v>113.451768</v>
      </c>
      <c r="K27" s="233">
        <f>'[1]Podklady RZ'!K573</f>
        <v>173.00498699999997</v>
      </c>
      <c r="L27" s="157">
        <f>'[1]Podklady RZ'!L573</f>
        <v>315.042033</v>
      </c>
      <c r="M27" s="234">
        <f>'[1]Podklady RZ'!M573</f>
        <v>433.66564699999992</v>
      </c>
      <c r="N27" s="157">
        <f>'[1]Podklady RZ'!N573</f>
        <v>2748.0884059999998</v>
      </c>
      <c r="O27" s="164">
        <f>'[1]Podklady RZ'!O573</f>
        <v>3.6743187298275116E-2</v>
      </c>
      <c r="P27" s="10"/>
      <c r="U27" s="8"/>
    </row>
    <row r="28" spans="1:21" ht="12.75" customHeight="1">
      <c r="A28" s="128" t="s">
        <v>301</v>
      </c>
      <c r="B28" s="235">
        <f>'[1]Podklady RZ'!B574</f>
        <v>71.263782999999989</v>
      </c>
      <c r="C28" s="158">
        <f>'[1]Podklady RZ'!C574</f>
        <v>55.753160000000008</v>
      </c>
      <c r="D28" s="236">
        <f>'[1]Podklady RZ'!D574</f>
        <v>57.149322000000005</v>
      </c>
      <c r="E28" s="158">
        <f>'[1]Podklady RZ'!E574</f>
        <v>39.519458</v>
      </c>
      <c r="F28" s="158">
        <f>'[1]Podklady RZ'!F574</f>
        <v>15.327566999999998</v>
      </c>
      <c r="G28" s="158">
        <f>'[1]Podklady RZ'!G574</f>
        <v>9.4444560000000024</v>
      </c>
      <c r="H28" s="235">
        <f>'[1]Podklady RZ'!H574</f>
        <v>6.0828960000000007</v>
      </c>
      <c r="I28" s="158">
        <f>'[1]Podklady RZ'!I574</f>
        <v>6.696726</v>
      </c>
      <c r="J28" s="236">
        <f>'[1]Podklady RZ'!J574</f>
        <v>16.320292999999999</v>
      </c>
      <c r="K28" s="235">
        <f>'[1]Podklady RZ'!K574</f>
        <v>24.799593000000002</v>
      </c>
      <c r="L28" s="158">
        <f>'[1]Podklady RZ'!L574</f>
        <v>45.690106999999998</v>
      </c>
      <c r="M28" s="236">
        <f>'[1]Podklady RZ'!M574</f>
        <v>62.559626000000002</v>
      </c>
      <c r="N28" s="158">
        <f>'[1]Podklady RZ'!N574</f>
        <v>410.606987</v>
      </c>
      <c r="O28" s="165">
        <f>'[1]Podklady RZ'!O574</f>
        <v>2.0075773024159707E-2</v>
      </c>
      <c r="P28" s="81"/>
      <c r="U28" s="8"/>
    </row>
    <row r="29" spans="1:21" ht="12.75" customHeight="1">
      <c r="A29" s="128" t="s">
        <v>302</v>
      </c>
      <c r="B29" s="235">
        <f>'[1]Podklady RZ'!B575</f>
        <v>2.2968999999999999</v>
      </c>
      <c r="C29" s="158">
        <f>'[1]Podklady RZ'!C575</f>
        <v>2.5459999999999998</v>
      </c>
      <c r="D29" s="236">
        <f>'[1]Podklady RZ'!D575</f>
        <v>3.5781999999999998</v>
      </c>
      <c r="E29" s="158">
        <f>'[1]Podklady RZ'!E575</f>
        <v>2.7435999999999998</v>
      </c>
      <c r="F29" s="158">
        <f>'[1]Podklady RZ'!F575</f>
        <v>1.2814000000000001</v>
      </c>
      <c r="G29" s="158">
        <f>'[1]Podklady RZ'!G575</f>
        <v>1.0817000000000001</v>
      </c>
      <c r="H29" s="235">
        <f>'[1]Podklady RZ'!H575</f>
        <v>0.87529999999999997</v>
      </c>
      <c r="I29" s="158">
        <f>'[1]Podklady RZ'!I575</f>
        <v>0.68870000000000009</v>
      </c>
      <c r="J29" s="236">
        <f>'[1]Podklady RZ'!J575</f>
        <v>1.3329</v>
      </c>
      <c r="K29" s="235">
        <f>'[1]Podklady RZ'!K575</f>
        <v>1.2934999999999999</v>
      </c>
      <c r="L29" s="158">
        <f>'[1]Podklady RZ'!L575</f>
        <v>2.3708</v>
      </c>
      <c r="M29" s="236">
        <f>'[1]Podklady RZ'!M575</f>
        <v>3.0073050000000001</v>
      </c>
      <c r="N29" s="158">
        <f>'[1]Podklady RZ'!N575</f>
        <v>23.096304999999994</v>
      </c>
      <c r="O29" s="165">
        <f>'[1]Podklady RZ'!O575</f>
        <v>1.3282221555316075E-2</v>
      </c>
      <c r="P29" s="81"/>
      <c r="U29" s="8"/>
    </row>
    <row r="30" spans="1:21" ht="12.75" customHeight="1">
      <c r="A30" s="128" t="s">
        <v>303</v>
      </c>
      <c r="B30" s="235">
        <f>'[1]Podklady RZ'!B576</f>
        <v>10.631080000000001</v>
      </c>
      <c r="C30" s="158">
        <f>'[1]Podklady RZ'!C576</f>
        <v>8.3515699999999988</v>
      </c>
      <c r="D30" s="236">
        <f>'[1]Podklady RZ'!D576</f>
        <v>7.7925500000000003</v>
      </c>
      <c r="E30" s="158">
        <f>'[1]Podklady RZ'!E576</f>
        <v>5.5141999999999998</v>
      </c>
      <c r="F30" s="158">
        <f>'[1]Podklady RZ'!F576</f>
        <v>1.0692000000000002</v>
      </c>
      <c r="G30" s="158">
        <f>'[1]Podklady RZ'!G576</f>
        <v>0.44669999999999999</v>
      </c>
      <c r="H30" s="235">
        <f>'[1]Podklady RZ'!H576</f>
        <v>0.4178</v>
      </c>
      <c r="I30" s="158">
        <f>'[1]Podklady RZ'!I576</f>
        <v>0.41455999999999998</v>
      </c>
      <c r="J30" s="236">
        <f>'[1]Podklady RZ'!J576</f>
        <v>1.7915999999999999</v>
      </c>
      <c r="K30" s="235">
        <f>'[1]Podklady RZ'!K576</f>
        <v>3.2922599999999997</v>
      </c>
      <c r="L30" s="158">
        <f>'[1]Podklady RZ'!L576</f>
        <v>6.8506800000000005</v>
      </c>
      <c r="M30" s="236">
        <f>'[1]Podklady RZ'!M576</f>
        <v>10.307346000000001</v>
      </c>
      <c r="N30" s="158">
        <f>'[1]Podklady RZ'!N576</f>
        <v>56.879546000000012</v>
      </c>
      <c r="O30" s="165">
        <f>'[1]Podklady RZ'!O576</f>
        <v>9.5055561129196053E-2</v>
      </c>
      <c r="P30" s="81"/>
      <c r="U30" s="8"/>
    </row>
    <row r="31" spans="1:21" ht="12.75" customHeight="1">
      <c r="A31" s="128" t="s">
        <v>304</v>
      </c>
      <c r="B31" s="235">
        <f>'[1]Podklady RZ'!B577</f>
        <v>4.9586710000000007</v>
      </c>
      <c r="C31" s="158">
        <f>'[1]Podklady RZ'!C577</f>
        <v>3.6366460000000003</v>
      </c>
      <c r="D31" s="236">
        <f>'[1]Podklady RZ'!D577</f>
        <v>3.1331979999999997</v>
      </c>
      <c r="E31" s="158">
        <f>'[1]Podklady RZ'!E577</f>
        <v>2.0905460000000002</v>
      </c>
      <c r="F31" s="158">
        <f>'[1]Podklady RZ'!F577</f>
        <v>0.464341</v>
      </c>
      <c r="G31" s="158">
        <f>'[1]Podklady RZ'!G577</f>
        <v>0.26523699999999995</v>
      </c>
      <c r="H31" s="235">
        <f>'[1]Podklady RZ'!H577</f>
        <v>0.172239</v>
      </c>
      <c r="I31" s="158">
        <f>'[1]Podklady RZ'!I577</f>
        <v>0.15843700000000002</v>
      </c>
      <c r="J31" s="236">
        <f>'[1]Podklady RZ'!J577</f>
        <v>0.65966800000000003</v>
      </c>
      <c r="K31" s="235">
        <f>'[1]Podklady RZ'!K577</f>
        <v>1.0146459999999999</v>
      </c>
      <c r="L31" s="158">
        <f>'[1]Podklady RZ'!L577</f>
        <v>2.0742229999999999</v>
      </c>
      <c r="M31" s="236">
        <f>'[1]Podklady RZ'!M577</f>
        <v>3.6114639999999998</v>
      </c>
      <c r="N31" s="158">
        <f>'[1]Podklady RZ'!N577</f>
        <v>22.239316000000002</v>
      </c>
      <c r="O31" s="165">
        <f>'[1]Podklady RZ'!O577</f>
        <v>0.10766333734988671</v>
      </c>
      <c r="P31" s="81"/>
    </row>
    <row r="32" spans="1:21">
      <c r="A32" s="128" t="s">
        <v>305</v>
      </c>
      <c r="B32" s="235">
        <f>'[1]Podklady RZ'!B578</f>
        <v>5.5176699999999999</v>
      </c>
      <c r="C32" s="158">
        <f>'[1]Podklady RZ'!C578</f>
        <v>5.2070699999999999</v>
      </c>
      <c r="D32" s="236">
        <f>'[1]Podklady RZ'!D578</f>
        <v>5.4716000000000005</v>
      </c>
      <c r="E32" s="158">
        <f>'[1]Podklady RZ'!E578</f>
        <v>4.9567600000000001</v>
      </c>
      <c r="F32" s="158">
        <f>'[1]Podklady RZ'!F578</f>
        <v>2.46313</v>
      </c>
      <c r="G32" s="158">
        <f>'[1]Podklady RZ'!G578</f>
        <v>2.6173399999999996</v>
      </c>
      <c r="H32" s="235">
        <f>'[1]Podklady RZ'!H578</f>
        <v>2.04636</v>
      </c>
      <c r="I32" s="158">
        <f>'[1]Podklady RZ'!I578</f>
        <v>1.71269</v>
      </c>
      <c r="J32" s="236">
        <f>'[1]Podklady RZ'!J578</f>
        <v>1.9572000000000001</v>
      </c>
      <c r="K32" s="235">
        <f>'[1]Podklady RZ'!K578</f>
        <v>2.5871399999999998</v>
      </c>
      <c r="L32" s="158">
        <f>'[1]Podklady RZ'!L578</f>
        <v>3.4364599999999998</v>
      </c>
      <c r="M32" s="236">
        <f>'[1]Podklady RZ'!M578</f>
        <v>4.5448399999999998</v>
      </c>
      <c r="N32" s="158">
        <f>'[1]Podklady RZ'!N578</f>
        <v>42.518259999999991</v>
      </c>
      <c r="O32" s="165">
        <f>'[1]Podklady RZ'!O578</f>
        <v>0.10946187867751879</v>
      </c>
      <c r="P32" s="81"/>
    </row>
    <row r="33" spans="1:16">
      <c r="A33" s="128" t="s">
        <v>306</v>
      </c>
      <c r="B33" s="235">
        <f>'[1]Podklady RZ'!B579</f>
        <v>202.46608199999997</v>
      </c>
      <c r="C33" s="158">
        <f>'[1]Podklady RZ'!C579</f>
        <v>157.39199499999998</v>
      </c>
      <c r="D33" s="236">
        <f>'[1]Podklady RZ'!D579</f>
        <v>152.02538799999999</v>
      </c>
      <c r="E33" s="158">
        <f>'[1]Podklady RZ'!E579</f>
        <v>115.09544</v>
      </c>
      <c r="F33" s="158">
        <f>'[1]Podklady RZ'!F579</f>
        <v>44.221248000000017</v>
      </c>
      <c r="G33" s="158">
        <f>'[1]Podklady RZ'!G579</f>
        <v>30.463429000000001</v>
      </c>
      <c r="H33" s="235">
        <f>'[1]Podklady RZ'!H579</f>
        <v>28.871860000000002</v>
      </c>
      <c r="I33" s="158">
        <f>'[1]Podklady RZ'!I579</f>
        <v>28.549023000000002</v>
      </c>
      <c r="J33" s="236">
        <f>'[1]Podklady RZ'!J579</f>
        <v>56.988298</v>
      </c>
      <c r="K33" s="235">
        <f>'[1]Podklady RZ'!K579</f>
        <v>82.645503999999988</v>
      </c>
      <c r="L33" s="158">
        <f>'[1]Podklady RZ'!L579</f>
        <v>143.12191899999996</v>
      </c>
      <c r="M33" s="236">
        <f>'[1]Podklady RZ'!M579</f>
        <v>193.39029499999995</v>
      </c>
      <c r="N33" s="158">
        <f>'[1]Podklady RZ'!N579</f>
        <v>1235.2304809999998</v>
      </c>
      <c r="O33" s="165">
        <f>'[1]Podklady RZ'!O579</f>
        <v>3.8255483566753977E-2</v>
      </c>
      <c r="P33" s="81"/>
    </row>
    <row r="34" spans="1:16">
      <c r="A34" s="128" t="s">
        <v>307</v>
      </c>
      <c r="B34" s="235">
        <f>'[1]Podklady RZ'!B580</f>
        <v>137.19890800000002</v>
      </c>
      <c r="C34" s="158">
        <f>'[1]Podklady RZ'!C580</f>
        <v>106.68192699999999</v>
      </c>
      <c r="D34" s="236">
        <f>'[1]Podklady RZ'!D580</f>
        <v>103.284077</v>
      </c>
      <c r="E34" s="158">
        <f>'[1]Podklady RZ'!E580</f>
        <v>74.797049000000015</v>
      </c>
      <c r="F34" s="158">
        <f>'[1]Podklady RZ'!F580</f>
        <v>21.709466000000003</v>
      </c>
      <c r="G34" s="158">
        <f>'[1]Podklady RZ'!G580</f>
        <v>13.077724999999999</v>
      </c>
      <c r="H34" s="235">
        <f>'[1]Podklady RZ'!H580</f>
        <v>10.806273999999998</v>
      </c>
      <c r="I34" s="158">
        <f>'[1]Podklady RZ'!I580</f>
        <v>10.387255</v>
      </c>
      <c r="J34" s="236">
        <f>'[1]Podklady RZ'!J580</f>
        <v>27.930288999999998</v>
      </c>
      <c r="K34" s="235">
        <f>'[1]Podklady RZ'!K580</f>
        <v>45.771327999999997</v>
      </c>
      <c r="L34" s="158">
        <f>'[1]Podklady RZ'!L580</f>
        <v>88.500342000000018</v>
      </c>
      <c r="M34" s="236">
        <f>'[1]Podklady RZ'!M580</f>
        <v>121.980796</v>
      </c>
      <c r="N34" s="158">
        <f>'[1]Podklady RZ'!N580</f>
        <v>762.12543600000004</v>
      </c>
      <c r="O34" s="165">
        <f>'[1]Podklady RZ'!O580</f>
        <v>4.4554288339763999E-2</v>
      </c>
      <c r="P34" s="81"/>
    </row>
    <row r="35" spans="1:16">
      <c r="A35" s="128" t="s">
        <v>240</v>
      </c>
      <c r="B35" s="235">
        <f>'[1]Podklady RZ'!B581</f>
        <v>34.621935999999998</v>
      </c>
      <c r="C35" s="158">
        <f>'[1]Podklady RZ'!C581</f>
        <v>27.501007999999999</v>
      </c>
      <c r="D35" s="236">
        <f>'[1]Podklady RZ'!D581</f>
        <v>27.557510000000001</v>
      </c>
      <c r="E35" s="158">
        <f>'[1]Podklady RZ'!E581</f>
        <v>19.062064000000003</v>
      </c>
      <c r="F35" s="158">
        <f>'[1]Podklady RZ'!F581</f>
        <v>4.3987430000000005</v>
      </c>
      <c r="G35" s="158">
        <f>'[1]Podklady RZ'!G581</f>
        <v>2.6468470000000002</v>
      </c>
      <c r="H35" s="235">
        <f>'[1]Podklady RZ'!H581</f>
        <v>2.0619019999999999</v>
      </c>
      <c r="I35" s="158">
        <f>'[1]Podklady RZ'!I581</f>
        <v>2.2080519999999995</v>
      </c>
      <c r="J35" s="236">
        <f>'[1]Podklady RZ'!J581</f>
        <v>6.4715200000000008</v>
      </c>
      <c r="K35" s="235">
        <f>'[1]Podklady RZ'!K581</f>
        <v>11.601016</v>
      </c>
      <c r="L35" s="158">
        <f>'[1]Podklady RZ'!L581</f>
        <v>22.997502000000001</v>
      </c>
      <c r="M35" s="236">
        <f>'[1]Podklady RZ'!M581</f>
        <v>34.263975000000002</v>
      </c>
      <c r="N35" s="158">
        <f>'[1]Podklady RZ'!N581</f>
        <v>195.39207499999998</v>
      </c>
      <c r="O35" s="165">
        <f>'[1]Podklady RZ'!O581</f>
        <v>9.7107014317967338E-2</v>
      </c>
      <c r="P35" s="81"/>
    </row>
    <row r="36" spans="1:16">
      <c r="A36" s="152" t="s">
        <v>332</v>
      </c>
      <c r="B36" s="65"/>
      <c r="C36" s="65"/>
      <c r="D36" s="8"/>
      <c r="F36" s="10"/>
      <c r="G36" s="10"/>
      <c r="H36" s="10"/>
      <c r="I36" s="10"/>
      <c r="J36" s="10"/>
      <c r="K36" s="10"/>
      <c r="O36" s="3"/>
    </row>
    <row r="37" spans="1:16">
      <c r="A37" s="152"/>
      <c r="B37" s="65"/>
      <c r="C37" s="65"/>
    </row>
    <row r="38" spans="1:16">
      <c r="B38" s="8"/>
      <c r="C38" s="8"/>
      <c r="D38" s="8"/>
    </row>
    <row r="39" spans="1:16">
      <c r="B39" s="8"/>
      <c r="C39" s="8"/>
      <c r="D39" s="8"/>
    </row>
    <row r="40" spans="1:16">
      <c r="B40" s="8"/>
      <c r="C40" s="8"/>
      <c r="D40" s="8"/>
      <c r="M40" s="10" t="s">
        <v>320</v>
      </c>
      <c r="N40" s="84">
        <f>O7</f>
        <v>9.2293143877089395E-2</v>
      </c>
    </row>
    <row r="41" spans="1:16">
      <c r="B41" s="1"/>
      <c r="C41" s="1"/>
      <c r="D41" s="1"/>
      <c r="M41" s="10" t="s">
        <v>219</v>
      </c>
      <c r="N41" s="84">
        <f>O8</f>
        <v>4.2462992898331012E-2</v>
      </c>
    </row>
    <row r="42" spans="1:16">
      <c r="B42" s="8"/>
      <c r="C42" s="8"/>
      <c r="D42" s="8"/>
      <c r="M42" s="10" t="s">
        <v>223</v>
      </c>
      <c r="N42" s="84">
        <f>O9</f>
        <v>4.7553090503989169E-2</v>
      </c>
    </row>
  </sheetData>
  <mergeCells count="6">
    <mergeCell ref="O5:O6"/>
    <mergeCell ref="B5:D5"/>
    <mergeCell ref="E5:G5"/>
    <mergeCell ref="H5:J5"/>
    <mergeCell ref="K5:M5"/>
    <mergeCell ref="N5:N6"/>
  </mergeCells>
  <conditionalFormatting sqref="O10:O25 O28:O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O10:O25 O28:O35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B8D2-DF84-4C12-836F-ACB6CD53638E}">
  <sheetPr>
    <tabColor rgb="FFFFFF00"/>
  </sheetPr>
  <dimension ref="A1:D40"/>
  <sheetViews>
    <sheetView showGridLines="0" topLeftCell="A12" zoomScale="70" zoomScaleNormal="70" zoomScaleSheetLayoutView="100" workbookViewId="0">
      <selection activeCell="G33" sqref="G33"/>
    </sheetView>
  </sheetViews>
  <sheetFormatPr defaultColWidth="9.140625" defaultRowHeight="12"/>
  <cols>
    <col min="1" max="1" width="9" style="119" customWidth="1"/>
    <col min="2" max="2" width="90.42578125" style="119" customWidth="1"/>
    <col min="3" max="5" width="9.140625" style="119" customWidth="1"/>
    <col min="6" max="16384" width="9.140625" style="119"/>
  </cols>
  <sheetData>
    <row r="1" spans="1:4" s="245" customFormat="1" ht="20.25">
      <c r="A1" s="244" t="s">
        <v>161</v>
      </c>
    </row>
    <row r="2" spans="1:4" ht="4.5" customHeight="1"/>
    <row r="3" spans="1:4" ht="23.85" customHeight="1">
      <c r="A3" s="246" t="s">
        <v>69</v>
      </c>
      <c r="B3" s="247" t="s">
        <v>162</v>
      </c>
    </row>
    <row r="4" spans="1:4" ht="23.85" customHeight="1">
      <c r="A4" s="246" t="s">
        <v>163</v>
      </c>
      <c r="B4" s="247" t="s">
        <v>164</v>
      </c>
    </row>
    <row r="5" spans="1:4" s="249" customFormat="1" ht="23.85" customHeight="1">
      <c r="A5" s="246" t="s">
        <v>56</v>
      </c>
      <c r="B5" s="247" t="s">
        <v>165</v>
      </c>
      <c r="C5" s="248"/>
      <c r="D5" s="248"/>
    </row>
    <row r="6" spans="1:4" s="249" customFormat="1" ht="7.5" hidden="1" customHeight="1">
      <c r="A6" s="246"/>
      <c r="B6" s="247"/>
      <c r="C6" s="248"/>
      <c r="D6" s="248"/>
    </row>
    <row r="7" spans="1:4" s="249" customFormat="1" ht="23.85" customHeight="1">
      <c r="A7" s="246" t="s">
        <v>166</v>
      </c>
      <c r="B7" s="247" t="s">
        <v>167</v>
      </c>
    </row>
    <row r="8" spans="1:4" s="249" customFormat="1" ht="23.85" customHeight="1">
      <c r="A8" s="246" t="s">
        <v>168</v>
      </c>
      <c r="B8" s="247" t="s">
        <v>169</v>
      </c>
    </row>
    <row r="9" spans="1:4" s="249" customFormat="1" ht="7.5" customHeight="1">
      <c r="A9" s="246"/>
      <c r="B9" s="247"/>
      <c r="C9" s="248"/>
      <c r="D9" s="248"/>
    </row>
    <row r="10" spans="1:4" s="249" customFormat="1" ht="23.85" customHeight="1">
      <c r="A10" s="246" t="s">
        <v>51</v>
      </c>
      <c r="B10" s="247" t="s">
        <v>170</v>
      </c>
    </row>
    <row r="11" spans="1:4" s="249" customFormat="1" ht="23.85" customHeight="1">
      <c r="A11" s="246" t="s">
        <v>42</v>
      </c>
      <c r="B11" s="247" t="s">
        <v>171</v>
      </c>
    </row>
    <row r="12" spans="1:4" s="249" customFormat="1" ht="23.85" customHeight="1">
      <c r="A12" s="246" t="s">
        <v>43</v>
      </c>
      <c r="B12" s="247" t="s">
        <v>172</v>
      </c>
    </row>
    <row r="13" spans="1:4" s="249" customFormat="1" ht="23.85" customHeight="1">
      <c r="A13" s="246" t="s">
        <v>44</v>
      </c>
      <c r="B13" s="247" t="s">
        <v>173</v>
      </c>
    </row>
    <row r="14" spans="1:4" s="249" customFormat="1" ht="23.85" customHeight="1">
      <c r="A14" s="246" t="s">
        <v>54</v>
      </c>
      <c r="B14" s="247" t="s">
        <v>174</v>
      </c>
    </row>
    <row r="15" spans="1:4" s="249" customFormat="1" ht="23.85" customHeight="1">
      <c r="A15" s="246" t="s">
        <v>45</v>
      </c>
      <c r="B15" s="247" t="s">
        <v>175</v>
      </c>
    </row>
    <row r="16" spans="1:4" s="249" customFormat="1" ht="23.85" customHeight="1">
      <c r="A16" s="246" t="s">
        <v>46</v>
      </c>
      <c r="B16" s="247" t="s">
        <v>176</v>
      </c>
    </row>
    <row r="17" spans="1:2" s="249" customFormat="1" ht="23.85" customHeight="1">
      <c r="A17" s="246" t="s">
        <v>47</v>
      </c>
      <c r="B17" s="247" t="s">
        <v>177</v>
      </c>
    </row>
    <row r="18" spans="1:2" s="249" customFormat="1" ht="23.85" customHeight="1">
      <c r="A18" s="246" t="s">
        <v>48</v>
      </c>
      <c r="B18" s="247" t="s">
        <v>178</v>
      </c>
    </row>
    <row r="19" spans="1:2" s="249" customFormat="1" ht="23.85" customHeight="1">
      <c r="A19" s="246" t="s">
        <v>49</v>
      </c>
      <c r="B19" s="247" t="s">
        <v>179</v>
      </c>
    </row>
    <row r="20" spans="1:2" s="249" customFormat="1" ht="23.85" customHeight="1">
      <c r="A20" s="246" t="s">
        <v>50</v>
      </c>
      <c r="B20" s="247" t="s">
        <v>180</v>
      </c>
    </row>
    <row r="21" spans="1:2" s="249" customFormat="1" ht="23.85" customHeight="1">
      <c r="A21" s="246" t="s">
        <v>52</v>
      </c>
      <c r="B21" s="247" t="s">
        <v>181</v>
      </c>
    </row>
    <row r="22" spans="1:2" s="249" customFormat="1" ht="23.85" customHeight="1">
      <c r="A22" s="246" t="s">
        <v>53</v>
      </c>
      <c r="B22" s="247" t="s">
        <v>182</v>
      </c>
    </row>
    <row r="23" spans="1:2" s="249" customFormat="1" ht="23.85" customHeight="1">
      <c r="A23" s="246" t="s">
        <v>55</v>
      </c>
      <c r="B23" s="247" t="s">
        <v>183</v>
      </c>
    </row>
    <row r="24" spans="1:2" s="249" customFormat="1" ht="7.5" customHeight="1"/>
    <row r="25" spans="1:2" s="249" customFormat="1" ht="15">
      <c r="A25" s="248" t="s">
        <v>184</v>
      </c>
    </row>
    <row r="26" spans="1:2" s="247" customFormat="1" ht="23.85" customHeight="1">
      <c r="A26" s="247" t="s">
        <v>185</v>
      </c>
    </row>
    <row r="27" spans="1:2" s="249" customFormat="1" ht="15">
      <c r="A27" s="248" t="s">
        <v>186</v>
      </c>
    </row>
    <row r="28" spans="1:2" s="247" customFormat="1" ht="23.85" customHeight="1">
      <c r="A28" s="247" t="s">
        <v>187</v>
      </c>
    </row>
    <row r="29" spans="1:2" s="249" customFormat="1" ht="15">
      <c r="A29" s="248" t="s">
        <v>188</v>
      </c>
    </row>
    <row r="30" spans="1:2" s="247" customFormat="1" ht="37.5" customHeight="1">
      <c r="A30" s="258" t="s">
        <v>189</v>
      </c>
      <c r="B30" s="258"/>
    </row>
    <row r="31" spans="1:2" s="249" customFormat="1" ht="15">
      <c r="A31" s="248" t="s">
        <v>190</v>
      </c>
    </row>
    <row r="32" spans="1:2" s="247" customFormat="1" ht="23.85" customHeight="1">
      <c r="A32" s="247" t="s">
        <v>191</v>
      </c>
    </row>
    <row r="33" spans="1:2" s="249" customFormat="1" ht="15">
      <c r="A33" s="248" t="s">
        <v>192</v>
      </c>
    </row>
    <row r="34" spans="1:2" s="247" customFormat="1" ht="23.85" customHeight="1">
      <c r="A34" s="247" t="s">
        <v>193</v>
      </c>
      <c r="B34" s="250"/>
    </row>
    <row r="35" spans="1:2" s="249" customFormat="1" ht="15">
      <c r="A35" s="248" t="s">
        <v>194</v>
      </c>
    </row>
    <row r="36" spans="1:2" s="249" customFormat="1" ht="23.85" customHeight="1">
      <c r="A36" s="247" t="s">
        <v>195</v>
      </c>
      <c r="B36" s="250"/>
    </row>
    <row r="37" spans="1:2" s="249" customFormat="1" ht="15">
      <c r="A37" s="248" t="s">
        <v>196</v>
      </c>
    </row>
    <row r="38" spans="1:2" s="247" customFormat="1" ht="28.9" customHeight="1">
      <c r="A38" s="258" t="s">
        <v>197</v>
      </c>
      <c r="B38" s="258"/>
    </row>
    <row r="39" spans="1:2" s="249" customFormat="1" ht="15">
      <c r="A39" s="248" t="s">
        <v>198</v>
      </c>
    </row>
    <row r="40" spans="1:2" s="247" customFormat="1" ht="14.25">
      <c r="A40" s="247" t="s">
        <v>199</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333</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7" t="s">
        <v>203</v>
      </c>
      <c r="F5" s="267"/>
      <c r="G5" s="267"/>
      <c r="H5" s="266" t="s">
        <v>204</v>
      </c>
      <c r="I5" s="267"/>
      <c r="J5" s="268"/>
      <c r="K5" s="266" t="s">
        <v>205</v>
      </c>
      <c r="L5" s="267"/>
      <c r="M5" s="268"/>
      <c r="N5" s="269" t="s">
        <v>218</v>
      </c>
      <c r="O5" s="276" t="s">
        <v>313</v>
      </c>
    </row>
    <row r="6" spans="1:21">
      <c r="A6" s="131"/>
      <c r="B6" s="227" t="s">
        <v>206</v>
      </c>
      <c r="C6" s="155" t="s">
        <v>207</v>
      </c>
      <c r="D6" s="228" t="s">
        <v>208</v>
      </c>
      <c r="E6" s="155" t="s">
        <v>209</v>
      </c>
      <c r="F6" s="155" t="s">
        <v>210</v>
      </c>
      <c r="G6" s="155" t="s">
        <v>211</v>
      </c>
      <c r="H6" s="227" t="s">
        <v>212</v>
      </c>
      <c r="I6" s="155" t="s">
        <v>213</v>
      </c>
      <c r="J6" s="228" t="s">
        <v>214</v>
      </c>
      <c r="K6" s="227" t="s">
        <v>215</v>
      </c>
      <c r="L6" s="155" t="s">
        <v>216</v>
      </c>
      <c r="M6" s="228" t="s">
        <v>217</v>
      </c>
      <c r="N6" s="269"/>
      <c r="O6" s="276"/>
      <c r="P6" s="10"/>
      <c r="U6" s="10"/>
    </row>
    <row r="7" spans="1:21">
      <c r="A7" s="125" t="s">
        <v>314</v>
      </c>
      <c r="B7" s="233">
        <f>'[1]Podklady RZ'!B589</f>
        <v>1064.3390000000002</v>
      </c>
      <c r="C7" s="157">
        <f>'[1]Podklady RZ'!C589</f>
        <v>1064.3390000000002</v>
      </c>
      <c r="D7" s="234">
        <f>'[1]Podklady RZ'!D589</f>
        <v>1064.3390000000002</v>
      </c>
      <c r="E7" s="157">
        <f>'[1]Podklady RZ'!E589</f>
        <v>1064.3390000000002</v>
      </c>
      <c r="F7" s="157">
        <f>'[1]Podklady RZ'!F589</f>
        <v>1064.3390000000002</v>
      </c>
      <c r="G7" s="157">
        <f>'[1]Podklady RZ'!G589</f>
        <v>1064.3390000000002</v>
      </c>
      <c r="H7" s="233">
        <f>'[1]Podklady RZ'!H589</f>
        <v>1064.3390000000002</v>
      </c>
      <c r="I7" s="157">
        <f>'[1]Podklady RZ'!I589</f>
        <v>1064.3390000000002</v>
      </c>
      <c r="J7" s="234">
        <f>'[1]Podklady RZ'!J589</f>
        <v>1064.3390000000002</v>
      </c>
      <c r="K7" s="233">
        <f>'[1]Podklady RZ'!K589</f>
        <v>1064.3390000000002</v>
      </c>
      <c r="L7" s="157">
        <f>'[1]Podklady RZ'!L589</f>
        <v>1064.3390000000002</v>
      </c>
      <c r="M7" s="234">
        <f>'[1]Podklady RZ'!M589</f>
        <v>1064.3390000000002</v>
      </c>
      <c r="N7" s="157">
        <f>'[1]Podklady RZ'!N589</f>
        <v>1064.3390000000002</v>
      </c>
      <c r="O7" s="163">
        <f>'[1]Podklady RZ'!O589</f>
        <v>2.7931552592458341E-2</v>
      </c>
      <c r="P7" s="10"/>
      <c r="U7" s="56"/>
    </row>
    <row r="8" spans="1:21">
      <c r="A8" s="125" t="s">
        <v>315</v>
      </c>
      <c r="B8" s="233">
        <f>'[1]Podklady RZ'!B590</f>
        <v>795.11309499999959</v>
      </c>
      <c r="C8" s="157">
        <f>'[1]Podklady RZ'!C590</f>
        <v>652.21535899999981</v>
      </c>
      <c r="D8" s="234">
        <f>'[1]Podklady RZ'!D590</f>
        <v>671.05151899999976</v>
      </c>
      <c r="E8" s="157">
        <f>'[1]Podklady RZ'!E590</f>
        <v>531.36058800000001</v>
      </c>
      <c r="F8" s="157">
        <f>'[1]Podklady RZ'!F590</f>
        <v>281.31871600000005</v>
      </c>
      <c r="G8" s="157">
        <f>'[1]Podklady RZ'!G590</f>
        <v>230.07731299999992</v>
      </c>
      <c r="H8" s="233">
        <f>'[1]Podklady RZ'!H590</f>
        <v>222.31013399999983</v>
      </c>
      <c r="I8" s="157">
        <f>'[1]Podklady RZ'!I590</f>
        <v>196.34701799999999</v>
      </c>
      <c r="J8" s="234">
        <f>'[1]Podklady RZ'!J590</f>
        <v>295.87268799999993</v>
      </c>
      <c r="K8" s="233">
        <f>'[1]Podklady RZ'!K590</f>
        <v>396.96888399999995</v>
      </c>
      <c r="L8" s="157">
        <f>'[1]Podklady RZ'!L590</f>
        <v>583.37670399999968</v>
      </c>
      <c r="M8" s="234">
        <f>'[1]Podklady RZ'!M590</f>
        <v>756.50145099999975</v>
      </c>
      <c r="N8" s="157">
        <f>'[1]Podklady RZ'!N590</f>
        <v>5612.5134689999986</v>
      </c>
      <c r="O8" s="163">
        <f>'[1]Podklady RZ'!O590</f>
        <v>3.7145970791999619E-2</v>
      </c>
      <c r="P8" s="10"/>
      <c r="U8" s="56"/>
    </row>
    <row r="9" spans="1:21">
      <c r="A9" s="125" t="s">
        <v>316</v>
      </c>
      <c r="B9" s="233">
        <f>'[1]Podklady RZ'!B591</f>
        <v>592.98670900000002</v>
      </c>
      <c r="C9" s="157">
        <f>'[1]Podklady RZ'!C591</f>
        <v>495.88954800000005</v>
      </c>
      <c r="D9" s="234">
        <f>'[1]Podklady RZ'!D591</f>
        <v>507.79633199999995</v>
      </c>
      <c r="E9" s="157">
        <f>'[1]Podklady RZ'!E591</f>
        <v>376.41646500000002</v>
      </c>
      <c r="F9" s="157">
        <f>'[1]Podklady RZ'!F591</f>
        <v>168.741918</v>
      </c>
      <c r="G9" s="157">
        <f>'[1]Podklady RZ'!G591</f>
        <v>113.42795000000001</v>
      </c>
      <c r="H9" s="233">
        <f>'[1]Podklady RZ'!H591</f>
        <v>105.12974700000001</v>
      </c>
      <c r="I9" s="157">
        <f>'[1]Podklady RZ'!I591</f>
        <v>98.492424</v>
      </c>
      <c r="J9" s="234">
        <f>'[1]Podklady RZ'!J591</f>
        <v>171.93359000000001</v>
      </c>
      <c r="K9" s="233">
        <f>'[1]Podklady RZ'!K591</f>
        <v>251.67289800000003</v>
      </c>
      <c r="L9" s="157">
        <f>'[1]Podklady RZ'!L591</f>
        <v>421.56806999999998</v>
      </c>
      <c r="M9" s="234">
        <f>'[1]Podklady RZ'!M591</f>
        <v>604.2357300000001</v>
      </c>
      <c r="N9" s="157">
        <f>'[1]Podklady RZ'!N591</f>
        <v>3908.291381</v>
      </c>
      <c r="O9" s="164">
        <f>'[1]Podklady RZ'!O591</f>
        <v>4.7621444150580131E-2</v>
      </c>
      <c r="P9" s="81"/>
      <c r="U9" s="83"/>
    </row>
    <row r="10" spans="1:21">
      <c r="A10" s="128" t="s">
        <v>227</v>
      </c>
      <c r="B10" s="235">
        <f>'[1]Podklady RZ'!B592</f>
        <v>92.909798000000009</v>
      </c>
      <c r="C10" s="158">
        <f>'[1]Podklady RZ'!C592</f>
        <v>97.64809600000001</v>
      </c>
      <c r="D10" s="236">
        <f>'[1]Podklady RZ'!D592</f>
        <v>102.34196300000001</v>
      </c>
      <c r="E10" s="158">
        <f>'[1]Podklady RZ'!E592</f>
        <v>94.854283999999979</v>
      </c>
      <c r="F10" s="158">
        <f>'[1]Podklady RZ'!F592</f>
        <v>65.454331999999994</v>
      </c>
      <c r="G10" s="158">
        <f>'[1]Podklady RZ'!G592</f>
        <v>28.789421000000001</v>
      </c>
      <c r="H10" s="235">
        <f>'[1]Podklady RZ'!H592</f>
        <v>34.404240999999999</v>
      </c>
      <c r="I10" s="158">
        <f>'[1]Podklady RZ'!I592</f>
        <v>20.245011999999999</v>
      </c>
      <c r="J10" s="236">
        <f>'[1]Podklady RZ'!J592</f>
        <v>40.229921000000004</v>
      </c>
      <c r="K10" s="235">
        <f>'[1]Podklady RZ'!K592</f>
        <v>10.054887000000001</v>
      </c>
      <c r="L10" s="158">
        <f>'[1]Podklady RZ'!L592</f>
        <v>12.377881</v>
      </c>
      <c r="M10" s="236">
        <f>'[1]Podklady RZ'!M592</f>
        <v>54.35581100000001</v>
      </c>
      <c r="N10" s="158">
        <f>'[1]Podklady RZ'!N592</f>
        <v>653.66564700000004</v>
      </c>
      <c r="O10" s="165">
        <f>'[1]Podklady RZ'!O592</f>
        <v>8.6520144699240603E-2</v>
      </c>
      <c r="P10" s="81"/>
      <c r="U10" s="97"/>
    </row>
    <row r="11" spans="1:21">
      <c r="A11" s="128" t="s">
        <v>228</v>
      </c>
      <c r="B11" s="235">
        <f>'[1]Podklady RZ'!B593</f>
        <v>8.624270000000001</v>
      </c>
      <c r="C11" s="158">
        <f>'[1]Podklady RZ'!C593</f>
        <v>7.0773299999999999</v>
      </c>
      <c r="D11" s="236">
        <f>'[1]Podklady RZ'!D593</f>
        <v>8.1486699999999992</v>
      </c>
      <c r="E11" s="158">
        <f>'[1]Podklady RZ'!E593</f>
        <v>6.6993599999999995</v>
      </c>
      <c r="F11" s="158">
        <f>'[1]Podklady RZ'!F593</f>
        <v>4.5546499999999996</v>
      </c>
      <c r="G11" s="158">
        <f>'[1]Podklady RZ'!G593</f>
        <v>3.03369</v>
      </c>
      <c r="H11" s="235">
        <f>'[1]Podklady RZ'!H593</f>
        <v>3.05558</v>
      </c>
      <c r="I11" s="158">
        <f>'[1]Podklady RZ'!I593</f>
        <v>2.3043</v>
      </c>
      <c r="J11" s="236">
        <f>'[1]Podklady RZ'!J593</f>
        <v>3.94672</v>
      </c>
      <c r="K11" s="235">
        <f>'[1]Podklady RZ'!K593</f>
        <v>4.99932</v>
      </c>
      <c r="L11" s="158">
        <f>'[1]Podklady RZ'!L593</f>
        <v>6.8546499999999995</v>
      </c>
      <c r="M11" s="236">
        <f>'[1]Podklady RZ'!M593</f>
        <v>8.4303899999999992</v>
      </c>
      <c r="N11" s="158">
        <f>'[1]Podklady RZ'!N593</f>
        <v>67.728929999999991</v>
      </c>
      <c r="O11" s="165">
        <f>'[1]Podklady RZ'!O593</f>
        <v>0.11241184310886786</v>
      </c>
      <c r="P11" s="81"/>
      <c r="U11" s="97"/>
    </row>
    <row r="12" spans="1:21">
      <c r="A12" s="128" t="s">
        <v>229</v>
      </c>
      <c r="B12" s="235">
        <f>'[1]Podklady RZ'!B594</f>
        <v>0</v>
      </c>
      <c r="C12" s="158">
        <f>'[1]Podklady RZ'!C594</f>
        <v>0</v>
      </c>
      <c r="D12" s="236">
        <f>'[1]Podklady RZ'!D594</f>
        <v>0</v>
      </c>
      <c r="E12" s="158">
        <f>'[1]Podklady RZ'!E594</f>
        <v>0</v>
      </c>
      <c r="F12" s="158">
        <f>'[1]Podklady RZ'!F594</f>
        <v>0</v>
      </c>
      <c r="G12" s="158">
        <f>'[1]Podklady RZ'!G594</f>
        <v>0</v>
      </c>
      <c r="H12" s="235">
        <f>'[1]Podklady RZ'!H594</f>
        <v>0</v>
      </c>
      <c r="I12" s="158">
        <f>'[1]Podklady RZ'!I594</f>
        <v>0</v>
      </c>
      <c r="J12" s="236">
        <f>'[1]Podklady RZ'!J594</f>
        <v>0</v>
      </c>
      <c r="K12" s="235">
        <f>'[1]Podklady RZ'!K594</f>
        <v>0</v>
      </c>
      <c r="L12" s="158">
        <f>'[1]Podklady RZ'!L594</f>
        <v>0</v>
      </c>
      <c r="M12" s="236">
        <f>'[1]Podklady RZ'!M594</f>
        <v>0</v>
      </c>
      <c r="N12" s="158">
        <f>'[1]Podklady RZ'!N594</f>
        <v>0</v>
      </c>
      <c r="O12" s="165">
        <f>'[1]Podklady RZ'!O594</f>
        <v>0</v>
      </c>
      <c r="P12" s="81"/>
      <c r="U12" s="97"/>
    </row>
    <row r="13" spans="1:21">
      <c r="A13" s="128" t="s">
        <v>230</v>
      </c>
      <c r="B13" s="235">
        <f>'[1]Podklady RZ'!B595</f>
        <v>0.19772999999999999</v>
      </c>
      <c r="C13" s="158">
        <f>'[1]Podklady RZ'!C595</f>
        <v>0.18024999999999999</v>
      </c>
      <c r="D13" s="236">
        <f>'[1]Podklady RZ'!D595</f>
        <v>0.22597999999999999</v>
      </c>
      <c r="E13" s="158">
        <f>'[1]Podklady RZ'!E595</f>
        <v>0.23447999999999999</v>
      </c>
      <c r="F13" s="158">
        <f>'[1]Podklady RZ'!F595</f>
        <v>0.24184</v>
      </c>
      <c r="G13" s="158">
        <f>'[1]Podklady RZ'!G595</f>
        <v>0.26016</v>
      </c>
      <c r="H13" s="235">
        <f>'[1]Podklady RZ'!H595</f>
        <v>0.26021</v>
      </c>
      <c r="I13" s="158">
        <f>'[1]Podklady RZ'!I595</f>
        <v>0.23455999999999999</v>
      </c>
      <c r="J13" s="236">
        <f>'[1]Podklady RZ'!J595</f>
        <v>0.22656000000000001</v>
      </c>
      <c r="K13" s="235">
        <f>'[1]Podklady RZ'!K595</f>
        <v>0.20096600000000001</v>
      </c>
      <c r="L13" s="158">
        <f>'[1]Podklady RZ'!L595</f>
        <v>0.20880299999999999</v>
      </c>
      <c r="M13" s="236">
        <f>'[1]Podklady RZ'!M595</f>
        <v>0.187668</v>
      </c>
      <c r="N13" s="158">
        <f>'[1]Podklady RZ'!N595</f>
        <v>2.6592070000000003</v>
      </c>
      <c r="O13" s="165">
        <f>'[1]Podklady RZ'!O595</f>
        <v>4.7552785965942312E-2</v>
      </c>
      <c r="P13" s="81"/>
      <c r="U13" s="97"/>
    </row>
    <row r="14" spans="1:21">
      <c r="A14" s="128" t="s">
        <v>231</v>
      </c>
      <c r="B14" s="235">
        <f>'[1]Podklady RZ'!B596</f>
        <v>0</v>
      </c>
      <c r="C14" s="158">
        <f>'[1]Podklady RZ'!C596</f>
        <v>0</v>
      </c>
      <c r="D14" s="236">
        <f>'[1]Podklady RZ'!D596</f>
        <v>0</v>
      </c>
      <c r="E14" s="158">
        <f>'[1]Podklady RZ'!E596</f>
        <v>0</v>
      </c>
      <c r="F14" s="158">
        <f>'[1]Podklady RZ'!F596</f>
        <v>0</v>
      </c>
      <c r="G14" s="158">
        <f>'[1]Podklady RZ'!G596</f>
        <v>0</v>
      </c>
      <c r="H14" s="235">
        <f>'[1]Podklady RZ'!H596</f>
        <v>0</v>
      </c>
      <c r="I14" s="158">
        <f>'[1]Podklady RZ'!I596</f>
        <v>0</v>
      </c>
      <c r="J14" s="236">
        <f>'[1]Podklady RZ'!J596</f>
        <v>0</v>
      </c>
      <c r="K14" s="235">
        <f>'[1]Podklady RZ'!K596</f>
        <v>0</v>
      </c>
      <c r="L14" s="158">
        <f>'[1]Podklady RZ'!L596</f>
        <v>0</v>
      </c>
      <c r="M14" s="236">
        <f>'[1]Podklady RZ'!M596</f>
        <v>0</v>
      </c>
      <c r="N14" s="158">
        <f>'[1]Podklady RZ'!N596</f>
        <v>0</v>
      </c>
      <c r="O14" s="165">
        <f>'[1]Podklady RZ'!O596</f>
        <v>0</v>
      </c>
      <c r="P14" s="81"/>
      <c r="U14" s="97"/>
    </row>
    <row r="15" spans="1:21">
      <c r="A15" s="128" t="s">
        <v>232</v>
      </c>
      <c r="B15" s="235">
        <f>'[1]Podklady RZ'!B597</f>
        <v>0</v>
      </c>
      <c r="C15" s="158">
        <f>'[1]Podklady RZ'!C597</f>
        <v>0</v>
      </c>
      <c r="D15" s="236">
        <f>'[1]Podklady RZ'!D597</f>
        <v>0</v>
      </c>
      <c r="E15" s="158">
        <f>'[1]Podklady RZ'!E597</f>
        <v>0</v>
      </c>
      <c r="F15" s="158">
        <f>'[1]Podklady RZ'!F597</f>
        <v>0</v>
      </c>
      <c r="G15" s="158">
        <f>'[1]Podklady RZ'!G597</f>
        <v>0</v>
      </c>
      <c r="H15" s="235">
        <f>'[1]Podklady RZ'!H597</f>
        <v>0</v>
      </c>
      <c r="I15" s="158">
        <f>'[1]Podklady RZ'!I597</f>
        <v>0</v>
      </c>
      <c r="J15" s="236">
        <f>'[1]Podklady RZ'!J597</f>
        <v>0</v>
      </c>
      <c r="K15" s="235">
        <f>'[1]Podklady RZ'!K597</f>
        <v>0</v>
      </c>
      <c r="L15" s="158">
        <f>'[1]Podklady RZ'!L597</f>
        <v>0</v>
      </c>
      <c r="M15" s="236">
        <f>'[1]Podklady RZ'!M597</f>
        <v>0</v>
      </c>
      <c r="N15" s="158">
        <f>'[1]Podklady RZ'!N597</f>
        <v>0</v>
      </c>
      <c r="O15" s="165">
        <f>'[1]Podklady RZ'!O597</f>
        <v>0</v>
      </c>
      <c r="P15" s="81"/>
      <c r="U15" s="97"/>
    </row>
    <row r="16" spans="1:21">
      <c r="A16" s="128" t="s">
        <v>233</v>
      </c>
      <c r="B16" s="235">
        <f>'[1]Podklady RZ'!B598</f>
        <v>365.538545</v>
      </c>
      <c r="C16" s="158">
        <f>'[1]Podklady RZ'!C598</f>
        <v>287.23443800000001</v>
      </c>
      <c r="D16" s="236">
        <f>'[1]Podklady RZ'!D598</f>
        <v>312.55498699999998</v>
      </c>
      <c r="E16" s="158">
        <f>'[1]Podklady RZ'!E598</f>
        <v>213.07353900000001</v>
      </c>
      <c r="F16" s="158">
        <f>'[1]Podklady RZ'!F598</f>
        <v>69.836021000000002</v>
      </c>
      <c r="G16" s="158">
        <f>'[1]Podklady RZ'!G598</f>
        <v>61.043512999999997</v>
      </c>
      <c r="H16" s="235">
        <f>'[1]Podklady RZ'!H598</f>
        <v>48.198461000000002</v>
      </c>
      <c r="I16" s="158">
        <f>'[1]Podklady RZ'!I598</f>
        <v>56.889883999999995</v>
      </c>
      <c r="J16" s="236">
        <f>'[1]Podklady RZ'!J598</f>
        <v>95.011763000000002</v>
      </c>
      <c r="K16" s="235">
        <f>'[1]Podklady RZ'!K598</f>
        <v>180.88163399999999</v>
      </c>
      <c r="L16" s="158">
        <f>'[1]Podklady RZ'!L598</f>
        <v>311.51769900000005</v>
      </c>
      <c r="M16" s="236">
        <f>'[1]Podklady RZ'!M598</f>
        <v>419.616356</v>
      </c>
      <c r="N16" s="158">
        <f>'[1]Podklady RZ'!N598</f>
        <v>2421.3968400000003</v>
      </c>
      <c r="O16" s="165">
        <f>'[1]Podklady RZ'!O598</f>
        <v>6.6684005321977838E-2</v>
      </c>
      <c r="P16" s="81"/>
      <c r="U16" s="97"/>
    </row>
    <row r="17" spans="1:21">
      <c r="A17" s="128" t="s">
        <v>234</v>
      </c>
      <c r="B17" s="235">
        <f>'[1]Podklady RZ'!B599</f>
        <v>0</v>
      </c>
      <c r="C17" s="158">
        <f>'[1]Podklady RZ'!C599</f>
        <v>0</v>
      </c>
      <c r="D17" s="236">
        <f>'[1]Podklady RZ'!D599</f>
        <v>0</v>
      </c>
      <c r="E17" s="158">
        <f>'[1]Podklady RZ'!E599</f>
        <v>0</v>
      </c>
      <c r="F17" s="158">
        <f>'[1]Podklady RZ'!F599</f>
        <v>0</v>
      </c>
      <c r="G17" s="158">
        <f>'[1]Podklady RZ'!G599</f>
        <v>0</v>
      </c>
      <c r="H17" s="235">
        <f>'[1]Podklady RZ'!H599</f>
        <v>0</v>
      </c>
      <c r="I17" s="158">
        <f>'[1]Podklady RZ'!I599</f>
        <v>0</v>
      </c>
      <c r="J17" s="236">
        <f>'[1]Podklady RZ'!J599</f>
        <v>0</v>
      </c>
      <c r="K17" s="235">
        <f>'[1]Podklady RZ'!K599</f>
        <v>0</v>
      </c>
      <c r="L17" s="158">
        <f>'[1]Podklady RZ'!L599</f>
        <v>0</v>
      </c>
      <c r="M17" s="236">
        <f>'[1]Podklady RZ'!M599</f>
        <v>0</v>
      </c>
      <c r="N17" s="158">
        <f>'[1]Podklady RZ'!N599</f>
        <v>0</v>
      </c>
      <c r="O17" s="165">
        <f>'[1]Podklady RZ'!O599</f>
        <v>0</v>
      </c>
      <c r="P17" s="81"/>
      <c r="U17" s="97"/>
    </row>
    <row r="18" spans="1:21">
      <c r="A18" s="128" t="s">
        <v>235</v>
      </c>
      <c r="B18" s="235">
        <f>'[1]Podklady RZ'!B600</f>
        <v>0</v>
      </c>
      <c r="C18" s="158">
        <f>'[1]Podklady RZ'!C600</f>
        <v>0</v>
      </c>
      <c r="D18" s="236">
        <f>'[1]Podklady RZ'!D600</f>
        <v>0</v>
      </c>
      <c r="E18" s="158">
        <f>'[1]Podklady RZ'!E600</f>
        <v>0</v>
      </c>
      <c r="F18" s="158">
        <f>'[1]Podklady RZ'!F600</f>
        <v>0</v>
      </c>
      <c r="G18" s="158">
        <f>'[1]Podklady RZ'!G600</f>
        <v>0</v>
      </c>
      <c r="H18" s="235">
        <f>'[1]Podklady RZ'!H600</f>
        <v>0</v>
      </c>
      <c r="I18" s="158">
        <f>'[1]Podklady RZ'!I600</f>
        <v>0</v>
      </c>
      <c r="J18" s="236">
        <f>'[1]Podklady RZ'!J600</f>
        <v>0</v>
      </c>
      <c r="K18" s="235">
        <f>'[1]Podklady RZ'!K600</f>
        <v>0</v>
      </c>
      <c r="L18" s="158">
        <f>'[1]Podklady RZ'!L600</f>
        <v>0</v>
      </c>
      <c r="M18" s="236">
        <f>'[1]Podklady RZ'!M600</f>
        <v>0</v>
      </c>
      <c r="N18" s="158">
        <f>'[1]Podklady RZ'!N600</f>
        <v>0</v>
      </c>
      <c r="O18" s="165">
        <f>'[1]Podklady RZ'!O600</f>
        <v>0</v>
      </c>
      <c r="P18" s="81"/>
      <c r="U18" s="97"/>
    </row>
    <row r="19" spans="1:21">
      <c r="A19" s="128" t="s">
        <v>236</v>
      </c>
      <c r="B19" s="235">
        <f>'[1]Podklady RZ'!B601</f>
        <v>0</v>
      </c>
      <c r="C19" s="158">
        <f>'[1]Podklady RZ'!C601</f>
        <v>0</v>
      </c>
      <c r="D19" s="236">
        <f>'[1]Podklady RZ'!D601</f>
        <v>0</v>
      </c>
      <c r="E19" s="158">
        <f>'[1]Podklady RZ'!E601</f>
        <v>0</v>
      </c>
      <c r="F19" s="158">
        <f>'[1]Podklady RZ'!F601</f>
        <v>0</v>
      </c>
      <c r="G19" s="158">
        <f>'[1]Podklady RZ'!G601</f>
        <v>0</v>
      </c>
      <c r="H19" s="235">
        <f>'[1]Podklady RZ'!H601</f>
        <v>0</v>
      </c>
      <c r="I19" s="158">
        <f>'[1]Podklady RZ'!I601</f>
        <v>0</v>
      </c>
      <c r="J19" s="236">
        <f>'[1]Podklady RZ'!J601</f>
        <v>0</v>
      </c>
      <c r="K19" s="235">
        <f>'[1]Podklady RZ'!K601</f>
        <v>0</v>
      </c>
      <c r="L19" s="158">
        <f>'[1]Podklady RZ'!L601</f>
        <v>0</v>
      </c>
      <c r="M19" s="236">
        <f>'[1]Podklady RZ'!M601</f>
        <v>0</v>
      </c>
      <c r="N19" s="158">
        <f>'[1]Podklady RZ'!N601</f>
        <v>0</v>
      </c>
      <c r="O19" s="165">
        <f>'[1]Podklady RZ'!O601</f>
        <v>0</v>
      </c>
      <c r="P19" s="81"/>
      <c r="U19" s="97"/>
    </row>
    <row r="20" spans="1:21">
      <c r="A20" s="128" t="s">
        <v>237</v>
      </c>
      <c r="B20" s="235">
        <f>'[1]Podklady RZ'!B602</f>
        <v>0</v>
      </c>
      <c r="C20" s="158">
        <f>'[1]Podklady RZ'!C602</f>
        <v>0</v>
      </c>
      <c r="D20" s="236">
        <f>'[1]Podklady RZ'!D602</f>
        <v>0</v>
      </c>
      <c r="E20" s="158">
        <f>'[1]Podklady RZ'!E602</f>
        <v>0</v>
      </c>
      <c r="F20" s="158">
        <f>'[1]Podklady RZ'!F602</f>
        <v>0</v>
      </c>
      <c r="G20" s="158">
        <f>'[1]Podklady RZ'!G602</f>
        <v>0</v>
      </c>
      <c r="H20" s="235">
        <f>'[1]Podklady RZ'!H602</f>
        <v>0</v>
      </c>
      <c r="I20" s="158">
        <f>'[1]Podklady RZ'!I602</f>
        <v>0</v>
      </c>
      <c r="J20" s="236">
        <f>'[1]Podklady RZ'!J602</f>
        <v>0</v>
      </c>
      <c r="K20" s="235">
        <f>'[1]Podklady RZ'!K602</f>
        <v>0</v>
      </c>
      <c r="L20" s="158">
        <f>'[1]Podklady RZ'!L602</f>
        <v>0</v>
      </c>
      <c r="M20" s="236">
        <f>'[1]Podklady RZ'!M602</f>
        <v>0</v>
      </c>
      <c r="N20" s="158">
        <f>'[1]Podklady RZ'!N602</f>
        <v>0</v>
      </c>
      <c r="O20" s="165">
        <f>'[1]Podklady RZ'!O602</f>
        <v>0</v>
      </c>
      <c r="P20" s="81"/>
      <c r="U20" s="97"/>
    </row>
    <row r="21" spans="1:21">
      <c r="A21" s="128" t="s">
        <v>238</v>
      </c>
      <c r="B21" s="235">
        <f>'[1]Podklady RZ'!B603</f>
        <v>27.035061000000002</v>
      </c>
      <c r="C21" s="158">
        <f>'[1]Podklady RZ'!C603</f>
        <v>24.212125</v>
      </c>
      <c r="D21" s="236">
        <f>'[1]Podklady RZ'!D603</f>
        <v>7.3885399999999999</v>
      </c>
      <c r="E21" s="158">
        <f>'[1]Podklady RZ'!E603</f>
        <v>0.69299999999999995</v>
      </c>
      <c r="F21" s="158">
        <f>'[1]Podklady RZ'!F603</f>
        <v>1.8367309999999999</v>
      </c>
      <c r="G21" s="158">
        <f>'[1]Podklady RZ'!G603</f>
        <v>2.081</v>
      </c>
      <c r="H21" s="235">
        <f>'[1]Podklady RZ'!H603</f>
        <v>2.101</v>
      </c>
      <c r="I21" s="158">
        <f>'[1]Podklady RZ'!I603</f>
        <v>2.157</v>
      </c>
      <c r="J21" s="236">
        <f>'[1]Podklady RZ'!J603</f>
        <v>0.94099999999999995</v>
      </c>
      <c r="K21" s="235">
        <f>'[1]Podklady RZ'!K603</f>
        <v>13.13134</v>
      </c>
      <c r="L21" s="158">
        <f>'[1]Podklady RZ'!L603</f>
        <v>25.024812999999998</v>
      </c>
      <c r="M21" s="236">
        <f>'[1]Podklady RZ'!M603</f>
        <v>25.794837999999999</v>
      </c>
      <c r="N21" s="158">
        <f>'[1]Podklady RZ'!N603</f>
        <v>132.39644799999999</v>
      </c>
      <c r="O21" s="165">
        <f>'[1]Podklady RZ'!O603</f>
        <v>5.1464710712148282E-2</v>
      </c>
      <c r="P21" s="81"/>
      <c r="U21" s="97"/>
    </row>
    <row r="22" spans="1:21">
      <c r="A22" s="128" t="s">
        <v>239</v>
      </c>
      <c r="B22" s="235">
        <f>'[1]Podklady RZ'!B604</f>
        <v>0</v>
      </c>
      <c r="C22" s="158">
        <f>'[1]Podklady RZ'!C604</f>
        <v>6.2E-2</v>
      </c>
      <c r="D22" s="236">
        <f>'[1]Podklady RZ'!D604</f>
        <v>0.02</v>
      </c>
      <c r="E22" s="158">
        <f>'[1]Podklady RZ'!E604</f>
        <v>0</v>
      </c>
      <c r="F22" s="158">
        <f>'[1]Podklady RZ'!F604</f>
        <v>5.6000000000000001E-2</v>
      </c>
      <c r="G22" s="158">
        <f>'[1]Podklady RZ'!G604</f>
        <v>3.5000000000000003E-2</v>
      </c>
      <c r="H22" s="235">
        <f>'[1]Podklady RZ'!H604</f>
        <v>2.1999999999999999E-2</v>
      </c>
      <c r="I22" s="158">
        <f>'[1]Podklady RZ'!I604</f>
        <v>8.9999999999999993E-3</v>
      </c>
      <c r="J22" s="236">
        <f>'[1]Podklady RZ'!J604</f>
        <v>0.114</v>
      </c>
      <c r="K22" s="235">
        <f>'[1]Podklady RZ'!K604</f>
        <v>0.05</v>
      </c>
      <c r="L22" s="158">
        <f>'[1]Podklady RZ'!L604</f>
        <v>0.02</v>
      </c>
      <c r="M22" s="236">
        <f>'[1]Podklady RZ'!M604</f>
        <v>3.0000000000000001E-3</v>
      </c>
      <c r="N22" s="158">
        <f>'[1]Podklady RZ'!N604</f>
        <v>0.39100000000000001</v>
      </c>
      <c r="O22" s="165">
        <f>'[1]Podklady RZ'!O604</f>
        <v>1.1815495790892202E-4</v>
      </c>
      <c r="P22" s="81"/>
      <c r="U22" s="97"/>
    </row>
    <row r="23" spans="1:21">
      <c r="A23" s="128" t="s">
        <v>240</v>
      </c>
      <c r="B23" s="235">
        <f>'[1]Podklady RZ'!B605</f>
        <v>0</v>
      </c>
      <c r="C23" s="158">
        <f>'[1]Podklady RZ'!C605</f>
        <v>0</v>
      </c>
      <c r="D23" s="236">
        <f>'[1]Podklady RZ'!D605</f>
        <v>0</v>
      </c>
      <c r="E23" s="158">
        <f>'[1]Podklady RZ'!E605</f>
        <v>0</v>
      </c>
      <c r="F23" s="158">
        <f>'[1]Podklady RZ'!F605</f>
        <v>0</v>
      </c>
      <c r="G23" s="158">
        <f>'[1]Podklady RZ'!G605</f>
        <v>0</v>
      </c>
      <c r="H23" s="235">
        <f>'[1]Podklady RZ'!H605</f>
        <v>0</v>
      </c>
      <c r="I23" s="158">
        <f>'[1]Podklady RZ'!I605</f>
        <v>0</v>
      </c>
      <c r="J23" s="236">
        <f>'[1]Podklady RZ'!J605</f>
        <v>0</v>
      </c>
      <c r="K23" s="235">
        <f>'[1]Podklady RZ'!K605</f>
        <v>0</v>
      </c>
      <c r="L23" s="158">
        <f>'[1]Podklady RZ'!L605</f>
        <v>0</v>
      </c>
      <c r="M23" s="236">
        <f>'[1]Podklady RZ'!M605</f>
        <v>0</v>
      </c>
      <c r="N23" s="158">
        <f>'[1]Podklady RZ'!N605</f>
        <v>0</v>
      </c>
      <c r="O23" s="165">
        <f>'[1]Podklady RZ'!O605</f>
        <v>0</v>
      </c>
      <c r="P23" s="81"/>
      <c r="U23" s="97"/>
    </row>
    <row r="24" spans="1:21">
      <c r="A24" s="128" t="s">
        <v>241</v>
      </c>
      <c r="B24" s="235">
        <f>'[1]Podklady RZ'!B606</f>
        <v>3.3938999999999997E-2</v>
      </c>
      <c r="C24" s="158">
        <f>'[1]Podklady RZ'!C606</f>
        <v>0.487875</v>
      </c>
      <c r="D24" s="236">
        <f>'[1]Podklady RZ'!D606</f>
        <v>0.16246000000000002</v>
      </c>
      <c r="E24" s="158">
        <f>'[1]Podklady RZ'!E606</f>
        <v>0</v>
      </c>
      <c r="F24" s="158">
        <f>'[1]Podklady RZ'!F606</f>
        <v>2.6900000000000003E-4</v>
      </c>
      <c r="G24" s="158">
        <f>'[1]Podklady RZ'!G606</f>
        <v>0</v>
      </c>
      <c r="H24" s="235">
        <f>'[1]Podklady RZ'!H606</f>
        <v>0</v>
      </c>
      <c r="I24" s="158">
        <f>'[1]Podklady RZ'!I606</f>
        <v>0</v>
      </c>
      <c r="J24" s="236">
        <f>'[1]Podklady RZ'!J606</f>
        <v>0</v>
      </c>
      <c r="K24" s="235">
        <f>'[1]Podklady RZ'!K606</f>
        <v>2.366E-2</v>
      </c>
      <c r="L24" s="158">
        <f>'[1]Podklady RZ'!L606</f>
        <v>2.4187E-2</v>
      </c>
      <c r="M24" s="236">
        <f>'[1]Podklady RZ'!M606</f>
        <v>1.615162</v>
      </c>
      <c r="N24" s="158">
        <f>'[1]Podklady RZ'!N606</f>
        <v>2.3475519999999999</v>
      </c>
      <c r="O24" s="165">
        <f>'[1]Podklady RZ'!O606</f>
        <v>4.0949751394899923E-3</v>
      </c>
      <c r="P24" s="81"/>
      <c r="U24" s="97"/>
    </row>
    <row r="25" spans="1:21">
      <c r="A25" s="128" t="s">
        <v>242</v>
      </c>
      <c r="B25" s="235">
        <f>'[1]Podklady RZ'!B607</f>
        <v>98.647365999999991</v>
      </c>
      <c r="C25" s="158">
        <f>'[1]Podklady RZ'!C607</f>
        <v>78.987434000000007</v>
      </c>
      <c r="D25" s="236">
        <f>'[1]Podklady RZ'!D607</f>
        <v>76.953732000000002</v>
      </c>
      <c r="E25" s="158">
        <f>'[1]Podklady RZ'!E607</f>
        <v>60.861802000000019</v>
      </c>
      <c r="F25" s="158">
        <f>'[1]Podklady RZ'!F607</f>
        <v>26.762074999999999</v>
      </c>
      <c r="G25" s="158">
        <f>'[1]Podklady RZ'!G607</f>
        <v>18.185166000000006</v>
      </c>
      <c r="H25" s="235">
        <f>'[1]Podklady RZ'!H607</f>
        <v>17.088255</v>
      </c>
      <c r="I25" s="158">
        <f>'[1]Podklady RZ'!I607</f>
        <v>16.652668000000002</v>
      </c>
      <c r="J25" s="236">
        <f>'[1]Podklady RZ'!J607</f>
        <v>31.463626000000001</v>
      </c>
      <c r="K25" s="235">
        <f>'[1]Podklady RZ'!K607</f>
        <v>42.331091000000008</v>
      </c>
      <c r="L25" s="158">
        <f>'[1]Podklady RZ'!L607</f>
        <v>65.540036999999998</v>
      </c>
      <c r="M25" s="236">
        <f>'[1]Podklady RZ'!M607</f>
        <v>94.232505000000003</v>
      </c>
      <c r="N25" s="158">
        <f>'[1]Podklady RZ'!N607</f>
        <v>627.70575699999995</v>
      </c>
      <c r="O25" s="165">
        <f>'[1]Podklady RZ'!O607</f>
        <v>2.9050927520794457E-2</v>
      </c>
      <c r="P25" s="81"/>
      <c r="U25" s="78"/>
    </row>
    <row r="26" spans="1:21" ht="13.5" customHeight="1">
      <c r="A26" s="126" t="s">
        <v>318</v>
      </c>
      <c r="B26" s="233">
        <f>'[1]Podklady RZ'!B608</f>
        <v>595.74780799999985</v>
      </c>
      <c r="C26" s="157">
        <f>'[1]Podklady RZ'!C608</f>
        <v>496.17472499999991</v>
      </c>
      <c r="D26" s="234">
        <f>'[1]Podklady RZ'!D608</f>
        <v>507.90070599999996</v>
      </c>
      <c r="E26" s="157">
        <f>'[1]Podklady RZ'!E608</f>
        <v>376.32186399999995</v>
      </c>
      <c r="F26" s="157">
        <f>'[1]Podklady RZ'!F608</f>
        <v>168.23125700000003</v>
      </c>
      <c r="G26" s="157">
        <f>'[1]Podklady RZ'!G608</f>
        <v>113.10197000000002</v>
      </c>
      <c r="H26" s="233">
        <f>'[1]Podklady RZ'!H608</f>
        <v>105.21926000000002</v>
      </c>
      <c r="I26" s="157">
        <f>'[1]Podklady RZ'!I608</f>
        <v>97.770379999999989</v>
      </c>
      <c r="J26" s="234">
        <f>'[1]Podklady RZ'!J608</f>
        <v>171.64731199999997</v>
      </c>
      <c r="K26" s="233">
        <f>'[1]Podklady RZ'!K608</f>
        <v>251.32517200000007</v>
      </c>
      <c r="L26" s="157">
        <f>'[1]Podklady RZ'!L608</f>
        <v>421.71207200000003</v>
      </c>
      <c r="M26" s="234">
        <f>'[1]Podklady RZ'!M608</f>
        <v>602.77527400000008</v>
      </c>
      <c r="N26" s="157">
        <f>'[1]Podklady RZ'!N608</f>
        <v>3907.9277999999999</v>
      </c>
      <c r="O26" s="164">
        <f>'[1]Podklady RZ'!O608</f>
        <v>5.2250765583098283E-2</v>
      </c>
      <c r="P26" s="10"/>
      <c r="U26" s="8"/>
    </row>
    <row r="27" spans="1:21" ht="12.75" customHeight="1">
      <c r="A27" s="128" t="s">
        <v>301</v>
      </c>
      <c r="B27" s="235">
        <f>'[1]Podklady RZ'!B609</f>
        <v>115.56065899999999</v>
      </c>
      <c r="C27" s="158">
        <f>'[1]Podklady RZ'!C609</f>
        <v>98.223497999999992</v>
      </c>
      <c r="D27" s="236">
        <f>'[1]Podklady RZ'!D609</f>
        <v>103.813074</v>
      </c>
      <c r="E27" s="158">
        <f>'[1]Podklady RZ'!E609</f>
        <v>82.150704000000005</v>
      </c>
      <c r="F27" s="158">
        <f>'[1]Podklady RZ'!F609</f>
        <v>55.754097000000002</v>
      </c>
      <c r="G27" s="158">
        <f>'[1]Podklady RZ'!G609</f>
        <v>46.661929999999998</v>
      </c>
      <c r="H27" s="235">
        <f>'[1]Podklady RZ'!H609</f>
        <v>44.239330000000002</v>
      </c>
      <c r="I27" s="158">
        <f>'[1]Podklady RZ'!I609</f>
        <v>36.932520000000004</v>
      </c>
      <c r="J27" s="236">
        <f>'[1]Podklady RZ'!J609</f>
        <v>50.241636</v>
      </c>
      <c r="K27" s="235">
        <f>'[1]Podklady RZ'!K609</f>
        <v>57.980225000000004</v>
      </c>
      <c r="L27" s="158">
        <f>'[1]Podklady RZ'!L609</f>
        <v>84.313408999999993</v>
      </c>
      <c r="M27" s="236">
        <f>'[1]Podklady RZ'!M609</f>
        <v>106.02413899999999</v>
      </c>
      <c r="N27" s="158">
        <f>'[1]Podklady RZ'!N609</f>
        <v>881.89522099999988</v>
      </c>
      <c r="O27" s="165">
        <f>'[1]Podklady RZ'!O609</f>
        <v>4.3118429175407966E-2</v>
      </c>
      <c r="P27" s="81"/>
      <c r="U27" s="8"/>
    </row>
    <row r="28" spans="1:21" ht="12.75" customHeight="1">
      <c r="A28" s="128" t="s">
        <v>302</v>
      </c>
      <c r="B28" s="235">
        <f>'[1]Podklady RZ'!B610</f>
        <v>0.23235</v>
      </c>
      <c r="C28" s="158">
        <f>'[1]Podklady RZ'!C610</f>
        <v>0.22472999999999999</v>
      </c>
      <c r="D28" s="236">
        <f>'[1]Podklady RZ'!D610</f>
        <v>0.23863000000000001</v>
      </c>
      <c r="E28" s="158">
        <f>'[1]Podklady RZ'!E610</f>
        <v>0</v>
      </c>
      <c r="F28" s="158">
        <f>'[1]Podklady RZ'!F610</f>
        <v>0.28532999999999997</v>
      </c>
      <c r="G28" s="158">
        <f>'[1]Podklady RZ'!G610</f>
        <v>0.29568</v>
      </c>
      <c r="H28" s="235">
        <f>'[1]Podklady RZ'!H610</f>
        <v>0.30013000000000001</v>
      </c>
      <c r="I28" s="158">
        <f>'[1]Podklady RZ'!I610</f>
        <v>0.29747000000000001</v>
      </c>
      <c r="J28" s="236">
        <f>'[1]Podklady RZ'!J610</f>
        <v>0.20383000000000001</v>
      </c>
      <c r="K28" s="235">
        <f>'[1]Podklady RZ'!K610</f>
        <v>0.25783999999999996</v>
      </c>
      <c r="L28" s="158">
        <f>'[1]Podklady RZ'!L610</f>
        <v>0.23469999999999999</v>
      </c>
      <c r="M28" s="236">
        <f>'[1]Podklady RZ'!M610</f>
        <v>0.24073</v>
      </c>
      <c r="N28" s="158">
        <f>'[1]Podklady RZ'!N610</f>
        <v>2.81142</v>
      </c>
      <c r="O28" s="165">
        <f>'[1]Podklady RZ'!O610</f>
        <v>1.616791228079415E-3</v>
      </c>
      <c r="P28" s="81"/>
      <c r="U28" s="8"/>
    </row>
    <row r="29" spans="1:21" ht="12.75" customHeight="1">
      <c r="A29" s="128" t="s">
        <v>303</v>
      </c>
      <c r="B29" s="235">
        <f>'[1]Podklady RZ'!B611</f>
        <v>5.5929599999999997</v>
      </c>
      <c r="C29" s="158">
        <f>'[1]Podklady RZ'!C611</f>
        <v>4.9894400000000001</v>
      </c>
      <c r="D29" s="236">
        <f>'[1]Podklady RZ'!D611</f>
        <v>4.9178300000000004</v>
      </c>
      <c r="E29" s="158">
        <f>'[1]Podklady RZ'!E611</f>
        <v>3.7598199999999999</v>
      </c>
      <c r="F29" s="158">
        <f>'[1]Podklady RZ'!F611</f>
        <v>0.33994999999999997</v>
      </c>
      <c r="G29" s="158">
        <f>'[1]Podklady RZ'!G611</f>
        <v>9.5809999999999992E-2</v>
      </c>
      <c r="H29" s="235">
        <f>'[1]Podklady RZ'!H611</f>
        <v>8.2189999999999999E-2</v>
      </c>
      <c r="I29" s="158">
        <f>'[1]Podklady RZ'!I611</f>
        <v>9.1889999999999999E-2</v>
      </c>
      <c r="J29" s="236">
        <f>'[1]Podklady RZ'!J611</f>
        <v>0.14348</v>
      </c>
      <c r="K29" s="235">
        <f>'[1]Podklady RZ'!K611</f>
        <v>1.73505</v>
      </c>
      <c r="L29" s="158">
        <f>'[1]Podklady RZ'!L611</f>
        <v>3.5821800000000001</v>
      </c>
      <c r="M29" s="236">
        <f>'[1]Podklady RZ'!M611</f>
        <v>5.2936499999999995</v>
      </c>
      <c r="N29" s="158">
        <f>'[1]Podklady RZ'!N611</f>
        <v>30.624250000000004</v>
      </c>
      <c r="O29" s="165">
        <f>'[1]Podklady RZ'!O611</f>
        <v>5.1178419530823645E-2</v>
      </c>
      <c r="P29" s="81"/>
      <c r="U29" s="8"/>
    </row>
    <row r="30" spans="1:21" ht="12.75" customHeight="1">
      <c r="A30" s="128" t="s">
        <v>304</v>
      </c>
      <c r="B30" s="235">
        <f>'[1]Podklady RZ'!B612</f>
        <v>0.66982000000000008</v>
      </c>
      <c r="C30" s="158">
        <f>'[1]Podklady RZ'!C612</f>
        <v>0.47878199999999999</v>
      </c>
      <c r="D30" s="236">
        <f>'[1]Podklady RZ'!D612</f>
        <v>0.42097099999999998</v>
      </c>
      <c r="E30" s="158">
        <f>'[1]Podklady RZ'!E612</f>
        <v>0.31064999999999998</v>
      </c>
      <c r="F30" s="158">
        <f>'[1]Podklady RZ'!F612</f>
        <v>5.7517000000000006E-2</v>
      </c>
      <c r="G30" s="158">
        <f>'[1]Podklady RZ'!G612</f>
        <v>1.729E-2</v>
      </c>
      <c r="H30" s="235">
        <f>'[1]Podklady RZ'!H612</f>
        <v>1.8359999999999998E-2</v>
      </c>
      <c r="I30" s="158">
        <f>'[1]Podklady RZ'!I612</f>
        <v>1.9E-2</v>
      </c>
      <c r="J30" s="236">
        <f>'[1]Podklady RZ'!J612</f>
        <v>6.6918000000000005E-2</v>
      </c>
      <c r="K30" s="235">
        <f>'[1]Podklady RZ'!K612</f>
        <v>0.13453999999999999</v>
      </c>
      <c r="L30" s="158">
        <f>'[1]Podklady RZ'!L612</f>
        <v>0.34981200000000001</v>
      </c>
      <c r="M30" s="236">
        <f>'[1]Podklady RZ'!M612</f>
        <v>0.61303999999999992</v>
      </c>
      <c r="N30" s="158">
        <f>'[1]Podklady RZ'!N612</f>
        <v>3.1566999999999994</v>
      </c>
      <c r="O30" s="165">
        <f>'[1]Podklady RZ'!O612</f>
        <v>1.5281983358318542E-2</v>
      </c>
      <c r="P30" s="81"/>
    </row>
    <row r="31" spans="1:21">
      <c r="A31" s="128" t="s">
        <v>305</v>
      </c>
      <c r="B31" s="235">
        <f>'[1]Podklady RZ'!B613</f>
        <v>5.8116260000000004</v>
      </c>
      <c r="C31" s="158">
        <f>'[1]Podklady RZ'!C613</f>
        <v>6.0396999999999998</v>
      </c>
      <c r="D31" s="236">
        <f>'[1]Podklady RZ'!D613</f>
        <v>6.8508459999999998</v>
      </c>
      <c r="E31" s="158">
        <f>'[1]Podklady RZ'!E613</f>
        <v>4.4759979999999997</v>
      </c>
      <c r="F31" s="158">
        <f>'[1]Podklady RZ'!F613</f>
        <v>2.8935680000000006</v>
      </c>
      <c r="G31" s="158">
        <f>'[1]Podklady RZ'!G613</f>
        <v>1.098848</v>
      </c>
      <c r="H31" s="235">
        <f>'[1]Podklady RZ'!H613</f>
        <v>1.065604</v>
      </c>
      <c r="I31" s="158">
        <f>'[1]Podklady RZ'!I613</f>
        <v>0.86671000000000009</v>
      </c>
      <c r="J31" s="236">
        <f>'[1]Podklady RZ'!J613</f>
        <v>1.6770320000000001</v>
      </c>
      <c r="K31" s="235">
        <f>'[1]Podklady RZ'!K613</f>
        <v>2.1859539999999997</v>
      </c>
      <c r="L31" s="158">
        <f>'[1]Podklady RZ'!L613</f>
        <v>3.847334</v>
      </c>
      <c r="M31" s="236">
        <f>'[1]Podklady RZ'!M613</f>
        <v>5.1820320000000004</v>
      </c>
      <c r="N31" s="158">
        <f>'[1]Podklady RZ'!N613</f>
        <v>41.995252000000001</v>
      </c>
      <c r="O31" s="165">
        <f>'[1]Podklady RZ'!O613</f>
        <v>0.10811541157742179</v>
      </c>
      <c r="P31" s="81"/>
    </row>
    <row r="32" spans="1:21">
      <c r="A32" s="128" t="s">
        <v>306</v>
      </c>
      <c r="B32" s="235">
        <f>'[1]Podklady RZ'!B614</f>
        <v>273.6523709999999</v>
      </c>
      <c r="C32" s="158">
        <f>'[1]Podklady RZ'!C614</f>
        <v>225.74989199999993</v>
      </c>
      <c r="D32" s="236">
        <f>'[1]Podklady RZ'!D614</f>
        <v>226.33357899999999</v>
      </c>
      <c r="E32" s="158">
        <f>'[1]Podklady RZ'!E614</f>
        <v>152.65114799999998</v>
      </c>
      <c r="F32" s="158">
        <f>'[1]Podklady RZ'!F614</f>
        <v>69.931946000000011</v>
      </c>
      <c r="G32" s="158">
        <f>'[1]Podklady RZ'!G614</f>
        <v>42.297205000000019</v>
      </c>
      <c r="H32" s="235">
        <f>'[1]Podklady RZ'!H614</f>
        <v>38.737919000000012</v>
      </c>
      <c r="I32" s="158">
        <f>'[1]Podklady RZ'!I614</f>
        <v>40.15645</v>
      </c>
      <c r="J32" s="236">
        <f>'[1]Podklady RZ'!J614</f>
        <v>80.234542999999988</v>
      </c>
      <c r="K32" s="235">
        <f>'[1]Podklady RZ'!K614</f>
        <v>117.90830500000003</v>
      </c>
      <c r="L32" s="158">
        <f>'[1]Podklady RZ'!L614</f>
        <v>197.29055000000002</v>
      </c>
      <c r="M32" s="236">
        <f>'[1]Podklady RZ'!M614</f>
        <v>290.33250800000002</v>
      </c>
      <c r="N32" s="158">
        <f>'[1]Podklady RZ'!N614</f>
        <v>1755.2764159999995</v>
      </c>
      <c r="O32" s="165">
        <f>'[1]Podklady RZ'!O614</f>
        <v>5.436147271320356E-2</v>
      </c>
      <c r="P32" s="81"/>
    </row>
    <row r="33" spans="1:16">
      <c r="A33" s="128" t="s">
        <v>307</v>
      </c>
      <c r="B33" s="235">
        <f>'[1]Podklady RZ'!B615</f>
        <v>186.06142199999999</v>
      </c>
      <c r="C33" s="158">
        <f>'[1]Podklady RZ'!C615</f>
        <v>153.80030299999999</v>
      </c>
      <c r="D33" s="236">
        <f>'[1]Podklady RZ'!D615</f>
        <v>158.78206600000001</v>
      </c>
      <c r="E33" s="158">
        <f>'[1]Podklady RZ'!E615</f>
        <v>127.65718399999999</v>
      </c>
      <c r="F33" s="158">
        <f>'[1]Podklady RZ'!F615</f>
        <v>36.572048999999993</v>
      </c>
      <c r="G33" s="158">
        <f>'[1]Podklady RZ'!G615</f>
        <v>21.443307000000001</v>
      </c>
      <c r="H33" s="235">
        <f>'[1]Podklady RZ'!H615</f>
        <v>19.673427</v>
      </c>
      <c r="I33" s="158">
        <f>'[1]Podklady RZ'!I615</f>
        <v>18.366040000000002</v>
      </c>
      <c r="J33" s="236">
        <f>'[1]Podklady RZ'!J615</f>
        <v>36.438873000000001</v>
      </c>
      <c r="K33" s="235">
        <f>'[1]Podklady RZ'!K615</f>
        <v>67.183508000000003</v>
      </c>
      <c r="L33" s="158">
        <f>'[1]Podklady RZ'!L615</f>
        <v>126.267087</v>
      </c>
      <c r="M33" s="236">
        <f>'[1]Podklady RZ'!M615</f>
        <v>187.31847500000003</v>
      </c>
      <c r="N33" s="158">
        <f>'[1]Podklady RZ'!N615</f>
        <v>1139.5637409999999</v>
      </c>
      <c r="O33" s="165">
        <f>'[1]Podklady RZ'!O615</f>
        <v>6.6619547255281658E-2</v>
      </c>
      <c r="P33" s="81"/>
    </row>
    <row r="34" spans="1:16">
      <c r="A34" s="128" t="s">
        <v>240</v>
      </c>
      <c r="B34" s="235">
        <f>'[1]Podklady RZ'!B616</f>
        <v>8.1666000000000007</v>
      </c>
      <c r="C34" s="158">
        <f>'[1]Podklady RZ'!C616</f>
        <v>6.6683799999999991</v>
      </c>
      <c r="D34" s="236">
        <f>'[1]Podklady RZ'!D616</f>
        <v>6.5437099999999999</v>
      </c>
      <c r="E34" s="158">
        <f>'[1]Podklady RZ'!E616</f>
        <v>5.3163599999999995</v>
      </c>
      <c r="F34" s="158">
        <f>'[1]Podklady RZ'!F616</f>
        <v>2.3968000000000003</v>
      </c>
      <c r="G34" s="158">
        <f>'[1]Podklady RZ'!G616</f>
        <v>1.1919000000000002</v>
      </c>
      <c r="H34" s="235">
        <f>'[1]Podklady RZ'!H616</f>
        <v>1.1023000000000001</v>
      </c>
      <c r="I34" s="158">
        <f>'[1]Podklady RZ'!I616</f>
        <v>1.0403</v>
      </c>
      <c r="J34" s="236">
        <f>'[1]Podklady RZ'!J616</f>
        <v>2.641</v>
      </c>
      <c r="K34" s="235">
        <f>'[1]Podklady RZ'!K616</f>
        <v>3.9397500000000001</v>
      </c>
      <c r="L34" s="158">
        <f>'[1]Podklady RZ'!L616</f>
        <v>5.827</v>
      </c>
      <c r="M34" s="236">
        <f>'[1]Podklady RZ'!M616</f>
        <v>7.7706999999999997</v>
      </c>
      <c r="N34" s="158">
        <f>'[1]Podklady RZ'!N616</f>
        <v>52.60479999999999</v>
      </c>
      <c r="O34" s="165">
        <f>'[1]Podklady RZ'!O616</f>
        <v>2.6143819122622081E-2</v>
      </c>
      <c r="P34" s="81"/>
    </row>
    <row r="35" spans="1:16" ht="12"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2.7931552592458341E-2</v>
      </c>
    </row>
    <row r="40" spans="1:16">
      <c r="B40" s="1"/>
      <c r="C40" s="1"/>
      <c r="D40" s="1"/>
      <c r="M40" s="10" t="s">
        <v>219</v>
      </c>
      <c r="N40" s="84">
        <f>O8</f>
        <v>3.7145970791999619E-2</v>
      </c>
    </row>
    <row r="41" spans="1:16">
      <c r="B41" s="8"/>
      <c r="C41" s="8"/>
      <c r="D41" s="8"/>
      <c r="M41" s="10" t="s">
        <v>223</v>
      </c>
      <c r="N41" s="84">
        <f>O9</f>
        <v>4.7621444150580131E-2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{81DFDD2E-FA01-4620-A16E-6B9E02C98F64}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81DFDD2E-FA01-4620-A16E-6B9E02C98F64}">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334</v>
      </c>
      <c r="O1" s="197" t="str">
        <f>'3'!N1</f>
        <v>2022</v>
      </c>
    </row>
    <row r="2" spans="1:21" ht="12" customHeight="1">
      <c r="F2" s="10"/>
      <c r="G2" s="10"/>
      <c r="H2" s="10"/>
      <c r="I2" s="10"/>
      <c r="J2" s="10"/>
      <c r="K2" s="10"/>
    </row>
    <row r="3" spans="1:21">
      <c r="B3" s="22"/>
      <c r="C3" s="22"/>
      <c r="D3" s="22"/>
      <c r="E3" s="22"/>
      <c r="F3" s="10"/>
      <c r="K3" s="10"/>
      <c r="L3" s="9"/>
    </row>
    <row r="4" spans="1:21" ht="12.75" customHeight="1">
      <c r="A4" s="132"/>
      <c r="B4" s="266" t="s">
        <v>202</v>
      </c>
      <c r="C4" s="267"/>
      <c r="D4" s="268"/>
      <c r="E4" s="267" t="s">
        <v>203</v>
      </c>
      <c r="F4" s="267"/>
      <c r="G4" s="267"/>
      <c r="H4" s="266" t="s">
        <v>204</v>
      </c>
      <c r="I4" s="267"/>
      <c r="J4" s="268"/>
      <c r="K4" s="266" t="s">
        <v>205</v>
      </c>
      <c r="L4" s="267"/>
      <c r="M4" s="268"/>
      <c r="N4" s="269" t="s">
        <v>218</v>
      </c>
      <c r="O4" s="276" t="s">
        <v>313</v>
      </c>
    </row>
    <row r="5" spans="1:21">
      <c r="A5" s="131"/>
      <c r="B5" s="227" t="s">
        <v>206</v>
      </c>
      <c r="C5" s="155" t="s">
        <v>207</v>
      </c>
      <c r="D5" s="228" t="s">
        <v>208</v>
      </c>
      <c r="E5" s="155" t="s">
        <v>209</v>
      </c>
      <c r="F5" s="155" t="s">
        <v>210</v>
      </c>
      <c r="G5" s="155" t="s">
        <v>211</v>
      </c>
      <c r="H5" s="227" t="s">
        <v>212</v>
      </c>
      <c r="I5" s="155" t="s">
        <v>213</v>
      </c>
      <c r="J5" s="228" t="s">
        <v>214</v>
      </c>
      <c r="K5" s="227" t="s">
        <v>215</v>
      </c>
      <c r="L5" s="155" t="s">
        <v>216</v>
      </c>
      <c r="M5" s="228" t="s">
        <v>217</v>
      </c>
      <c r="N5" s="269"/>
      <c r="O5" s="276"/>
      <c r="P5" s="10"/>
      <c r="U5" s="10"/>
    </row>
    <row r="6" spans="1:21">
      <c r="A6" s="125" t="s">
        <v>314</v>
      </c>
      <c r="B6" s="233">
        <f>'[1]Podklady RZ'!B624</f>
        <v>4357.7659999999978</v>
      </c>
      <c r="C6" s="157">
        <f>'[1]Podklady RZ'!C624</f>
        <v>4358.8489999999974</v>
      </c>
      <c r="D6" s="234">
        <f>'[1]Podklady RZ'!D624</f>
        <v>4358.8489999999974</v>
      </c>
      <c r="E6" s="157">
        <f>'[1]Podklady RZ'!E624</f>
        <v>4374.9449999999997</v>
      </c>
      <c r="F6" s="157">
        <f>'[1]Podklady RZ'!F624</f>
        <v>4375.1819999999998</v>
      </c>
      <c r="G6" s="157">
        <f>'[1]Podklady RZ'!G624</f>
        <v>4375.1819999999998</v>
      </c>
      <c r="H6" s="233">
        <f>'[1]Podklady RZ'!H624</f>
        <v>4383.5510000000004</v>
      </c>
      <c r="I6" s="157">
        <f>'[1]Podklady RZ'!I624</f>
        <v>4384.0820000000003</v>
      </c>
      <c r="J6" s="234">
        <f>'[1]Podklady RZ'!J624</f>
        <v>4386.2160000000003</v>
      </c>
      <c r="K6" s="233">
        <f>'[1]Podklady RZ'!K624</f>
        <v>4402.1590000000006</v>
      </c>
      <c r="L6" s="157">
        <f>'[1]Podklady RZ'!L624</f>
        <v>4399.139000000001</v>
      </c>
      <c r="M6" s="234">
        <f>'[1]Podklady RZ'!M624</f>
        <v>4399.139000000001</v>
      </c>
      <c r="N6" s="157">
        <f>'[1]Podklady RZ'!N624</f>
        <v>4399.139000000001</v>
      </c>
      <c r="O6" s="163">
        <f>'[1]Podklady RZ'!O624</f>
        <v>0.11544703552160976</v>
      </c>
      <c r="P6" s="10"/>
      <c r="U6" s="56"/>
    </row>
    <row r="7" spans="1:21">
      <c r="A7" s="125" t="s">
        <v>315</v>
      </c>
      <c r="B7" s="233">
        <f>'[1]Podklady RZ'!B625</f>
        <v>3461.5468069999988</v>
      </c>
      <c r="C7" s="157">
        <f>'[1]Podklady RZ'!C625</f>
        <v>2762.6459786516066</v>
      </c>
      <c r="D7" s="234">
        <f>'[1]Podklady RZ'!D625</f>
        <v>2595.1645091216974</v>
      </c>
      <c r="E7" s="157">
        <f>'[1]Podklady RZ'!E625</f>
        <v>2114.726584999999</v>
      </c>
      <c r="F7" s="157">
        <f>'[1]Podklady RZ'!F625</f>
        <v>1488.9950640000006</v>
      </c>
      <c r="G7" s="157">
        <f>'[1]Podklady RZ'!G625</f>
        <v>1279.1037460000005</v>
      </c>
      <c r="H7" s="233">
        <f>'[1]Podklady RZ'!H625</f>
        <v>1213.9241930000001</v>
      </c>
      <c r="I7" s="157">
        <f>'[1]Podklady RZ'!I625</f>
        <v>1204.2243430000001</v>
      </c>
      <c r="J7" s="234">
        <f>'[1]Podklady RZ'!J625</f>
        <v>1603.8968590000009</v>
      </c>
      <c r="K7" s="233">
        <f>'[1]Podklady RZ'!K625</f>
        <v>2024.7697169999992</v>
      </c>
      <c r="L7" s="157">
        <f>'[1]Podklady RZ'!L625</f>
        <v>2691.9683190000005</v>
      </c>
      <c r="M7" s="234">
        <f>'[1]Podklady RZ'!M625</f>
        <v>3299.8826240000012</v>
      </c>
      <c r="N7" s="157">
        <f>'[1]Podklady RZ'!N625</f>
        <v>25740.848744773306</v>
      </c>
      <c r="O7" s="163">
        <f>'[1]Podklady RZ'!O625</f>
        <v>0.17036374539070698</v>
      </c>
      <c r="P7" s="10"/>
      <c r="U7" s="56"/>
    </row>
    <row r="8" spans="1:21">
      <c r="A8" s="125" t="s">
        <v>316</v>
      </c>
      <c r="B8" s="233">
        <f>'[1]Podklady RZ'!B626</f>
        <v>2693.4820930000001</v>
      </c>
      <c r="C8" s="157">
        <f>'[1]Podklady RZ'!C626</f>
        <v>2225.0974590000001</v>
      </c>
      <c r="D8" s="234">
        <f>'[1]Podklady RZ'!D626</f>
        <v>2186.2072619999994</v>
      </c>
      <c r="E8" s="157">
        <f>'[1]Podklady RZ'!E626</f>
        <v>1768.9441019999999</v>
      </c>
      <c r="F8" s="157">
        <f>'[1]Podklady RZ'!F626</f>
        <v>989.57111499999996</v>
      </c>
      <c r="G8" s="157">
        <f>'[1]Podklady RZ'!G626</f>
        <v>770.81636099999992</v>
      </c>
      <c r="H8" s="233">
        <f>'[1]Podklady RZ'!H626</f>
        <v>675.54299199999991</v>
      </c>
      <c r="I8" s="157">
        <f>'[1]Podklady RZ'!I626</f>
        <v>689.64985200000012</v>
      </c>
      <c r="J8" s="234">
        <f>'[1]Podklady RZ'!J626</f>
        <v>1012.5654119999998</v>
      </c>
      <c r="K8" s="233">
        <f>'[1]Podklady RZ'!K626</f>
        <v>1296.441828</v>
      </c>
      <c r="L8" s="157">
        <f>'[1]Podklady RZ'!L626</f>
        <v>1898.2604339999998</v>
      </c>
      <c r="M8" s="234">
        <f>'[1]Podklady RZ'!M626</f>
        <v>2503.1922489999993</v>
      </c>
      <c r="N8" s="157">
        <f>'[1]Podklady RZ'!N626</f>
        <v>18709.771159</v>
      </c>
      <c r="O8" s="164">
        <f>'[1]Podklady RZ'!O626</f>
        <v>0.22797336110862851</v>
      </c>
      <c r="P8" s="81"/>
      <c r="U8" s="83"/>
    </row>
    <row r="9" spans="1:21">
      <c r="A9" s="128" t="s">
        <v>227</v>
      </c>
      <c r="B9" s="235">
        <f>'[1]Podklady RZ'!B627</f>
        <v>146.044996</v>
      </c>
      <c r="C9" s="158">
        <f>'[1]Podklady RZ'!C627</f>
        <v>128.31579000000002</v>
      </c>
      <c r="D9" s="236">
        <f>'[1]Podklady RZ'!D627</f>
        <v>131.996026</v>
      </c>
      <c r="E9" s="158">
        <f>'[1]Podklady RZ'!E627</f>
        <v>97.832155999999983</v>
      </c>
      <c r="F9" s="158">
        <f>'[1]Podklady RZ'!F627</f>
        <v>41.226487999999996</v>
      </c>
      <c r="G9" s="158">
        <f>'[1]Podklady RZ'!G627</f>
        <v>29.687552000000004</v>
      </c>
      <c r="H9" s="235">
        <f>'[1]Podklady RZ'!H627</f>
        <v>20.912309</v>
      </c>
      <c r="I9" s="158">
        <f>'[1]Podklady RZ'!I627</f>
        <v>28.075174000000001</v>
      </c>
      <c r="J9" s="236">
        <f>'[1]Podklady RZ'!J627</f>
        <v>52.757691999999999</v>
      </c>
      <c r="K9" s="235">
        <f>'[1]Podklady RZ'!K627</f>
        <v>63.265219999999999</v>
      </c>
      <c r="L9" s="158">
        <f>'[1]Podklady RZ'!L627</f>
        <v>95.662339000000003</v>
      </c>
      <c r="M9" s="236">
        <f>'[1]Podklady RZ'!M627</f>
        <v>121.167468</v>
      </c>
      <c r="N9" s="158">
        <f>'[1]Podklady RZ'!N627</f>
        <v>956.94320999999991</v>
      </c>
      <c r="O9" s="165">
        <f>'[1]Podklady RZ'!O627</f>
        <v>0.12666240818703414</v>
      </c>
      <c r="P9" s="81"/>
      <c r="U9" s="97"/>
    </row>
    <row r="10" spans="1:21">
      <c r="A10" s="128" t="s">
        <v>228</v>
      </c>
      <c r="B10" s="235">
        <f>'[1]Podklady RZ'!B628</f>
        <v>4.7455749999999997</v>
      </c>
      <c r="C10" s="158">
        <f>'[1]Podklady RZ'!C628</f>
        <v>4.1362839999999998</v>
      </c>
      <c r="D10" s="236">
        <f>'[1]Podklady RZ'!D628</f>
        <v>4.284224</v>
      </c>
      <c r="E10" s="158">
        <f>'[1]Podklady RZ'!E628</f>
        <v>4.0559520000000004</v>
      </c>
      <c r="F10" s="158">
        <f>'[1]Podklady RZ'!F628</f>
        <v>3.5103610000000001</v>
      </c>
      <c r="G10" s="158">
        <f>'[1]Podklady RZ'!G628</f>
        <v>2.3455400000000002</v>
      </c>
      <c r="H10" s="235">
        <f>'[1]Podklady RZ'!H628</f>
        <v>2.5267239999999997</v>
      </c>
      <c r="I10" s="158">
        <f>'[1]Podklady RZ'!I628</f>
        <v>2.9565380000000001</v>
      </c>
      <c r="J10" s="236">
        <f>'[1]Podklady RZ'!J628</f>
        <v>2.9158219999999995</v>
      </c>
      <c r="K10" s="235">
        <f>'[1]Podklady RZ'!K628</f>
        <v>4.1569079999999996</v>
      </c>
      <c r="L10" s="158">
        <f>'[1]Podklady RZ'!L628</f>
        <v>6.1639600000000003</v>
      </c>
      <c r="M10" s="236">
        <f>'[1]Podklady RZ'!M628</f>
        <v>5.1975550000000004</v>
      </c>
      <c r="N10" s="158">
        <f>'[1]Podklady RZ'!N628</f>
        <v>46.995443000000002</v>
      </c>
      <c r="O10" s="165">
        <f>'[1]Podklady RZ'!O628</f>
        <v>7.7999820244432375E-2</v>
      </c>
      <c r="P10" s="81"/>
      <c r="U10" s="97"/>
    </row>
    <row r="11" spans="1:21">
      <c r="A11" s="128" t="s">
        <v>229</v>
      </c>
      <c r="B11" s="235">
        <f>'[1]Podklady RZ'!B629</f>
        <v>0</v>
      </c>
      <c r="C11" s="158">
        <f>'[1]Podklady RZ'!C629</f>
        <v>0</v>
      </c>
      <c r="D11" s="236">
        <f>'[1]Podklady RZ'!D629</f>
        <v>0</v>
      </c>
      <c r="E11" s="158">
        <f>'[1]Podklady RZ'!E629</f>
        <v>0</v>
      </c>
      <c r="F11" s="158">
        <f>'[1]Podklady RZ'!F629</f>
        <v>0</v>
      </c>
      <c r="G11" s="158">
        <f>'[1]Podklady RZ'!G629</f>
        <v>0</v>
      </c>
      <c r="H11" s="235">
        <f>'[1]Podklady RZ'!H629</f>
        <v>0</v>
      </c>
      <c r="I11" s="158">
        <f>'[1]Podklady RZ'!I629</f>
        <v>0</v>
      </c>
      <c r="J11" s="236">
        <f>'[1]Podklady RZ'!J629</f>
        <v>0</v>
      </c>
      <c r="K11" s="235">
        <f>'[1]Podklady RZ'!K629</f>
        <v>0</v>
      </c>
      <c r="L11" s="158">
        <f>'[1]Podklady RZ'!L629</f>
        <v>0</v>
      </c>
      <c r="M11" s="236">
        <f>'[1]Podklady RZ'!M629</f>
        <v>0</v>
      </c>
      <c r="N11" s="158">
        <f>'[1]Podklady RZ'!N629</f>
        <v>0</v>
      </c>
      <c r="O11" s="165">
        <f>'[1]Podklady RZ'!O629</f>
        <v>0</v>
      </c>
      <c r="P11" s="81"/>
      <c r="U11" s="97"/>
    </row>
    <row r="12" spans="1:21">
      <c r="A12" s="128" t="s">
        <v>230</v>
      </c>
      <c r="B12" s="235">
        <f>'[1]Podklady RZ'!B630</f>
        <v>0</v>
      </c>
      <c r="C12" s="158">
        <f>'[1]Podklady RZ'!C630</f>
        <v>0</v>
      </c>
      <c r="D12" s="236">
        <f>'[1]Podklady RZ'!D630</f>
        <v>0</v>
      </c>
      <c r="E12" s="158">
        <f>'[1]Podklady RZ'!E630</f>
        <v>0</v>
      </c>
      <c r="F12" s="158">
        <f>'[1]Podklady RZ'!F630</f>
        <v>0</v>
      </c>
      <c r="G12" s="158">
        <f>'[1]Podklady RZ'!G630</f>
        <v>0</v>
      </c>
      <c r="H12" s="235">
        <f>'[1]Podklady RZ'!H630</f>
        <v>0</v>
      </c>
      <c r="I12" s="158">
        <f>'[1]Podklady RZ'!I630</f>
        <v>0</v>
      </c>
      <c r="J12" s="236">
        <f>'[1]Podklady RZ'!J630</f>
        <v>0</v>
      </c>
      <c r="K12" s="235">
        <f>'[1]Podklady RZ'!K630</f>
        <v>5.518751</v>
      </c>
      <c r="L12" s="158">
        <f>'[1]Podklady RZ'!L630</f>
        <v>4.8974709999999995</v>
      </c>
      <c r="M12" s="236">
        <f>'[1]Podklady RZ'!M630</f>
        <v>1.3372200000000001</v>
      </c>
      <c r="N12" s="158">
        <f>'[1]Podklady RZ'!N630</f>
        <v>11.753442</v>
      </c>
      <c r="O12" s="165">
        <f>'[1]Podklady RZ'!O630</f>
        <v>0.21017879081587737</v>
      </c>
      <c r="P12" s="81"/>
      <c r="U12" s="97"/>
    </row>
    <row r="13" spans="1:21">
      <c r="A13" s="128" t="s">
        <v>231</v>
      </c>
      <c r="B13" s="235">
        <f>'[1]Podklady RZ'!B631</f>
        <v>0</v>
      </c>
      <c r="C13" s="158">
        <f>'[1]Podklady RZ'!C631</f>
        <v>0</v>
      </c>
      <c r="D13" s="236">
        <f>'[1]Podklady RZ'!D631</f>
        <v>0</v>
      </c>
      <c r="E13" s="158">
        <f>'[1]Podklady RZ'!E631</f>
        <v>0</v>
      </c>
      <c r="F13" s="158">
        <f>'[1]Podklady RZ'!F631</f>
        <v>0</v>
      </c>
      <c r="G13" s="158">
        <f>'[1]Podklady RZ'!G631</f>
        <v>0</v>
      </c>
      <c r="H13" s="235">
        <f>'[1]Podklady RZ'!H631</f>
        <v>0</v>
      </c>
      <c r="I13" s="158">
        <f>'[1]Podklady RZ'!I631</f>
        <v>0</v>
      </c>
      <c r="J13" s="236">
        <f>'[1]Podklady RZ'!J631</f>
        <v>0</v>
      </c>
      <c r="K13" s="235">
        <f>'[1]Podklady RZ'!K631</f>
        <v>0</v>
      </c>
      <c r="L13" s="158">
        <f>'[1]Podklady RZ'!L631</f>
        <v>0</v>
      </c>
      <c r="M13" s="236">
        <f>'[1]Podklady RZ'!M631</f>
        <v>0</v>
      </c>
      <c r="N13" s="158">
        <f>'[1]Podklady RZ'!N631</f>
        <v>0</v>
      </c>
      <c r="O13" s="165">
        <f>'[1]Podklady RZ'!O631</f>
        <v>0</v>
      </c>
      <c r="P13" s="81"/>
      <c r="U13" s="97"/>
    </row>
    <row r="14" spans="1:21">
      <c r="A14" s="128" t="s">
        <v>232</v>
      </c>
      <c r="B14" s="235">
        <f>'[1]Podklady RZ'!B632</f>
        <v>0</v>
      </c>
      <c r="C14" s="158">
        <f>'[1]Podklady RZ'!C632</f>
        <v>0</v>
      </c>
      <c r="D14" s="236">
        <f>'[1]Podklady RZ'!D632</f>
        <v>0</v>
      </c>
      <c r="E14" s="158">
        <f>'[1]Podklady RZ'!E632</f>
        <v>0</v>
      </c>
      <c r="F14" s="158">
        <f>'[1]Podklady RZ'!F632</f>
        <v>0</v>
      </c>
      <c r="G14" s="158">
        <f>'[1]Podklady RZ'!G632</f>
        <v>0</v>
      </c>
      <c r="H14" s="235">
        <f>'[1]Podklady RZ'!H632</f>
        <v>0</v>
      </c>
      <c r="I14" s="158">
        <f>'[1]Podklady RZ'!I632</f>
        <v>0</v>
      </c>
      <c r="J14" s="236">
        <f>'[1]Podklady RZ'!J632</f>
        <v>0</v>
      </c>
      <c r="K14" s="235">
        <f>'[1]Podklady RZ'!K632</f>
        <v>0</v>
      </c>
      <c r="L14" s="158">
        <f>'[1]Podklady RZ'!L632</f>
        <v>0</v>
      </c>
      <c r="M14" s="236">
        <f>'[1]Podklady RZ'!M632</f>
        <v>0</v>
      </c>
      <c r="N14" s="158">
        <f>'[1]Podklady RZ'!N632</f>
        <v>0</v>
      </c>
      <c r="O14" s="165">
        <f>'[1]Podklady RZ'!O632</f>
        <v>0</v>
      </c>
      <c r="P14" s="81"/>
      <c r="U14" s="97"/>
    </row>
    <row r="15" spans="1:21">
      <c r="A15" s="128" t="s">
        <v>233</v>
      </c>
      <c r="B15" s="235">
        <f>'[1]Podklady RZ'!B633</f>
        <v>1837.6901290000001</v>
      </c>
      <c r="C15" s="158">
        <f>'[1]Podklady RZ'!C633</f>
        <v>1473.2364970000001</v>
      </c>
      <c r="D15" s="236">
        <f>'[1]Podklady RZ'!D633</f>
        <v>1465.8510999999999</v>
      </c>
      <c r="E15" s="158">
        <f>'[1]Podklady RZ'!E633</f>
        <v>1142.0824610000002</v>
      </c>
      <c r="F15" s="158">
        <f>'[1]Podklady RZ'!F633</f>
        <v>462.65064800000005</v>
      </c>
      <c r="G15" s="158">
        <f>'[1]Podklady RZ'!G633</f>
        <v>324.19090500000004</v>
      </c>
      <c r="H15" s="235">
        <f>'[1]Podklady RZ'!H633</f>
        <v>194.58796800000002</v>
      </c>
      <c r="I15" s="158">
        <f>'[1]Podklady RZ'!I633</f>
        <v>219.048359</v>
      </c>
      <c r="J15" s="236">
        <f>'[1]Podklady RZ'!J633</f>
        <v>532.96588199999997</v>
      </c>
      <c r="K15" s="235">
        <f>'[1]Podklady RZ'!K633</f>
        <v>771.18960600000003</v>
      </c>
      <c r="L15" s="158">
        <f>'[1]Podklady RZ'!L633</f>
        <v>1291.6812220000002</v>
      </c>
      <c r="M15" s="236">
        <f>'[1]Podklady RZ'!M633</f>
        <v>1748.6372029999998</v>
      </c>
      <c r="N15" s="158">
        <f>'[1]Podklady RZ'!N633</f>
        <v>11463.81198</v>
      </c>
      <c r="O15" s="165">
        <f>'[1]Podklady RZ'!O633</f>
        <v>0.31570739932264602</v>
      </c>
      <c r="P15" s="81"/>
      <c r="U15" s="97"/>
    </row>
    <row r="16" spans="1:21">
      <c r="A16" s="128" t="s">
        <v>234</v>
      </c>
      <c r="B16" s="235">
        <f>'[1]Podklady RZ'!B634</f>
        <v>0</v>
      </c>
      <c r="C16" s="158">
        <f>'[1]Podklady RZ'!C634</f>
        <v>0</v>
      </c>
      <c r="D16" s="236">
        <f>'[1]Podklady RZ'!D634</f>
        <v>0</v>
      </c>
      <c r="E16" s="158">
        <f>'[1]Podklady RZ'!E634</f>
        <v>0</v>
      </c>
      <c r="F16" s="158">
        <f>'[1]Podklady RZ'!F634</f>
        <v>0</v>
      </c>
      <c r="G16" s="158">
        <f>'[1]Podklady RZ'!G634</f>
        <v>0</v>
      </c>
      <c r="H16" s="235">
        <f>'[1]Podklady RZ'!H634</f>
        <v>0</v>
      </c>
      <c r="I16" s="158">
        <f>'[1]Podklady RZ'!I634</f>
        <v>0</v>
      </c>
      <c r="J16" s="236">
        <f>'[1]Podklady RZ'!J634</f>
        <v>0</v>
      </c>
      <c r="K16" s="235">
        <f>'[1]Podklady RZ'!K634</f>
        <v>0</v>
      </c>
      <c r="L16" s="158">
        <f>'[1]Podklady RZ'!L634</f>
        <v>0</v>
      </c>
      <c r="M16" s="236">
        <f>'[1]Podklady RZ'!M634</f>
        <v>0</v>
      </c>
      <c r="N16" s="158">
        <f>'[1]Podklady RZ'!N634</f>
        <v>0</v>
      </c>
      <c r="O16" s="165">
        <f>'[1]Podklady RZ'!O634</f>
        <v>0</v>
      </c>
      <c r="P16" s="81"/>
      <c r="U16" s="97"/>
    </row>
    <row r="17" spans="1:21">
      <c r="A17" s="128" t="s">
        <v>235</v>
      </c>
      <c r="B17" s="235">
        <f>'[1]Podklady RZ'!B635</f>
        <v>0</v>
      </c>
      <c r="C17" s="158">
        <f>'[1]Podklady RZ'!C635</f>
        <v>0</v>
      </c>
      <c r="D17" s="236">
        <f>'[1]Podklady RZ'!D635</f>
        <v>0</v>
      </c>
      <c r="E17" s="158">
        <f>'[1]Podklady RZ'!E635</f>
        <v>0</v>
      </c>
      <c r="F17" s="158">
        <f>'[1]Podklady RZ'!F635</f>
        <v>0</v>
      </c>
      <c r="G17" s="158">
        <f>'[1]Podklady RZ'!G635</f>
        <v>0</v>
      </c>
      <c r="H17" s="235">
        <f>'[1]Podklady RZ'!H635</f>
        <v>0</v>
      </c>
      <c r="I17" s="158">
        <f>'[1]Podklady RZ'!I635</f>
        <v>0</v>
      </c>
      <c r="J17" s="236">
        <f>'[1]Podklady RZ'!J635</f>
        <v>0</v>
      </c>
      <c r="K17" s="235">
        <f>'[1]Podklady RZ'!K635</f>
        <v>0</v>
      </c>
      <c r="L17" s="158">
        <f>'[1]Podklady RZ'!L635</f>
        <v>0</v>
      </c>
      <c r="M17" s="236">
        <f>'[1]Podklady RZ'!M635</f>
        <v>0</v>
      </c>
      <c r="N17" s="158">
        <f>'[1]Podklady RZ'!N635</f>
        <v>0</v>
      </c>
      <c r="O17" s="165">
        <f>'[1]Podklady RZ'!O635</f>
        <v>0</v>
      </c>
      <c r="P17" s="81"/>
      <c r="U17" s="97"/>
    </row>
    <row r="18" spans="1:21">
      <c r="A18" s="128" t="s">
        <v>236</v>
      </c>
      <c r="B18" s="235">
        <f>'[1]Podklady RZ'!B636</f>
        <v>6.6430400000000001</v>
      </c>
      <c r="C18" s="158">
        <f>'[1]Podklady RZ'!C636</f>
        <v>7.3444200000000004</v>
      </c>
      <c r="D18" s="236">
        <f>'[1]Podklady RZ'!D636</f>
        <v>4.8690360000000004</v>
      </c>
      <c r="E18" s="158">
        <f>'[1]Podklady RZ'!E636</f>
        <v>3.9828260000000002</v>
      </c>
      <c r="F18" s="158">
        <f>'[1]Podklady RZ'!F636</f>
        <v>14.207079999999999</v>
      </c>
      <c r="G18" s="158">
        <f>'[1]Podklady RZ'!G636</f>
        <v>25.870474000000002</v>
      </c>
      <c r="H18" s="235">
        <f>'[1]Podklady RZ'!H636</f>
        <v>8.0876049999999999</v>
      </c>
      <c r="I18" s="158">
        <f>'[1]Podklady RZ'!I636</f>
        <v>7.2297219999999998</v>
      </c>
      <c r="J18" s="236">
        <f>'[1]Podklady RZ'!J636</f>
        <v>5.3923379999999996</v>
      </c>
      <c r="K18" s="235">
        <f>'[1]Podklady RZ'!K636</f>
        <v>4.0858879999999997</v>
      </c>
      <c r="L18" s="158">
        <f>'[1]Podklady RZ'!L636</f>
        <v>2.5786959999999999</v>
      </c>
      <c r="M18" s="236">
        <f>'[1]Podklady RZ'!M636</f>
        <v>0.29204599999999997</v>
      </c>
      <c r="N18" s="158">
        <f>'[1]Podklady RZ'!N636</f>
        <v>90.583170999999979</v>
      </c>
      <c r="O18" s="165">
        <f>'[1]Podklady RZ'!O636</f>
        <v>0.11012968225536648</v>
      </c>
      <c r="P18" s="81"/>
      <c r="U18" s="97"/>
    </row>
    <row r="19" spans="1:21">
      <c r="A19" s="128" t="s">
        <v>237</v>
      </c>
      <c r="B19" s="235">
        <f>'[1]Podklady RZ'!B637</f>
        <v>2.1144430000000001</v>
      </c>
      <c r="C19" s="158">
        <f>'[1]Podklady RZ'!C637</f>
        <v>3.4663139999999997</v>
      </c>
      <c r="D19" s="236">
        <f>'[1]Podklady RZ'!D637</f>
        <v>0.84599999999999997</v>
      </c>
      <c r="E19" s="158">
        <f>'[1]Podklady RZ'!E637</f>
        <v>2.2263660000000001</v>
      </c>
      <c r="F19" s="158">
        <f>'[1]Podklady RZ'!F637</f>
        <v>1.492367</v>
      </c>
      <c r="G19" s="158">
        <f>'[1]Podklady RZ'!G637</f>
        <v>1.2029989999999999</v>
      </c>
      <c r="H19" s="235">
        <f>'[1]Podklady RZ'!H637</f>
        <v>0.98899999999999999</v>
      </c>
      <c r="I19" s="158">
        <f>'[1]Podklady RZ'!I637</f>
        <v>0.93585499999999999</v>
      </c>
      <c r="J19" s="236">
        <f>'[1]Podklady RZ'!J637</f>
        <v>1.1208229999999999</v>
      </c>
      <c r="K19" s="235">
        <f>'[1]Podklady RZ'!K637</f>
        <v>2.1145510000000001</v>
      </c>
      <c r="L19" s="158">
        <f>'[1]Podklady RZ'!L637</f>
        <v>1.1430990000000001</v>
      </c>
      <c r="M19" s="236">
        <f>'[1]Podklady RZ'!M637</f>
        <v>2.2695190000000003</v>
      </c>
      <c r="N19" s="158">
        <f>'[1]Podklady RZ'!N637</f>
        <v>19.921336</v>
      </c>
      <c r="O19" s="165">
        <f>'[1]Podklady RZ'!O637</f>
        <v>0.35889777633779907</v>
      </c>
      <c r="P19" s="81"/>
      <c r="U19" s="97"/>
    </row>
    <row r="20" spans="1:21">
      <c r="A20" s="128" t="s">
        <v>238</v>
      </c>
      <c r="B20" s="235">
        <f>'[1]Podklady RZ'!B638</f>
        <v>6.3023029737928535</v>
      </c>
      <c r="C20" s="158">
        <f>'[1]Podklady RZ'!C638</f>
        <v>6.185795080534751</v>
      </c>
      <c r="D20" s="236">
        <f>'[1]Podklady RZ'!D638</f>
        <v>7.5170902446673873</v>
      </c>
      <c r="E20" s="158">
        <f>'[1]Podklady RZ'!E638</f>
        <v>5.9805330172407851</v>
      </c>
      <c r="F20" s="158">
        <f>'[1]Podklady RZ'!F638</f>
        <v>6.1975729338872956</v>
      </c>
      <c r="G20" s="158">
        <f>'[1]Podklady RZ'!G638</f>
        <v>7.0055196108417368</v>
      </c>
      <c r="H20" s="235">
        <f>'[1]Podklady RZ'!H638</f>
        <v>7.8260462768163341</v>
      </c>
      <c r="I20" s="158">
        <f>'[1]Podklady RZ'!I638</f>
        <v>6.4142063707713879</v>
      </c>
      <c r="J20" s="236">
        <f>'[1]Podklady RZ'!J638</f>
        <v>3.7848473457079788</v>
      </c>
      <c r="K20" s="235">
        <f>'[1]Podklady RZ'!K638</f>
        <v>5.0580823479091679</v>
      </c>
      <c r="L20" s="158">
        <f>'[1]Podklady RZ'!L638</f>
        <v>7.2671567214393882</v>
      </c>
      <c r="M20" s="236">
        <f>'[1]Podklady RZ'!M638</f>
        <v>5.6822582612390375</v>
      </c>
      <c r="N20" s="158">
        <f>'[1]Podklady RZ'!N638</f>
        <v>75.221411184848108</v>
      </c>
      <c r="O20" s="165">
        <f>'[1]Podklady RZ'!O638</f>
        <v>2.9239818926167591E-2</v>
      </c>
      <c r="P20" s="81"/>
      <c r="U20" s="97"/>
    </row>
    <row r="21" spans="1:21">
      <c r="A21" s="128" t="s">
        <v>239</v>
      </c>
      <c r="B21" s="235">
        <f>'[1]Podklady RZ'!B639</f>
        <v>87.497661999999991</v>
      </c>
      <c r="C21" s="158">
        <f>'[1]Podklady RZ'!C639</f>
        <v>74.640292000000002</v>
      </c>
      <c r="D21" s="236">
        <f>'[1]Podklady RZ'!D639</f>
        <v>41.495548999999997</v>
      </c>
      <c r="E21" s="158">
        <f>'[1]Podklady RZ'!E639</f>
        <v>19.855938000000002</v>
      </c>
      <c r="F21" s="158">
        <f>'[1]Podklady RZ'!F639</f>
        <v>58.930746999999997</v>
      </c>
      <c r="G21" s="158">
        <f>'[1]Podklady RZ'!G639</f>
        <v>64.17154699999999</v>
      </c>
      <c r="H21" s="235">
        <f>'[1]Podklady RZ'!H639</f>
        <v>49.609850000000002</v>
      </c>
      <c r="I21" s="158">
        <f>'[1]Podklady RZ'!I639</f>
        <v>65.465000000000003</v>
      </c>
      <c r="J21" s="236">
        <f>'[1]Podklady RZ'!J639</f>
        <v>66.775511000000009</v>
      </c>
      <c r="K21" s="235">
        <f>'[1]Podklady RZ'!K639</f>
        <v>59.139532999999993</v>
      </c>
      <c r="L21" s="158">
        <f>'[1]Podklady RZ'!L639</f>
        <v>45.023671</v>
      </c>
      <c r="M21" s="236">
        <f>'[1]Podklady RZ'!M639</f>
        <v>59.541491000000001</v>
      </c>
      <c r="N21" s="158">
        <f>'[1]Podklady RZ'!N639</f>
        <v>692.14679100000001</v>
      </c>
      <c r="O21" s="165">
        <f>'[1]Podklady RZ'!O639</f>
        <v>0.20915748070946405</v>
      </c>
      <c r="P21" s="81"/>
      <c r="U21" s="97"/>
    </row>
    <row r="22" spans="1:21">
      <c r="A22" s="128" t="s">
        <v>240</v>
      </c>
      <c r="B22" s="235">
        <f>'[1]Podklady RZ'!B640</f>
        <v>0</v>
      </c>
      <c r="C22" s="158">
        <f>'[1]Podklady RZ'!C640</f>
        <v>0</v>
      </c>
      <c r="D22" s="236">
        <f>'[1]Podklady RZ'!D640</f>
        <v>0</v>
      </c>
      <c r="E22" s="158">
        <f>'[1]Podklady RZ'!E640</f>
        <v>0</v>
      </c>
      <c r="F22" s="158">
        <f>'[1]Podklady RZ'!F640</f>
        <v>0</v>
      </c>
      <c r="G22" s="158">
        <f>'[1]Podklady RZ'!G640</f>
        <v>0</v>
      </c>
      <c r="H22" s="235">
        <f>'[1]Podklady RZ'!H640</f>
        <v>0</v>
      </c>
      <c r="I22" s="158">
        <f>'[1]Podklady RZ'!I640</f>
        <v>0</v>
      </c>
      <c r="J22" s="236">
        <f>'[1]Podklady RZ'!J640</f>
        <v>0</v>
      </c>
      <c r="K22" s="235">
        <f>'[1]Podklady RZ'!K640</f>
        <v>0</v>
      </c>
      <c r="L22" s="158">
        <f>'[1]Podklady RZ'!L640</f>
        <v>0</v>
      </c>
      <c r="M22" s="236">
        <f>'[1]Podklady RZ'!M640</f>
        <v>0</v>
      </c>
      <c r="N22" s="158">
        <f>'[1]Podklady RZ'!N640</f>
        <v>0</v>
      </c>
      <c r="O22" s="165">
        <f>'[1]Podklady RZ'!O640</f>
        <v>0</v>
      </c>
      <c r="P22" s="81"/>
      <c r="U22" s="97"/>
    </row>
    <row r="23" spans="1:21">
      <c r="A23" s="128" t="s">
        <v>241</v>
      </c>
      <c r="B23" s="235">
        <f>'[1]Podklady RZ'!B641</f>
        <v>5.7893170000000005</v>
      </c>
      <c r="C23" s="158">
        <f>'[1]Podklady RZ'!C641</f>
        <v>4.1686909999999999</v>
      </c>
      <c r="D23" s="236">
        <f>'[1]Podklady RZ'!D641</f>
        <v>2.0554839999999999</v>
      </c>
      <c r="E23" s="158">
        <f>'[1]Podklady RZ'!E641</f>
        <v>2.5005119999999996</v>
      </c>
      <c r="F23" s="158">
        <f>'[1]Podklady RZ'!F641</f>
        <v>0.80564399999999992</v>
      </c>
      <c r="G23" s="158">
        <f>'[1]Podklady RZ'!G641</f>
        <v>1.1431549999999999</v>
      </c>
      <c r="H23" s="235">
        <f>'[1]Podklady RZ'!H641</f>
        <v>2.8482340000000006</v>
      </c>
      <c r="I23" s="158">
        <f>'[1]Podklady RZ'!I641</f>
        <v>0.43818299999999999</v>
      </c>
      <c r="J23" s="236">
        <f>'[1]Podklady RZ'!J641</f>
        <v>1.183867</v>
      </c>
      <c r="K23" s="235">
        <f>'[1]Podklady RZ'!K641</f>
        <v>2.1811190000000003</v>
      </c>
      <c r="L23" s="158">
        <f>'[1]Podklady RZ'!L641</f>
        <v>3.5357130000000003</v>
      </c>
      <c r="M23" s="236">
        <f>'[1]Podklady RZ'!M641</f>
        <v>4.374772000000001</v>
      </c>
      <c r="N23" s="158">
        <f>'[1]Podklady RZ'!N641</f>
        <v>31.024690999999997</v>
      </c>
      <c r="O23" s="165">
        <f>'[1]Podklady RZ'!O641</f>
        <v>5.4118221174806309E-2</v>
      </c>
      <c r="P23" s="81"/>
      <c r="U23" s="97"/>
    </row>
    <row r="24" spans="1:21">
      <c r="A24" s="128" t="s">
        <v>242</v>
      </c>
      <c r="B24" s="235">
        <f>'[1]Podklady RZ'!B642</f>
        <v>596.65462802620721</v>
      </c>
      <c r="C24" s="158">
        <f>'[1]Podklady RZ'!C642</f>
        <v>523.60337591946518</v>
      </c>
      <c r="D24" s="236">
        <f>'[1]Podklady RZ'!D642</f>
        <v>527.29275275533234</v>
      </c>
      <c r="E24" s="158">
        <f>'[1]Podklady RZ'!E642</f>
        <v>490.42735798275908</v>
      </c>
      <c r="F24" s="158">
        <f>'[1]Podklady RZ'!F642</f>
        <v>400.55020706611265</v>
      </c>
      <c r="G24" s="158">
        <f>'[1]Podklady RZ'!G642</f>
        <v>315.19866938915823</v>
      </c>
      <c r="H24" s="235">
        <f>'[1]Podklady RZ'!H642</f>
        <v>388.15525572318364</v>
      </c>
      <c r="I24" s="158">
        <f>'[1]Podklady RZ'!I642</f>
        <v>359.08681462922868</v>
      </c>
      <c r="J24" s="236">
        <f>'[1]Podklady RZ'!J642</f>
        <v>345.66862965429198</v>
      </c>
      <c r="K24" s="235">
        <f>'[1]Podklady RZ'!K642</f>
        <v>379.73216965209087</v>
      </c>
      <c r="L24" s="158">
        <f>'[1]Podklady RZ'!L642</f>
        <v>440.30710627856052</v>
      </c>
      <c r="M24" s="236">
        <f>'[1]Podklady RZ'!M642</f>
        <v>554.69271673876085</v>
      </c>
      <c r="N24" s="158">
        <f>'[1]Podklady RZ'!N642</f>
        <v>5321.3696838151518</v>
      </c>
      <c r="O24" s="165">
        <f>'[1]Podklady RZ'!O642</f>
        <v>0.24627896633400945</v>
      </c>
      <c r="P24" s="81"/>
      <c r="U24" s="78"/>
    </row>
    <row r="25" spans="1:21" ht="13.5" customHeight="1">
      <c r="A25" s="126" t="s">
        <v>335</v>
      </c>
      <c r="B25" s="233">
        <f>'[1]Podklady RZ'!B643</f>
        <v>-1374.864</v>
      </c>
      <c r="C25" s="157">
        <f>'[1]Podklady RZ'!C643</f>
        <v>-1100.8240000000001</v>
      </c>
      <c r="D25" s="234">
        <f>'[1]Podklady RZ'!D643</f>
        <v>-1088.4967099999999</v>
      </c>
      <c r="E25" s="157">
        <f>'[1]Podklady RZ'!E643</f>
        <v>-850.74099999999999</v>
      </c>
      <c r="F25" s="157">
        <f>'[1]Podklady RZ'!F643</f>
        <v>-333.762</v>
      </c>
      <c r="G25" s="157">
        <f>'[1]Podklady RZ'!G643</f>
        <v>-240.827</v>
      </c>
      <c r="H25" s="233">
        <f>'[1]Podklady RZ'!H643</f>
        <v>-149.70138</v>
      </c>
      <c r="I25" s="157">
        <f>'[1]Podklady RZ'!I643</f>
        <v>-165.33799999999999</v>
      </c>
      <c r="J25" s="234">
        <f>'[1]Podklady RZ'!J643</f>
        <v>-398.79300000000001</v>
      </c>
      <c r="K25" s="233">
        <f>'[1]Podklady RZ'!K643</f>
        <v>-565.206999</v>
      </c>
      <c r="L25" s="157">
        <f>'[1]Podklady RZ'!L643</f>
        <v>-950.70299</v>
      </c>
      <c r="M25" s="234">
        <f>'[1]Podklady RZ'!M643</f>
        <v>-1286.5401690000001</v>
      </c>
      <c r="N25" s="157">
        <f>'[1]Podklady RZ'!N643</f>
        <v>-8505.7972479999989</v>
      </c>
      <c r="O25" s="164"/>
      <c r="P25" s="10"/>
      <c r="U25" s="8"/>
    </row>
    <row r="26" spans="1:21" ht="13.5" customHeight="1">
      <c r="A26" s="126" t="s">
        <v>318</v>
      </c>
      <c r="B26" s="233">
        <f>'[1]Podklady RZ'!B644</f>
        <v>1261.5304780000001</v>
      </c>
      <c r="C26" s="157">
        <f>'[1]Podklady RZ'!C644</f>
        <v>1082.7694570000001</v>
      </c>
      <c r="D26" s="234">
        <f>'[1]Podklady RZ'!D644</f>
        <v>1065.306681</v>
      </c>
      <c r="E26" s="157">
        <f>'[1]Podklady RZ'!E644</f>
        <v>901.71567199999993</v>
      </c>
      <c r="F26" s="157">
        <f>'[1]Podklady RZ'!F644</f>
        <v>595.02883100000008</v>
      </c>
      <c r="G26" s="157">
        <f>'[1]Podklady RZ'!G644</f>
        <v>479.00190100000015</v>
      </c>
      <c r="H26" s="233">
        <f>'[1]Podklady RZ'!H644</f>
        <v>475.77842500000014</v>
      </c>
      <c r="I26" s="157">
        <f>'[1]Podklady RZ'!I644</f>
        <v>454.33226299999995</v>
      </c>
      <c r="J26" s="234">
        <f>'[1]Podklady RZ'!J644</f>
        <v>555.47531299999991</v>
      </c>
      <c r="K26" s="233">
        <f>'[1]Podklady RZ'!K644</f>
        <v>656.77420599999994</v>
      </c>
      <c r="L26" s="157">
        <f>'[1]Podklady RZ'!L644</f>
        <v>885.77123000000006</v>
      </c>
      <c r="M26" s="234">
        <f>'[1]Podklady RZ'!M644</f>
        <v>1157.6336910000002</v>
      </c>
      <c r="N26" s="157">
        <f>'[1]Podklady RZ'!N644</f>
        <v>9571.1181480000032</v>
      </c>
      <c r="O26" s="164">
        <f>'[1]Podklady RZ'!O644</f>
        <v>0.12797018683899072</v>
      </c>
      <c r="P26" s="10"/>
      <c r="U26" s="8"/>
    </row>
    <row r="27" spans="1:21" ht="12.75" customHeight="1">
      <c r="A27" s="128" t="s">
        <v>301</v>
      </c>
      <c r="B27" s="235">
        <f>'[1]Podklady RZ'!B645</f>
        <v>644.64079700000013</v>
      </c>
      <c r="C27" s="158">
        <f>'[1]Podklady RZ'!C645</f>
        <v>562.24685999999997</v>
      </c>
      <c r="D27" s="236">
        <f>'[1]Podklady RZ'!D645</f>
        <v>561.31979699999999</v>
      </c>
      <c r="E27" s="158">
        <f>'[1]Podklady RZ'!E645</f>
        <v>513.29315399999996</v>
      </c>
      <c r="F27" s="158">
        <f>'[1]Podklady RZ'!F645</f>
        <v>463.05514500000004</v>
      </c>
      <c r="G27" s="158">
        <f>'[1]Podklady RZ'!G645</f>
        <v>385.95885200000004</v>
      </c>
      <c r="H27" s="235">
        <f>'[1]Podklady RZ'!H645</f>
        <v>390.94084800000007</v>
      </c>
      <c r="I27" s="158">
        <f>'[1]Podklady RZ'!I645</f>
        <v>367.93514600000003</v>
      </c>
      <c r="J27" s="236">
        <f>'[1]Podklady RZ'!J645</f>
        <v>394.95285099999995</v>
      </c>
      <c r="K27" s="235">
        <f>'[1]Podklady RZ'!K645</f>
        <v>409.34306400000003</v>
      </c>
      <c r="L27" s="158">
        <f>'[1]Podklady RZ'!L645</f>
        <v>443.342062</v>
      </c>
      <c r="M27" s="236">
        <f>'[1]Podklady RZ'!M645</f>
        <v>548.38691800000004</v>
      </c>
      <c r="N27" s="158">
        <f>'[1]Podklady RZ'!N645</f>
        <v>5685.4154940000008</v>
      </c>
      <c r="O27" s="165">
        <f>'[1]Podklady RZ'!O645</f>
        <v>0.27797654355449347</v>
      </c>
      <c r="P27" s="81"/>
      <c r="U27" s="8"/>
    </row>
    <row r="28" spans="1:21" ht="12.75" customHeight="1">
      <c r="A28" s="128" t="s">
        <v>302</v>
      </c>
      <c r="B28" s="235">
        <f>'[1]Podklady RZ'!B646</f>
        <v>52.050251000000003</v>
      </c>
      <c r="C28" s="158">
        <f>'[1]Podklady RZ'!C646</f>
        <v>63.718809999999998</v>
      </c>
      <c r="D28" s="236">
        <f>'[1]Podklady RZ'!D646</f>
        <v>52.278500000000001</v>
      </c>
      <c r="E28" s="158">
        <f>'[1]Podklady RZ'!E646</f>
        <v>36.59395</v>
      </c>
      <c r="F28" s="158">
        <f>'[1]Podklady RZ'!F646</f>
        <v>0.20355300000000001</v>
      </c>
      <c r="G28" s="158">
        <f>'[1]Podklady RZ'!G646</f>
        <v>5.4114999999999996E-2</v>
      </c>
      <c r="H28" s="235">
        <f>'[1]Podklady RZ'!H646</f>
        <v>5.1033999999999996E-2</v>
      </c>
      <c r="I28" s="158">
        <f>'[1]Podklady RZ'!I646</f>
        <v>5.0030000000000005E-2</v>
      </c>
      <c r="J28" s="236">
        <f>'[1]Podklady RZ'!J646</f>
        <v>0.26038899999999998</v>
      </c>
      <c r="K28" s="235">
        <f>'[1]Podklady RZ'!K646</f>
        <v>0.82116899999999993</v>
      </c>
      <c r="L28" s="158">
        <f>'[1]Podklady RZ'!L646</f>
        <v>37.448940999999998</v>
      </c>
      <c r="M28" s="236">
        <f>'[1]Podklady RZ'!M646</f>
        <v>59.832677000000004</v>
      </c>
      <c r="N28" s="158">
        <f>'[1]Podklady RZ'!N646</f>
        <v>303.36341899999996</v>
      </c>
      <c r="O28" s="165">
        <f>'[1]Podklady RZ'!O646</f>
        <v>0.17445821498010972</v>
      </c>
      <c r="P28" s="81"/>
      <c r="U28" s="8"/>
    </row>
    <row r="29" spans="1:21" ht="12.75" customHeight="1">
      <c r="A29" s="128" t="s">
        <v>303</v>
      </c>
      <c r="B29" s="235">
        <f>'[1]Podklady RZ'!B647</f>
        <v>4.0738819999999993</v>
      </c>
      <c r="C29" s="158">
        <f>'[1]Podklady RZ'!C647</f>
        <v>3.5209629999999996</v>
      </c>
      <c r="D29" s="236">
        <f>'[1]Podklady RZ'!D647</f>
        <v>3.2863289999999998</v>
      </c>
      <c r="E29" s="158">
        <f>'[1]Podklady RZ'!E647</f>
        <v>2.2754289999999999</v>
      </c>
      <c r="F29" s="158">
        <f>'[1]Podklady RZ'!F647</f>
        <v>0.59493799999999997</v>
      </c>
      <c r="G29" s="158">
        <f>'[1]Podklady RZ'!G647</f>
        <v>0.35116900000000001</v>
      </c>
      <c r="H29" s="235">
        <f>'[1]Podklady RZ'!H647</f>
        <v>0.25735199999999997</v>
      </c>
      <c r="I29" s="158">
        <f>'[1]Podklady RZ'!I647</f>
        <v>0.30861800000000006</v>
      </c>
      <c r="J29" s="236">
        <f>'[1]Podklady RZ'!J647</f>
        <v>0.77604600000000001</v>
      </c>
      <c r="K29" s="235">
        <f>'[1]Podklady RZ'!K647</f>
        <v>1.3741280000000002</v>
      </c>
      <c r="L29" s="158">
        <f>'[1]Podklady RZ'!L647</f>
        <v>2.4140999999999999</v>
      </c>
      <c r="M29" s="236">
        <f>'[1]Podklady RZ'!M647</f>
        <v>3.4078690000000003</v>
      </c>
      <c r="N29" s="158">
        <f>'[1]Podklady RZ'!N647</f>
        <v>22.640823000000001</v>
      </c>
      <c r="O29" s="165">
        <f>'[1]Podklady RZ'!O647</f>
        <v>3.7836731936851387E-2</v>
      </c>
      <c r="P29" s="81"/>
      <c r="U29" s="8"/>
    </row>
    <row r="30" spans="1:21" ht="12.75" customHeight="1">
      <c r="A30" s="128" t="s">
        <v>304</v>
      </c>
      <c r="B30" s="235">
        <f>'[1]Podklady RZ'!B648</f>
        <v>0.21768499999999999</v>
      </c>
      <c r="C30" s="158">
        <f>'[1]Podklady RZ'!C648</f>
        <v>0.15736</v>
      </c>
      <c r="D30" s="236">
        <f>'[1]Podklady RZ'!D648</f>
        <v>0.19046000000000002</v>
      </c>
      <c r="E30" s="158">
        <f>'[1]Podklady RZ'!E648</f>
        <v>0.13838</v>
      </c>
      <c r="F30" s="158">
        <f>'[1]Podklady RZ'!F648</f>
        <v>1.89E-2</v>
      </c>
      <c r="G30" s="158">
        <f>'[1]Podklady RZ'!G648</f>
        <v>7.0000000000000001E-3</v>
      </c>
      <c r="H30" s="235">
        <f>'[1]Podklady RZ'!H648</f>
        <v>7.0000000000000001E-3</v>
      </c>
      <c r="I30" s="158">
        <f>'[1]Podklady RZ'!I648</f>
        <v>6.0000000000000001E-3</v>
      </c>
      <c r="J30" s="236">
        <f>'[1]Podklady RZ'!J648</f>
        <v>3.6499999999999998E-2</v>
      </c>
      <c r="K30" s="235">
        <f>'[1]Podklady RZ'!K648</f>
        <v>8.2000000000000003E-2</v>
      </c>
      <c r="L30" s="158">
        <f>'[1]Podklady RZ'!L648</f>
        <v>8.8999999999999996E-2</v>
      </c>
      <c r="M30" s="236">
        <f>'[1]Podklady RZ'!M648</f>
        <v>0.26390999999999998</v>
      </c>
      <c r="N30" s="158">
        <f>'[1]Podklady RZ'!N648</f>
        <v>1.2141949999999997</v>
      </c>
      <c r="O30" s="165">
        <f>'[1]Podklady RZ'!O648</f>
        <v>5.8780713351771095E-3</v>
      </c>
      <c r="P30" s="81"/>
    </row>
    <row r="31" spans="1:21">
      <c r="A31" s="128" t="s">
        <v>305</v>
      </c>
      <c r="B31" s="235">
        <f>'[1]Podklady RZ'!B649</f>
        <v>1.7507680000000001</v>
      </c>
      <c r="C31" s="158">
        <f>'[1]Podklady RZ'!C649</f>
        <v>1.5435560000000002</v>
      </c>
      <c r="D31" s="236">
        <f>'[1]Podklady RZ'!D649</f>
        <v>1.6128670000000001</v>
      </c>
      <c r="E31" s="158">
        <f>'[1]Podklady RZ'!E649</f>
        <v>1.528797</v>
      </c>
      <c r="F31" s="158">
        <f>'[1]Podklady RZ'!F649</f>
        <v>1.528203</v>
      </c>
      <c r="G31" s="158">
        <f>'[1]Podklady RZ'!G649</f>
        <v>1.3833600000000001</v>
      </c>
      <c r="H31" s="235">
        <f>'[1]Podklady RZ'!H649</f>
        <v>1.2361799999999998</v>
      </c>
      <c r="I31" s="158">
        <f>'[1]Podklady RZ'!I649</f>
        <v>1.4498900000000001</v>
      </c>
      <c r="J31" s="236">
        <f>'[1]Podklady RZ'!J649</f>
        <v>1.2699529999999999</v>
      </c>
      <c r="K31" s="235">
        <f>'[1]Podklady RZ'!K649</f>
        <v>1.7242519999999999</v>
      </c>
      <c r="L31" s="158">
        <f>'[1]Podklady RZ'!L649</f>
        <v>3.6651359999999999</v>
      </c>
      <c r="M31" s="236">
        <f>'[1]Podklady RZ'!M649</f>
        <v>2.416299</v>
      </c>
      <c r="N31" s="158">
        <f>'[1]Podklady RZ'!N649</f>
        <v>21.109260999999996</v>
      </c>
      <c r="O31" s="165">
        <f>'[1]Podklady RZ'!O649</f>
        <v>5.434510646846976E-2</v>
      </c>
      <c r="P31" s="81"/>
    </row>
    <row r="32" spans="1:21">
      <c r="A32" s="128" t="s">
        <v>306</v>
      </c>
      <c r="B32" s="235">
        <f>'[1]Podklady RZ'!B650</f>
        <v>380.49131100000005</v>
      </c>
      <c r="C32" s="158">
        <f>'[1]Podklady RZ'!C650</f>
        <v>305.56419</v>
      </c>
      <c r="D32" s="236">
        <f>'[1]Podklady RZ'!D650</f>
        <v>300.17133100000001</v>
      </c>
      <c r="E32" s="158">
        <f>'[1]Podklady RZ'!E650</f>
        <v>236.53563199999999</v>
      </c>
      <c r="F32" s="158">
        <f>'[1]Podklady RZ'!F650</f>
        <v>92.983736999999991</v>
      </c>
      <c r="G32" s="158">
        <f>'[1]Podklady RZ'!G650</f>
        <v>67.642126000000005</v>
      </c>
      <c r="H32" s="235">
        <f>'[1]Podklady RZ'!H650</f>
        <v>62.232060000000004</v>
      </c>
      <c r="I32" s="158">
        <f>'[1]Podklady RZ'!I650</f>
        <v>63.238723000000007</v>
      </c>
      <c r="J32" s="236">
        <f>'[1]Podklady RZ'!J650</f>
        <v>113.815899</v>
      </c>
      <c r="K32" s="235">
        <f>'[1]Podklady RZ'!K650</f>
        <v>170.368483</v>
      </c>
      <c r="L32" s="158">
        <f>'[1]Podklady RZ'!L650</f>
        <v>274.83666100000005</v>
      </c>
      <c r="M32" s="236">
        <f>'[1]Podklady RZ'!M650</f>
        <v>370.43920400000002</v>
      </c>
      <c r="N32" s="158">
        <f>'[1]Podklady RZ'!N650</f>
        <v>2438.3193570000003</v>
      </c>
      <c r="O32" s="165">
        <f>'[1]Podklady RZ'!O650</f>
        <v>7.551553133363105E-2</v>
      </c>
      <c r="P32" s="81"/>
    </row>
    <row r="33" spans="1:16">
      <c r="A33" s="128" t="s">
        <v>307</v>
      </c>
      <c r="B33" s="235">
        <f>'[1]Podklady RZ'!B651</f>
        <v>176.02640399999996</v>
      </c>
      <c r="C33" s="158">
        <f>'[1]Podklady RZ'!C651</f>
        <v>144.10718100000003</v>
      </c>
      <c r="D33" s="236">
        <f>'[1]Podklady RZ'!D651</f>
        <v>144.87379100000001</v>
      </c>
      <c r="E33" s="158">
        <f>'[1]Podklady RZ'!E651</f>
        <v>109.29168799999999</v>
      </c>
      <c r="F33" s="158">
        <f>'[1]Podklady RZ'!F651</f>
        <v>35.926978000000005</v>
      </c>
      <c r="G33" s="158">
        <f>'[1]Podklady RZ'!G651</f>
        <v>23.362425999999999</v>
      </c>
      <c r="H33" s="235">
        <f>'[1]Podklady RZ'!H651</f>
        <v>20.835840000000001</v>
      </c>
      <c r="I33" s="158">
        <f>'[1]Podklady RZ'!I651</f>
        <v>21.072167999999998</v>
      </c>
      <c r="J33" s="236">
        <f>'[1]Podklady RZ'!J651</f>
        <v>43.703269000000006</v>
      </c>
      <c r="K33" s="235">
        <f>'[1]Podklady RZ'!K651</f>
        <v>72.075111000000007</v>
      </c>
      <c r="L33" s="158">
        <f>'[1]Podklady RZ'!L651</f>
        <v>122.29296799999996</v>
      </c>
      <c r="M33" s="236">
        <f>'[1]Podklady RZ'!M651</f>
        <v>170.01838700000002</v>
      </c>
      <c r="N33" s="158">
        <f>'[1]Podklady RZ'!N651</f>
        <v>1083.586211</v>
      </c>
      <c r="O33" s="165">
        <f>'[1]Podklady RZ'!O651</f>
        <v>6.3347068875268919E-2</v>
      </c>
      <c r="P33" s="81"/>
    </row>
    <row r="34" spans="1:16">
      <c r="A34" s="128" t="s">
        <v>240</v>
      </c>
      <c r="B34" s="235">
        <f>'[1]Podklady RZ'!B652</f>
        <v>2.2793800000000002</v>
      </c>
      <c r="C34" s="158">
        <f>'[1]Podklady RZ'!C652</f>
        <v>1.9105369999999999</v>
      </c>
      <c r="D34" s="236">
        <f>'[1]Podklady RZ'!D652</f>
        <v>1.5736060000000003</v>
      </c>
      <c r="E34" s="158">
        <f>'[1]Podklady RZ'!E652</f>
        <v>2.0586419999999999</v>
      </c>
      <c r="F34" s="158">
        <f>'[1]Podklady RZ'!F652</f>
        <v>0.71737700000000004</v>
      </c>
      <c r="G34" s="158">
        <f>'[1]Podklady RZ'!G652</f>
        <v>0.24285300000000001</v>
      </c>
      <c r="H34" s="235">
        <f>'[1]Podklady RZ'!H652</f>
        <v>0.218111</v>
      </c>
      <c r="I34" s="158">
        <f>'[1]Podklady RZ'!I652</f>
        <v>0.27168799999999999</v>
      </c>
      <c r="J34" s="236">
        <f>'[1]Podklady RZ'!J652</f>
        <v>0.66040599999999994</v>
      </c>
      <c r="K34" s="235">
        <f>'[1]Podklady RZ'!K652</f>
        <v>0.98599900000000007</v>
      </c>
      <c r="L34" s="158">
        <f>'[1]Podklady RZ'!L652</f>
        <v>1.6823620000000001</v>
      </c>
      <c r="M34" s="236">
        <f>'[1]Podklady RZ'!M652</f>
        <v>2.8684270000000001</v>
      </c>
      <c r="N34" s="158">
        <f>'[1]Podklady RZ'!N652</f>
        <v>15.469388</v>
      </c>
      <c r="O34" s="165">
        <f>'[1]Podklady RZ'!O652</f>
        <v>7.6880604395351878E-3</v>
      </c>
      <c r="P34" s="81"/>
    </row>
    <row r="35" spans="1:16" ht="12"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O6</f>
        <v>0.11544703552160976</v>
      </c>
    </row>
    <row r="40" spans="1:16">
      <c r="B40" s="1"/>
      <c r="C40" s="1"/>
      <c r="D40" s="1"/>
      <c r="M40" s="10" t="s">
        <v>219</v>
      </c>
      <c r="N40" s="84">
        <f>O7</f>
        <v>0.17036374539070698</v>
      </c>
    </row>
    <row r="41" spans="1:16">
      <c r="B41" s="8"/>
      <c r="C41" s="8"/>
      <c r="D41" s="8"/>
      <c r="M41" s="10" t="s">
        <v>223</v>
      </c>
      <c r="N41" s="84">
        <f>O8</f>
        <v>0.22797336110862851</v>
      </c>
    </row>
  </sheetData>
  <mergeCells count="6">
    <mergeCell ref="O4:O5"/>
    <mergeCell ref="B4:D4"/>
    <mergeCell ref="E4:G4"/>
    <mergeCell ref="H4:J4"/>
    <mergeCell ref="K4:M4"/>
    <mergeCell ref="N4:N5"/>
  </mergeCells>
  <conditionalFormatting sqref="O9:O24 O27:O34">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O9:O24 O27:O34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tabColor rgb="FFFFFF00"/>
  </sheetPr>
  <dimension ref="A1:U41"/>
  <sheetViews>
    <sheetView showGridLines="0" view="pageBreakPreview" zoomScaleNormal="70" zoomScaleSheetLayoutView="100" workbookViewId="0">
      <selection activeCell="L1" sqref="L1:L1048576"/>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336</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66" t="s">
        <v>202</v>
      </c>
      <c r="C5" s="267"/>
      <c r="D5" s="268"/>
      <c r="E5" s="267" t="s">
        <v>203</v>
      </c>
      <c r="F5" s="267"/>
      <c r="G5" s="267"/>
      <c r="H5" s="266" t="s">
        <v>204</v>
      </c>
      <c r="I5" s="267"/>
      <c r="J5" s="268"/>
      <c r="K5" s="266" t="s">
        <v>205</v>
      </c>
      <c r="L5" s="267"/>
      <c r="M5" s="268"/>
      <c r="N5" s="269" t="s">
        <v>218</v>
      </c>
      <c r="O5" s="276" t="s">
        <v>313</v>
      </c>
    </row>
    <row r="6" spans="1:21">
      <c r="A6" s="131"/>
      <c r="B6" s="227" t="s">
        <v>206</v>
      </c>
      <c r="C6" s="155" t="s">
        <v>207</v>
      </c>
      <c r="D6" s="228" t="s">
        <v>208</v>
      </c>
      <c r="E6" s="155" t="s">
        <v>209</v>
      </c>
      <c r="F6" s="155" t="s">
        <v>210</v>
      </c>
      <c r="G6" s="155" t="s">
        <v>211</v>
      </c>
      <c r="H6" s="227" t="s">
        <v>212</v>
      </c>
      <c r="I6" s="155" t="s">
        <v>213</v>
      </c>
      <c r="J6" s="228" t="s">
        <v>214</v>
      </c>
      <c r="K6" s="227" t="s">
        <v>215</v>
      </c>
      <c r="L6" s="155" t="s">
        <v>216</v>
      </c>
      <c r="M6" s="228" t="s">
        <v>217</v>
      </c>
      <c r="N6" s="269"/>
      <c r="O6" s="276"/>
      <c r="P6" s="10"/>
      <c r="U6" s="10"/>
    </row>
    <row r="7" spans="1:21">
      <c r="A7" s="125" t="s">
        <v>314</v>
      </c>
      <c r="B7" s="233">
        <f>'[1]Podklady RZ'!B660</f>
        <v>9932.5788599999978</v>
      </c>
      <c r="C7" s="157">
        <f>'[1]Podklady RZ'!C660</f>
        <v>9932.5788599999978</v>
      </c>
      <c r="D7" s="234">
        <f>'[1]Podklady RZ'!D660</f>
        <v>9932.5788599999978</v>
      </c>
      <c r="E7" s="157">
        <f>'[1]Podklady RZ'!E660</f>
        <v>9932.5728599999984</v>
      </c>
      <c r="F7" s="157">
        <f>'[1]Podklady RZ'!F660</f>
        <v>9932.5728599999984</v>
      </c>
      <c r="G7" s="157">
        <f>'[1]Podklady RZ'!G660</f>
        <v>9932.5728599999984</v>
      </c>
      <c r="H7" s="233">
        <f>'[1]Podklady RZ'!H660</f>
        <v>9932.5728599999984</v>
      </c>
      <c r="I7" s="157">
        <f>'[1]Podklady RZ'!I660</f>
        <v>9932.5728599999984</v>
      </c>
      <c r="J7" s="234">
        <f>'[1]Podklady RZ'!J660</f>
        <v>9932.5728599999984</v>
      </c>
      <c r="K7" s="233">
        <f>'[1]Podklady RZ'!K660</f>
        <v>9933.6028599999991</v>
      </c>
      <c r="L7" s="157">
        <f>'[1]Podklady RZ'!L660</f>
        <v>9933.6028599999991</v>
      </c>
      <c r="M7" s="234">
        <f>'[1]Podklady RZ'!M660</f>
        <v>9933.5028599999987</v>
      </c>
      <c r="N7" s="157">
        <f>'[1]Podklady RZ'!N660</f>
        <v>9933.5028599999987</v>
      </c>
      <c r="O7" s="163">
        <f>'[1]Podklady RZ'!O660</f>
        <v>0.26068588820049371</v>
      </c>
      <c r="P7" s="10"/>
      <c r="U7" s="56"/>
    </row>
    <row r="8" spans="1:21">
      <c r="A8" s="125" t="s">
        <v>315</v>
      </c>
      <c r="B8" s="233">
        <f>'[1]Podklady RZ'!B661</f>
        <v>3411.6861200000008</v>
      </c>
      <c r="C8" s="157">
        <f>'[1]Podklady RZ'!C661</f>
        <v>2947.9336209999992</v>
      </c>
      <c r="D8" s="234">
        <f>'[1]Podklady RZ'!D661</f>
        <v>3081.4115810000003</v>
      </c>
      <c r="E8" s="157">
        <f>'[1]Podklady RZ'!E661</f>
        <v>2684.9158459999999</v>
      </c>
      <c r="F8" s="157">
        <f>'[1]Podklady RZ'!F661</f>
        <v>2177.5541630000007</v>
      </c>
      <c r="G8" s="157">
        <f>'[1]Podklady RZ'!G661</f>
        <v>1860.2696320000007</v>
      </c>
      <c r="H8" s="233">
        <f>'[1]Podklady RZ'!H661</f>
        <v>1958.0235750000002</v>
      </c>
      <c r="I8" s="157">
        <f>'[1]Podklady RZ'!I661</f>
        <v>1953.1855330000001</v>
      </c>
      <c r="J8" s="234">
        <f>'[1]Podklady RZ'!J661</f>
        <v>2144.0648719999999</v>
      </c>
      <c r="K8" s="233">
        <f>'[1]Podklady RZ'!K661</f>
        <v>2103.2483770000013</v>
      </c>
      <c r="L8" s="157">
        <f>'[1]Podklady RZ'!L661</f>
        <v>2858.2524250000019</v>
      </c>
      <c r="M8" s="234">
        <f>'[1]Podklady RZ'!M661</f>
        <v>3297.8269840000007</v>
      </c>
      <c r="N8" s="157">
        <f>'[1]Podklady RZ'!N661</f>
        <v>30478.372729000002</v>
      </c>
      <c r="O8" s="163">
        <f>'[1]Podklady RZ'!O661</f>
        <v>0.20171866837066688</v>
      </c>
      <c r="P8" s="10"/>
      <c r="U8" s="56"/>
    </row>
    <row r="9" spans="1:21">
      <c r="A9" s="125" t="s">
        <v>316</v>
      </c>
      <c r="B9" s="233">
        <f>'[1]Podklady RZ'!B662</f>
        <v>1534.0190460000003</v>
      </c>
      <c r="C9" s="157">
        <f>'[1]Podklady RZ'!C662</f>
        <v>1288.865411</v>
      </c>
      <c r="D9" s="234">
        <f>'[1]Podklady RZ'!D662</f>
        <v>1321.4003690000002</v>
      </c>
      <c r="E9" s="157">
        <f>'[1]Podklady RZ'!E662</f>
        <v>1059.8679409999997</v>
      </c>
      <c r="F9" s="157">
        <f>'[1]Podklady RZ'!F662</f>
        <v>634.69468399999994</v>
      </c>
      <c r="G9" s="157">
        <f>'[1]Podklady RZ'!G662</f>
        <v>497.60777099999996</v>
      </c>
      <c r="H9" s="233">
        <f>'[1]Podklady RZ'!H662</f>
        <v>488.11931600000003</v>
      </c>
      <c r="I9" s="157">
        <f>'[1]Podklady RZ'!I662</f>
        <v>464.15240700000004</v>
      </c>
      <c r="J9" s="234">
        <f>'[1]Podklady RZ'!J662</f>
        <v>666.50374900000008</v>
      </c>
      <c r="K9" s="233">
        <f>'[1]Podklady RZ'!K662</f>
        <v>879.377702</v>
      </c>
      <c r="L9" s="157">
        <f>'[1]Podklady RZ'!L662</f>
        <v>1216.5172929999999</v>
      </c>
      <c r="M9" s="234">
        <f>'[1]Podklady RZ'!M662</f>
        <v>1464.4139849999997</v>
      </c>
      <c r="N9" s="157">
        <f>'[1]Podklady RZ'!N662</f>
        <v>11515.539674</v>
      </c>
      <c r="O9" s="164">
        <f>'[1]Podklady RZ'!O662</f>
        <v>0.1403136501324185</v>
      </c>
      <c r="P9" s="81"/>
      <c r="U9" s="83"/>
    </row>
    <row r="10" spans="1:21">
      <c r="A10" s="128" t="s">
        <v>227</v>
      </c>
      <c r="B10" s="235">
        <f>'[1]Podklady RZ'!B663</f>
        <v>149.504559</v>
      </c>
      <c r="C10" s="158">
        <f>'[1]Podklady RZ'!C663</f>
        <v>141.512867</v>
      </c>
      <c r="D10" s="236">
        <f>'[1]Podklady RZ'!D663</f>
        <v>146.94532599999999</v>
      </c>
      <c r="E10" s="158">
        <f>'[1]Podklady RZ'!E663</f>
        <v>131.04496899999998</v>
      </c>
      <c r="F10" s="158">
        <f>'[1]Podklady RZ'!F663</f>
        <v>103.97919</v>
      </c>
      <c r="G10" s="158">
        <f>'[1]Podklady RZ'!G663</f>
        <v>83.14582399999999</v>
      </c>
      <c r="H10" s="235">
        <f>'[1]Podklady RZ'!H663</f>
        <v>89.603979999999993</v>
      </c>
      <c r="I10" s="158">
        <f>'[1]Podklady RZ'!I663</f>
        <v>92.871051000000008</v>
      </c>
      <c r="J10" s="236">
        <f>'[1]Podklady RZ'!J663</f>
        <v>103.93653</v>
      </c>
      <c r="K10" s="235">
        <f>'[1]Podklady RZ'!K663</f>
        <v>93.144160000000014</v>
      </c>
      <c r="L10" s="158">
        <f>'[1]Podklady RZ'!L663</f>
        <v>128.49500700000002</v>
      </c>
      <c r="M10" s="236">
        <f>'[1]Podklady RZ'!M663</f>
        <v>173.31963999999999</v>
      </c>
      <c r="N10" s="158">
        <f>'[1]Podklady RZ'!N663</f>
        <v>1437.5031029999998</v>
      </c>
      <c r="O10" s="165">
        <f>'[1]Podklady RZ'!O663</f>
        <v>0.19027002114609726</v>
      </c>
      <c r="P10" s="81"/>
      <c r="U10" s="97"/>
    </row>
    <row r="11" spans="1:21">
      <c r="A11" s="128" t="s">
        <v>228</v>
      </c>
      <c r="B11" s="235">
        <f>'[1]Podklady RZ'!B664</f>
        <v>1.9528909999999999</v>
      </c>
      <c r="C11" s="158">
        <f>'[1]Podklady RZ'!C664</f>
        <v>1.7973020000000002</v>
      </c>
      <c r="D11" s="236">
        <f>'[1]Podklady RZ'!D664</f>
        <v>1.8910469999999999</v>
      </c>
      <c r="E11" s="158">
        <f>'[1]Podklady RZ'!E664</f>
        <v>1.6347980000000002</v>
      </c>
      <c r="F11" s="158">
        <f>'[1]Podklady RZ'!F664</f>
        <v>1.7964329999999999</v>
      </c>
      <c r="G11" s="158">
        <f>'[1]Podklady RZ'!G664</f>
        <v>1.7042910000000002</v>
      </c>
      <c r="H11" s="235">
        <f>'[1]Podklady RZ'!H664</f>
        <v>1.5517829999999999</v>
      </c>
      <c r="I11" s="158">
        <f>'[1]Podklady RZ'!I664</f>
        <v>0.91563899999999998</v>
      </c>
      <c r="J11" s="236">
        <f>'[1]Podklady RZ'!J664</f>
        <v>1.2468920000000001</v>
      </c>
      <c r="K11" s="235">
        <f>'[1]Podklady RZ'!K664</f>
        <v>1.8843080000000001</v>
      </c>
      <c r="L11" s="158">
        <f>'[1]Podklady RZ'!L664</f>
        <v>2.0037540000000003</v>
      </c>
      <c r="M11" s="236">
        <f>'[1]Podklady RZ'!M664</f>
        <v>2.519301</v>
      </c>
      <c r="N11" s="158">
        <f>'[1]Podklady RZ'!N664</f>
        <v>20.898439</v>
      </c>
      <c r="O11" s="165">
        <f>'[1]Podklady RZ'!O664</f>
        <v>3.4685798905847852E-2</v>
      </c>
      <c r="P11" s="81"/>
      <c r="U11" s="97"/>
    </row>
    <row r="12" spans="1:21">
      <c r="A12" s="128" t="s">
        <v>229</v>
      </c>
      <c r="B12" s="235">
        <f>'[1]Podklady RZ'!B665</f>
        <v>0.76130999999999993</v>
      </c>
      <c r="C12" s="158">
        <f>'[1]Podklady RZ'!C665</f>
        <v>0.73138999999999998</v>
      </c>
      <c r="D12" s="236">
        <f>'[1]Podklady RZ'!D665</f>
        <v>0.69513000000000003</v>
      </c>
      <c r="E12" s="158">
        <f>'[1]Podklady RZ'!E665</f>
        <v>0.81847999999999999</v>
      </c>
      <c r="F12" s="158">
        <f>'[1]Podklady RZ'!F665</f>
        <v>0.26227</v>
      </c>
      <c r="G12" s="158">
        <f>'[1]Podklady RZ'!G665</f>
        <v>0.11932999999999999</v>
      </c>
      <c r="H12" s="235">
        <f>'[1]Podklady RZ'!H665</f>
        <v>0.17633000000000001</v>
      </c>
      <c r="I12" s="158">
        <f>'[1]Podklady RZ'!I665</f>
        <v>0.20104</v>
      </c>
      <c r="J12" s="236">
        <f>'[1]Podklady RZ'!J665</f>
        <v>0.26727999999999996</v>
      </c>
      <c r="K12" s="235">
        <f>'[1]Podklady RZ'!K665</f>
        <v>0.46612999999999999</v>
      </c>
      <c r="L12" s="158">
        <f>'[1]Podklady RZ'!L665</f>
        <v>0.54097000000000006</v>
      </c>
      <c r="M12" s="236">
        <f>'[1]Podklady RZ'!M665</f>
        <v>0.40777999999999998</v>
      </c>
      <c r="N12" s="158">
        <f>'[1]Podklady RZ'!N665</f>
        <v>5.4474399999999994</v>
      </c>
      <c r="O12" s="165">
        <f>'[1]Podklady RZ'!O665</f>
        <v>6.5677839267598744E-4</v>
      </c>
      <c r="P12" s="81"/>
      <c r="U12" s="97"/>
    </row>
    <row r="13" spans="1:21">
      <c r="A13" s="128" t="s">
        <v>230</v>
      </c>
      <c r="B13" s="235">
        <f>'[1]Podklady RZ'!B666</f>
        <v>0</v>
      </c>
      <c r="C13" s="158">
        <f>'[1]Podklady RZ'!C666</f>
        <v>0</v>
      </c>
      <c r="D13" s="236">
        <f>'[1]Podklady RZ'!D666</f>
        <v>0</v>
      </c>
      <c r="E13" s="158">
        <f>'[1]Podklady RZ'!E666</f>
        <v>0</v>
      </c>
      <c r="F13" s="158">
        <f>'[1]Podklady RZ'!F666</f>
        <v>0</v>
      </c>
      <c r="G13" s="158">
        <f>'[1]Podklady RZ'!G666</f>
        <v>0</v>
      </c>
      <c r="H13" s="235">
        <f>'[1]Podklady RZ'!H666</f>
        <v>0</v>
      </c>
      <c r="I13" s="158">
        <f>'[1]Podklady RZ'!I666</f>
        <v>0</v>
      </c>
      <c r="J13" s="236">
        <f>'[1]Podklady RZ'!J666</f>
        <v>0</v>
      </c>
      <c r="K13" s="235">
        <f>'[1]Podklady RZ'!K666</f>
        <v>0</v>
      </c>
      <c r="L13" s="158">
        <f>'[1]Podklady RZ'!L666</f>
        <v>0</v>
      </c>
      <c r="M13" s="236">
        <f>'[1]Podklady RZ'!M666</f>
        <v>0</v>
      </c>
      <c r="N13" s="158">
        <f>'[1]Podklady RZ'!N666</f>
        <v>0</v>
      </c>
      <c r="O13" s="165">
        <f>'[1]Podklady RZ'!O666</f>
        <v>0</v>
      </c>
      <c r="P13" s="81"/>
      <c r="U13" s="97"/>
    </row>
    <row r="14" spans="1:21">
      <c r="A14" s="128" t="s">
        <v>231</v>
      </c>
      <c r="B14" s="235">
        <f>'[1]Podklady RZ'!B667</f>
        <v>9.8719105852711682</v>
      </c>
      <c r="C14" s="158">
        <f>'[1]Podklady RZ'!C667</f>
        <v>7.8436690118497197</v>
      </c>
      <c r="D14" s="236">
        <f>'[1]Podklady RZ'!D667</f>
        <v>7.8650830971073704</v>
      </c>
      <c r="E14" s="158">
        <f>'[1]Podklady RZ'!E667</f>
        <v>6.2409703650260342</v>
      </c>
      <c r="F14" s="158">
        <f>'[1]Podklady RZ'!F667</f>
        <v>2.512174116678549</v>
      </c>
      <c r="G14" s="158">
        <f>'[1]Podklady RZ'!G667</f>
        <v>1.707157041881725</v>
      </c>
      <c r="H14" s="235">
        <f>'[1]Podklady RZ'!H667</f>
        <v>1.5886807797449043</v>
      </c>
      <c r="I14" s="158">
        <f>'[1]Podklady RZ'!I667</f>
        <v>1.5077356293500794</v>
      </c>
      <c r="J14" s="236">
        <f>'[1]Podklady RZ'!J667</f>
        <v>2.7475488824092777</v>
      </c>
      <c r="K14" s="235">
        <f>'[1]Podklady RZ'!K667</f>
        <v>4.6871970739999176</v>
      </c>
      <c r="L14" s="158">
        <f>'[1]Podklady RZ'!L667</f>
        <v>7.2761583471724753</v>
      </c>
      <c r="M14" s="236">
        <f>'[1]Podklady RZ'!M667</f>
        <v>9.679715069508779</v>
      </c>
      <c r="N14" s="158">
        <f>'[1]Podklady RZ'!N667</f>
        <v>63.527999999999999</v>
      </c>
      <c r="O14" s="165">
        <f>'[1]Podklady RZ'!O667</f>
        <v>0.83435141726463635</v>
      </c>
      <c r="P14" s="81"/>
      <c r="U14" s="97"/>
    </row>
    <row r="15" spans="1:21">
      <c r="A15" s="128" t="s">
        <v>232</v>
      </c>
      <c r="B15" s="235">
        <f>'[1]Podklady RZ'!B668</f>
        <v>2E-3</v>
      </c>
      <c r="C15" s="158">
        <f>'[1]Podklady RZ'!C668</f>
        <v>5.0000000000000001E-3</v>
      </c>
      <c r="D15" s="236">
        <f>'[1]Podklady RZ'!D668</f>
        <v>1.0999999999999999E-2</v>
      </c>
      <c r="E15" s="158">
        <f>'[1]Podklady RZ'!E668</f>
        <v>8.9999999999999993E-3</v>
      </c>
      <c r="F15" s="158">
        <f>'[1]Podklady RZ'!F668</f>
        <v>1.4E-2</v>
      </c>
      <c r="G15" s="158">
        <f>'[1]Podklady RZ'!G668</f>
        <v>1.0999999999999999E-2</v>
      </c>
      <c r="H15" s="235">
        <f>'[1]Podklady RZ'!H668</f>
        <v>0.01</v>
      </c>
      <c r="I15" s="158">
        <f>'[1]Podklady RZ'!I668</f>
        <v>0</v>
      </c>
      <c r="J15" s="236">
        <f>'[1]Podklady RZ'!J668</f>
        <v>2E-3</v>
      </c>
      <c r="K15" s="235">
        <f>'[1]Podklady RZ'!K668</f>
        <v>4.0000000000000001E-3</v>
      </c>
      <c r="L15" s="158">
        <f>'[1]Podklady RZ'!L668</f>
        <v>1E-3</v>
      </c>
      <c r="M15" s="236">
        <f>'[1]Podklady RZ'!M668</f>
        <v>1E-3</v>
      </c>
      <c r="N15" s="158">
        <f>'[1]Podklady RZ'!N668</f>
        <v>6.9999999999999993E-2</v>
      </c>
      <c r="O15" s="165">
        <f>'[1]Podklady RZ'!O668</f>
        <v>0.10937329104232746</v>
      </c>
      <c r="P15" s="81"/>
      <c r="U15" s="97"/>
    </row>
    <row r="16" spans="1:21">
      <c r="A16" s="128" t="s">
        <v>233</v>
      </c>
      <c r="B16" s="235">
        <f>'[1]Podklady RZ'!B669</f>
        <v>1206.9193600000001</v>
      </c>
      <c r="C16" s="158">
        <f>'[1]Podklady RZ'!C669</f>
        <v>1025.0543339999999</v>
      </c>
      <c r="D16" s="236">
        <f>'[1]Podklady RZ'!D669</f>
        <v>1051.9798870000002</v>
      </c>
      <c r="E16" s="158">
        <f>'[1]Podklady RZ'!E669</f>
        <v>822.85604499999988</v>
      </c>
      <c r="F16" s="158">
        <f>'[1]Podklady RZ'!F669</f>
        <v>461.45245</v>
      </c>
      <c r="G16" s="158">
        <f>'[1]Podklady RZ'!G669</f>
        <v>380.12463100000002</v>
      </c>
      <c r="H16" s="235">
        <f>'[1]Podklady RZ'!H669</f>
        <v>339.69847999999996</v>
      </c>
      <c r="I16" s="158">
        <f>'[1]Podklady RZ'!I669</f>
        <v>312.33927799999998</v>
      </c>
      <c r="J16" s="236">
        <f>'[1]Podklady RZ'!J669</f>
        <v>518.13110900000004</v>
      </c>
      <c r="K16" s="235">
        <f>'[1]Podklady RZ'!K669</f>
        <v>711.23583700000006</v>
      </c>
      <c r="L16" s="158">
        <f>'[1]Podklady RZ'!L669</f>
        <v>972.68505799999991</v>
      </c>
      <c r="M16" s="236">
        <f>'[1]Podklady RZ'!M669</f>
        <v>1148.9381949999997</v>
      </c>
      <c r="N16" s="158">
        <f>'[1]Podklady RZ'!N669</f>
        <v>8951.4146639999999</v>
      </c>
      <c r="O16" s="165">
        <f>'[1]Podklady RZ'!O669</f>
        <v>0.24651728838194337</v>
      </c>
      <c r="P16" s="81"/>
      <c r="U16" s="97"/>
    </row>
    <row r="17" spans="1:21">
      <c r="A17" s="128" t="s">
        <v>234</v>
      </c>
      <c r="B17" s="235">
        <f>'[1]Podklady RZ'!B670</f>
        <v>0</v>
      </c>
      <c r="C17" s="158">
        <f>'[1]Podklady RZ'!C670</f>
        <v>0</v>
      </c>
      <c r="D17" s="236">
        <f>'[1]Podklady RZ'!D670</f>
        <v>0</v>
      </c>
      <c r="E17" s="158">
        <f>'[1]Podklady RZ'!E670</f>
        <v>0</v>
      </c>
      <c r="F17" s="158">
        <f>'[1]Podklady RZ'!F670</f>
        <v>0</v>
      </c>
      <c r="G17" s="158">
        <f>'[1]Podklady RZ'!G670</f>
        <v>0</v>
      </c>
      <c r="H17" s="235">
        <f>'[1]Podklady RZ'!H670</f>
        <v>0</v>
      </c>
      <c r="I17" s="158">
        <f>'[1]Podklady RZ'!I670</f>
        <v>0</v>
      </c>
      <c r="J17" s="236">
        <f>'[1]Podklady RZ'!J670</f>
        <v>0</v>
      </c>
      <c r="K17" s="235">
        <f>'[1]Podklady RZ'!K670</f>
        <v>0</v>
      </c>
      <c r="L17" s="158">
        <f>'[1]Podklady RZ'!L670</f>
        <v>0</v>
      </c>
      <c r="M17" s="236">
        <f>'[1]Podklady RZ'!M670</f>
        <v>0</v>
      </c>
      <c r="N17" s="158">
        <f>'[1]Podklady RZ'!N670</f>
        <v>0</v>
      </c>
      <c r="O17" s="165">
        <f>'[1]Podklady RZ'!O670</f>
        <v>0</v>
      </c>
      <c r="P17" s="81"/>
      <c r="U17" s="97"/>
    </row>
    <row r="18" spans="1:21">
      <c r="A18" s="128" t="s">
        <v>235</v>
      </c>
      <c r="B18" s="235">
        <f>'[1]Podklady RZ'!B671</f>
        <v>0</v>
      </c>
      <c r="C18" s="158">
        <f>'[1]Podklady RZ'!C671</f>
        <v>0</v>
      </c>
      <c r="D18" s="236">
        <f>'[1]Podklady RZ'!D671</f>
        <v>0</v>
      </c>
      <c r="E18" s="158">
        <f>'[1]Podklady RZ'!E671</f>
        <v>0</v>
      </c>
      <c r="F18" s="158">
        <f>'[1]Podklady RZ'!F671</f>
        <v>0</v>
      </c>
      <c r="G18" s="158">
        <f>'[1]Podklady RZ'!G671</f>
        <v>0</v>
      </c>
      <c r="H18" s="235">
        <f>'[1]Podklady RZ'!H671</f>
        <v>0</v>
      </c>
      <c r="I18" s="158">
        <f>'[1]Podklady RZ'!I671</f>
        <v>0</v>
      </c>
      <c r="J18" s="236">
        <f>'[1]Podklady RZ'!J671</f>
        <v>0</v>
      </c>
      <c r="K18" s="235">
        <f>'[1]Podklady RZ'!K671</f>
        <v>0</v>
      </c>
      <c r="L18" s="158">
        <f>'[1]Podklady RZ'!L671</f>
        <v>0</v>
      </c>
      <c r="M18" s="236">
        <f>'[1]Podklady RZ'!M671</f>
        <v>0</v>
      </c>
      <c r="N18" s="158">
        <f>'[1]Podklady RZ'!N671</f>
        <v>0</v>
      </c>
      <c r="O18" s="165">
        <f>'[1]Podklady RZ'!O671</f>
        <v>0</v>
      </c>
      <c r="P18" s="81"/>
      <c r="U18" s="97"/>
    </row>
    <row r="19" spans="1:21">
      <c r="A19" s="128" t="s">
        <v>236</v>
      </c>
      <c r="B19" s="235">
        <f>'[1]Podklady RZ'!B672</f>
        <v>0.89100000000000001</v>
      </c>
      <c r="C19" s="158">
        <f>'[1]Podklady RZ'!C672</f>
        <v>0.68400000000000005</v>
      </c>
      <c r="D19" s="236">
        <f>'[1]Podklady RZ'!D672</f>
        <v>0.69899999999999995</v>
      </c>
      <c r="E19" s="158">
        <f>'[1]Podklady RZ'!E672</f>
        <v>0.26500000000000001</v>
      </c>
      <c r="F19" s="158">
        <f>'[1]Podklady RZ'!F672</f>
        <v>1.7999999999999999E-2</v>
      </c>
      <c r="G19" s="158">
        <f>'[1]Podklady RZ'!G672</f>
        <v>8.0000000000000002E-3</v>
      </c>
      <c r="H19" s="235">
        <f>'[1]Podklady RZ'!H672</f>
        <v>1.6E-2</v>
      </c>
      <c r="I19" s="158">
        <f>'[1]Podklady RZ'!I672</f>
        <v>6.0000000000000001E-3</v>
      </c>
      <c r="J19" s="236">
        <f>'[1]Podklady RZ'!J672</f>
        <v>0.09</v>
      </c>
      <c r="K19" s="235">
        <f>'[1]Podklady RZ'!K672</f>
        <v>0.13400000000000001</v>
      </c>
      <c r="L19" s="158">
        <f>'[1]Podklady RZ'!L672</f>
        <v>0.29699999999999999</v>
      </c>
      <c r="M19" s="236">
        <f>'[1]Podklady RZ'!M672</f>
        <v>0.80500000000000005</v>
      </c>
      <c r="N19" s="158">
        <f>'[1]Podklady RZ'!N672</f>
        <v>3.9129999999999998</v>
      </c>
      <c r="O19" s="165">
        <f>'[1]Podklady RZ'!O672</f>
        <v>4.757367642442647E-3</v>
      </c>
      <c r="P19" s="81"/>
      <c r="U19" s="97"/>
    </row>
    <row r="20" spans="1:21">
      <c r="A20" s="128" t="s">
        <v>237</v>
      </c>
      <c r="B20" s="235">
        <f>'[1]Podklady RZ'!B673</f>
        <v>0</v>
      </c>
      <c r="C20" s="158">
        <f>'[1]Podklady RZ'!C673</f>
        <v>0</v>
      </c>
      <c r="D20" s="236">
        <f>'[1]Podklady RZ'!D673</f>
        <v>0</v>
      </c>
      <c r="E20" s="158">
        <f>'[1]Podklady RZ'!E673</f>
        <v>0</v>
      </c>
      <c r="F20" s="158">
        <f>'[1]Podklady RZ'!F673</f>
        <v>0</v>
      </c>
      <c r="G20" s="158">
        <f>'[1]Podklady RZ'!G673</f>
        <v>0</v>
      </c>
      <c r="H20" s="235">
        <f>'[1]Podklady RZ'!H673</f>
        <v>0</v>
      </c>
      <c r="I20" s="158">
        <f>'[1]Podklady RZ'!I673</f>
        <v>0</v>
      </c>
      <c r="J20" s="236">
        <f>'[1]Podklady RZ'!J673</f>
        <v>0</v>
      </c>
      <c r="K20" s="235">
        <f>'[1]Podklady RZ'!K673</f>
        <v>0</v>
      </c>
      <c r="L20" s="158">
        <f>'[1]Podklady RZ'!L673</f>
        <v>0</v>
      </c>
      <c r="M20" s="236">
        <f>'[1]Podklady RZ'!M673</f>
        <v>0</v>
      </c>
      <c r="N20" s="158">
        <f>'[1]Podklady RZ'!N673</f>
        <v>0</v>
      </c>
      <c r="O20" s="165">
        <f>'[1]Podklady RZ'!O673</f>
        <v>0</v>
      </c>
      <c r="P20" s="81"/>
      <c r="U20" s="97"/>
    </row>
    <row r="21" spans="1:21">
      <c r="A21" s="128" t="s">
        <v>238</v>
      </c>
      <c r="B21" s="235">
        <f>'[1]Podklady RZ'!B674</f>
        <v>1.6748599999999998</v>
      </c>
      <c r="C21" s="158">
        <f>'[1]Podklady RZ'!C674</f>
        <v>0.48993000000000003</v>
      </c>
      <c r="D21" s="236">
        <f>'[1]Podklady RZ'!D674</f>
        <v>1.8006099999999998</v>
      </c>
      <c r="E21" s="158">
        <f>'[1]Podklady RZ'!E674</f>
        <v>2.2127699999999999</v>
      </c>
      <c r="F21" s="158">
        <f>'[1]Podklady RZ'!F674</f>
        <v>2.3492199999999999</v>
      </c>
      <c r="G21" s="158">
        <f>'[1]Podklady RZ'!G674</f>
        <v>1.6436300000000001</v>
      </c>
      <c r="H21" s="235">
        <f>'[1]Podklady RZ'!H674</f>
        <v>2.3148400000000002</v>
      </c>
      <c r="I21" s="158">
        <f>'[1]Podklady RZ'!I674</f>
        <v>1.4128399999999999</v>
      </c>
      <c r="J21" s="236">
        <f>'[1]Podklady RZ'!J674</f>
        <v>0.93670000000000009</v>
      </c>
      <c r="K21" s="235">
        <f>'[1]Podklady RZ'!K674</f>
        <v>1.84165</v>
      </c>
      <c r="L21" s="158">
        <f>'[1]Podklady RZ'!L674</f>
        <v>2.1388799999999999</v>
      </c>
      <c r="M21" s="236">
        <f>'[1]Podklady RZ'!M674</f>
        <v>0.88079999999999992</v>
      </c>
      <c r="N21" s="158">
        <f>'[1]Podklady RZ'!N674</f>
        <v>19.696730000000002</v>
      </c>
      <c r="O21" s="165">
        <f>'[1]Podklady RZ'!O674</f>
        <v>7.6564479390360428E-3</v>
      </c>
      <c r="P21" s="81"/>
      <c r="U21" s="97"/>
    </row>
    <row r="22" spans="1:21">
      <c r="A22" s="128" t="s">
        <v>239</v>
      </c>
      <c r="B22" s="235">
        <f>'[1]Podklady RZ'!B675</f>
        <v>27.896000000000001</v>
      </c>
      <c r="C22" s="158">
        <f>'[1]Podklady RZ'!C675</f>
        <v>6</v>
      </c>
      <c r="D22" s="236">
        <f>'[1]Podklady RZ'!D675</f>
        <v>0</v>
      </c>
      <c r="E22" s="158">
        <f>'[1]Podklady RZ'!E675</f>
        <v>6</v>
      </c>
      <c r="F22" s="158">
        <f>'[1]Podklady RZ'!F675</f>
        <v>13.25</v>
      </c>
      <c r="G22" s="158">
        <f>'[1]Podklady RZ'!G675</f>
        <v>7.3440000000000003</v>
      </c>
      <c r="H22" s="235">
        <f>'[1]Podklady RZ'!H675</f>
        <v>27.344000000000001</v>
      </c>
      <c r="I22" s="158">
        <f>'[1]Podklady RZ'!I675</f>
        <v>3.569</v>
      </c>
      <c r="J22" s="236">
        <f>'[1]Podklady RZ'!J675</f>
        <v>0</v>
      </c>
      <c r="K22" s="235">
        <f>'[1]Podklady RZ'!K675</f>
        <v>0</v>
      </c>
      <c r="L22" s="158">
        <f>'[1]Podklady RZ'!L675</f>
        <v>0</v>
      </c>
      <c r="M22" s="236">
        <f>'[1]Podklady RZ'!M675</f>
        <v>0</v>
      </c>
      <c r="N22" s="158">
        <f>'[1]Podklady RZ'!N675</f>
        <v>91.403000000000006</v>
      </c>
      <c r="O22" s="165">
        <f>'[1]Podklady RZ'!O675</f>
        <v>2.7620761170714068E-2</v>
      </c>
      <c r="P22" s="81"/>
      <c r="U22" s="97"/>
    </row>
    <row r="23" spans="1:21">
      <c r="A23" s="128" t="s">
        <v>240</v>
      </c>
      <c r="B23" s="235">
        <f>'[1]Podklady RZ'!B676</f>
        <v>0</v>
      </c>
      <c r="C23" s="158">
        <f>'[1]Podklady RZ'!C676</f>
        <v>0</v>
      </c>
      <c r="D23" s="236">
        <f>'[1]Podklady RZ'!D676</f>
        <v>0</v>
      </c>
      <c r="E23" s="158">
        <f>'[1]Podklady RZ'!E676</f>
        <v>0</v>
      </c>
      <c r="F23" s="158">
        <f>'[1]Podklady RZ'!F676</f>
        <v>0</v>
      </c>
      <c r="G23" s="158">
        <f>'[1]Podklady RZ'!G676</f>
        <v>0</v>
      </c>
      <c r="H23" s="235">
        <f>'[1]Podklady RZ'!H676</f>
        <v>0</v>
      </c>
      <c r="I23" s="158">
        <f>'[1]Podklady RZ'!I676</f>
        <v>0</v>
      </c>
      <c r="J23" s="236">
        <f>'[1]Podklady RZ'!J676</f>
        <v>0</v>
      </c>
      <c r="K23" s="235">
        <f>'[1]Podklady RZ'!K676</f>
        <v>0</v>
      </c>
      <c r="L23" s="158">
        <f>'[1]Podklady RZ'!L676</f>
        <v>0</v>
      </c>
      <c r="M23" s="236">
        <f>'[1]Podklady RZ'!M676</f>
        <v>0</v>
      </c>
      <c r="N23" s="158">
        <f>'[1]Podklady RZ'!N676</f>
        <v>0</v>
      </c>
      <c r="O23" s="165">
        <f>'[1]Podklady RZ'!O676</f>
        <v>0</v>
      </c>
      <c r="P23" s="81"/>
      <c r="U23" s="97"/>
    </row>
    <row r="24" spans="1:21">
      <c r="A24" s="128" t="s">
        <v>241</v>
      </c>
      <c r="B24" s="235">
        <f>'[1]Podklady RZ'!B677</f>
        <v>3.3064450000000005</v>
      </c>
      <c r="C24" s="158">
        <f>'[1]Podklady RZ'!C677</f>
        <v>4.8158020000000006</v>
      </c>
      <c r="D24" s="236">
        <f>'[1]Podklady RZ'!D677</f>
        <v>2.244116</v>
      </c>
      <c r="E24" s="158">
        <f>'[1]Podklady RZ'!E677</f>
        <v>2.5177400000000003</v>
      </c>
      <c r="F24" s="158">
        <f>'[1]Podklady RZ'!F677</f>
        <v>0.38364300000000001</v>
      </c>
      <c r="G24" s="158">
        <f>'[1]Podklady RZ'!G677</f>
        <v>1.1306989999999997</v>
      </c>
      <c r="H24" s="235">
        <f>'[1]Podklady RZ'!H677</f>
        <v>0.69303800000000015</v>
      </c>
      <c r="I24" s="158">
        <f>'[1]Podklady RZ'!I677</f>
        <v>1.6909290000000001</v>
      </c>
      <c r="J24" s="236">
        <f>'[1]Podklady RZ'!J677</f>
        <v>0.65852500000000003</v>
      </c>
      <c r="K24" s="235">
        <f>'[1]Podklady RZ'!K677</f>
        <v>4.6186790000000011</v>
      </c>
      <c r="L24" s="158">
        <f>'[1]Podklady RZ'!L677</f>
        <v>1.6617629999999999</v>
      </c>
      <c r="M24" s="236">
        <f>'[1]Podklady RZ'!M677</f>
        <v>2.6802699999999997</v>
      </c>
      <c r="N24" s="158">
        <f>'[1]Podklady RZ'!N677</f>
        <v>26.401649000000003</v>
      </c>
      <c r="O24" s="165">
        <f>'[1]Podklady RZ'!O677</f>
        <v>4.6053972945664601E-2</v>
      </c>
      <c r="P24" s="81"/>
      <c r="U24" s="97"/>
    </row>
    <row r="25" spans="1:21">
      <c r="A25" s="128" t="s">
        <v>242</v>
      </c>
      <c r="B25" s="235">
        <f>'[1]Podklady RZ'!B678</f>
        <v>131.23871041472887</v>
      </c>
      <c r="C25" s="158">
        <f>'[1]Podklady RZ'!C678</f>
        <v>99.931116988150251</v>
      </c>
      <c r="D25" s="236">
        <f>'[1]Podklady RZ'!D678</f>
        <v>107.26916990289263</v>
      </c>
      <c r="E25" s="158">
        <f>'[1]Podklady RZ'!E678</f>
        <v>86.268168634973975</v>
      </c>
      <c r="F25" s="158">
        <f>'[1]Podklady RZ'!F678</f>
        <v>48.67730388332145</v>
      </c>
      <c r="G25" s="158">
        <f>'[1]Podklady RZ'!G678</f>
        <v>20.669208958118272</v>
      </c>
      <c r="H25" s="235">
        <f>'[1]Podklady RZ'!H678</f>
        <v>25.122184220255097</v>
      </c>
      <c r="I25" s="158">
        <f>'[1]Podklady RZ'!I678</f>
        <v>49.638894370649922</v>
      </c>
      <c r="J25" s="236">
        <f>'[1]Podklady RZ'!J678</f>
        <v>38.48716411759073</v>
      </c>
      <c r="K25" s="235">
        <f>'[1]Podklady RZ'!K678</f>
        <v>61.361740926000095</v>
      </c>
      <c r="L25" s="158">
        <f>'[1]Podklady RZ'!L678</f>
        <v>101.41770265282753</v>
      </c>
      <c r="M25" s="236">
        <f>'[1]Podklady RZ'!M678</f>
        <v>125.18228393049122</v>
      </c>
      <c r="N25" s="158">
        <f>'[1]Podklady RZ'!N678</f>
        <v>895.26364899999999</v>
      </c>
      <c r="O25" s="165">
        <f>'[1]Podklady RZ'!O678</f>
        <v>4.1433807303922772E-2</v>
      </c>
      <c r="P25" s="81"/>
      <c r="U25" s="78"/>
    </row>
    <row r="26" spans="1:21" ht="13.5" customHeight="1">
      <c r="A26" s="126" t="s">
        <v>318</v>
      </c>
      <c r="B26" s="233">
        <f>'[1]Podklady RZ'!B679</f>
        <v>1344.1573969999999</v>
      </c>
      <c r="C26" s="157">
        <f>'[1]Podklady RZ'!C679</f>
        <v>1137.683532</v>
      </c>
      <c r="D26" s="234">
        <f>'[1]Podklady RZ'!D679</f>
        <v>1167.8871229999997</v>
      </c>
      <c r="E26" s="157">
        <f>'[1]Podklady RZ'!E679</f>
        <v>915.61558300000002</v>
      </c>
      <c r="F26" s="157">
        <f>'[1]Podklady RZ'!F679</f>
        <v>521.30571399999997</v>
      </c>
      <c r="G26" s="157">
        <f>'[1]Podklady RZ'!G679</f>
        <v>395.77016299999997</v>
      </c>
      <c r="H26" s="233">
        <f>'[1]Podklady RZ'!H679</f>
        <v>387.764993</v>
      </c>
      <c r="I26" s="157">
        <f>'[1]Podklady RZ'!I679</f>
        <v>375.45532100000008</v>
      </c>
      <c r="J26" s="234">
        <f>'[1]Podklady RZ'!J679</f>
        <v>550.32416499999999</v>
      </c>
      <c r="K26" s="233">
        <f>'[1]Podklady RZ'!K679</f>
        <v>736.64001600000017</v>
      </c>
      <c r="L26" s="157">
        <f>'[1]Podklady RZ'!L679</f>
        <v>1070.5036339999999</v>
      </c>
      <c r="M26" s="234">
        <f>'[1]Podklady RZ'!M679</f>
        <v>1300.7027</v>
      </c>
      <c r="N26" s="157">
        <f>'[1]Podklady RZ'!N679</f>
        <v>9903.8103410000003</v>
      </c>
      <c r="O26" s="164">
        <f>'[1]Podklady RZ'!O679</f>
        <v>0.13241843222053787</v>
      </c>
      <c r="P26" s="10"/>
      <c r="U26" s="8"/>
    </row>
    <row r="27" spans="1:21" ht="12.75" customHeight="1">
      <c r="A27" s="128" t="s">
        <v>301</v>
      </c>
      <c r="B27" s="235">
        <f>'[1]Podklady RZ'!B680</f>
        <v>380.13325799999996</v>
      </c>
      <c r="C27" s="158">
        <f>'[1]Podklady RZ'!C680</f>
        <v>342.44291000000004</v>
      </c>
      <c r="D27" s="236">
        <f>'[1]Podklady RZ'!D680</f>
        <v>373.99373699999995</v>
      </c>
      <c r="E27" s="158">
        <f>'[1]Podklady RZ'!E680</f>
        <v>304.11492900000002</v>
      </c>
      <c r="F27" s="158">
        <f>'[1]Podklady RZ'!F680</f>
        <v>282.55605099999997</v>
      </c>
      <c r="G27" s="158">
        <f>'[1]Podklady RZ'!G680</f>
        <v>239.69147899999999</v>
      </c>
      <c r="H27" s="235">
        <f>'[1]Podklady RZ'!H680</f>
        <v>239.20009599999997</v>
      </c>
      <c r="I27" s="158">
        <f>'[1]Podklady RZ'!I680</f>
        <v>231.02996900000002</v>
      </c>
      <c r="J27" s="236">
        <f>'[1]Podklady RZ'!J680</f>
        <v>279.52835699999997</v>
      </c>
      <c r="K27" s="235">
        <f>'[1]Podklady RZ'!K680</f>
        <v>269.81237400000003</v>
      </c>
      <c r="L27" s="158">
        <f>'[1]Podklady RZ'!L680</f>
        <v>335.06699299999997</v>
      </c>
      <c r="M27" s="236">
        <f>'[1]Podklady RZ'!M680</f>
        <v>342.42431099999999</v>
      </c>
      <c r="N27" s="158">
        <f>'[1]Podklady RZ'!N680</f>
        <v>3619.9944640000003</v>
      </c>
      <c r="O27" s="165">
        <f>'[1]Podklady RZ'!O680</f>
        <v>0.17699208612828277</v>
      </c>
      <c r="P27" s="81"/>
      <c r="U27" s="8"/>
    </row>
    <row r="28" spans="1:21" ht="12.75" customHeight="1">
      <c r="A28" s="128" t="s">
        <v>302</v>
      </c>
      <c r="B28" s="235">
        <f>'[1]Podklady RZ'!B681</f>
        <v>67.870488999999992</v>
      </c>
      <c r="C28" s="158">
        <f>'[1]Podklady RZ'!C681</f>
        <v>56.536909000000001</v>
      </c>
      <c r="D28" s="236">
        <f>'[1]Podklady RZ'!D681</f>
        <v>58.506115999999992</v>
      </c>
      <c r="E28" s="158">
        <f>'[1]Podklady RZ'!E681</f>
        <v>42.062162000000001</v>
      </c>
      <c r="F28" s="158">
        <f>'[1]Podklady RZ'!F681</f>
        <v>18.086414000000001</v>
      </c>
      <c r="G28" s="158">
        <f>'[1]Podklady RZ'!G681</f>
        <v>10.073053000000002</v>
      </c>
      <c r="H28" s="235">
        <f>'[1]Podklady RZ'!H681</f>
        <v>9.5413599999999992</v>
      </c>
      <c r="I28" s="158">
        <f>'[1]Podklady RZ'!I681</f>
        <v>9.0767600000000019</v>
      </c>
      <c r="J28" s="236">
        <f>'[1]Podklady RZ'!J681</f>
        <v>17.420003000000001</v>
      </c>
      <c r="K28" s="235">
        <f>'[1]Podklady RZ'!K681</f>
        <v>37.558261000000002</v>
      </c>
      <c r="L28" s="158">
        <f>'[1]Podklady RZ'!L681</f>
        <v>52.486166999999995</v>
      </c>
      <c r="M28" s="236">
        <f>'[1]Podklady RZ'!M681</f>
        <v>66.097941000000006</v>
      </c>
      <c r="N28" s="158">
        <f>'[1]Podklady RZ'!N681</f>
        <v>445.31563499999993</v>
      </c>
      <c r="O28" s="165">
        <f>'[1]Podklady RZ'!O681</f>
        <v>0.25609208599021643</v>
      </c>
      <c r="P28" s="81"/>
      <c r="U28" s="8"/>
    </row>
    <row r="29" spans="1:21" ht="12.75" customHeight="1">
      <c r="A29" s="128" t="s">
        <v>303</v>
      </c>
      <c r="B29" s="235">
        <f>'[1]Podklady RZ'!B682</f>
        <v>24.143540000000002</v>
      </c>
      <c r="C29" s="158">
        <f>'[1]Podklady RZ'!C682</f>
        <v>18.840350000000001</v>
      </c>
      <c r="D29" s="236">
        <f>'[1]Podklady RZ'!D682</f>
        <v>19.153290000000002</v>
      </c>
      <c r="E29" s="158">
        <f>'[1]Podklady RZ'!E682</f>
        <v>13.87266</v>
      </c>
      <c r="F29" s="158">
        <f>'[1]Podklady RZ'!F682</f>
        <v>4.0097399999999999</v>
      </c>
      <c r="G29" s="158">
        <f>'[1]Podklady RZ'!G682</f>
        <v>1.51715</v>
      </c>
      <c r="H29" s="235">
        <f>'[1]Podklady RZ'!H682</f>
        <v>1.2870200000000001</v>
      </c>
      <c r="I29" s="158">
        <f>'[1]Podklady RZ'!I682</f>
        <v>1.27511</v>
      </c>
      <c r="J29" s="236">
        <f>'[1]Podklady RZ'!J682</f>
        <v>3.2379799999999994</v>
      </c>
      <c r="K29" s="235">
        <f>'[1]Podklady RZ'!K682</f>
        <v>11.089259999999999</v>
      </c>
      <c r="L29" s="158">
        <f>'[1]Podklady RZ'!L682</f>
        <v>15.974029999999999</v>
      </c>
      <c r="M29" s="236">
        <f>'[1]Podklady RZ'!M682</f>
        <v>21.090630000000001</v>
      </c>
      <c r="N29" s="158">
        <f>'[1]Podklady RZ'!N682</f>
        <v>135.49075999999997</v>
      </c>
      <c r="O29" s="165">
        <f>'[1]Podklady RZ'!O682</f>
        <v>0.22642849891279415</v>
      </c>
      <c r="P29" s="81"/>
      <c r="U29" s="8"/>
    </row>
    <row r="30" spans="1:21" ht="12.75" customHeight="1">
      <c r="A30" s="128" t="s">
        <v>304</v>
      </c>
      <c r="B30" s="235">
        <f>'[1]Podklady RZ'!B683</f>
        <v>1.458645</v>
      </c>
      <c r="C30" s="158">
        <f>'[1]Podklady RZ'!C683</f>
        <v>1.605154</v>
      </c>
      <c r="D30" s="236">
        <f>'[1]Podklady RZ'!D683</f>
        <v>1.7334199999999997</v>
      </c>
      <c r="E30" s="158">
        <f>'[1]Podklady RZ'!E683</f>
        <v>1.447864</v>
      </c>
      <c r="F30" s="158">
        <f>'[1]Podklady RZ'!F683</f>
        <v>0.43354500000000001</v>
      </c>
      <c r="G30" s="158">
        <f>'[1]Podklady RZ'!G683</f>
        <v>1.9894999999999999E-2</v>
      </c>
      <c r="H30" s="235">
        <f>'[1]Podklady RZ'!H683</f>
        <v>3.8835000000000001E-2</v>
      </c>
      <c r="I30" s="158">
        <f>'[1]Podklady RZ'!I683</f>
        <v>1.3655E-2</v>
      </c>
      <c r="J30" s="236">
        <f>'[1]Podklady RZ'!J683</f>
        <v>0.41652600000000001</v>
      </c>
      <c r="K30" s="235">
        <f>'[1]Podklady RZ'!K683</f>
        <v>0.99719800000000003</v>
      </c>
      <c r="L30" s="158">
        <f>'[1]Podklady RZ'!L683</f>
        <v>0.72624500000000003</v>
      </c>
      <c r="M30" s="236">
        <f>'[1]Podklady RZ'!M683</f>
        <v>1.585242</v>
      </c>
      <c r="N30" s="158">
        <f>'[1]Podklady RZ'!N683</f>
        <v>10.476223999999998</v>
      </c>
      <c r="O30" s="165">
        <f>'[1]Podklady RZ'!O683</f>
        <v>5.0716723421933452E-2</v>
      </c>
      <c r="P30" s="81"/>
    </row>
    <row r="31" spans="1:21">
      <c r="A31" s="128" t="s">
        <v>305</v>
      </c>
      <c r="B31" s="235">
        <f>'[1]Podklady RZ'!B684</f>
        <v>11.134799999999998</v>
      </c>
      <c r="C31" s="158">
        <f>'[1]Podklady RZ'!C684</f>
        <v>11.440059999999999</v>
      </c>
      <c r="D31" s="236">
        <f>'[1]Podklady RZ'!D684</f>
        <v>14.39371</v>
      </c>
      <c r="E31" s="158">
        <f>'[1]Podklady RZ'!E684</f>
        <v>9.864609999999999</v>
      </c>
      <c r="F31" s="158">
        <f>'[1]Podklady RZ'!F684</f>
        <v>2.91391</v>
      </c>
      <c r="G31" s="158">
        <f>'[1]Podklady RZ'!G684</f>
        <v>1.7054499999999999</v>
      </c>
      <c r="H31" s="235">
        <f>'[1]Podklady RZ'!H684</f>
        <v>1.72851</v>
      </c>
      <c r="I31" s="158">
        <f>'[1]Podklady RZ'!I684</f>
        <v>1.34477</v>
      </c>
      <c r="J31" s="236">
        <f>'[1]Podklady RZ'!J684</f>
        <v>4.1369799999999994</v>
      </c>
      <c r="K31" s="235">
        <f>'[1]Podklady RZ'!K684</f>
        <v>6.4394299999999998</v>
      </c>
      <c r="L31" s="158">
        <f>'[1]Podklady RZ'!L684</f>
        <v>11.321689999999998</v>
      </c>
      <c r="M31" s="236">
        <f>'[1]Podklady RZ'!M684</f>
        <v>9.4679099999999998</v>
      </c>
      <c r="N31" s="158">
        <f>'[1]Podklady RZ'!N684</f>
        <v>85.891829999999999</v>
      </c>
      <c r="O31" s="165">
        <f>'[1]Podklady RZ'!O684</f>
        <v>0.22112572515549955</v>
      </c>
      <c r="P31" s="81"/>
    </row>
    <row r="32" spans="1:21">
      <c r="A32" s="128" t="s">
        <v>306</v>
      </c>
      <c r="B32" s="235">
        <f>'[1]Podklady RZ'!B685</f>
        <v>577.48190599999998</v>
      </c>
      <c r="C32" s="158">
        <f>'[1]Podklady RZ'!C685</f>
        <v>472.52830900000004</v>
      </c>
      <c r="D32" s="236">
        <f>'[1]Podklady RZ'!D685</f>
        <v>465.26014600000002</v>
      </c>
      <c r="E32" s="158">
        <f>'[1]Podklady RZ'!E685</f>
        <v>366.08337800000004</v>
      </c>
      <c r="F32" s="158">
        <f>'[1]Podklady RZ'!F685</f>
        <v>149.098524</v>
      </c>
      <c r="G32" s="158">
        <f>'[1]Podklady RZ'!G685</f>
        <v>102.31468599999999</v>
      </c>
      <c r="H32" s="235">
        <f>'[1]Podklady RZ'!H685</f>
        <v>99.219223999999997</v>
      </c>
      <c r="I32" s="158">
        <f>'[1]Podklady RZ'!I685</f>
        <v>95.942772000000005</v>
      </c>
      <c r="J32" s="236">
        <f>'[1]Podklady RZ'!J685</f>
        <v>173.730298</v>
      </c>
      <c r="K32" s="235">
        <f>'[1]Podklady RZ'!K685</f>
        <v>284.85684499999996</v>
      </c>
      <c r="L32" s="158">
        <f>'[1]Podklady RZ'!L685</f>
        <v>443.780394</v>
      </c>
      <c r="M32" s="236">
        <f>'[1]Podklady RZ'!M685</f>
        <v>580.06427199999996</v>
      </c>
      <c r="N32" s="158">
        <f>'[1]Podklady RZ'!N685</f>
        <v>3810.3607539999998</v>
      </c>
      <c r="O32" s="165">
        <f>'[1]Podklady RZ'!O685</f>
        <v>0.11800809278122996</v>
      </c>
      <c r="P32" s="81"/>
    </row>
    <row r="33" spans="1:16">
      <c r="A33" s="128" t="s">
        <v>307</v>
      </c>
      <c r="B33" s="235">
        <f>'[1]Podklady RZ'!B686</f>
        <v>255.04031999999998</v>
      </c>
      <c r="C33" s="158">
        <f>'[1]Podklady RZ'!C686</f>
        <v>211.631934</v>
      </c>
      <c r="D33" s="236">
        <f>'[1]Podklady RZ'!D686</f>
        <v>213.15749699999998</v>
      </c>
      <c r="E33" s="158">
        <f>'[1]Podklady RZ'!E686</f>
        <v>161.34690500000002</v>
      </c>
      <c r="F33" s="158">
        <f>'[1]Podklady RZ'!F686</f>
        <v>57.996848000000014</v>
      </c>
      <c r="G33" s="158">
        <f>'[1]Podklady RZ'!G686</f>
        <v>34.185326000000011</v>
      </c>
      <c r="H33" s="235">
        <f>'[1]Podklady RZ'!H686</f>
        <v>33.453273000000003</v>
      </c>
      <c r="I33" s="158">
        <f>'[1]Podklady RZ'!I686</f>
        <v>33.391716000000002</v>
      </c>
      <c r="J33" s="236">
        <f>'[1]Podklady RZ'!J686</f>
        <v>64.850636000000009</v>
      </c>
      <c r="K33" s="235">
        <f>'[1]Podklady RZ'!K686</f>
        <v>113.97375299999999</v>
      </c>
      <c r="L33" s="158">
        <f>'[1]Podklady RZ'!L686</f>
        <v>192.04657400000002</v>
      </c>
      <c r="M33" s="236">
        <f>'[1]Podklady RZ'!M686</f>
        <v>254.71529600000002</v>
      </c>
      <c r="N33" s="158">
        <f>'[1]Podklady RZ'!N686</f>
        <v>1625.790078</v>
      </c>
      <c r="O33" s="165">
        <f>'[1]Podklady RZ'!O686</f>
        <v>9.5044616664833909E-2</v>
      </c>
      <c r="P33" s="81"/>
    </row>
    <row r="34" spans="1:16">
      <c r="A34" s="128" t="s">
        <v>240</v>
      </c>
      <c r="B34" s="235">
        <f>'[1]Podklady RZ'!B687</f>
        <v>26.894438999999998</v>
      </c>
      <c r="C34" s="158">
        <f>'[1]Podklady RZ'!C687</f>
        <v>22.657906000000001</v>
      </c>
      <c r="D34" s="236">
        <f>'[1]Podklady RZ'!D687</f>
        <v>21.689207</v>
      </c>
      <c r="E34" s="158">
        <f>'[1]Podklady RZ'!E687</f>
        <v>16.823074999999999</v>
      </c>
      <c r="F34" s="158">
        <f>'[1]Podklady RZ'!F687</f>
        <v>6.2106820000000003</v>
      </c>
      <c r="G34" s="158">
        <f>'[1]Podklady RZ'!G687</f>
        <v>6.2631240000000004</v>
      </c>
      <c r="H34" s="235">
        <f>'[1]Podklady RZ'!H687</f>
        <v>3.296675</v>
      </c>
      <c r="I34" s="158">
        <f>'[1]Podklady RZ'!I687</f>
        <v>3.3805689999999995</v>
      </c>
      <c r="J34" s="236">
        <f>'[1]Podklady RZ'!J687</f>
        <v>7.0033850000000006</v>
      </c>
      <c r="K34" s="235">
        <f>'[1]Podklady RZ'!K687</f>
        <v>11.912894999999999</v>
      </c>
      <c r="L34" s="158">
        <f>'[1]Podklady RZ'!L687</f>
        <v>19.101541000000001</v>
      </c>
      <c r="M34" s="236">
        <f>'[1]Podklady RZ'!M687</f>
        <v>25.257097999999999</v>
      </c>
      <c r="N34" s="158">
        <f>'[1]Podklady RZ'!N687</f>
        <v>170.49059599999998</v>
      </c>
      <c r="O34" s="165">
        <f>'[1]Podklady RZ'!O687</f>
        <v>8.4731342081559788E-2</v>
      </c>
      <c r="P34" s="81"/>
    </row>
    <row r="35" spans="1:16" ht="11.45"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0.26068588820049371</v>
      </c>
    </row>
    <row r="40" spans="1:16">
      <c r="B40" s="1"/>
      <c r="C40" s="1"/>
      <c r="D40" s="1"/>
      <c r="M40" s="10" t="s">
        <v>219</v>
      </c>
      <c r="N40" s="84">
        <f>O8</f>
        <v>0.20171866837066688</v>
      </c>
    </row>
    <row r="41" spans="1:16">
      <c r="B41" s="8"/>
      <c r="C41" s="8"/>
      <c r="D41" s="8"/>
      <c r="M41" s="10" t="s">
        <v>223</v>
      </c>
      <c r="N41" s="84">
        <f>O9</f>
        <v>0.1403136501324185</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{B3364112-E22A-481E-AC7A-3A6A33F231B5}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B3364112-E22A-481E-AC7A-3A6A33F231B5}">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tabColor rgb="FFFFFF00"/>
  </sheetPr>
  <dimension ref="A1:U41"/>
  <sheetViews>
    <sheetView showGridLines="0" view="pageBreakPreview" zoomScaleNormal="70" zoomScaleSheetLayoutView="100" workbookViewId="0">
      <selection activeCell="S37" sqref="S37"/>
    </sheetView>
  </sheetViews>
  <sheetFormatPr defaultColWidth="9.140625" defaultRowHeight="12"/>
  <cols>
    <col min="1" max="1" width="31.7109375" style="7" customWidth="1"/>
    <col min="2" max="7" width="7.7109375" style="7" customWidth="1"/>
    <col min="8" max="9" width="8" style="7" customWidth="1"/>
    <col min="10" max="10" width="8.7109375" style="7" customWidth="1"/>
    <col min="11" max="11" width="8" style="7" customWidth="1"/>
    <col min="12" max="12" width="8.28515625" style="7" customWidth="1"/>
    <col min="13" max="13" width="8.7109375" style="7" customWidth="1"/>
    <col min="14" max="14" width="8.42578125" style="7" customWidth="1"/>
    <col min="15" max="15" width="7.85546875" style="7" customWidth="1"/>
    <col min="16" max="21" width="9.140625" style="7" customWidth="1"/>
    <col min="22" max="16384" width="9.140625" style="7"/>
  </cols>
  <sheetData>
    <row r="1" spans="1:21" ht="18">
      <c r="A1" s="195" t="s">
        <v>337</v>
      </c>
      <c r="O1" s="197" t="str">
        <f>'3'!N1</f>
        <v>2022</v>
      </c>
    </row>
    <row r="2" spans="1:21" ht="1.5" customHeight="1">
      <c r="F2" s="10"/>
      <c r="G2" s="10"/>
      <c r="H2" s="10"/>
      <c r="I2" s="10"/>
      <c r="J2" s="10"/>
      <c r="K2" s="10"/>
    </row>
    <row r="3" spans="1:21" ht="12" customHeight="1">
      <c r="F3" s="10"/>
      <c r="G3" s="10"/>
      <c r="H3" s="10"/>
      <c r="I3" s="10"/>
      <c r="J3" s="10"/>
      <c r="K3" s="10"/>
    </row>
    <row r="4" spans="1:21">
      <c r="B4" s="22"/>
      <c r="C4" s="22"/>
      <c r="D4" s="22"/>
      <c r="E4" s="22"/>
      <c r="F4" s="10"/>
      <c r="K4" s="10"/>
      <c r="L4" s="9"/>
    </row>
    <row r="5" spans="1:21" ht="12.75" customHeight="1">
      <c r="A5" s="132"/>
      <c r="B5" s="295" t="s">
        <v>202</v>
      </c>
      <c r="C5" s="296"/>
      <c r="D5" s="297"/>
      <c r="E5" s="296" t="s">
        <v>203</v>
      </c>
      <c r="F5" s="296"/>
      <c r="G5" s="296"/>
      <c r="H5" s="295" t="s">
        <v>204</v>
      </c>
      <c r="I5" s="296"/>
      <c r="J5" s="297"/>
      <c r="K5" s="295" t="s">
        <v>205</v>
      </c>
      <c r="L5" s="296"/>
      <c r="M5" s="297"/>
      <c r="N5" s="269" t="s">
        <v>218</v>
      </c>
      <c r="O5" s="276" t="s">
        <v>313</v>
      </c>
    </row>
    <row r="6" spans="1:21">
      <c r="A6" s="131"/>
      <c r="B6" s="227" t="s">
        <v>206</v>
      </c>
      <c r="C6" s="155" t="s">
        <v>207</v>
      </c>
      <c r="D6" s="228" t="s">
        <v>208</v>
      </c>
      <c r="E6" s="155" t="s">
        <v>209</v>
      </c>
      <c r="F6" s="155" t="s">
        <v>210</v>
      </c>
      <c r="G6" s="155" t="s">
        <v>211</v>
      </c>
      <c r="H6" s="227" t="s">
        <v>212</v>
      </c>
      <c r="I6" s="155" t="s">
        <v>213</v>
      </c>
      <c r="J6" s="228" t="s">
        <v>214</v>
      </c>
      <c r="K6" s="227" t="s">
        <v>215</v>
      </c>
      <c r="L6" s="155" t="s">
        <v>216</v>
      </c>
      <c r="M6" s="228" t="s">
        <v>217</v>
      </c>
      <c r="N6" s="269"/>
      <c r="O6" s="276"/>
      <c r="P6" s="10"/>
      <c r="U6" s="10"/>
    </row>
    <row r="7" spans="1:21">
      <c r="A7" s="125" t="s">
        <v>314</v>
      </c>
      <c r="B7" s="233">
        <f>'[1]Podklady RZ'!B695</f>
        <v>1286.3239999999996</v>
      </c>
      <c r="C7" s="157">
        <f>'[1]Podklady RZ'!C695</f>
        <v>1286.2749999999996</v>
      </c>
      <c r="D7" s="234">
        <f>'[1]Podklady RZ'!D695</f>
        <v>1287.5689999999997</v>
      </c>
      <c r="E7" s="157">
        <f>'[1]Podklady RZ'!E695</f>
        <v>1287.5739999999998</v>
      </c>
      <c r="F7" s="157">
        <f>'[1]Podklady RZ'!F695</f>
        <v>1287.5739999999996</v>
      </c>
      <c r="G7" s="157">
        <f>'[1]Podklady RZ'!G695</f>
        <v>1287.5749999999996</v>
      </c>
      <c r="H7" s="233">
        <f>'[1]Podklady RZ'!H695</f>
        <v>1284.1889999999999</v>
      </c>
      <c r="I7" s="157">
        <f>'[1]Podklady RZ'!I695</f>
        <v>1283.8879999999995</v>
      </c>
      <c r="J7" s="234">
        <f>'[1]Podklady RZ'!J695</f>
        <v>1284.0599999999995</v>
      </c>
      <c r="K7" s="233">
        <f>'[1]Podklady RZ'!K695</f>
        <v>1256.7549999999997</v>
      </c>
      <c r="L7" s="157">
        <f>'[1]Podklady RZ'!L695</f>
        <v>1256.7549999999997</v>
      </c>
      <c r="M7" s="234">
        <f>'[1]Podklady RZ'!M695</f>
        <v>1256.7549999999997</v>
      </c>
      <c r="N7" s="157">
        <f>'[1]Podklady RZ'!N695</f>
        <v>1256.7549999999997</v>
      </c>
      <c r="O7" s="163">
        <f>'[1]Podklady RZ'!O695</f>
        <v>3.298114452099845E-2</v>
      </c>
      <c r="P7" s="10"/>
      <c r="U7" s="56"/>
    </row>
    <row r="8" spans="1:21">
      <c r="A8" s="125" t="s">
        <v>315</v>
      </c>
      <c r="B8" s="233">
        <f>'[1]Podklady RZ'!B696</f>
        <v>970.65811300000041</v>
      </c>
      <c r="C8" s="157">
        <f>'[1]Podklady RZ'!C696</f>
        <v>796.85315000000037</v>
      </c>
      <c r="D8" s="234">
        <f>'[1]Podklady RZ'!D696</f>
        <v>862.42635900000005</v>
      </c>
      <c r="E8" s="157">
        <f>'[1]Podklady RZ'!E696</f>
        <v>648.38465700000006</v>
      </c>
      <c r="F8" s="157">
        <f>'[1]Podklady RZ'!F696</f>
        <v>460.40166600000009</v>
      </c>
      <c r="G8" s="157">
        <f>'[1]Podklady RZ'!G696</f>
        <v>422.74659200000008</v>
      </c>
      <c r="H8" s="233">
        <f>'[1]Podklady RZ'!H696</f>
        <v>313.22620400000017</v>
      </c>
      <c r="I8" s="157">
        <f>'[1]Podklady RZ'!I696</f>
        <v>364.33054199999981</v>
      </c>
      <c r="J8" s="234">
        <f>'[1]Podklady RZ'!J696</f>
        <v>447.05011999999994</v>
      </c>
      <c r="K8" s="233">
        <f>'[1]Podklady RZ'!K696</f>
        <v>488.64744700000006</v>
      </c>
      <c r="L8" s="157">
        <f>'[1]Podklady RZ'!L696</f>
        <v>664.88219500000014</v>
      </c>
      <c r="M8" s="234">
        <f>'[1]Podklady RZ'!M696</f>
        <v>796.175299</v>
      </c>
      <c r="N8" s="157">
        <f>'[1]Podklady RZ'!N696</f>
        <v>7235.7823440000011</v>
      </c>
      <c r="O8" s="163">
        <f>'[1]Podklady RZ'!O696</f>
        <v>4.7889445805709592E-2</v>
      </c>
      <c r="P8" s="10"/>
      <c r="U8" s="56"/>
    </row>
    <row r="9" spans="1:21">
      <c r="A9" s="125" t="s">
        <v>316</v>
      </c>
      <c r="B9" s="233">
        <f>'[1]Podklady RZ'!B697</f>
        <v>537.41476753379652</v>
      </c>
      <c r="C9" s="157">
        <f>'[1]Podklady RZ'!C697</f>
        <v>437.8074874946978</v>
      </c>
      <c r="D9" s="234">
        <f>'[1]Podklady RZ'!D697</f>
        <v>458.52098342253186</v>
      </c>
      <c r="E9" s="157">
        <f>'[1]Podklady RZ'!E697</f>
        <v>338.97063172668089</v>
      </c>
      <c r="F9" s="157">
        <f>'[1]Podklady RZ'!F697</f>
        <v>188.97556770585203</v>
      </c>
      <c r="G9" s="157">
        <f>'[1]Podklady RZ'!G697</f>
        <v>159.29379994903229</v>
      </c>
      <c r="H9" s="233">
        <f>'[1]Podklady RZ'!H697</f>
        <v>123.737168</v>
      </c>
      <c r="I9" s="157">
        <f>'[1]Podklady RZ'!I697</f>
        <v>152.38000600000001</v>
      </c>
      <c r="J9" s="234">
        <f>'[1]Podklady RZ'!J697</f>
        <v>195.90467100000001</v>
      </c>
      <c r="K9" s="233">
        <f>'[1]Podklady RZ'!K697</f>
        <v>244.2891521035134</v>
      </c>
      <c r="L9" s="157">
        <f>'[1]Podklady RZ'!L697</f>
        <v>363.99885241037674</v>
      </c>
      <c r="M9" s="234">
        <f>'[1]Podklady RZ'!M697</f>
        <v>466.38917001428177</v>
      </c>
      <c r="N9" s="157">
        <f>'[1]Podklady RZ'!N697</f>
        <v>3667.6822573607633</v>
      </c>
      <c r="O9" s="164">
        <f>'[1]Podklady RZ'!O697</f>
        <v>4.4689688857407955E-2</v>
      </c>
      <c r="P9" s="81"/>
      <c r="U9" s="83"/>
    </row>
    <row r="10" spans="1:21">
      <c r="A10" s="128" t="s">
        <v>227</v>
      </c>
      <c r="B10" s="235">
        <f>'[1]Podklady RZ'!B698</f>
        <v>53.796375999999995</v>
      </c>
      <c r="C10" s="158">
        <f>'[1]Podklady RZ'!C698</f>
        <v>45.239530000000002</v>
      </c>
      <c r="D10" s="236">
        <f>'[1]Podklady RZ'!D698</f>
        <v>39.463059000000001</v>
      </c>
      <c r="E10" s="158">
        <f>'[1]Podklady RZ'!E698</f>
        <v>38.128175999999996</v>
      </c>
      <c r="F10" s="158">
        <f>'[1]Podklady RZ'!F698</f>
        <v>19.801299</v>
      </c>
      <c r="G10" s="158">
        <f>'[1]Podklady RZ'!G698</f>
        <v>10.582047000000001</v>
      </c>
      <c r="H10" s="235">
        <f>'[1]Podklady RZ'!H698</f>
        <v>7.259703</v>
      </c>
      <c r="I10" s="158">
        <f>'[1]Podklady RZ'!I698</f>
        <v>7.9047669999999997</v>
      </c>
      <c r="J10" s="236">
        <f>'[1]Podklady RZ'!J698</f>
        <v>13.020163</v>
      </c>
      <c r="K10" s="235">
        <f>'[1]Podklady RZ'!K698</f>
        <v>17.804385</v>
      </c>
      <c r="L10" s="158">
        <f>'[1]Podklady RZ'!L698</f>
        <v>20.227612999999998</v>
      </c>
      <c r="M10" s="236">
        <f>'[1]Podklady RZ'!M698</f>
        <v>38.007672999999997</v>
      </c>
      <c r="N10" s="158">
        <f>'[1]Podklady RZ'!N698</f>
        <v>311.23479099999997</v>
      </c>
      <c r="O10" s="165">
        <f>'[1]Podklady RZ'!O698</f>
        <v>4.1195493868072135E-2</v>
      </c>
      <c r="P10" s="81"/>
      <c r="U10" s="97"/>
    </row>
    <row r="11" spans="1:21">
      <c r="A11" s="128" t="s">
        <v>228</v>
      </c>
      <c r="B11" s="235">
        <f>'[1]Podklady RZ'!B699</f>
        <v>1.164922</v>
      </c>
      <c r="C11" s="158">
        <f>'[1]Podklady RZ'!C699</f>
        <v>0.9740899999999999</v>
      </c>
      <c r="D11" s="236">
        <f>'[1]Podklady RZ'!D699</f>
        <v>1.0278800000000001</v>
      </c>
      <c r="E11" s="158">
        <f>'[1]Podklady RZ'!E699</f>
        <v>1.3458699999999999</v>
      </c>
      <c r="F11" s="158">
        <f>'[1]Podklady RZ'!F699</f>
        <v>0.79830999999999996</v>
      </c>
      <c r="G11" s="158">
        <f>'[1]Podklady RZ'!G699</f>
        <v>0.40044999999999997</v>
      </c>
      <c r="H11" s="235">
        <f>'[1]Podklady RZ'!H699</f>
        <v>0.32600000000000001</v>
      </c>
      <c r="I11" s="158">
        <f>'[1]Podklady RZ'!I699</f>
        <v>0.52654000000000001</v>
      </c>
      <c r="J11" s="236">
        <f>'[1]Podklady RZ'!J699</f>
        <v>0.58729999999999993</v>
      </c>
      <c r="K11" s="235">
        <f>'[1]Podklady RZ'!K699</f>
        <v>0.96431999999999995</v>
      </c>
      <c r="L11" s="158">
        <f>'[1]Podklady RZ'!L699</f>
        <v>1.0253899999999998</v>
      </c>
      <c r="M11" s="236">
        <f>'[1]Podklady RZ'!M699</f>
        <v>1.05185</v>
      </c>
      <c r="N11" s="158">
        <f>'[1]Podklady RZ'!N699</f>
        <v>10.192921999999999</v>
      </c>
      <c r="O11" s="165">
        <f>'[1]Podklady RZ'!O699</f>
        <v>1.6917514401673373E-2</v>
      </c>
      <c r="P11" s="81"/>
      <c r="U11" s="97"/>
    </row>
    <row r="12" spans="1:21">
      <c r="A12" s="128" t="s">
        <v>229</v>
      </c>
      <c r="B12" s="235">
        <f>'[1]Podklady RZ'!B700</f>
        <v>10.98334</v>
      </c>
      <c r="C12" s="158">
        <f>'[1]Podklady RZ'!C700</f>
        <v>4.3322299999999991</v>
      </c>
      <c r="D12" s="236">
        <f>'[1]Podklady RZ'!D700</f>
        <v>13.008479999999999</v>
      </c>
      <c r="E12" s="158">
        <f>'[1]Podklady RZ'!E700</f>
        <v>10.01604</v>
      </c>
      <c r="F12" s="158">
        <f>'[1]Podklady RZ'!F700</f>
        <v>3.1270799999999999</v>
      </c>
      <c r="G12" s="158">
        <f>'[1]Podklady RZ'!G700</f>
        <v>2.1046399999999998</v>
      </c>
      <c r="H12" s="235">
        <f>'[1]Podklady RZ'!H700</f>
        <v>0</v>
      </c>
      <c r="I12" s="158">
        <f>'[1]Podklady RZ'!I700</f>
        <v>0</v>
      </c>
      <c r="J12" s="236">
        <f>'[1]Podklady RZ'!J700</f>
        <v>0</v>
      </c>
      <c r="K12" s="235">
        <f>'[1]Podklady RZ'!K700</f>
        <v>0</v>
      </c>
      <c r="L12" s="158">
        <f>'[1]Podklady RZ'!L700</f>
        <v>0.42010000000000003</v>
      </c>
      <c r="M12" s="236">
        <f>'[1]Podklady RZ'!M700</f>
        <v>0</v>
      </c>
      <c r="N12" s="158">
        <f>'[1]Podklady RZ'!N700</f>
        <v>43.991909999999997</v>
      </c>
      <c r="O12" s="165">
        <f>'[1]Podklady RZ'!O700</f>
        <v>5.3039475314178219E-3</v>
      </c>
      <c r="P12" s="81"/>
      <c r="U12" s="97"/>
    </row>
    <row r="13" spans="1:21">
      <c r="A13" s="128" t="s">
        <v>230</v>
      </c>
      <c r="B13" s="235">
        <f>'[1]Podklady RZ'!B701</f>
        <v>0</v>
      </c>
      <c r="C13" s="158">
        <f>'[1]Podklady RZ'!C701</f>
        <v>0</v>
      </c>
      <c r="D13" s="236">
        <f>'[1]Podklady RZ'!D701</f>
        <v>0</v>
      </c>
      <c r="E13" s="158">
        <f>'[1]Podklady RZ'!E701</f>
        <v>0</v>
      </c>
      <c r="F13" s="158">
        <f>'[1]Podklady RZ'!F701</f>
        <v>5.21E-2</v>
      </c>
      <c r="G13" s="158">
        <f>'[1]Podklady RZ'!G701</f>
        <v>8.1599999999999992E-2</v>
      </c>
      <c r="H13" s="235">
        <f>'[1]Podklady RZ'!H701</f>
        <v>4.6100000000000002E-2</v>
      </c>
      <c r="I13" s="158">
        <f>'[1]Podklady RZ'!I701</f>
        <v>3.2000000000000001E-2</v>
      </c>
      <c r="J13" s="236">
        <f>'[1]Podklady RZ'!J701</f>
        <v>8.4000000000000012E-3</v>
      </c>
      <c r="K13" s="235">
        <f>'[1]Podklady RZ'!K701</f>
        <v>0</v>
      </c>
      <c r="L13" s="158">
        <f>'[1]Podklady RZ'!L701</f>
        <v>0</v>
      </c>
      <c r="M13" s="236">
        <f>'[1]Podklady RZ'!M701</f>
        <v>0</v>
      </c>
      <c r="N13" s="158">
        <f>'[1]Podklady RZ'!N701</f>
        <v>0.22019999999999998</v>
      </c>
      <c r="O13" s="165">
        <f>'[1]Podklady RZ'!O701</f>
        <v>3.9376864868739042E-3</v>
      </c>
      <c r="P13" s="81"/>
      <c r="U13" s="97"/>
    </row>
    <row r="14" spans="1:21">
      <c r="A14" s="128" t="s">
        <v>231</v>
      </c>
      <c r="B14" s="235">
        <f>'[1]Podklady RZ'!B702</f>
        <v>0</v>
      </c>
      <c r="C14" s="158">
        <f>'[1]Podklady RZ'!C702</f>
        <v>0</v>
      </c>
      <c r="D14" s="236">
        <f>'[1]Podklady RZ'!D702</f>
        <v>4.0679999999999996E-3</v>
      </c>
      <c r="E14" s="158">
        <f>'[1]Podklady RZ'!E702</f>
        <v>2.2240000000000003E-3</v>
      </c>
      <c r="F14" s="158">
        <f>'[1]Podklady RZ'!F702</f>
        <v>2.163E-2</v>
      </c>
      <c r="G14" s="158">
        <f>'[1]Podklady RZ'!G702</f>
        <v>0</v>
      </c>
      <c r="H14" s="235">
        <f>'[1]Podklady RZ'!H702</f>
        <v>0</v>
      </c>
      <c r="I14" s="158">
        <f>'[1]Podklady RZ'!I702</f>
        <v>0</v>
      </c>
      <c r="J14" s="236">
        <f>'[1]Podklady RZ'!J702</f>
        <v>0</v>
      </c>
      <c r="K14" s="235">
        <f>'[1]Podklady RZ'!K702</f>
        <v>5.7335000000000004E-2</v>
      </c>
      <c r="L14" s="158">
        <f>'[1]Podklady RZ'!L702</f>
        <v>0.13997100000000001</v>
      </c>
      <c r="M14" s="236">
        <f>'[1]Podklady RZ'!M702</f>
        <v>0.13880099999999998</v>
      </c>
      <c r="N14" s="158">
        <f>'[1]Podklady RZ'!N702</f>
        <v>0.36402899999999999</v>
      </c>
      <c r="O14" s="165">
        <f>'[1]Podklady RZ'!O702</f>
        <v>4.7810117125586873E-3</v>
      </c>
      <c r="P14" s="81"/>
      <c r="U14" s="97"/>
    </row>
    <row r="15" spans="1:21">
      <c r="A15" s="128" t="s">
        <v>232</v>
      </c>
      <c r="B15" s="235">
        <f>'[1]Podklady RZ'!B703</f>
        <v>0</v>
      </c>
      <c r="C15" s="158">
        <f>'[1]Podklady RZ'!C703</f>
        <v>0</v>
      </c>
      <c r="D15" s="236">
        <f>'[1]Podklady RZ'!D703</f>
        <v>0</v>
      </c>
      <c r="E15" s="158">
        <f>'[1]Podklady RZ'!E703</f>
        <v>0</v>
      </c>
      <c r="F15" s="158">
        <f>'[1]Podklady RZ'!F703</f>
        <v>0</v>
      </c>
      <c r="G15" s="158">
        <f>'[1]Podklady RZ'!G703</f>
        <v>0</v>
      </c>
      <c r="H15" s="235">
        <f>'[1]Podklady RZ'!H703</f>
        <v>0</v>
      </c>
      <c r="I15" s="158">
        <f>'[1]Podklady RZ'!I703</f>
        <v>0</v>
      </c>
      <c r="J15" s="236">
        <f>'[1]Podklady RZ'!J703</f>
        <v>0</v>
      </c>
      <c r="K15" s="235">
        <f>'[1]Podklady RZ'!K703</f>
        <v>0</v>
      </c>
      <c r="L15" s="158">
        <f>'[1]Podklady RZ'!L703</f>
        <v>0</v>
      </c>
      <c r="M15" s="236">
        <f>'[1]Podklady RZ'!M703</f>
        <v>0</v>
      </c>
      <c r="N15" s="158">
        <f>'[1]Podklady RZ'!N703</f>
        <v>0</v>
      </c>
      <c r="O15" s="165">
        <f>'[1]Podklady RZ'!O703</f>
        <v>0</v>
      </c>
      <c r="P15" s="81"/>
      <c r="U15" s="97"/>
    </row>
    <row r="16" spans="1:21">
      <c r="A16" s="128" t="s">
        <v>233</v>
      </c>
      <c r="B16" s="235">
        <f>'[1]Podklady RZ'!B704</f>
        <v>317.293498</v>
      </c>
      <c r="C16" s="158">
        <f>'[1]Podklady RZ'!C704</f>
        <v>258.82261900000003</v>
      </c>
      <c r="D16" s="236">
        <f>'[1]Podklady RZ'!D704</f>
        <v>275.541696</v>
      </c>
      <c r="E16" s="158">
        <f>'[1]Podklady RZ'!E704</f>
        <v>193.55514400000001</v>
      </c>
      <c r="F16" s="158">
        <f>'[1]Podklady RZ'!F704</f>
        <v>115.918421</v>
      </c>
      <c r="G16" s="158">
        <f>'[1]Podklady RZ'!G704</f>
        <v>112.360899</v>
      </c>
      <c r="H16" s="235">
        <f>'[1]Podklady RZ'!H704</f>
        <v>74.159870999999995</v>
      </c>
      <c r="I16" s="158">
        <f>'[1]Podklady RZ'!I704</f>
        <v>110.601523</v>
      </c>
      <c r="J16" s="236">
        <f>'[1]Podklady RZ'!J704</f>
        <v>133.85305099999997</v>
      </c>
      <c r="K16" s="235">
        <f>'[1]Podklady RZ'!K704</f>
        <v>161.574307</v>
      </c>
      <c r="L16" s="158">
        <f>'[1]Podklady RZ'!L704</f>
        <v>240.59070399999999</v>
      </c>
      <c r="M16" s="236">
        <f>'[1]Podklady RZ'!M704</f>
        <v>288.20526799999999</v>
      </c>
      <c r="N16" s="158">
        <f>'[1]Podklady RZ'!N704</f>
        <v>2282.4770010000002</v>
      </c>
      <c r="O16" s="165">
        <f>'[1]Podklady RZ'!O704</f>
        <v>6.2858225453856637E-2</v>
      </c>
      <c r="P16" s="81"/>
      <c r="U16" s="97"/>
    </row>
    <row r="17" spans="1:21">
      <c r="A17" s="128" t="s">
        <v>234</v>
      </c>
      <c r="B17" s="235">
        <f>'[1]Podklady RZ'!B705</f>
        <v>0</v>
      </c>
      <c r="C17" s="158">
        <f>'[1]Podklady RZ'!C705</f>
        <v>0</v>
      </c>
      <c r="D17" s="236">
        <f>'[1]Podklady RZ'!D705</f>
        <v>0</v>
      </c>
      <c r="E17" s="158">
        <f>'[1]Podklady RZ'!E705</f>
        <v>0</v>
      </c>
      <c r="F17" s="158">
        <f>'[1]Podklady RZ'!F705</f>
        <v>0</v>
      </c>
      <c r="G17" s="158">
        <f>'[1]Podklady RZ'!G705</f>
        <v>0</v>
      </c>
      <c r="H17" s="235">
        <f>'[1]Podklady RZ'!H705</f>
        <v>0</v>
      </c>
      <c r="I17" s="158">
        <f>'[1]Podklady RZ'!I705</f>
        <v>0</v>
      </c>
      <c r="J17" s="236">
        <f>'[1]Podklady RZ'!J705</f>
        <v>0</v>
      </c>
      <c r="K17" s="235">
        <f>'[1]Podklady RZ'!K705</f>
        <v>0</v>
      </c>
      <c r="L17" s="158">
        <f>'[1]Podklady RZ'!L705</f>
        <v>0</v>
      </c>
      <c r="M17" s="236">
        <f>'[1]Podklady RZ'!M705</f>
        <v>0</v>
      </c>
      <c r="N17" s="158">
        <f>'[1]Podklady RZ'!N705</f>
        <v>0</v>
      </c>
      <c r="O17" s="165">
        <f>'[1]Podklady RZ'!O705</f>
        <v>0</v>
      </c>
      <c r="P17" s="81"/>
      <c r="U17" s="97"/>
    </row>
    <row r="18" spans="1:21">
      <c r="A18" s="128" t="s">
        <v>235</v>
      </c>
      <c r="B18" s="235">
        <f>'[1]Podklady RZ'!B706</f>
        <v>0</v>
      </c>
      <c r="C18" s="158">
        <f>'[1]Podklady RZ'!C706</f>
        <v>0</v>
      </c>
      <c r="D18" s="236">
        <f>'[1]Podklady RZ'!D706</f>
        <v>0</v>
      </c>
      <c r="E18" s="158">
        <f>'[1]Podklady RZ'!E706</f>
        <v>0</v>
      </c>
      <c r="F18" s="158">
        <f>'[1]Podklady RZ'!F706</f>
        <v>0</v>
      </c>
      <c r="G18" s="158">
        <f>'[1]Podklady RZ'!G706</f>
        <v>0</v>
      </c>
      <c r="H18" s="235">
        <f>'[1]Podklady RZ'!H706</f>
        <v>0</v>
      </c>
      <c r="I18" s="158">
        <f>'[1]Podklady RZ'!I706</f>
        <v>0</v>
      </c>
      <c r="J18" s="236">
        <f>'[1]Podklady RZ'!J706</f>
        <v>0</v>
      </c>
      <c r="K18" s="235">
        <f>'[1]Podklady RZ'!K706</f>
        <v>0</v>
      </c>
      <c r="L18" s="158">
        <f>'[1]Podklady RZ'!L706</f>
        <v>0</v>
      </c>
      <c r="M18" s="236">
        <f>'[1]Podklady RZ'!M706</f>
        <v>0</v>
      </c>
      <c r="N18" s="158">
        <f>'[1]Podklady RZ'!N706</f>
        <v>0</v>
      </c>
      <c r="O18" s="165">
        <f>'[1]Podklady RZ'!O706</f>
        <v>0</v>
      </c>
      <c r="P18" s="81"/>
      <c r="U18" s="97"/>
    </row>
    <row r="19" spans="1:21">
      <c r="A19" s="128" t="s">
        <v>236</v>
      </c>
      <c r="B19" s="235">
        <f>'[1]Podklady RZ'!B707</f>
        <v>1.8919999999999999</v>
      </c>
      <c r="C19" s="158">
        <f>'[1]Podklady RZ'!C707</f>
        <v>1.528</v>
      </c>
      <c r="D19" s="236">
        <f>'[1]Podklady RZ'!D707</f>
        <v>0.505</v>
      </c>
      <c r="E19" s="158">
        <f>'[1]Podklady RZ'!E707</f>
        <v>2.2010000000000001</v>
      </c>
      <c r="F19" s="158">
        <f>'[1]Podklady RZ'!F707</f>
        <v>0.43099999999999999</v>
      </c>
      <c r="G19" s="158">
        <f>'[1]Podklady RZ'!G707</f>
        <v>0.92</v>
      </c>
      <c r="H19" s="235">
        <f>'[1]Podklady RZ'!H707</f>
        <v>0</v>
      </c>
      <c r="I19" s="158">
        <f>'[1]Podklady RZ'!I707</f>
        <v>0</v>
      </c>
      <c r="J19" s="236">
        <f>'[1]Podklady RZ'!J707</f>
        <v>0.24</v>
      </c>
      <c r="K19" s="235">
        <f>'[1]Podklady RZ'!K707</f>
        <v>1.577</v>
      </c>
      <c r="L19" s="158">
        <f>'[1]Podklady RZ'!L707</f>
        <v>2.2719999999999998</v>
      </c>
      <c r="M19" s="236">
        <f>'[1]Podklady RZ'!M707</f>
        <v>1.179</v>
      </c>
      <c r="N19" s="158">
        <f>'[1]Podklady RZ'!N707</f>
        <v>12.745000000000001</v>
      </c>
      <c r="O19" s="165">
        <f>'[1]Podklady RZ'!O707</f>
        <v>1.5495182878336709E-2</v>
      </c>
      <c r="P19" s="81"/>
      <c r="U19" s="97"/>
    </row>
    <row r="20" spans="1:21">
      <c r="A20" s="128" t="s">
        <v>237</v>
      </c>
      <c r="B20" s="235">
        <f>'[1]Podklady RZ'!B708</f>
        <v>7.0750000000000002</v>
      </c>
      <c r="C20" s="158">
        <f>'[1]Podklady RZ'!C708</f>
        <v>4.2469999999999999</v>
      </c>
      <c r="D20" s="236">
        <f>'[1]Podklady RZ'!D708</f>
        <v>4.7930000000000001</v>
      </c>
      <c r="E20" s="158">
        <f>'[1]Podklady RZ'!E708</f>
        <v>0</v>
      </c>
      <c r="F20" s="158">
        <f>'[1]Podklady RZ'!F708</f>
        <v>0</v>
      </c>
      <c r="G20" s="158">
        <f>'[1]Podklady RZ'!G708</f>
        <v>0</v>
      </c>
      <c r="H20" s="235">
        <f>'[1]Podklady RZ'!H708</f>
        <v>0</v>
      </c>
      <c r="I20" s="158">
        <f>'[1]Podklady RZ'!I708</f>
        <v>0</v>
      </c>
      <c r="J20" s="236">
        <f>'[1]Podklady RZ'!J708</f>
        <v>2.7759999999999998</v>
      </c>
      <c r="K20" s="235">
        <f>'[1]Podklady RZ'!K708</f>
        <v>0</v>
      </c>
      <c r="L20" s="158">
        <f>'[1]Podklady RZ'!L708</f>
        <v>3.6749999999999998</v>
      </c>
      <c r="M20" s="236">
        <f>'[1]Podklady RZ'!M708</f>
        <v>7.9640000000000004</v>
      </c>
      <c r="N20" s="158">
        <f>'[1]Podklady RZ'!N708</f>
        <v>30.53</v>
      </c>
      <c r="O20" s="165">
        <f>'[1]Podklady RZ'!O708</f>
        <v>0.55002079737990495</v>
      </c>
      <c r="P20" s="81"/>
      <c r="U20" s="97"/>
    </row>
    <row r="21" spans="1:21">
      <c r="A21" s="128" t="s">
        <v>238</v>
      </c>
      <c r="B21" s="235">
        <f>'[1]Podklady RZ'!B709</f>
        <v>2.6099000000000001</v>
      </c>
      <c r="C21" s="158">
        <f>'[1]Podklady RZ'!C709</f>
        <v>1.9125000000000001</v>
      </c>
      <c r="D21" s="236">
        <f>'[1]Podklady RZ'!D709</f>
        <v>2.5468000000000002</v>
      </c>
      <c r="E21" s="158">
        <f>'[1]Podklady RZ'!E709</f>
        <v>2.3384</v>
      </c>
      <c r="F21" s="158">
        <f>'[1]Podklady RZ'!F709</f>
        <v>2.625</v>
      </c>
      <c r="G21" s="158">
        <f>'[1]Podklady RZ'!G709</f>
        <v>2.4586000000000001</v>
      </c>
      <c r="H21" s="235">
        <f>'[1]Podklady RZ'!H709</f>
        <v>2.5223</v>
      </c>
      <c r="I21" s="158">
        <f>'[1]Podklady RZ'!I709</f>
        <v>2.1096999999999997</v>
      </c>
      <c r="J21" s="236">
        <f>'[1]Podklady RZ'!J709</f>
        <v>2.2931999999999997</v>
      </c>
      <c r="K21" s="235">
        <f>'[1]Podklady RZ'!K709</f>
        <v>0.88049999999999995</v>
      </c>
      <c r="L21" s="158">
        <f>'[1]Podklady RZ'!L709</f>
        <v>1.2541</v>
      </c>
      <c r="M21" s="236">
        <f>'[1]Podklady RZ'!M709</f>
        <v>2.9220000000000002</v>
      </c>
      <c r="N21" s="158">
        <f>'[1]Podklady RZ'!N709</f>
        <v>26.473000000000003</v>
      </c>
      <c r="O21" s="165">
        <f>'[1]Podklady RZ'!O709</f>
        <v>1.0290497269856527E-2</v>
      </c>
      <c r="P21" s="81"/>
      <c r="U21" s="97"/>
    </row>
    <row r="22" spans="1:21">
      <c r="A22" s="128" t="s">
        <v>239</v>
      </c>
      <c r="B22" s="235">
        <f>'[1]Podklady RZ'!B710</f>
        <v>11.326000000000001</v>
      </c>
      <c r="C22" s="158">
        <f>'[1]Podklady RZ'!C710</f>
        <v>11.273</v>
      </c>
      <c r="D22" s="236">
        <f>'[1]Podklady RZ'!D710</f>
        <v>11.968999999999999</v>
      </c>
      <c r="E22" s="158">
        <f>'[1]Podklady RZ'!E710</f>
        <v>10.787000000000001</v>
      </c>
      <c r="F22" s="158">
        <f>'[1]Podklady RZ'!F710</f>
        <v>6.1280000000000001</v>
      </c>
      <c r="G22" s="158">
        <f>'[1]Podklady RZ'!G710</f>
        <v>5.226</v>
      </c>
      <c r="H22" s="235">
        <f>'[1]Podklady RZ'!H710</f>
        <v>8.1129999999999995</v>
      </c>
      <c r="I22" s="158">
        <f>'[1]Podklady RZ'!I710</f>
        <v>3.7370000000000001</v>
      </c>
      <c r="J22" s="236">
        <f>'[1]Podklady RZ'!J710</f>
        <v>6.7450000000000001</v>
      </c>
      <c r="K22" s="235">
        <f>'[1]Podklady RZ'!K710</f>
        <v>12.753</v>
      </c>
      <c r="L22" s="158">
        <f>'[1]Podklady RZ'!L710</f>
        <v>10.35</v>
      </c>
      <c r="M22" s="236">
        <f>'[1]Podklady RZ'!M710</f>
        <v>11.096</v>
      </c>
      <c r="N22" s="158">
        <f>'[1]Podklady RZ'!N710</f>
        <v>109.503</v>
      </c>
      <c r="O22" s="165">
        <f>'[1]Podklady RZ'!O710</f>
        <v>3.309033850613987E-2</v>
      </c>
      <c r="P22" s="81"/>
      <c r="U22" s="97"/>
    </row>
    <row r="23" spans="1:21">
      <c r="A23" s="128" t="s">
        <v>240</v>
      </c>
      <c r="B23" s="235">
        <f>'[1]Podklady RZ'!B711</f>
        <v>0</v>
      </c>
      <c r="C23" s="158">
        <f>'[1]Podklady RZ'!C711</f>
        <v>0</v>
      </c>
      <c r="D23" s="236">
        <f>'[1]Podklady RZ'!D711</f>
        <v>0</v>
      </c>
      <c r="E23" s="158">
        <f>'[1]Podklady RZ'!E711</f>
        <v>0</v>
      </c>
      <c r="F23" s="158">
        <f>'[1]Podklady RZ'!F711</f>
        <v>0</v>
      </c>
      <c r="G23" s="158">
        <f>'[1]Podklady RZ'!G711</f>
        <v>0</v>
      </c>
      <c r="H23" s="235">
        <f>'[1]Podklady RZ'!H711</f>
        <v>0</v>
      </c>
      <c r="I23" s="158">
        <f>'[1]Podklady RZ'!I711</f>
        <v>0</v>
      </c>
      <c r="J23" s="236">
        <f>'[1]Podklady RZ'!J711</f>
        <v>0</v>
      </c>
      <c r="K23" s="235">
        <f>'[1]Podklady RZ'!K711</f>
        <v>0</v>
      </c>
      <c r="L23" s="158">
        <f>'[1]Podklady RZ'!L711</f>
        <v>0</v>
      </c>
      <c r="M23" s="236">
        <f>'[1]Podklady RZ'!M711</f>
        <v>0</v>
      </c>
      <c r="N23" s="158">
        <f>'[1]Podklady RZ'!N711</f>
        <v>0</v>
      </c>
      <c r="O23" s="165">
        <f>'[1]Podklady RZ'!O711</f>
        <v>0</v>
      </c>
      <c r="P23" s="81"/>
      <c r="U23" s="97"/>
    </row>
    <row r="24" spans="1:21">
      <c r="A24" s="128" t="s">
        <v>241</v>
      </c>
      <c r="B24" s="235">
        <f>'[1]Podklady RZ'!B712</f>
        <v>7.5100000000000002E-3</v>
      </c>
      <c r="C24" s="158">
        <f>'[1]Podklady RZ'!C712</f>
        <v>9.085E-2</v>
      </c>
      <c r="D24" s="236">
        <f>'[1]Podklady RZ'!D712</f>
        <v>0.11406999999999999</v>
      </c>
      <c r="E24" s="158">
        <f>'[1]Podklady RZ'!E712</f>
        <v>5.6129999999999999E-2</v>
      </c>
      <c r="F24" s="158">
        <f>'[1]Podklady RZ'!F712</f>
        <v>0.24875</v>
      </c>
      <c r="G24" s="158">
        <f>'[1]Podklady RZ'!G712</f>
        <v>1.1699999999999999E-2</v>
      </c>
      <c r="H24" s="235">
        <f>'[1]Podklady RZ'!H712</f>
        <v>7.2510000000000005E-2</v>
      </c>
      <c r="I24" s="158">
        <f>'[1]Podklady RZ'!I712</f>
        <v>1.745E-2</v>
      </c>
      <c r="J24" s="236">
        <f>'[1]Podklady RZ'!J712</f>
        <v>0.16836999999999999</v>
      </c>
      <c r="K24" s="235">
        <f>'[1]Podklady RZ'!K712</f>
        <v>6.2969999999999998E-2</v>
      </c>
      <c r="L24" s="158">
        <f>'[1]Podklady RZ'!L712</f>
        <v>3.2499999999999999E-3</v>
      </c>
      <c r="M24" s="236">
        <f>'[1]Podklady RZ'!M712</f>
        <v>1.295E-2</v>
      </c>
      <c r="N24" s="158">
        <f>'[1]Podklady RZ'!N712</f>
        <v>0.86651</v>
      </c>
      <c r="O24" s="165">
        <f>'[1]Podklady RZ'!O712</f>
        <v>1.5115051373172878E-3</v>
      </c>
      <c r="P24" s="81"/>
      <c r="U24" s="97"/>
    </row>
    <row r="25" spans="1:21">
      <c r="A25" s="128" t="s">
        <v>242</v>
      </c>
      <c r="B25" s="235">
        <f>'[1]Podklady RZ'!B713</f>
        <v>131.26622153379651</v>
      </c>
      <c r="C25" s="158">
        <f>'[1]Podklady RZ'!C713</f>
        <v>109.38766849469771</v>
      </c>
      <c r="D25" s="236">
        <f>'[1]Podklady RZ'!D713</f>
        <v>109.54793042253182</v>
      </c>
      <c r="E25" s="158">
        <f>'[1]Podklady RZ'!E713</f>
        <v>80.540647726680888</v>
      </c>
      <c r="F25" s="158">
        <f>'[1]Podklady RZ'!F713</f>
        <v>39.823977705852016</v>
      </c>
      <c r="G25" s="158">
        <f>'[1]Podklady RZ'!G713</f>
        <v>25.147863949032285</v>
      </c>
      <c r="H25" s="235">
        <f>'[1]Podklady RZ'!H713</f>
        <v>31.237683999999998</v>
      </c>
      <c r="I25" s="158">
        <f>'[1]Podklady RZ'!I713</f>
        <v>27.451026000000002</v>
      </c>
      <c r="J25" s="236">
        <f>'[1]Podklady RZ'!J713</f>
        <v>36.213186999999998</v>
      </c>
      <c r="K25" s="235">
        <f>'[1]Podklady RZ'!K713</f>
        <v>48.615335103513345</v>
      </c>
      <c r="L25" s="158">
        <f>'[1]Podklady RZ'!L713</f>
        <v>84.040724410376754</v>
      </c>
      <c r="M25" s="236">
        <f>'[1]Podklady RZ'!M713</f>
        <v>115.81162801428178</v>
      </c>
      <c r="N25" s="158">
        <f>'[1]Podklady RZ'!N713</f>
        <v>839.083894360763</v>
      </c>
      <c r="O25" s="165">
        <f>'[1]Podklady RZ'!O713</f>
        <v>3.8833745153846792E-2</v>
      </c>
      <c r="P25" s="81"/>
      <c r="U25" s="78"/>
    </row>
    <row r="26" spans="1:21" ht="13.5" customHeight="1">
      <c r="A26" s="126" t="s">
        <v>318</v>
      </c>
      <c r="B26" s="233">
        <f>'[1]Podklady RZ'!B714</f>
        <v>529.8375850000001</v>
      </c>
      <c r="C26" s="157">
        <f>'[1]Podklady RZ'!C714</f>
        <v>432.16297800000007</v>
      </c>
      <c r="D26" s="234">
        <f>'[1]Podklady RZ'!D714</f>
        <v>451.70642699999996</v>
      </c>
      <c r="E26" s="157">
        <f>'[1]Podklady RZ'!E714</f>
        <v>332.71317400000004</v>
      </c>
      <c r="F26" s="157">
        <f>'[1]Podklady RZ'!F714</f>
        <v>181.52895700000002</v>
      </c>
      <c r="G26" s="157">
        <f>'[1]Podklady RZ'!G714</f>
        <v>152.82632699999999</v>
      </c>
      <c r="H26" s="233">
        <f>'[1]Podklady RZ'!H714</f>
        <v>118.44161199999999</v>
      </c>
      <c r="I26" s="157">
        <f>'[1]Podklady RZ'!I714</f>
        <v>146.13444700000002</v>
      </c>
      <c r="J26" s="234">
        <f>'[1]Podklady RZ'!J714</f>
        <v>189.16878800000001</v>
      </c>
      <c r="K26" s="233">
        <f>'[1]Podklady RZ'!K714</f>
        <v>238.06107399999999</v>
      </c>
      <c r="L26" s="157">
        <f>'[1]Podklady RZ'!L714</f>
        <v>358.25958200000002</v>
      </c>
      <c r="M26" s="234">
        <f>'[1]Podklady RZ'!M714</f>
        <v>458.12710100000004</v>
      </c>
      <c r="N26" s="157">
        <f>'[1]Podklady RZ'!N714</f>
        <v>3588.9680520000006</v>
      </c>
      <c r="O26" s="164">
        <f>'[1]Podklady RZ'!O714</f>
        <v>4.7986129214127475E-2</v>
      </c>
      <c r="P26" s="10"/>
      <c r="U26" s="8"/>
    </row>
    <row r="27" spans="1:21" ht="12.75" customHeight="1">
      <c r="A27" s="128" t="s">
        <v>301</v>
      </c>
      <c r="B27" s="235">
        <f>'[1]Podklady RZ'!B715</f>
        <v>223.11102100000002</v>
      </c>
      <c r="C27" s="158">
        <f>'[1]Podklady RZ'!C715</f>
        <v>192.73413300000001</v>
      </c>
      <c r="D27" s="236">
        <f>'[1]Podklady RZ'!D715</f>
        <v>206.19367399999999</v>
      </c>
      <c r="E27" s="158">
        <f>'[1]Podklady RZ'!E715</f>
        <v>161.52070600000002</v>
      </c>
      <c r="F27" s="158">
        <f>'[1]Podklady RZ'!F715</f>
        <v>118.814425</v>
      </c>
      <c r="G27" s="158">
        <f>'[1]Podklady RZ'!G715</f>
        <v>110.17857100000001</v>
      </c>
      <c r="H27" s="235">
        <f>'[1]Podklady RZ'!H715</f>
        <v>81.955670999999995</v>
      </c>
      <c r="I27" s="158">
        <f>'[1]Podklady RZ'!I715</f>
        <v>107.99044800000001</v>
      </c>
      <c r="J27" s="236">
        <f>'[1]Podklady RZ'!J715</f>
        <v>120.46087199999999</v>
      </c>
      <c r="K27" s="235">
        <f>'[1]Podklady RZ'!K715</f>
        <v>130.82350700000001</v>
      </c>
      <c r="L27" s="158">
        <f>'[1]Podklady RZ'!L715</f>
        <v>172.589369</v>
      </c>
      <c r="M27" s="236">
        <f>'[1]Podklady RZ'!M715</f>
        <v>181.19613900000002</v>
      </c>
      <c r="N27" s="158">
        <f>'[1]Podklady RZ'!N715</f>
        <v>1807.5685360000002</v>
      </c>
      <c r="O27" s="165">
        <f>'[1]Podklady RZ'!O715</f>
        <v>8.8377297034033811E-2</v>
      </c>
      <c r="P27" s="81"/>
      <c r="U27" s="8"/>
    </row>
    <row r="28" spans="1:21" ht="12.75" customHeight="1">
      <c r="A28" s="128" t="s">
        <v>302</v>
      </c>
      <c r="B28" s="235">
        <f>'[1]Podklady RZ'!B716</f>
        <v>0.59639399999999998</v>
      </c>
      <c r="C28" s="158">
        <f>'[1]Podklady RZ'!C716</f>
        <v>0.45533100000000004</v>
      </c>
      <c r="D28" s="236">
        <f>'[1]Podklady RZ'!D716</f>
        <v>0.40330600000000005</v>
      </c>
      <c r="E28" s="158">
        <f>'[1]Podklady RZ'!E716</f>
        <v>0.18329200000000001</v>
      </c>
      <c r="F28" s="158">
        <f>'[1]Podklady RZ'!F716</f>
        <v>0.195435</v>
      </c>
      <c r="G28" s="158">
        <f>'[1]Podklady RZ'!G716</f>
        <v>0.32658399999999999</v>
      </c>
      <c r="H28" s="235">
        <f>'[1]Podklady RZ'!H716</f>
        <v>0.37662599999999996</v>
      </c>
      <c r="I28" s="158">
        <f>'[1]Podklady RZ'!I716</f>
        <v>0.66322700000000001</v>
      </c>
      <c r="J28" s="236">
        <f>'[1]Podklady RZ'!J716</f>
        <v>0.42939900000000003</v>
      </c>
      <c r="K28" s="235">
        <f>'[1]Podklady RZ'!K716</f>
        <v>0.26808100000000001</v>
      </c>
      <c r="L28" s="158">
        <f>'[1]Podklady RZ'!L716</f>
        <v>0.33278899999999995</v>
      </c>
      <c r="M28" s="236">
        <f>'[1]Podklady RZ'!M716</f>
        <v>0.28506500000000001</v>
      </c>
      <c r="N28" s="158">
        <f>'[1]Podklady RZ'!N716</f>
        <v>4.5155289999999999</v>
      </c>
      <c r="O28" s="165">
        <f>'[1]Podklady RZ'!O716</f>
        <v>2.596790119348305E-3</v>
      </c>
      <c r="P28" s="81"/>
      <c r="U28" s="8"/>
    </row>
    <row r="29" spans="1:21" ht="12.75" customHeight="1">
      <c r="A29" s="128" t="s">
        <v>303</v>
      </c>
      <c r="B29" s="235">
        <f>'[1]Podklady RZ'!B717</f>
        <v>3.32667</v>
      </c>
      <c r="C29" s="158">
        <f>'[1]Podklady RZ'!C717</f>
        <v>2.6790799999999999</v>
      </c>
      <c r="D29" s="236">
        <f>'[1]Podklady RZ'!D717</f>
        <v>2.8281199999999997</v>
      </c>
      <c r="E29" s="158">
        <f>'[1]Podklady RZ'!E717</f>
        <v>1.5933899999999999</v>
      </c>
      <c r="F29" s="158">
        <f>'[1]Podklady RZ'!F717</f>
        <v>0.38969999999999999</v>
      </c>
      <c r="G29" s="158">
        <f>'[1]Podklady RZ'!G717</f>
        <v>0.24681999999999998</v>
      </c>
      <c r="H29" s="235">
        <f>'[1]Podklady RZ'!H717</f>
        <v>0.10674000000000002</v>
      </c>
      <c r="I29" s="158">
        <f>'[1]Podklady RZ'!I717</f>
        <v>0.14874999999999999</v>
      </c>
      <c r="J29" s="236">
        <f>'[1]Podklady RZ'!J717</f>
        <v>0.27903</v>
      </c>
      <c r="K29" s="235">
        <f>'[1]Podklady RZ'!K717</f>
        <v>0.68186000000000002</v>
      </c>
      <c r="L29" s="158">
        <f>'[1]Podklady RZ'!L717</f>
        <v>1.2395999999999998</v>
      </c>
      <c r="M29" s="236">
        <f>'[1]Podklady RZ'!M717</f>
        <v>2.7086799999999998</v>
      </c>
      <c r="N29" s="158">
        <f>'[1]Podklady RZ'!N717</f>
        <v>16.228439999999999</v>
      </c>
      <c r="O29" s="165">
        <f>'[1]Podklady RZ'!O717</f>
        <v>2.7120530646490917E-2</v>
      </c>
      <c r="P29" s="81"/>
      <c r="U29" s="8"/>
    </row>
    <row r="30" spans="1:21" ht="12.75" customHeight="1">
      <c r="A30" s="128" t="s">
        <v>304</v>
      </c>
      <c r="B30" s="235">
        <f>'[1]Podklady RZ'!B718</f>
        <v>2.272837</v>
      </c>
      <c r="C30" s="158">
        <f>'[1]Podklady RZ'!C718</f>
        <v>1.7134670000000001</v>
      </c>
      <c r="D30" s="236">
        <f>'[1]Podklady RZ'!D718</f>
        <v>1.8424339999999999</v>
      </c>
      <c r="E30" s="158">
        <f>'[1]Podklady RZ'!E718</f>
        <v>1.258847</v>
      </c>
      <c r="F30" s="158">
        <f>'[1]Podklady RZ'!F718</f>
        <v>0.29539100000000001</v>
      </c>
      <c r="G30" s="158">
        <f>'[1]Podklady RZ'!G718</f>
        <v>0.19422999999999999</v>
      </c>
      <c r="H30" s="235">
        <f>'[1]Podklady RZ'!H718</f>
        <v>9.1579999999999995E-2</v>
      </c>
      <c r="I30" s="158">
        <f>'[1]Podklady RZ'!I718</f>
        <v>8.9200000000000002E-2</v>
      </c>
      <c r="J30" s="236">
        <f>'[1]Podklady RZ'!J718</f>
        <v>0.16756000000000001</v>
      </c>
      <c r="K30" s="235">
        <f>'[1]Podklady RZ'!K718</f>
        <v>0.703542</v>
      </c>
      <c r="L30" s="158">
        <f>'[1]Podklady RZ'!L718</f>
        <v>1.4621140000000001</v>
      </c>
      <c r="M30" s="236">
        <f>'[1]Podklady RZ'!M718</f>
        <v>2.3604189999999998</v>
      </c>
      <c r="N30" s="158">
        <f>'[1]Podklady RZ'!N718</f>
        <v>12.451621000000001</v>
      </c>
      <c r="O30" s="165">
        <f>'[1]Podklady RZ'!O718</f>
        <v>6.0279869770991777E-2</v>
      </c>
      <c r="P30" s="81"/>
    </row>
    <row r="31" spans="1:21">
      <c r="A31" s="128" t="s">
        <v>305</v>
      </c>
      <c r="B31" s="235">
        <f>'[1]Podklady RZ'!B719</f>
        <v>1.183692</v>
      </c>
      <c r="C31" s="158">
        <f>'[1]Podklady RZ'!C719</f>
        <v>1.0301300000000002</v>
      </c>
      <c r="D31" s="236">
        <f>'[1]Podklady RZ'!D719</f>
        <v>1.16245</v>
      </c>
      <c r="E31" s="158">
        <f>'[1]Podklady RZ'!E719</f>
        <v>1.00305</v>
      </c>
      <c r="F31" s="158">
        <f>'[1]Podklady RZ'!F719</f>
        <v>0.70156999999999992</v>
      </c>
      <c r="G31" s="158">
        <f>'[1]Podklady RZ'!G719</f>
        <v>0.57856999999999992</v>
      </c>
      <c r="H31" s="235">
        <f>'[1]Podklady RZ'!H719</f>
        <v>0.61369000000000007</v>
      </c>
      <c r="I31" s="158">
        <f>'[1]Podklady RZ'!I719</f>
        <v>0.56037999999999999</v>
      </c>
      <c r="J31" s="236">
        <f>'[1]Podklady RZ'!J719</f>
        <v>0.72866000000000009</v>
      </c>
      <c r="K31" s="235">
        <f>'[1]Podklady RZ'!K719</f>
        <v>0.83352999999999999</v>
      </c>
      <c r="L31" s="158">
        <f>'[1]Podklady RZ'!L719</f>
        <v>1.03593</v>
      </c>
      <c r="M31" s="236">
        <f>'[1]Podklady RZ'!M719</f>
        <v>1.3854200000000001</v>
      </c>
      <c r="N31" s="158">
        <f>'[1]Podklady RZ'!N719</f>
        <v>10.817072000000001</v>
      </c>
      <c r="O31" s="165">
        <f>'[1]Podklady RZ'!O719</f>
        <v>2.7848200347567985E-2</v>
      </c>
      <c r="P31" s="81"/>
    </row>
    <row r="32" spans="1:21">
      <c r="A32" s="128" t="s">
        <v>306</v>
      </c>
      <c r="B32" s="235">
        <f>'[1]Podklady RZ'!B720</f>
        <v>198.82855500000002</v>
      </c>
      <c r="C32" s="158">
        <f>'[1]Podklady RZ'!C720</f>
        <v>154.83021199999999</v>
      </c>
      <c r="D32" s="236">
        <f>'[1]Podklady RZ'!D720</f>
        <v>156.621004</v>
      </c>
      <c r="E32" s="158">
        <f>'[1]Podklady RZ'!E720</f>
        <v>114.311106</v>
      </c>
      <c r="F32" s="158">
        <f>'[1]Podklady RZ'!F720</f>
        <v>44.294350000000001</v>
      </c>
      <c r="G32" s="158">
        <f>'[1]Podklady RZ'!G720</f>
        <v>29.919782999999999</v>
      </c>
      <c r="H32" s="235">
        <f>'[1]Podklady RZ'!H720</f>
        <v>27.306613999999996</v>
      </c>
      <c r="I32" s="158">
        <f>'[1]Podklady RZ'!I720</f>
        <v>27.507193999999995</v>
      </c>
      <c r="J32" s="236">
        <f>'[1]Podklady RZ'!J720</f>
        <v>51.313618000000012</v>
      </c>
      <c r="K32" s="235">
        <f>'[1]Podklady RZ'!K720</f>
        <v>75.996583000000001</v>
      </c>
      <c r="L32" s="158">
        <f>'[1]Podklady RZ'!L720</f>
        <v>128.12892299999999</v>
      </c>
      <c r="M32" s="236">
        <f>'[1]Podklady RZ'!M720</f>
        <v>183.41018800000003</v>
      </c>
      <c r="N32" s="158">
        <f>'[1]Podklady RZ'!N720</f>
        <v>1192.46813</v>
      </c>
      <c r="O32" s="165">
        <f>'[1]Podklady RZ'!O720</f>
        <v>3.6931119862069574E-2</v>
      </c>
      <c r="P32" s="81"/>
    </row>
    <row r="33" spans="1:16">
      <c r="A33" s="128" t="s">
        <v>307</v>
      </c>
      <c r="B33" s="235">
        <f>'[1]Podklady RZ'!B721</f>
        <v>99.739955999999992</v>
      </c>
      <c r="C33" s="158">
        <f>'[1]Podklady RZ'!C721</f>
        <v>78.15194000000001</v>
      </c>
      <c r="D33" s="236">
        <f>'[1]Podklady RZ'!D721</f>
        <v>82.144532999999996</v>
      </c>
      <c r="E33" s="158">
        <f>'[1]Podklady RZ'!E721</f>
        <v>52.406536000000003</v>
      </c>
      <c r="F33" s="158">
        <f>'[1]Podklady RZ'!F721</f>
        <v>16.817286000000003</v>
      </c>
      <c r="G33" s="158">
        <f>'[1]Podklady RZ'!G721</f>
        <v>11.381769</v>
      </c>
      <c r="H33" s="235">
        <f>'[1]Podklady RZ'!H721</f>
        <v>7.990691</v>
      </c>
      <c r="I33" s="158">
        <f>'[1]Podklady RZ'!I721</f>
        <v>9.1752479999999998</v>
      </c>
      <c r="J33" s="236">
        <f>'[1]Podklady RZ'!J721</f>
        <v>15.735481999999999</v>
      </c>
      <c r="K33" s="235">
        <f>'[1]Podklady RZ'!K721</f>
        <v>28.597037</v>
      </c>
      <c r="L33" s="158">
        <f>'[1]Podklady RZ'!L721</f>
        <v>53.157485000000008</v>
      </c>
      <c r="M33" s="236">
        <f>'[1]Podklady RZ'!M721</f>
        <v>86.284227000000001</v>
      </c>
      <c r="N33" s="158">
        <f>'[1]Podklady RZ'!N721</f>
        <v>541.58219000000008</v>
      </c>
      <c r="O33" s="165">
        <f>'[1]Podklady RZ'!O721</f>
        <v>3.166120419702257E-2</v>
      </c>
      <c r="P33" s="81"/>
    </row>
    <row r="34" spans="1:16">
      <c r="A34" s="128" t="s">
        <v>240</v>
      </c>
      <c r="B34" s="235">
        <f>'[1]Podklady RZ'!B722</f>
        <v>0.77846000000000004</v>
      </c>
      <c r="C34" s="158">
        <f>'[1]Podklady RZ'!C722</f>
        <v>0.56868500000000011</v>
      </c>
      <c r="D34" s="236">
        <f>'[1]Podklady RZ'!D722</f>
        <v>0.51090599999999997</v>
      </c>
      <c r="E34" s="158">
        <f>'[1]Podklady RZ'!E722</f>
        <v>0.436247</v>
      </c>
      <c r="F34" s="158">
        <f>'[1]Podklady RZ'!F722</f>
        <v>2.0799999999999999E-2</v>
      </c>
      <c r="G34" s="158">
        <f>'[1]Podklady RZ'!G722</f>
        <v>0</v>
      </c>
      <c r="H34" s="235">
        <f>'[1]Podklady RZ'!H722</f>
        <v>0</v>
      </c>
      <c r="I34" s="158">
        <f>'[1]Podklady RZ'!I722</f>
        <v>0</v>
      </c>
      <c r="J34" s="236">
        <f>'[1]Podklady RZ'!J722</f>
        <v>5.4167E-2</v>
      </c>
      <c r="K34" s="235">
        <f>'[1]Podklady RZ'!K722</f>
        <v>0.15693399999999999</v>
      </c>
      <c r="L34" s="158">
        <f>'[1]Podklady RZ'!L722</f>
        <v>0.31337200000000004</v>
      </c>
      <c r="M34" s="236">
        <f>'[1]Podklady RZ'!M722</f>
        <v>0.49696300000000004</v>
      </c>
      <c r="N34" s="158">
        <f>'[1]Podklady RZ'!N722</f>
        <v>3.3365340000000003</v>
      </c>
      <c r="O34" s="165">
        <f>'[1]Podklady RZ'!O722</f>
        <v>1.6582087830859307E-3</v>
      </c>
      <c r="P34" s="81"/>
    </row>
    <row r="35" spans="1:16" ht="11.45" customHeight="1">
      <c r="A35" s="152" t="s">
        <v>319</v>
      </c>
      <c r="B35" s="65"/>
      <c r="C35" s="65"/>
      <c r="D35" s="8"/>
      <c r="F35" s="10"/>
      <c r="G35" s="10"/>
      <c r="H35" s="10"/>
      <c r="I35" s="10"/>
      <c r="J35" s="10"/>
      <c r="K35" s="10"/>
      <c r="O35" s="3"/>
    </row>
    <row r="36" spans="1:16">
      <c r="A36" s="152"/>
      <c r="B36" s="65"/>
      <c r="C36" s="65"/>
    </row>
    <row r="37" spans="1:16">
      <c r="B37" s="8"/>
      <c r="C37" s="8"/>
      <c r="D37" s="8"/>
    </row>
    <row r="38" spans="1:16">
      <c r="B38" s="8"/>
      <c r="C38" s="8"/>
      <c r="D38" s="8"/>
    </row>
    <row r="39" spans="1:16">
      <c r="B39" s="8"/>
      <c r="C39" s="8"/>
      <c r="D39" s="8"/>
      <c r="M39" s="10" t="s">
        <v>320</v>
      </c>
      <c r="N39" s="84">
        <f>O7</f>
        <v>3.298114452099845E-2</v>
      </c>
    </row>
    <row r="40" spans="1:16">
      <c r="B40" s="1"/>
      <c r="C40" s="1"/>
      <c r="D40" s="1"/>
      <c r="M40" s="10" t="s">
        <v>219</v>
      </c>
      <c r="N40" s="84">
        <f>O8</f>
        <v>4.7889445805709592E-2</v>
      </c>
    </row>
    <row r="41" spans="1:16">
      <c r="B41" s="8"/>
      <c r="C41" s="8"/>
      <c r="D41" s="8"/>
      <c r="M41" s="10" t="s">
        <v>223</v>
      </c>
      <c r="N41" s="84">
        <f>O9</f>
        <v>4.4689688857407955E-2</v>
      </c>
    </row>
  </sheetData>
  <mergeCells count="6">
    <mergeCell ref="O5:O6"/>
    <mergeCell ref="B5:D5"/>
    <mergeCell ref="E5:G5"/>
    <mergeCell ref="H5:J5"/>
    <mergeCell ref="K5:M5"/>
    <mergeCell ref="N5:N6"/>
  </mergeCells>
  <conditionalFormatting sqref="O10:O25">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conditionalFormatting sqref="O27:O34">
    <cfRule type="dataBar" priority="1">
      <dataBar>
        <cfvo type="num" val="0"/>
        <cfvo type="num" val="1"/>
        <color theme="9"/>
      </dataBar>
      <extLst>
        <ext xmlns:x14="http://schemas.microsoft.com/office/spreadsheetml/2009/9/main" uri="{B025F937-C7B1-47D3-B67F-A62EFF666E3E}">
          <x14:id>{28DDB265-E07C-4FF8-B75C-2570F900831C}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O10:O25</xm:sqref>
        </x14:conditionalFormatting>
        <x14:conditionalFormatting xmlns:xm="http://schemas.microsoft.com/office/excel/2006/main">
          <x14:cfRule type="dataBar" id="{28DDB265-E07C-4FF8-B75C-2570F900831C}">
            <x14:dataBar minLength="0" maxLength="100" gradient="0" direction="rightToLeft">
              <x14:cfvo type="num">
                <xm:f>0</xm:f>
              </x14:cfvo>
              <x14:cfvo type="num">
                <xm:f>1</xm:f>
              </x14:cfvo>
              <x14:negativeFillColor rgb="FFFF0000"/>
              <x14:axisColor rgb="FF000000"/>
            </x14:dataBar>
          </x14:cfRule>
          <xm:sqref>O27:O34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tabColor rgb="FFFFFF00"/>
  </sheetPr>
  <dimension ref="A1:S38"/>
  <sheetViews>
    <sheetView showGridLines="0" view="pageBreakPreview" zoomScaleNormal="70" zoomScaleSheetLayoutView="100" workbookViewId="0">
      <selection activeCell="T11" sqref="T11"/>
    </sheetView>
  </sheetViews>
  <sheetFormatPr defaultColWidth="9.140625" defaultRowHeight="12"/>
  <cols>
    <col min="1" max="1" width="30.5703125" style="61" customWidth="1"/>
    <col min="2" max="3" width="8.28515625" style="61" customWidth="1"/>
    <col min="4" max="4" width="5.7109375" style="61" customWidth="1"/>
    <col min="5" max="6" width="8.28515625" style="61" customWidth="1"/>
    <col min="7" max="7" width="5.7109375" style="61" customWidth="1"/>
    <col min="8" max="9" width="8.28515625" style="61" customWidth="1"/>
    <col min="10" max="10" width="5.7109375" style="61" customWidth="1"/>
    <col min="11" max="12" width="8.28515625" style="61" customWidth="1"/>
    <col min="13" max="13" width="5.7109375" style="61" customWidth="1"/>
    <col min="14" max="14" width="8.5703125" style="61" customWidth="1"/>
    <col min="15" max="15" width="8.28515625" style="61" customWidth="1"/>
    <col min="16" max="16" width="7.28515625" style="61" customWidth="1"/>
    <col min="17" max="16384" width="9.140625" style="61"/>
  </cols>
  <sheetData>
    <row r="1" spans="1:19" s="68" customFormat="1" ht="20.25">
      <c r="A1" s="139" t="s">
        <v>338</v>
      </c>
      <c r="B1" s="66"/>
      <c r="C1" s="66"/>
      <c r="D1" s="66"/>
      <c r="E1" s="66"/>
      <c r="F1" s="66"/>
      <c r="G1" s="66"/>
      <c r="H1" s="66"/>
      <c r="I1" s="66"/>
      <c r="J1" s="60"/>
      <c r="P1" s="197" t="str">
        <f>'3'!N1</f>
        <v>2022</v>
      </c>
    </row>
    <row r="2" spans="1:19" ht="6" customHeight="1">
      <c r="A2" s="7"/>
      <c r="B2" s="7"/>
      <c r="C2" s="7"/>
      <c r="D2" s="7"/>
      <c r="E2" s="7"/>
      <c r="F2" s="7"/>
      <c r="G2" s="7"/>
      <c r="H2" s="7"/>
      <c r="I2" s="7"/>
      <c r="J2" s="7"/>
    </row>
    <row r="3" spans="1:19">
      <c r="A3" s="265"/>
      <c r="B3" s="295" t="s">
        <v>202</v>
      </c>
      <c r="C3" s="296"/>
      <c r="D3" s="297"/>
      <c r="E3" s="295" t="s">
        <v>203</v>
      </c>
      <c r="F3" s="296"/>
      <c r="G3" s="297"/>
      <c r="H3" s="295" t="s">
        <v>204</v>
      </c>
      <c r="I3" s="296"/>
      <c r="J3" s="297"/>
      <c r="K3" s="295" t="s">
        <v>205</v>
      </c>
      <c r="L3" s="296"/>
      <c r="M3" s="297"/>
      <c r="N3" s="296" t="s">
        <v>218</v>
      </c>
      <c r="O3" s="296"/>
      <c r="P3" s="296"/>
    </row>
    <row r="4" spans="1:19" ht="28.15" customHeight="1">
      <c r="A4" s="265"/>
      <c r="B4" s="227" t="s">
        <v>339</v>
      </c>
      <c r="C4" s="155" t="s">
        <v>340</v>
      </c>
      <c r="D4" s="239" t="s">
        <v>341</v>
      </c>
      <c r="E4" s="227" t="s">
        <v>339</v>
      </c>
      <c r="F4" s="155" t="s">
        <v>340</v>
      </c>
      <c r="G4" s="239" t="s">
        <v>341</v>
      </c>
      <c r="H4" s="227" t="s">
        <v>339</v>
      </c>
      <c r="I4" s="155" t="s">
        <v>340</v>
      </c>
      <c r="J4" s="239" t="s">
        <v>341</v>
      </c>
      <c r="K4" s="227" t="s">
        <v>339</v>
      </c>
      <c r="L4" s="155" t="s">
        <v>340</v>
      </c>
      <c r="M4" s="239" t="s">
        <v>341</v>
      </c>
      <c r="N4" s="227" t="s">
        <v>339</v>
      </c>
      <c r="O4" s="155" t="s">
        <v>340</v>
      </c>
      <c r="P4" s="239" t="s">
        <v>341</v>
      </c>
    </row>
    <row r="5" spans="1:19">
      <c r="A5" s="126" t="s">
        <v>218</v>
      </c>
      <c r="B5" s="233">
        <f>+'[1]Podklady RZ'!B730</f>
        <v>49006.806087773315</v>
      </c>
      <c r="C5" s="157">
        <f>+'[1]Podklady RZ'!C730</f>
        <v>32017.428345</v>
      </c>
      <c r="D5" s="240">
        <f>+'[1]Podklady RZ'!D730</f>
        <v>0.65332615815965234</v>
      </c>
      <c r="E5" s="233">
        <f>+'[1]Podklady RZ'!E730</f>
        <v>28660.04854507199</v>
      </c>
      <c r="F5" s="157">
        <f>+'[1]Podklady RZ'!F730</f>
        <v>17834.869616000004</v>
      </c>
      <c r="G5" s="240">
        <f>+'[1]Podklady RZ'!G730</f>
        <v>0.62229027937451475</v>
      </c>
      <c r="H5" s="233">
        <f>+'[1]Podklady RZ'!H730</f>
        <v>22091.361564000006</v>
      </c>
      <c r="I5" s="157">
        <f>+'[1]Podklady RZ'!I730</f>
        <v>13696.174741999997</v>
      </c>
      <c r="J5" s="240">
        <f>+'[1]Podklady RZ'!J730</f>
        <v>0.61997875062256136</v>
      </c>
      <c r="K5" s="233">
        <f>+'[1]Podklady RZ'!K730</f>
        <v>41923.242404376011</v>
      </c>
      <c r="L5" s="157">
        <f>+'[1]Podklady RZ'!L730</f>
        <v>27200.130970999999</v>
      </c>
      <c r="M5" s="240">
        <f>+'[1]Podklady RZ'!M730</f>
        <v>0.64880790251473508</v>
      </c>
      <c r="N5" s="157">
        <f>+'[1]Podklady RZ'!N730</f>
        <v>141681.45860122133</v>
      </c>
      <c r="O5" s="157">
        <f>+'[1]Podklady RZ'!O730</f>
        <v>90748.603673999984</v>
      </c>
      <c r="P5" s="199">
        <f>+'[1]Podklady RZ'!P730</f>
        <v>0.6405115007279979</v>
      </c>
      <c r="S5" s="98"/>
    </row>
    <row r="6" spans="1:19">
      <c r="A6" s="124" t="s">
        <v>227</v>
      </c>
      <c r="B6" s="229">
        <f>+'[1]Podklady RZ'!B731</f>
        <v>6529.0922189999974</v>
      </c>
      <c r="C6" s="151">
        <f>+'[1]Podklady RZ'!C731</f>
        <v>4651.1052400000008</v>
      </c>
      <c r="D6" s="241">
        <f>+'[1]Podklady RZ'!D731</f>
        <v>0.71236629595536161</v>
      </c>
      <c r="E6" s="229">
        <f>+'[1]Podklady RZ'!E731</f>
        <v>5211.7522849999996</v>
      </c>
      <c r="F6" s="151">
        <f>+'[1]Podklady RZ'!F731</f>
        <v>3920.3988850000001</v>
      </c>
      <c r="G6" s="241">
        <f>+'[1]Podklady RZ'!G731</f>
        <v>0.75222279774949052</v>
      </c>
      <c r="H6" s="229">
        <f>+'[1]Podklady RZ'!H731</f>
        <v>4543.7106450000019</v>
      </c>
      <c r="I6" s="151">
        <f>+'[1]Podklady RZ'!I731</f>
        <v>3487.5789380000006</v>
      </c>
      <c r="J6" s="241">
        <f>+'[1]Podklady RZ'!J731</f>
        <v>0.76756184768011326</v>
      </c>
      <c r="K6" s="229">
        <f>+'[1]Podklady RZ'!K731</f>
        <v>5360.7555290000046</v>
      </c>
      <c r="L6" s="151">
        <f>+'[1]Podklady RZ'!L731</f>
        <v>3873.2633719999994</v>
      </c>
      <c r="M6" s="241">
        <f>+'[1]Podklady RZ'!M731</f>
        <v>0.72252191898079676</v>
      </c>
      <c r="N6" s="154">
        <f>+'[1]Podklady RZ'!N731</f>
        <v>21645.310678000005</v>
      </c>
      <c r="O6" s="154">
        <f>+'[1]Podklady RZ'!O731</f>
        <v>15932.346435000001</v>
      </c>
      <c r="P6" s="200">
        <f>+'[1]Podklady RZ'!P731</f>
        <v>0.73606457638852085</v>
      </c>
      <c r="R6" s="93"/>
      <c r="S6" s="93"/>
    </row>
    <row r="7" spans="1:19">
      <c r="A7" s="124" t="s">
        <v>228</v>
      </c>
      <c r="B7" s="229">
        <f>+'[1]Podklady RZ'!B732</f>
        <v>642.59582500000022</v>
      </c>
      <c r="C7" s="151">
        <f>+'[1]Podklady RZ'!C732</f>
        <v>609.85921999999982</v>
      </c>
      <c r="D7" s="241">
        <f>+'[1]Podklady RZ'!D732</f>
        <v>0.94905568364064552</v>
      </c>
      <c r="E7" s="229">
        <f>+'[1]Podklady RZ'!E732</f>
        <v>485.85301699999991</v>
      </c>
      <c r="F7" s="151">
        <f>+'[1]Podklady RZ'!F732</f>
        <v>449.20024899999987</v>
      </c>
      <c r="G7" s="241">
        <f>+'[1]Podklady RZ'!G732</f>
        <v>0.92455996625003967</v>
      </c>
      <c r="H7" s="229">
        <f>+'[1]Podklady RZ'!H732</f>
        <v>402.08110100000005</v>
      </c>
      <c r="I7" s="151">
        <f>+'[1]Podklady RZ'!I732</f>
        <v>368.71304199999992</v>
      </c>
      <c r="J7" s="241">
        <f>+'[1]Podklady RZ'!J732</f>
        <v>0.91701162049891993</v>
      </c>
      <c r="K7" s="229">
        <f>+'[1]Podklady RZ'!K732</f>
        <v>626.59634399999982</v>
      </c>
      <c r="L7" s="151">
        <f>+'[1]Podklady RZ'!L732</f>
        <v>585.61286399999995</v>
      </c>
      <c r="M7" s="241">
        <f>+'[1]Podklady RZ'!M732</f>
        <v>0.93459349006351711</v>
      </c>
      <c r="N7" s="154">
        <f>+'[1]Podklady RZ'!N732</f>
        <v>2157.126287</v>
      </c>
      <c r="O7" s="154">
        <f>+'[1]Podklady RZ'!O732</f>
        <v>2013.3853749999996</v>
      </c>
      <c r="P7" s="200">
        <f>+'[1]Podklady RZ'!P732</f>
        <v>0.93336462827129762</v>
      </c>
      <c r="R7" s="93"/>
      <c r="S7" s="93"/>
    </row>
    <row r="8" spans="1:19">
      <c r="A8" s="124" t="s">
        <v>229</v>
      </c>
      <c r="B8" s="229">
        <f>+'[1]Podklady RZ'!B733</f>
        <v>4765.3286649999982</v>
      </c>
      <c r="C8" s="151">
        <f>+'[1]Podklady RZ'!C733</f>
        <v>3691.2847259999999</v>
      </c>
      <c r="D8" s="241">
        <f>+'[1]Podklady RZ'!D733</f>
        <v>0.77461283061364694</v>
      </c>
      <c r="E8" s="229">
        <f>+'[1]Podklady RZ'!E733</f>
        <v>2017.1162709999996</v>
      </c>
      <c r="F8" s="151">
        <f>+'[1]Podklady RZ'!F733</f>
        <v>1499.461211</v>
      </c>
      <c r="G8" s="241">
        <f>+'[1]Podklady RZ'!G733</f>
        <v>0.74336875496851329</v>
      </c>
      <c r="H8" s="229">
        <f>+'[1]Podklady RZ'!H733</f>
        <v>1390.4450509999997</v>
      </c>
      <c r="I8" s="151">
        <f>+'[1]Podklady RZ'!I733</f>
        <v>985.06645400000002</v>
      </c>
      <c r="J8" s="241">
        <f>+'[1]Podklady RZ'!J733</f>
        <v>0.70845406892674123</v>
      </c>
      <c r="K8" s="229">
        <f>+'[1]Podklady RZ'!K733</f>
        <v>3647.9772470000012</v>
      </c>
      <c r="L8" s="151">
        <f>+'[1]Podklady RZ'!L733</f>
        <v>3071.2553230000003</v>
      </c>
      <c r="M8" s="241">
        <f>+'[1]Podklady RZ'!M733</f>
        <v>0.84190638127628636</v>
      </c>
      <c r="N8" s="154">
        <f>+'[1]Podklady RZ'!N733</f>
        <v>11820.867233999999</v>
      </c>
      <c r="O8" s="154">
        <f>+'[1]Podklady RZ'!O733</f>
        <v>9247.0677140000007</v>
      </c>
      <c r="P8" s="200">
        <f>+'[1]Podklady RZ'!P733</f>
        <v>0.78226643874342339</v>
      </c>
      <c r="R8" s="93"/>
      <c r="S8" s="93"/>
    </row>
    <row r="9" spans="1:19">
      <c r="A9" s="124" t="s">
        <v>230</v>
      </c>
      <c r="B9" s="229">
        <f>+'[1]Podklady RZ'!B734</f>
        <v>14.29278</v>
      </c>
      <c r="C9" s="151">
        <f>+'[1]Podklady RZ'!C734</f>
        <v>0</v>
      </c>
      <c r="D9" s="241">
        <f>+'[1]Podklady RZ'!D734</f>
        <v>0</v>
      </c>
      <c r="E9" s="229">
        <f>+'[1]Podklady RZ'!E734</f>
        <v>12.015117999999999</v>
      </c>
      <c r="F9" s="151">
        <f>+'[1]Podklady RZ'!F734</f>
        <v>0</v>
      </c>
      <c r="G9" s="241">
        <f>+'[1]Podklady RZ'!G734</f>
        <v>0</v>
      </c>
      <c r="H9" s="229">
        <f>+'[1]Podklady RZ'!H734</f>
        <v>10.539158</v>
      </c>
      <c r="I9" s="151">
        <f>+'[1]Podklady RZ'!I734</f>
        <v>0</v>
      </c>
      <c r="J9" s="241">
        <f>+'[1]Podklady RZ'!J734</f>
        <v>0</v>
      </c>
      <c r="K9" s="229">
        <f>+'[1]Podklady RZ'!K734</f>
        <v>35.623443999999999</v>
      </c>
      <c r="L9" s="151">
        <f>+'[1]Podklady RZ'!L734</f>
        <v>0</v>
      </c>
      <c r="M9" s="241">
        <f>+'[1]Podklady RZ'!M734</f>
        <v>0</v>
      </c>
      <c r="N9" s="154">
        <f>+'[1]Podklady RZ'!N734</f>
        <v>72.470500000000001</v>
      </c>
      <c r="O9" s="154">
        <f>+'[1]Podklady RZ'!O734</f>
        <v>0</v>
      </c>
      <c r="P9" s="200">
        <f>+'[1]Podklady RZ'!P734</f>
        <v>0</v>
      </c>
      <c r="R9" s="93"/>
      <c r="S9" s="93"/>
    </row>
    <row r="10" spans="1:19">
      <c r="A10" s="124" t="s">
        <v>231</v>
      </c>
      <c r="B10" s="229">
        <f>+'[1]Podklady RZ'!B735</f>
        <v>29.63460269422826</v>
      </c>
      <c r="C10" s="151">
        <f>+'[1]Podklady RZ'!C735</f>
        <v>0</v>
      </c>
      <c r="D10" s="241">
        <f>+'[1]Podklady RZ'!D735</f>
        <v>0</v>
      </c>
      <c r="E10" s="229">
        <f>+'[1]Podklady RZ'!E735</f>
        <v>14.941411523586309</v>
      </c>
      <c r="F10" s="151">
        <f>+'[1]Podklady RZ'!F735</f>
        <v>0</v>
      </c>
      <c r="G10" s="241">
        <f>+'[1]Podklady RZ'!G735</f>
        <v>0</v>
      </c>
      <c r="H10" s="229">
        <f>+'[1]Podklady RZ'!H735</f>
        <v>9.927895291504262</v>
      </c>
      <c r="I10" s="151">
        <f>+'[1]Podklady RZ'!I735</f>
        <v>0</v>
      </c>
      <c r="J10" s="241">
        <f>+'[1]Podklady RZ'!J735</f>
        <v>0</v>
      </c>
      <c r="K10" s="229">
        <f>+'[1]Podklady RZ'!K735</f>
        <v>26.383800490681168</v>
      </c>
      <c r="L10" s="151">
        <f>+'[1]Podklady RZ'!L735</f>
        <v>0</v>
      </c>
      <c r="M10" s="241">
        <f>+'[1]Podklady RZ'!M735</f>
        <v>0</v>
      </c>
      <c r="N10" s="154">
        <f>+'[1]Podklady RZ'!N735</f>
        <v>80.887709999999998</v>
      </c>
      <c r="O10" s="154">
        <f>+'[1]Podklady RZ'!O735</f>
        <v>0</v>
      </c>
      <c r="P10" s="200">
        <f>+'[1]Podklady RZ'!P735</f>
        <v>0</v>
      </c>
      <c r="R10" s="93"/>
      <c r="S10" s="93"/>
    </row>
    <row r="11" spans="1:19">
      <c r="A11" s="124" t="s">
        <v>232</v>
      </c>
      <c r="B11" s="229">
        <f>+'[1]Podklady RZ'!B736</f>
        <v>0.11840000000000001</v>
      </c>
      <c r="C11" s="151">
        <f>+'[1]Podklady RZ'!C736</f>
        <v>0</v>
      </c>
      <c r="D11" s="241">
        <f>+'[1]Podklady RZ'!D736</f>
        <v>0</v>
      </c>
      <c r="E11" s="229">
        <f>+'[1]Podklady RZ'!E736</f>
        <v>0.25488000000000005</v>
      </c>
      <c r="F11" s="151">
        <f>+'[1]Podklady RZ'!F736</f>
        <v>0</v>
      </c>
      <c r="G11" s="241">
        <f>+'[1]Podklady RZ'!G736</f>
        <v>0</v>
      </c>
      <c r="H11" s="229">
        <f>+'[1]Podklady RZ'!H736</f>
        <v>0.20671999999999999</v>
      </c>
      <c r="I11" s="151">
        <f>+'[1]Podklady RZ'!I736</f>
        <v>0</v>
      </c>
      <c r="J11" s="241">
        <f>+'[1]Podklady RZ'!J736</f>
        <v>0</v>
      </c>
      <c r="K11" s="229">
        <f>+'[1]Podklady RZ'!K736</f>
        <v>6.6210000000000005E-2</v>
      </c>
      <c r="L11" s="151">
        <f>+'[1]Podklady RZ'!L736</f>
        <v>0</v>
      </c>
      <c r="M11" s="241">
        <f>+'[1]Podklady RZ'!M736</f>
        <v>0</v>
      </c>
      <c r="N11" s="154">
        <f>+'[1]Podklady RZ'!N736</f>
        <v>0.64621000000000006</v>
      </c>
      <c r="O11" s="154">
        <f>+'[1]Podklady RZ'!O736</f>
        <v>0</v>
      </c>
      <c r="P11" s="200">
        <f>+'[1]Podklady RZ'!P736</f>
        <v>0</v>
      </c>
      <c r="R11" s="93"/>
      <c r="S11" s="93"/>
    </row>
    <row r="12" spans="1:19">
      <c r="A12" s="124" t="s">
        <v>233</v>
      </c>
      <c r="B12" s="229">
        <f>+'[1]Podklady RZ'!B737</f>
        <v>20565.447817000004</v>
      </c>
      <c r="C12" s="151">
        <f>+'[1]Podklady RZ'!C737</f>
        <v>16370.537772999996</v>
      </c>
      <c r="D12" s="241">
        <f>+'[1]Podklady RZ'!D737</f>
        <v>0.7960214588406691</v>
      </c>
      <c r="E12" s="229">
        <f>+'[1]Podklady RZ'!E737</f>
        <v>11089.169918999994</v>
      </c>
      <c r="F12" s="151">
        <f>+'[1]Podklady RZ'!F737</f>
        <v>7954.0179010000002</v>
      </c>
      <c r="G12" s="241">
        <f>+'[1]Podklady RZ'!G737</f>
        <v>0.71727802523538953</v>
      </c>
      <c r="H12" s="229">
        <f>+'[1]Podklady RZ'!H737</f>
        <v>7459.0075680000009</v>
      </c>
      <c r="I12" s="151">
        <f>+'[1]Podklady RZ'!I737</f>
        <v>5606.9547210000001</v>
      </c>
      <c r="J12" s="241">
        <f>+'[1]Podklady RZ'!J737</f>
        <v>0.75170251134406674</v>
      </c>
      <c r="K12" s="229">
        <f>+'[1]Podklady RZ'!K737</f>
        <v>17669.176735000001</v>
      </c>
      <c r="L12" s="151">
        <f>+'[1]Podklady RZ'!L737</f>
        <v>13760.680963999999</v>
      </c>
      <c r="M12" s="241">
        <f>+'[1]Podklady RZ'!M737</f>
        <v>0.77879581886473215</v>
      </c>
      <c r="N12" s="154">
        <f>+'[1]Podklady RZ'!N737</f>
        <v>56782.802039000002</v>
      </c>
      <c r="O12" s="154">
        <f>+'[1]Podklady RZ'!O737</f>
        <v>43692.191358999997</v>
      </c>
      <c r="P12" s="200">
        <f>+'[1]Podklady RZ'!P737</f>
        <v>0.76946169949469889</v>
      </c>
      <c r="R12" s="93"/>
      <c r="S12" s="93"/>
    </row>
    <row r="13" spans="1:19">
      <c r="A13" s="124" t="s">
        <v>234</v>
      </c>
      <c r="B13" s="229">
        <f>+'[1]Podklady RZ'!B738</f>
        <v>352.12</v>
      </c>
      <c r="C13" s="151">
        <f>+'[1]Podklady RZ'!C738</f>
        <v>0</v>
      </c>
      <c r="D13" s="241">
        <f>+'[1]Podklady RZ'!D738</f>
        <v>0</v>
      </c>
      <c r="E13" s="229">
        <f>+'[1]Podklady RZ'!E738</f>
        <v>143.13399999999999</v>
      </c>
      <c r="F13" s="151">
        <f>+'[1]Podklady RZ'!F738</f>
        <v>0</v>
      </c>
      <c r="G13" s="241">
        <f>+'[1]Podklady RZ'!G738</f>
        <v>0</v>
      </c>
      <c r="H13" s="229">
        <f>+'[1]Podklady RZ'!H738</f>
        <v>75.218999999999994</v>
      </c>
      <c r="I13" s="151">
        <f>+'[1]Podklady RZ'!I738</f>
        <v>0</v>
      </c>
      <c r="J13" s="241">
        <f>+'[1]Podklady RZ'!J738</f>
        <v>0</v>
      </c>
      <c r="K13" s="229">
        <f>+'[1]Podklady RZ'!K738</f>
        <v>295.39800000000002</v>
      </c>
      <c r="L13" s="151">
        <f>+'[1]Podklady RZ'!L738</f>
        <v>0</v>
      </c>
      <c r="M13" s="241">
        <f>+'[1]Podklady RZ'!M738</f>
        <v>0</v>
      </c>
      <c r="N13" s="154">
        <f>+'[1]Podklady RZ'!N738</f>
        <v>865.87099999999998</v>
      </c>
      <c r="O13" s="154">
        <f>+'[1]Podklady RZ'!O738</f>
        <v>0</v>
      </c>
      <c r="P13" s="200">
        <f>+'[1]Podklady RZ'!P738</f>
        <v>0</v>
      </c>
      <c r="R13" s="93"/>
      <c r="S13" s="93"/>
    </row>
    <row r="14" spans="1:19">
      <c r="A14" s="124" t="s">
        <v>235</v>
      </c>
      <c r="B14" s="229">
        <f>+'[1]Podklady RZ'!B739</f>
        <v>0</v>
      </c>
      <c r="C14" s="151">
        <f>+'[1]Podklady RZ'!C739</f>
        <v>0</v>
      </c>
      <c r="D14" s="241">
        <f>+'[1]Podklady RZ'!D739</f>
        <v>0</v>
      </c>
      <c r="E14" s="229">
        <f>+'[1]Podklady RZ'!E739</f>
        <v>0</v>
      </c>
      <c r="F14" s="151">
        <f>+'[1]Podklady RZ'!F739</f>
        <v>0</v>
      </c>
      <c r="G14" s="241">
        <v>0</v>
      </c>
      <c r="H14" s="229">
        <f>+'[1]Podklady RZ'!H739</f>
        <v>0</v>
      </c>
      <c r="I14" s="151">
        <f>+'[1]Podklady RZ'!I739</f>
        <v>0</v>
      </c>
      <c r="J14" s="241">
        <v>0</v>
      </c>
      <c r="K14" s="229">
        <f>+'[1]Podklady RZ'!K739</f>
        <v>0</v>
      </c>
      <c r="L14" s="151">
        <f>+'[1]Podklady RZ'!L739</f>
        <v>0</v>
      </c>
      <c r="M14" s="241">
        <v>0</v>
      </c>
      <c r="N14" s="154">
        <f>+'[1]Podklady RZ'!N739</f>
        <v>0</v>
      </c>
      <c r="O14" s="154">
        <f>+'[1]Podklady RZ'!O739</f>
        <v>0</v>
      </c>
      <c r="P14" s="200">
        <f>+'[1]Podklady RZ'!P739</f>
        <v>0</v>
      </c>
      <c r="R14" s="93"/>
      <c r="S14" s="93"/>
    </row>
    <row r="15" spans="1:19">
      <c r="A15" s="124" t="s">
        <v>236</v>
      </c>
      <c r="B15" s="229">
        <f>+'[1]Podklady RZ'!B740</f>
        <v>1892.2844909999999</v>
      </c>
      <c r="C15" s="151">
        <f>+'[1]Podklady RZ'!C740</f>
        <v>229.56481000000002</v>
      </c>
      <c r="D15" s="241">
        <f>+'[1]Podklady RZ'!D740</f>
        <v>0.12131622443234411</v>
      </c>
      <c r="E15" s="229">
        <f>+'[1]Podklady RZ'!E740</f>
        <v>1789.7120189999998</v>
      </c>
      <c r="F15" s="151">
        <f>+'[1]Podklady RZ'!F740</f>
        <v>210.79212999999999</v>
      </c>
      <c r="G15" s="241">
        <f>+'[1]Podklady RZ'!G740</f>
        <v>0.11777991529485281</v>
      </c>
      <c r="H15" s="229">
        <f>+'[1]Podklady RZ'!H740</f>
        <v>1836.3235929999998</v>
      </c>
      <c r="I15" s="151">
        <f>+'[1]Podklady RZ'!I740</f>
        <v>147.38861</v>
      </c>
      <c r="J15" s="241">
        <f>+'[1]Podklady RZ'!J740</f>
        <v>8.026287445297775E-2</v>
      </c>
      <c r="K15" s="229">
        <f>+'[1]Podklady RZ'!K740</f>
        <v>1964.7905610000003</v>
      </c>
      <c r="L15" s="151">
        <f>+'[1]Podklady RZ'!L740</f>
        <v>197.81234999999998</v>
      </c>
      <c r="M15" s="241">
        <f>+'[1]Podklady RZ'!M740</f>
        <v>0.10067859339639812</v>
      </c>
      <c r="N15" s="154">
        <f>+'[1]Podklady RZ'!N740</f>
        <v>7483.1106639999998</v>
      </c>
      <c r="O15" s="154">
        <f>+'[1]Podklady RZ'!O740</f>
        <v>785.55790000000002</v>
      </c>
      <c r="P15" s="200">
        <f>+'[1]Podklady RZ'!P740</f>
        <v>0.10497745326408019</v>
      </c>
      <c r="R15" s="93"/>
      <c r="S15" s="93"/>
    </row>
    <row r="16" spans="1:19">
      <c r="A16" s="124" t="s">
        <v>237</v>
      </c>
      <c r="B16" s="229">
        <f>+'[1]Podklady RZ'!B741</f>
        <v>93.795732000000001</v>
      </c>
      <c r="C16" s="151">
        <f>+'[1]Podklady RZ'!C741</f>
        <v>82.893886999999992</v>
      </c>
      <c r="D16" s="241">
        <f>+'[1]Podklady RZ'!D741</f>
        <v>0.88377035108591073</v>
      </c>
      <c r="E16" s="229">
        <f>+'[1]Podklady RZ'!E741</f>
        <v>16.652955000000002</v>
      </c>
      <c r="F16" s="151">
        <f>+'[1]Podklady RZ'!F741</f>
        <v>2.3171920000000004</v>
      </c>
      <c r="G16" s="241">
        <f>+'[1]Podklady RZ'!G741</f>
        <v>0.13914599541042416</v>
      </c>
      <c r="H16" s="229">
        <f>+'[1]Podklady RZ'!H741</f>
        <v>27.784955999999998</v>
      </c>
      <c r="I16" s="151">
        <f>+'[1]Podklady RZ'!I741</f>
        <v>13.773779000000001</v>
      </c>
      <c r="J16" s="241">
        <f>+'[1]Podklady RZ'!J741</f>
        <v>0.49572793996866515</v>
      </c>
      <c r="K16" s="229">
        <f>+'[1]Podklady RZ'!K741</f>
        <v>67.147028999999989</v>
      </c>
      <c r="L16" s="151">
        <f>+'[1]Podklady RZ'!L741</f>
        <v>34.941063999999997</v>
      </c>
      <c r="M16" s="241">
        <f>+'[1]Podklady RZ'!M741</f>
        <v>0.52036649305809202</v>
      </c>
      <c r="N16" s="154">
        <f>+'[1]Podklady RZ'!N741</f>
        <v>205.380672</v>
      </c>
      <c r="O16" s="154">
        <f>+'[1]Podklady RZ'!O741</f>
        <v>133.92592200000001</v>
      </c>
      <c r="P16" s="200">
        <f>+'[1]Podklady RZ'!P741</f>
        <v>0.65208629758500358</v>
      </c>
      <c r="R16" s="93"/>
      <c r="S16" s="93"/>
    </row>
    <row r="17" spans="1:19">
      <c r="A17" s="124" t="s">
        <v>238</v>
      </c>
      <c r="B17" s="229">
        <f>+'[1]Podklady RZ'!B742</f>
        <v>764.12120000000004</v>
      </c>
      <c r="C17" s="151">
        <f>+'[1]Podklady RZ'!C742</f>
        <v>557.25522599999999</v>
      </c>
      <c r="D17" s="241">
        <f>+'[1]Podklady RZ'!D742</f>
        <v>0.72927596564524055</v>
      </c>
      <c r="E17" s="229">
        <f>+'[1]Podklady RZ'!E742</f>
        <v>670.36090068026067</v>
      </c>
      <c r="F17" s="151">
        <f>+'[1]Podklady RZ'!F742</f>
        <v>502.06499900000006</v>
      </c>
      <c r="G17" s="241">
        <f>+'[1]Podklady RZ'!G742</f>
        <v>0.74894731851234264</v>
      </c>
      <c r="H17" s="229">
        <f>+'[1]Podklady RZ'!H742</f>
        <v>652.63310971567023</v>
      </c>
      <c r="I17" s="151">
        <f>+'[1]Podklady RZ'!I742</f>
        <v>502.01046000000002</v>
      </c>
      <c r="J17" s="241">
        <f>+'[1]Podklady RZ'!J742</f>
        <v>0.76920777160495069</v>
      </c>
      <c r="K17" s="229">
        <f>+'[1]Podklady RZ'!K742</f>
        <v>844.71755095605977</v>
      </c>
      <c r="L17" s="151">
        <f>+'[1]Podklady RZ'!L742</f>
        <v>641.2660820000001</v>
      </c>
      <c r="M17" s="241">
        <f>+'[1]Podklady RZ'!M742</f>
        <v>0.7591485239938589</v>
      </c>
      <c r="N17" s="154">
        <f>+'[1]Podklady RZ'!N742</f>
        <v>2931.8327613519909</v>
      </c>
      <c r="O17" s="154">
        <f>+'[1]Podklady RZ'!O742</f>
        <v>2202.596767</v>
      </c>
      <c r="P17" s="200">
        <f>+'[1]Podklady RZ'!P742</f>
        <v>0.75126957991433674</v>
      </c>
      <c r="R17" s="93"/>
      <c r="S17" s="93"/>
    </row>
    <row r="18" spans="1:19">
      <c r="A18" s="124" t="s">
        <v>239</v>
      </c>
      <c r="B18" s="229">
        <f>+'[1]Podklady RZ'!B743</f>
        <v>2416.9407550000001</v>
      </c>
      <c r="C18" s="151">
        <f>+'[1]Podklady RZ'!C743</f>
        <v>1578.5848230000001</v>
      </c>
      <c r="D18" s="241">
        <f>+'[1]Podklady RZ'!D743</f>
        <v>0.65313343727368278</v>
      </c>
      <c r="E18" s="229">
        <f>+'[1]Podklady RZ'!E743</f>
        <v>1989.5886409999996</v>
      </c>
      <c r="F18" s="151">
        <f>+'[1]Podklady RZ'!F743</f>
        <v>1144.1143460000001</v>
      </c>
      <c r="G18" s="241">
        <f>+'[1]Podklady RZ'!G743</f>
        <v>0.57505070265426805</v>
      </c>
      <c r="H18" s="229">
        <f>+'[1]Podklady RZ'!H743</f>
        <v>1651.927036999999</v>
      </c>
      <c r="I18" s="151">
        <f>+'[1]Podklady RZ'!I743</f>
        <v>855.41121100000009</v>
      </c>
      <c r="J18" s="241">
        <f>+'[1]Podklady RZ'!J743</f>
        <v>0.51782626704474755</v>
      </c>
      <c r="K18" s="229">
        <f>+'[1]Podklady RZ'!K743</f>
        <v>1958.3744140000001</v>
      </c>
      <c r="L18" s="151">
        <f>+'[1]Podklady RZ'!L743</f>
        <v>1062.848383</v>
      </c>
      <c r="M18" s="241">
        <f>+'[1]Podklady RZ'!M743</f>
        <v>0.54271970436394801</v>
      </c>
      <c r="N18" s="154">
        <f>+'[1]Podklady RZ'!N743</f>
        <v>8016.8308469999993</v>
      </c>
      <c r="O18" s="154">
        <f>+'[1]Podklady RZ'!O743</f>
        <v>4640.9587630000005</v>
      </c>
      <c r="P18" s="200">
        <f>+'[1]Podklady RZ'!P743</f>
        <v>0.57890191917130285</v>
      </c>
      <c r="R18" s="93"/>
      <c r="S18" s="93"/>
    </row>
    <row r="19" spans="1:19">
      <c r="A19" s="124" t="s">
        <v>240</v>
      </c>
      <c r="B19" s="229">
        <f>+'[1]Podklady RZ'!B744</f>
        <v>0</v>
      </c>
      <c r="C19" s="151">
        <f>+'[1]Podklady RZ'!C744</f>
        <v>0</v>
      </c>
      <c r="D19" s="241">
        <f>+'[1]Podklady RZ'!D744</f>
        <v>0</v>
      </c>
      <c r="E19" s="229">
        <f>+'[1]Podklady RZ'!E744</f>
        <v>0</v>
      </c>
      <c r="F19" s="151">
        <f>+'[1]Podklady RZ'!F744</f>
        <v>0</v>
      </c>
      <c r="G19" s="241">
        <f>+'[1]Podklady RZ'!G744</f>
        <v>0</v>
      </c>
      <c r="H19" s="229">
        <f>+'[1]Podklady RZ'!H744</f>
        <v>0</v>
      </c>
      <c r="I19" s="151">
        <f>+'[1]Podklady RZ'!I744</f>
        <v>0</v>
      </c>
      <c r="J19" s="241">
        <f>+'[1]Podklady RZ'!J744</f>
        <v>0</v>
      </c>
      <c r="K19" s="229">
        <f>+'[1]Podklady RZ'!K744</f>
        <v>0</v>
      </c>
      <c r="L19" s="151">
        <f>+'[1]Podklady RZ'!L744</f>
        <v>0</v>
      </c>
      <c r="M19" s="241">
        <f>+'[1]Podklady RZ'!M744</f>
        <v>0</v>
      </c>
      <c r="N19" s="154">
        <f>+'[1]Podklady RZ'!N744</f>
        <v>0</v>
      </c>
      <c r="O19" s="154">
        <f>+'[1]Podklady RZ'!O744</f>
        <v>0</v>
      </c>
      <c r="P19" s="200">
        <f>+'[1]Podklady RZ'!P744</f>
        <v>0</v>
      </c>
      <c r="R19" s="93"/>
      <c r="S19" s="93"/>
    </row>
    <row r="20" spans="1:19">
      <c r="A20" s="124" t="s">
        <v>241</v>
      </c>
      <c r="B20" s="229">
        <f>+'[1]Podklady RZ'!B745</f>
        <v>340.11257099999989</v>
      </c>
      <c r="C20" s="151">
        <f>+'[1]Podklady RZ'!C745</f>
        <v>9.040775</v>
      </c>
      <c r="D20" s="241">
        <f>+'[1]Podklady RZ'!D745</f>
        <v>2.6581713735009234E-2</v>
      </c>
      <c r="E20" s="229">
        <f>+'[1]Podklady RZ'!E745</f>
        <v>70.594826999999981</v>
      </c>
      <c r="F20" s="151">
        <f>+'[1]Podklady RZ'!F745</f>
        <v>5.0305879999999998</v>
      </c>
      <c r="G20" s="241">
        <f>+'[1]Podklady RZ'!G745</f>
        <v>7.1260008895552659E-2</v>
      </c>
      <c r="H20" s="229">
        <f>+'[1]Podklady RZ'!H745</f>
        <v>106.98398099999993</v>
      </c>
      <c r="I20" s="151">
        <f>+'[1]Podklady RZ'!I745</f>
        <v>20.507004999999992</v>
      </c>
      <c r="J20" s="241">
        <f>+'[1]Podklady RZ'!J745</f>
        <v>0.19168294924452292</v>
      </c>
      <c r="K20" s="229">
        <f>+'[1]Podklady RZ'!K745</f>
        <v>372.48891299999997</v>
      </c>
      <c r="L20" s="151">
        <f>+'[1]Podklady RZ'!L745</f>
        <v>100.682911</v>
      </c>
      <c r="M20" s="241">
        <f>+'[1]Podklady RZ'!M745</f>
        <v>0.27029773903632942</v>
      </c>
      <c r="N20" s="154">
        <f>+'[1]Podklady RZ'!N745</f>
        <v>890.18029199999978</v>
      </c>
      <c r="O20" s="154">
        <f>+'[1]Podklady RZ'!O745</f>
        <v>135.261279</v>
      </c>
      <c r="P20" s="200">
        <f>+'[1]Podklady RZ'!P745</f>
        <v>0.15194818422243844</v>
      </c>
      <c r="R20" s="93"/>
      <c r="S20" s="93"/>
    </row>
    <row r="21" spans="1:19">
      <c r="A21" s="124" t="s">
        <v>242</v>
      </c>
      <c r="B21" s="229">
        <f>+'[1]Podklady RZ'!B746</f>
        <v>10600.921030079086</v>
      </c>
      <c r="C21" s="151">
        <f>+'[1]Podklady RZ'!C746</f>
        <v>4237.3018649999995</v>
      </c>
      <c r="D21" s="241">
        <f>+'[1]Podklady RZ'!D746</f>
        <v>0.39971072824493892</v>
      </c>
      <c r="E21" s="229">
        <f>+'[1]Podklady RZ'!E746</f>
        <v>5148.9023008681506</v>
      </c>
      <c r="F21" s="151">
        <f>+'[1]Podklady RZ'!F746</f>
        <v>2147.4721150000005</v>
      </c>
      <c r="G21" s="241">
        <f>+'[1]Podklady RZ'!G746</f>
        <v>0.41707377408150037</v>
      </c>
      <c r="H21" s="229">
        <f>+'[1]Podklady RZ'!H746</f>
        <v>3924.5717489928311</v>
      </c>
      <c r="I21" s="151">
        <f>+'[1]Podklady RZ'!I746</f>
        <v>1708.7705219999989</v>
      </c>
      <c r="J21" s="241">
        <f>+'[1]Podklady RZ'!J746</f>
        <v>0.43540305319644707</v>
      </c>
      <c r="K21" s="229">
        <f>+'[1]Podklady RZ'!K746</f>
        <v>9053.7466269292599</v>
      </c>
      <c r="L21" s="151">
        <f>+'[1]Podklady RZ'!L746</f>
        <v>3871.7676579999988</v>
      </c>
      <c r="M21" s="241">
        <f>+'[1]Podklady RZ'!M746</f>
        <v>0.42764259013874989</v>
      </c>
      <c r="N21" s="154">
        <f>+'[1]Podklady RZ'!N746</f>
        <v>28728.141706869326</v>
      </c>
      <c r="O21" s="154">
        <f>+'[1]Podklady RZ'!O746</f>
        <v>11965.312159999998</v>
      </c>
      <c r="P21" s="200">
        <f>+'[1]Podklady RZ'!P746</f>
        <v>0.41650143201357548</v>
      </c>
      <c r="R21" s="93"/>
      <c r="S21" s="93"/>
    </row>
    <row r="22" spans="1:19" s="69" customFormat="1" ht="11.25">
      <c r="A22" s="152"/>
      <c r="B22" s="4"/>
      <c r="C22" s="4"/>
      <c r="D22" s="4"/>
      <c r="E22" s="4"/>
      <c r="F22" s="4"/>
      <c r="G22" s="4"/>
      <c r="H22" s="4"/>
      <c r="I22" s="4"/>
      <c r="P22" s="3"/>
    </row>
    <row r="23" spans="1:19">
      <c r="A23" s="92"/>
      <c r="B23" s="24"/>
      <c r="C23" s="7"/>
      <c r="D23" s="7"/>
      <c r="E23" s="7"/>
      <c r="F23" s="7"/>
      <c r="G23" s="7"/>
      <c r="H23" s="7"/>
      <c r="I23" s="7"/>
    </row>
    <row r="24" spans="1:19">
      <c r="A24" s="92"/>
      <c r="B24" s="24"/>
    </row>
    <row r="25" spans="1:19">
      <c r="A25" s="92"/>
      <c r="B25" s="24"/>
      <c r="C25" s="8"/>
      <c r="D25" s="8"/>
      <c r="E25" s="8"/>
      <c r="F25" s="8"/>
      <c r="G25" s="8"/>
      <c r="H25" s="8"/>
      <c r="I25" s="8"/>
      <c r="J25" s="8"/>
    </row>
    <row r="26" spans="1:19">
      <c r="A26" s="92"/>
      <c r="B26" s="24"/>
      <c r="C26" s="8"/>
      <c r="D26" s="8"/>
      <c r="E26" s="8"/>
      <c r="F26" s="8"/>
      <c r="G26" s="8"/>
      <c r="H26" s="8"/>
      <c r="I26" s="8"/>
      <c r="J26" s="8"/>
    </row>
    <row r="27" spans="1:19">
      <c r="A27" s="92"/>
      <c r="B27" s="24"/>
    </row>
    <row r="28" spans="1:19">
      <c r="A28" s="92"/>
      <c r="B28" s="24"/>
    </row>
    <row r="29" spans="1:19">
      <c r="A29" s="92"/>
      <c r="B29" s="24"/>
    </row>
    <row r="30" spans="1:19">
      <c r="A30" s="92"/>
      <c r="B30" s="24"/>
    </row>
    <row r="31" spans="1:19">
      <c r="A31" s="92"/>
      <c r="B31" s="24"/>
    </row>
    <row r="32" spans="1:19">
      <c r="A32" s="92"/>
      <c r="B32" s="24"/>
    </row>
    <row r="33" spans="1:2">
      <c r="A33" s="92"/>
      <c r="B33" s="24"/>
    </row>
    <row r="34" spans="1:2">
      <c r="A34" s="92"/>
      <c r="B34" s="24"/>
    </row>
    <row r="35" spans="1:2">
      <c r="A35" s="92"/>
      <c r="B35" s="24"/>
    </row>
    <row r="36" spans="1:2">
      <c r="A36" s="92"/>
      <c r="B36" s="24"/>
    </row>
    <row r="37" spans="1:2">
      <c r="A37" s="92"/>
      <c r="B37" s="24"/>
    </row>
    <row r="38" spans="1:2">
      <c r="A38" s="92"/>
      <c r="B38" s="24"/>
    </row>
  </sheetData>
  <mergeCells count="6">
    <mergeCell ref="N3:P3"/>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tabColor rgb="FFFFFF00"/>
  </sheetPr>
  <dimension ref="A1:Q32"/>
  <sheetViews>
    <sheetView showGridLines="0" view="pageBreakPreview" zoomScaleNormal="100" zoomScaleSheetLayoutView="100" workbookViewId="0">
      <selection activeCell="M41" sqref="M41"/>
    </sheetView>
  </sheetViews>
  <sheetFormatPr defaultColWidth="9.140625" defaultRowHeight="12"/>
  <cols>
    <col min="1" max="1" width="37.28515625" style="61" customWidth="1"/>
    <col min="2" max="2" width="10.7109375" style="61" customWidth="1"/>
    <col min="3" max="3" width="13.7109375" style="61" bestFit="1" customWidth="1"/>
    <col min="4" max="4" width="11.5703125" style="61" bestFit="1" customWidth="1"/>
    <col min="5" max="5" width="12.5703125" style="61" bestFit="1" customWidth="1"/>
    <col min="6" max="6" width="10.7109375" style="61" customWidth="1"/>
    <col min="7" max="7" width="11.42578125" style="61" bestFit="1" customWidth="1"/>
    <col min="8" max="16384" width="9.140625" style="61"/>
  </cols>
  <sheetData>
    <row r="1" spans="1:8" ht="20.25">
      <c r="A1" s="137" t="s">
        <v>344</v>
      </c>
    </row>
    <row r="2" spans="1:8" s="68" customFormat="1" ht="18">
      <c r="A2" s="195" t="s">
        <v>345</v>
      </c>
      <c r="B2" s="70"/>
      <c r="C2" s="70"/>
      <c r="D2" s="70"/>
      <c r="E2" s="70"/>
    </row>
    <row r="3" spans="1:8" ht="6" customHeight="1">
      <c r="A3" s="7"/>
      <c r="B3" s="7"/>
      <c r="C3" s="7"/>
      <c r="D3" s="7"/>
      <c r="E3" s="7"/>
    </row>
    <row r="4" spans="1:8" s="7" customFormat="1">
      <c r="A4" s="201"/>
      <c r="B4" s="155" t="s">
        <v>202</v>
      </c>
      <c r="C4" s="155" t="s">
        <v>203</v>
      </c>
      <c r="D4" s="155" t="s">
        <v>204</v>
      </c>
      <c r="E4" s="155" t="s">
        <v>205</v>
      </c>
      <c r="F4" s="155" t="s">
        <v>218</v>
      </c>
    </row>
    <row r="5" spans="1:8" s="7" customFormat="1">
      <c r="A5" s="201" t="s">
        <v>346</v>
      </c>
      <c r="B5" s="202">
        <v>59492.390077321405</v>
      </c>
      <c r="C5" s="202">
        <v>33647.194626035664</v>
      </c>
      <c r="D5" s="202">
        <v>26175.937773657737</v>
      </c>
      <c r="E5" s="202">
        <v>50852.251834295188</v>
      </c>
      <c r="F5" s="158">
        <f t="shared" ref="F5:F10" si="0">SUM(B5:E5)</f>
        <v>170167.77431131</v>
      </c>
      <c r="H5" s="110">
        <v>2017</v>
      </c>
    </row>
    <row r="6" spans="1:8" s="7" customFormat="1">
      <c r="A6" s="201" t="s">
        <v>347</v>
      </c>
      <c r="B6" s="202">
        <v>59760.704269635316</v>
      </c>
      <c r="C6" s="202">
        <v>28688.566620999998</v>
      </c>
      <c r="D6" s="202">
        <v>24452.443356056858</v>
      </c>
      <c r="E6" s="202">
        <v>50022.54916319999</v>
      </c>
      <c r="F6" s="158">
        <f t="shared" si="0"/>
        <v>162924.26340989216</v>
      </c>
      <c r="H6" s="110">
        <f>+H5+1</f>
        <v>2018</v>
      </c>
    </row>
    <row r="7" spans="1:8" s="7" customFormat="1">
      <c r="A7" s="201" t="s">
        <v>348</v>
      </c>
      <c r="B7" s="202">
        <v>55809.228224338687</v>
      </c>
      <c r="C7" s="202">
        <v>32753.71361992339</v>
      </c>
      <c r="D7" s="202">
        <v>24978.363623037163</v>
      </c>
      <c r="E7" s="202">
        <v>48372.261379309275</v>
      </c>
      <c r="F7" s="158">
        <f t="shared" si="0"/>
        <v>161913.56684660853</v>
      </c>
      <c r="H7" s="110">
        <f>+H6+1</f>
        <v>2019</v>
      </c>
    </row>
    <row r="8" spans="1:8" s="7" customFormat="1">
      <c r="A8" s="201" t="s">
        <v>349</v>
      </c>
      <c r="B8" s="202">
        <v>53528.76771021785</v>
      </c>
      <c r="C8" s="202">
        <v>31489.553688778622</v>
      </c>
      <c r="D8" s="202">
        <v>24527.664056400004</v>
      </c>
      <c r="E8" s="202">
        <v>47371.722850400001</v>
      </c>
      <c r="F8" s="158">
        <f t="shared" si="0"/>
        <v>156917.70830579646</v>
      </c>
      <c r="H8" s="110"/>
    </row>
    <row r="9" spans="1:8" s="7" customFormat="1">
      <c r="A9" s="201" t="s">
        <v>350</v>
      </c>
      <c r="B9" s="202">
        <v>55541.375279728229</v>
      </c>
      <c r="C9" s="202">
        <v>33762.132468309996</v>
      </c>
      <c r="D9" s="202">
        <v>24376.239993047431</v>
      </c>
      <c r="E9" s="202">
        <v>48025.460575200006</v>
      </c>
      <c r="F9" s="158">
        <f t="shared" si="0"/>
        <v>161705.20831628566</v>
      </c>
      <c r="H9" s="110"/>
    </row>
    <row r="10" spans="1:8" s="7" customFormat="1">
      <c r="A10" s="201" t="s">
        <v>351</v>
      </c>
      <c r="B10" s="202">
        <f>+'[1]Podklady RZ'!Q5</f>
        <v>51649.8799137733</v>
      </c>
      <c r="C10" s="202">
        <f>+'[1]Podklady RZ'!R5</f>
        <v>30879.657070071997</v>
      </c>
      <c r="D10" s="202">
        <f>+'[1]Podklady RZ'!S5</f>
        <v>24270.988412999999</v>
      </c>
      <c r="E10" s="202">
        <f>+'[1]Podklady RZ'!T5</f>
        <v>44292.940444376</v>
      </c>
      <c r="F10" s="158">
        <f t="shared" si="0"/>
        <v>151093.46584122127</v>
      </c>
      <c r="H10" s="110"/>
    </row>
    <row r="11" spans="1:8" s="7" customFormat="1">
      <c r="A11" s="201" t="s">
        <v>352</v>
      </c>
      <c r="B11" s="158">
        <f>+B10-B9</f>
        <v>-3891.4953659549283</v>
      </c>
      <c r="C11" s="158">
        <f t="shared" ref="C11:F11" si="1">+C10-C9</f>
        <v>-2882.4753982379989</v>
      </c>
      <c r="D11" s="158">
        <f t="shared" si="1"/>
        <v>-105.25158004743207</v>
      </c>
      <c r="E11" s="158">
        <f t="shared" si="1"/>
        <v>-3732.5201308240066</v>
      </c>
      <c r="F11" s="158">
        <f t="shared" si="1"/>
        <v>-10611.742475064384</v>
      </c>
    </row>
    <row r="12" spans="1:8" s="7" customFormat="1">
      <c r="A12" s="203" t="s">
        <v>352</v>
      </c>
      <c r="B12" s="163">
        <f>+(B10-B9)/B9</f>
        <v>-7.0064800274674974E-2</v>
      </c>
      <c r="C12" s="163">
        <f t="shared" ref="C12:F12" si="2">+(C10-C9)/C9</f>
        <v>-8.5375987460020911E-2</v>
      </c>
      <c r="D12" s="163">
        <f t="shared" si="2"/>
        <v>-4.3177938877140953E-3</v>
      </c>
      <c r="E12" s="163">
        <f t="shared" si="2"/>
        <v>-7.7719611350306389E-2</v>
      </c>
      <c r="F12" s="163">
        <f t="shared" si="2"/>
        <v>-6.5623999285839049E-2</v>
      </c>
    </row>
    <row r="13" spans="1:8" s="7" customFormat="1">
      <c r="A13" s="201" t="s">
        <v>353</v>
      </c>
      <c r="B13" s="202">
        <v>37510.164867892709</v>
      </c>
      <c r="C13" s="202">
        <v>16101.258851967654</v>
      </c>
      <c r="D13" s="202">
        <v>10892.098498398203</v>
      </c>
      <c r="E13" s="202">
        <v>29809.263052627972</v>
      </c>
      <c r="F13" s="158">
        <f t="shared" ref="F13:F18" si="3">SUM(B13:E13)</f>
        <v>94312.785270886539</v>
      </c>
    </row>
    <row r="14" spans="1:8" s="7" customFormat="1">
      <c r="A14" s="201" t="s">
        <v>354</v>
      </c>
      <c r="B14" s="202">
        <v>38059.708081806333</v>
      </c>
      <c r="C14" s="202">
        <v>12376.442392000001</v>
      </c>
      <c r="D14" s="202">
        <v>9704.6084629196266</v>
      </c>
      <c r="E14" s="202">
        <v>28893.454441721136</v>
      </c>
      <c r="F14" s="158">
        <f t="shared" si="3"/>
        <v>89034.213378447108</v>
      </c>
    </row>
    <row r="15" spans="1:8" s="7" customFormat="1">
      <c r="A15" s="201" t="s">
        <v>355</v>
      </c>
      <c r="B15" s="202">
        <v>34400.185867995431</v>
      </c>
      <c r="C15" s="202">
        <v>15804.078629958018</v>
      </c>
      <c r="D15" s="202">
        <v>10045.79911108522</v>
      </c>
      <c r="E15" s="202">
        <v>27517.002409825865</v>
      </c>
      <c r="F15" s="158">
        <f t="shared" si="3"/>
        <v>87767.066018864542</v>
      </c>
    </row>
    <row r="16" spans="1:8" s="7" customFormat="1">
      <c r="A16" s="201" t="s">
        <v>356</v>
      </c>
      <c r="B16" s="202">
        <v>32870.945788518613</v>
      </c>
      <c r="C16" s="202">
        <v>14818.914658930849</v>
      </c>
      <c r="D16" s="202">
        <v>9700.1600115525835</v>
      </c>
      <c r="E16" s="202">
        <v>28538.475790229295</v>
      </c>
      <c r="F16" s="158">
        <f t="shared" si="3"/>
        <v>85928.496249231335</v>
      </c>
    </row>
    <row r="17" spans="1:17" s="7" customFormat="1">
      <c r="A17" s="201" t="s">
        <v>357</v>
      </c>
      <c r="B17" s="202">
        <v>35884.338605227051</v>
      </c>
      <c r="C17" s="202">
        <v>17769.04911468277</v>
      </c>
      <c r="D17" s="202">
        <v>9774.41938479083</v>
      </c>
      <c r="E17" s="202">
        <v>29062.793518273029</v>
      </c>
      <c r="F17" s="158">
        <f t="shared" si="3"/>
        <v>92490.600622973681</v>
      </c>
    </row>
    <row r="18" spans="1:17" s="7" customFormat="1">
      <c r="A18" s="201" t="s">
        <v>358</v>
      </c>
      <c r="B18" s="202">
        <f>+'[1]Podklady RZ'!Q6</f>
        <v>31881.908243022164</v>
      </c>
      <c r="C18" s="202">
        <f>+'[1]Podklady RZ'!R6</f>
        <v>14755.739691572808</v>
      </c>
      <c r="D18" s="202">
        <f>+'[1]Podklady RZ'!S6</f>
        <v>9897.3190016545013</v>
      </c>
      <c r="E18" s="202">
        <f>+'[1]Podklady RZ'!T6</f>
        <v>25535.021715121322</v>
      </c>
      <c r="F18" s="158">
        <f t="shared" si="3"/>
        <v>82069.988651370804</v>
      </c>
    </row>
    <row r="19" spans="1:17" s="7" customFormat="1">
      <c r="A19" s="201" t="s">
        <v>359</v>
      </c>
      <c r="B19" s="158">
        <f>+B18-B17</f>
        <v>-4002.4303622048865</v>
      </c>
      <c r="C19" s="158">
        <f t="shared" ref="C19:F19" si="4">+C18-C17</f>
        <v>-3013.3094231099622</v>
      </c>
      <c r="D19" s="158">
        <f t="shared" si="4"/>
        <v>122.89961686367133</v>
      </c>
      <c r="E19" s="158">
        <f t="shared" si="4"/>
        <v>-3527.771803151707</v>
      </c>
      <c r="F19" s="158">
        <f t="shared" si="4"/>
        <v>-10420.611971602877</v>
      </c>
    </row>
    <row r="20" spans="1:17" s="7" customFormat="1">
      <c r="A20" s="203" t="s">
        <v>359</v>
      </c>
      <c r="B20" s="163">
        <f>+(B18-B17)/B17</f>
        <v>-0.11153696898908086</v>
      </c>
      <c r="C20" s="163">
        <f t="shared" ref="C20:F20" si="5">+(C18-C17)/C17</f>
        <v>-0.16958191761764166</v>
      </c>
      <c r="D20" s="163">
        <f t="shared" si="5"/>
        <v>1.2573597676288099E-2</v>
      </c>
      <c r="E20" s="163">
        <f t="shared" si="5"/>
        <v>-0.12138447052358009</v>
      </c>
      <c r="F20" s="163">
        <f t="shared" si="5"/>
        <v>-0.1126667131731709</v>
      </c>
    </row>
    <row r="21" spans="1:17" s="69" customFormat="1" ht="11.25">
      <c r="F21" s="79"/>
    </row>
    <row r="22" spans="1:17">
      <c r="B22" s="109"/>
      <c r="C22" s="109"/>
      <c r="D22" s="109"/>
      <c r="E22" s="109"/>
      <c r="F22" s="109"/>
      <c r="H22" s="61" t="s">
        <v>73</v>
      </c>
    </row>
    <row r="31" spans="1:17">
      <c r="O31" s="98"/>
      <c r="P31" s="98"/>
      <c r="Q31" s="98"/>
    </row>
    <row r="32" spans="1:17">
      <c r="O32" s="98"/>
      <c r="P32" s="98"/>
      <c r="Q32" s="9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tabColor rgb="FFFFFF00"/>
  </sheetPr>
  <dimension ref="A1:N40"/>
  <sheetViews>
    <sheetView showGridLines="0" view="pageBreakPreview" zoomScaleNormal="70" zoomScaleSheetLayoutView="100" workbookViewId="0">
      <selection activeCell="P23" sqref="P23"/>
    </sheetView>
  </sheetViews>
  <sheetFormatPr defaultColWidth="9.140625" defaultRowHeight="12.75"/>
  <cols>
    <col min="1" max="1" width="36.28515625" style="2" customWidth="1"/>
    <col min="2" max="9" width="7.7109375" style="2" customWidth="1"/>
    <col min="10" max="10" width="9.42578125" style="2" customWidth="1"/>
    <col min="11" max="11" width="7.7109375" style="2" customWidth="1"/>
    <col min="12" max="14" width="8.85546875" style="2" customWidth="1"/>
    <col min="15" max="16384" width="9.140625" style="2"/>
  </cols>
  <sheetData>
    <row r="1" spans="1:14" ht="18">
      <c r="A1" s="195" t="s">
        <v>360</v>
      </c>
      <c r="N1" s="197" t="str">
        <f>'3'!N1</f>
        <v>2022</v>
      </c>
    </row>
    <row r="2" spans="1:14" s="7" customFormat="1" ht="6" customHeight="1"/>
    <row r="3" spans="1:14" s="7" customFormat="1" ht="12">
      <c r="A3" s="201"/>
      <c r="B3" s="155" t="s">
        <v>206</v>
      </c>
      <c r="C3" s="155" t="s">
        <v>207</v>
      </c>
      <c r="D3" s="155" t="s">
        <v>208</v>
      </c>
      <c r="E3" s="155" t="s">
        <v>209</v>
      </c>
      <c r="F3" s="155" t="s">
        <v>210</v>
      </c>
      <c r="G3" s="155" t="s">
        <v>211</v>
      </c>
      <c r="H3" s="155" t="s">
        <v>212</v>
      </c>
      <c r="I3" s="155" t="s">
        <v>213</v>
      </c>
      <c r="J3" s="155" t="s">
        <v>214</v>
      </c>
      <c r="K3" s="155" t="s">
        <v>215</v>
      </c>
      <c r="L3" s="155" t="s">
        <v>216</v>
      </c>
      <c r="M3" s="155" t="s">
        <v>217</v>
      </c>
      <c r="N3" s="155" t="s">
        <v>218</v>
      </c>
    </row>
    <row r="4" spans="1:14" s="7" customFormat="1" ht="12">
      <c r="A4" s="201" t="s">
        <v>346</v>
      </c>
      <c r="B4" s="202">
        <v>24789.614332580783</v>
      </c>
      <c r="C4" s="202">
        <v>18587.654647233896</v>
      </c>
      <c r="D4" s="202">
        <v>16115.121097506728</v>
      </c>
      <c r="E4" s="202">
        <v>14166.977929142482</v>
      </c>
      <c r="F4" s="158">
        <v>11027.89462236002</v>
      </c>
      <c r="G4" s="158">
        <v>8452.32207453316</v>
      </c>
      <c r="H4" s="158">
        <v>7792.7375030096828</v>
      </c>
      <c r="I4" s="158">
        <v>8048.3981191524254</v>
      </c>
      <c r="J4" s="158">
        <v>10334.802151495629</v>
      </c>
      <c r="K4" s="158">
        <v>13440.563805668024</v>
      </c>
      <c r="L4" s="158">
        <v>17328.765497294422</v>
      </c>
      <c r="M4" s="158">
        <v>20082.922531332741</v>
      </c>
      <c r="N4" s="158">
        <f t="shared" ref="N4:N9" si="0">SUM(B4:M4)</f>
        <v>170167.77431131</v>
      </c>
    </row>
    <row r="5" spans="1:14" s="7" customFormat="1" ht="12">
      <c r="A5" s="201" t="s">
        <v>347</v>
      </c>
      <c r="B5" s="202">
        <v>20205.211442418848</v>
      </c>
      <c r="C5" s="202">
        <v>19893.166386910842</v>
      </c>
      <c r="D5" s="202">
        <v>19662.32644030562</v>
      </c>
      <c r="E5" s="202">
        <v>11150.511060999999</v>
      </c>
      <c r="F5" s="202">
        <v>9168.1220959999991</v>
      </c>
      <c r="G5" s="202">
        <v>8369.9334639999997</v>
      </c>
      <c r="H5" s="202">
        <v>7962.9605086828506</v>
      </c>
      <c r="I5" s="202">
        <v>7784.6699982328555</v>
      </c>
      <c r="J5" s="202">
        <v>8704.8128491411517</v>
      </c>
      <c r="K5" s="202">
        <v>13135.075855999996</v>
      </c>
      <c r="L5" s="202">
        <v>16756.354485800002</v>
      </c>
      <c r="M5" s="202">
        <v>20131.118821399996</v>
      </c>
      <c r="N5" s="158">
        <f t="shared" si="0"/>
        <v>162924.26340989216</v>
      </c>
    </row>
    <row r="6" spans="1:14" s="7" customFormat="1" ht="12">
      <c r="A6" s="201" t="s">
        <v>348</v>
      </c>
      <c r="B6" s="202">
        <v>22056.231138374733</v>
      </c>
      <c r="C6" s="202">
        <v>17612.441168614299</v>
      </c>
      <c r="D6" s="202">
        <v>16140.555917349662</v>
      </c>
      <c r="E6" s="202">
        <v>12700.30037967566</v>
      </c>
      <c r="F6" s="202">
        <v>11948.674272138687</v>
      </c>
      <c r="G6" s="202">
        <v>8104.7389681090417</v>
      </c>
      <c r="H6" s="202">
        <v>7552.761860120464</v>
      </c>
      <c r="I6" s="202">
        <v>7913.1296058622011</v>
      </c>
      <c r="J6" s="202">
        <v>9512.4721570544971</v>
      </c>
      <c r="K6" s="202">
        <v>13236.202923498169</v>
      </c>
      <c r="L6" s="202">
        <v>16157.598374748406</v>
      </c>
      <c r="M6" s="202">
        <v>18978.460081062705</v>
      </c>
      <c r="N6" s="158">
        <f t="shared" si="0"/>
        <v>161913.5668466085</v>
      </c>
    </row>
    <row r="7" spans="1:14" s="7" customFormat="1" ht="12">
      <c r="A7" s="201" t="s">
        <v>349</v>
      </c>
      <c r="B7" s="202">
        <v>20414.695697199997</v>
      </c>
      <c r="C7" s="202">
        <v>16681.781302230935</v>
      </c>
      <c r="D7" s="202">
        <v>16432.290710786918</v>
      </c>
      <c r="E7" s="202">
        <v>12068.091523978623</v>
      </c>
      <c r="F7" s="202">
        <v>10838.722607399999</v>
      </c>
      <c r="G7" s="202">
        <v>8582.739557400002</v>
      </c>
      <c r="H7" s="202">
        <v>8024.1053863999996</v>
      </c>
      <c r="I7" s="202">
        <v>7694.3480824000017</v>
      </c>
      <c r="J7" s="202">
        <v>8809.2105876000023</v>
      </c>
      <c r="K7" s="202">
        <v>13094.066603000003</v>
      </c>
      <c r="L7" s="202">
        <v>16139.0916548</v>
      </c>
      <c r="M7" s="202">
        <v>18138.5645926</v>
      </c>
      <c r="N7" s="158">
        <f t="shared" si="0"/>
        <v>156917.70830579643</v>
      </c>
    </row>
    <row r="8" spans="1:14" s="7" customFormat="1" ht="12">
      <c r="A8" s="201" t="s">
        <v>350</v>
      </c>
      <c r="B8" s="202">
        <v>20176.025784691454</v>
      </c>
      <c r="C8" s="202">
        <v>18164.750606779115</v>
      </c>
      <c r="D8" s="202">
        <v>17200.598888257657</v>
      </c>
      <c r="E8" s="202">
        <v>14288.328006858932</v>
      </c>
      <c r="F8" s="202">
        <v>11521.628364990023</v>
      </c>
      <c r="G8" s="202">
        <v>7952.1760964610366</v>
      </c>
      <c r="H8" s="202">
        <v>7518.2408620681244</v>
      </c>
      <c r="I8" s="202">
        <v>7904.9501709583219</v>
      </c>
      <c r="J8" s="202">
        <v>8953.0489600209839</v>
      </c>
      <c r="K8" s="202">
        <v>12887.296510599999</v>
      </c>
      <c r="L8" s="202">
        <v>16133.109281400002</v>
      </c>
      <c r="M8" s="202">
        <v>19005.054783200001</v>
      </c>
      <c r="N8" s="158">
        <f t="shared" si="0"/>
        <v>161705.20831628566</v>
      </c>
    </row>
    <row r="9" spans="1:14" s="7" customFormat="1" ht="12">
      <c r="A9" s="201" t="s">
        <v>351</v>
      </c>
      <c r="B9" s="202">
        <f>+'[1]Podklady RZ'!B6</f>
        <v>19443.893473</v>
      </c>
      <c r="C9" s="202">
        <f>+'[1]Podklady RZ'!C6</f>
        <v>15892.034386651603</v>
      </c>
      <c r="D9" s="202">
        <f>+'[1]Podklady RZ'!D6</f>
        <v>16313.952054121697</v>
      </c>
      <c r="E9" s="202">
        <f>+'[1]Podklady RZ'!E6</f>
        <v>13523.164816279999</v>
      </c>
      <c r="F9" s="202">
        <f>+'[1]Podklady RZ'!F6</f>
        <v>9408.3478437360027</v>
      </c>
      <c r="G9" s="202">
        <f>+'[1]Podklady RZ'!G6</f>
        <v>7948.1444100559984</v>
      </c>
      <c r="H9" s="202">
        <f>+'[1]Podklady RZ'!H6</f>
        <v>7511.9053000000004</v>
      </c>
      <c r="I9" s="202">
        <f>+'[1]Podklady RZ'!I6</f>
        <v>7457.2335599999997</v>
      </c>
      <c r="J9" s="202">
        <f>+'[1]Podklady RZ'!J6</f>
        <v>9301.849553</v>
      </c>
      <c r="K9" s="202">
        <f>+'[1]Podklady RZ'!K6</f>
        <v>11147.413182376002</v>
      </c>
      <c r="L9" s="202">
        <f>+'[1]Podklady RZ'!L6</f>
        <v>14951.953478183999</v>
      </c>
      <c r="M9" s="202">
        <f>+'[1]Podklady RZ'!M6</f>
        <v>18193.573783816002</v>
      </c>
      <c r="N9" s="158">
        <f t="shared" si="0"/>
        <v>151093.4658412213</v>
      </c>
    </row>
    <row r="10" spans="1:14" s="7" customFormat="1" ht="12">
      <c r="A10" s="201" t="s">
        <v>352</v>
      </c>
      <c r="B10" s="158">
        <f>+B9-B8</f>
        <v>-732.13231169145365</v>
      </c>
      <c r="C10" s="158">
        <f t="shared" ref="C10:N10" si="1">+C9-C8</f>
        <v>-2272.7162201275114</v>
      </c>
      <c r="D10" s="158">
        <f t="shared" si="1"/>
        <v>-886.64683413595958</v>
      </c>
      <c r="E10" s="158">
        <f t="shared" si="1"/>
        <v>-765.1631905789327</v>
      </c>
      <c r="F10" s="158">
        <f t="shared" si="1"/>
        <v>-2113.2805212540206</v>
      </c>
      <c r="G10" s="158">
        <f t="shared" si="1"/>
        <v>-4.0316864050382719</v>
      </c>
      <c r="H10" s="158">
        <f t="shared" si="1"/>
        <v>-6.3355620681240907</v>
      </c>
      <c r="I10" s="158">
        <f t="shared" si="1"/>
        <v>-447.71661095832224</v>
      </c>
      <c r="J10" s="158">
        <f t="shared" si="1"/>
        <v>348.80059297901607</v>
      </c>
      <c r="K10" s="158">
        <f t="shared" si="1"/>
        <v>-1739.8833282239975</v>
      </c>
      <c r="L10" s="158">
        <f t="shared" si="1"/>
        <v>-1181.1558032160028</v>
      </c>
      <c r="M10" s="158">
        <f t="shared" si="1"/>
        <v>-811.48099938399901</v>
      </c>
      <c r="N10" s="158">
        <f t="shared" si="1"/>
        <v>-10611.742475064355</v>
      </c>
    </row>
    <row r="11" spans="1:14" s="7" customFormat="1" ht="12">
      <c r="A11" s="203" t="s">
        <v>352</v>
      </c>
      <c r="B11" s="163">
        <f>+(B9-B8)/B8</f>
        <v>-3.6287241080300292E-2</v>
      </c>
      <c r="C11" s="163">
        <f t="shared" ref="C11:N11" si="2">+(C9-C8)/C8</f>
        <v>-0.12511684136634005</v>
      </c>
      <c r="D11" s="163">
        <f t="shared" si="2"/>
        <v>-5.1547439708116635E-2</v>
      </c>
      <c r="E11" s="163">
        <f t="shared" si="2"/>
        <v>-5.3551625509410603E-2</v>
      </c>
      <c r="F11" s="163">
        <f t="shared" si="2"/>
        <v>-0.18341856327144695</v>
      </c>
      <c r="G11" s="163">
        <f t="shared" si="2"/>
        <v>-5.0699159024314064E-4</v>
      </c>
      <c r="H11" s="163">
        <f t="shared" si="2"/>
        <v>-8.4269208507125411E-4</v>
      </c>
      <c r="I11" s="163">
        <f t="shared" si="2"/>
        <v>-5.6637499449796694E-2</v>
      </c>
      <c r="J11" s="163">
        <f t="shared" si="2"/>
        <v>3.8958861337244216E-2</v>
      </c>
      <c r="K11" s="163">
        <f t="shared" si="2"/>
        <v>-0.13500762761164972</v>
      </c>
      <c r="L11" s="163">
        <f t="shared" si="2"/>
        <v>-7.321315331185213E-2</v>
      </c>
      <c r="M11" s="163">
        <f t="shared" si="2"/>
        <v>-4.2698166810933275E-2</v>
      </c>
      <c r="N11" s="163">
        <f t="shared" si="2"/>
        <v>-6.5623999285838869E-2</v>
      </c>
    </row>
    <row r="12" spans="1:14" s="7" customFormat="1" ht="12">
      <c r="A12" s="201" t="s">
        <v>353</v>
      </c>
      <c r="B12" s="202">
        <v>16476.822179766987</v>
      </c>
      <c r="C12" s="202">
        <v>11652.657417777555</v>
      </c>
      <c r="D12" s="202">
        <v>9380.6852703481654</v>
      </c>
      <c r="E12" s="202">
        <v>7846.1932239972994</v>
      </c>
      <c r="F12" s="158">
        <v>5061.2887705423545</v>
      </c>
      <c r="G12" s="158">
        <v>3193.7768574279994</v>
      </c>
      <c r="H12" s="158">
        <v>3007.0443668119992</v>
      </c>
      <c r="I12" s="158">
        <v>3096.8376864330003</v>
      </c>
      <c r="J12" s="158">
        <v>4788.2164451532044</v>
      </c>
      <c r="K12" s="158">
        <v>7068.3588332386571</v>
      </c>
      <c r="L12" s="158">
        <v>10311.594856714655</v>
      </c>
      <c r="M12" s="158">
        <v>12429.309362674659</v>
      </c>
      <c r="N12" s="158">
        <f t="shared" ref="N12:N17" si="3">SUM(B12:M12)</f>
        <v>94312.785270886539</v>
      </c>
    </row>
    <row r="13" spans="1:14" s="7" customFormat="1" ht="12">
      <c r="A13" s="201" t="s">
        <v>354</v>
      </c>
      <c r="B13" s="202">
        <v>12397.069831099545</v>
      </c>
      <c r="C13" s="202">
        <v>13087.221872299897</v>
      </c>
      <c r="D13" s="202">
        <v>12575.416378406891</v>
      </c>
      <c r="E13" s="202">
        <v>5467.8344290000005</v>
      </c>
      <c r="F13" s="202">
        <v>3743.2424710000005</v>
      </c>
      <c r="G13" s="202">
        <v>3165.3654920000004</v>
      </c>
      <c r="H13" s="202">
        <v>3043.6241652031031</v>
      </c>
      <c r="I13" s="202">
        <v>2999.7638298816933</v>
      </c>
      <c r="J13" s="202">
        <v>3661.2204678348289</v>
      </c>
      <c r="K13" s="202">
        <v>6796.5151675803772</v>
      </c>
      <c r="L13" s="202">
        <v>9833.6370210698296</v>
      </c>
      <c r="M13" s="202">
        <v>12263.30225307093</v>
      </c>
      <c r="N13" s="158">
        <f t="shared" si="3"/>
        <v>89034.213378447079</v>
      </c>
    </row>
    <row r="14" spans="1:14" s="7" customFormat="1" ht="12">
      <c r="A14" s="201" t="s">
        <v>355</v>
      </c>
      <c r="B14" s="202">
        <v>14046.377311420394</v>
      </c>
      <c r="C14" s="202">
        <v>10951.410166529384</v>
      </c>
      <c r="D14" s="202">
        <v>9402.3983900456515</v>
      </c>
      <c r="E14" s="202">
        <v>6672.4892621367935</v>
      </c>
      <c r="F14" s="202">
        <v>6033.9070927347129</v>
      </c>
      <c r="G14" s="202">
        <v>3097.6822750865108</v>
      </c>
      <c r="H14" s="202">
        <v>2995.5989487909433</v>
      </c>
      <c r="I14" s="202">
        <v>2998.0573648818945</v>
      </c>
      <c r="J14" s="202">
        <v>4052.1427974123826</v>
      </c>
      <c r="K14" s="202">
        <v>6857.3032858455736</v>
      </c>
      <c r="L14" s="202">
        <v>9198.7341189238577</v>
      </c>
      <c r="M14" s="202">
        <v>11460.965005056434</v>
      </c>
      <c r="N14" s="158">
        <f t="shared" si="3"/>
        <v>87767.066018864542</v>
      </c>
    </row>
    <row r="15" spans="1:14" s="7" customFormat="1" ht="12">
      <c r="A15" s="201" t="s">
        <v>356</v>
      </c>
      <c r="B15" s="202">
        <v>12828.653282152001</v>
      </c>
      <c r="C15" s="202">
        <v>10230.655329161164</v>
      </c>
      <c r="D15" s="202">
        <v>9811.6371772054445</v>
      </c>
      <c r="E15" s="202">
        <v>6347.7918524037395</v>
      </c>
      <c r="F15" s="202">
        <v>5236.2863215845528</v>
      </c>
      <c r="G15" s="202">
        <v>3234.8364849425575</v>
      </c>
      <c r="H15" s="202">
        <v>3001.1451649450755</v>
      </c>
      <c r="I15" s="202">
        <v>2961.1161144077792</v>
      </c>
      <c r="J15" s="202">
        <v>3737.8987321997274</v>
      </c>
      <c r="K15" s="202">
        <v>7281.3866980098837</v>
      </c>
      <c r="L15" s="202">
        <v>9737.8378540964059</v>
      </c>
      <c r="M15" s="202">
        <v>11519.251238123004</v>
      </c>
      <c r="N15" s="158">
        <f t="shared" si="3"/>
        <v>85928.496249231335</v>
      </c>
    </row>
    <row r="16" spans="1:14" s="7" customFormat="1" ht="12">
      <c r="A16" s="201" t="s">
        <v>357</v>
      </c>
      <c r="B16" s="202">
        <v>13037.750163676315</v>
      </c>
      <c r="C16" s="202">
        <v>12001.977727090547</v>
      </c>
      <c r="D16" s="202">
        <v>10844.610714460185</v>
      </c>
      <c r="E16" s="202">
        <v>8602.3087977396353</v>
      </c>
      <c r="F16" s="202">
        <v>5992.6151067167639</v>
      </c>
      <c r="G16" s="202">
        <v>3174.1252102263697</v>
      </c>
      <c r="H16" s="202">
        <v>2786.1713241585499</v>
      </c>
      <c r="I16" s="202">
        <v>3049.7825915463495</v>
      </c>
      <c r="J16" s="202">
        <v>3938.4654690859302</v>
      </c>
      <c r="K16" s="202">
        <v>7227.680271653624</v>
      </c>
      <c r="L16" s="202">
        <v>9693.6752158233594</v>
      </c>
      <c r="M16" s="202">
        <v>12141.438030796044</v>
      </c>
      <c r="N16" s="158">
        <f t="shared" si="3"/>
        <v>92490.600622973667</v>
      </c>
    </row>
    <row r="17" spans="1:14" s="7" customFormat="1" ht="12">
      <c r="A17" s="201" t="s">
        <v>358</v>
      </c>
      <c r="B17" s="202">
        <f>+'[1]Podklady RZ'!B14</f>
        <v>12108.59828866639</v>
      </c>
      <c r="C17" s="202">
        <f>+'[1]Podklady RZ'!C14</f>
        <v>9829.5325508641927</v>
      </c>
      <c r="D17" s="202">
        <f>+'[1]Podklady RZ'!D14</f>
        <v>9943.7774034915819</v>
      </c>
      <c r="E17" s="202">
        <f>+'[1]Podklady RZ'!E14</f>
        <v>7782.3585524380142</v>
      </c>
      <c r="F17" s="202">
        <f>+'[1]Podklady RZ'!F14</f>
        <v>3971.3348682932165</v>
      </c>
      <c r="G17" s="202">
        <f>+'[1]Podklady RZ'!G14</f>
        <v>3002.0462708415785</v>
      </c>
      <c r="H17" s="202">
        <f>+'[1]Podklady RZ'!H14</f>
        <v>2836.0209574157179</v>
      </c>
      <c r="I17" s="202">
        <f>+'[1]Podklady RZ'!I14</f>
        <v>2853.2195907728974</v>
      </c>
      <c r="J17" s="202">
        <f>+'[1]Podklady RZ'!J14</f>
        <v>4208.0784534658869</v>
      </c>
      <c r="K17" s="202">
        <f>+'[1]Podklady RZ'!K14</f>
        <v>5671.6382388346465</v>
      </c>
      <c r="L17" s="202">
        <f>+'[1]Podklady RZ'!L14</f>
        <v>8529.203142023347</v>
      </c>
      <c r="M17" s="202">
        <f>+'[1]Podklady RZ'!M14</f>
        <v>11334.180334263327</v>
      </c>
      <c r="N17" s="158">
        <f t="shared" si="3"/>
        <v>82069.98865137079</v>
      </c>
    </row>
    <row r="18" spans="1:14" s="4" customFormat="1" ht="12">
      <c r="A18" s="201" t="s">
        <v>359</v>
      </c>
      <c r="B18" s="158">
        <f>+B17-B16</f>
        <v>-929.15187500992579</v>
      </c>
      <c r="C18" s="158">
        <f t="shared" ref="C18:N18" si="4">+C17-C16</f>
        <v>-2172.4451762263543</v>
      </c>
      <c r="D18" s="158">
        <f t="shared" si="4"/>
        <v>-900.83331096860275</v>
      </c>
      <c r="E18" s="158">
        <f t="shared" si="4"/>
        <v>-819.95024530162118</v>
      </c>
      <c r="F18" s="158">
        <f t="shared" si="4"/>
        <v>-2021.2802384235474</v>
      </c>
      <c r="G18" s="158">
        <f t="shared" si="4"/>
        <v>-172.07893938479128</v>
      </c>
      <c r="H18" s="158">
        <f t="shared" si="4"/>
        <v>49.84963325716808</v>
      </c>
      <c r="I18" s="158">
        <f t="shared" si="4"/>
        <v>-196.56300077345213</v>
      </c>
      <c r="J18" s="158">
        <f t="shared" si="4"/>
        <v>269.61298437995674</v>
      </c>
      <c r="K18" s="158">
        <f t="shared" si="4"/>
        <v>-1556.0420328189775</v>
      </c>
      <c r="L18" s="158">
        <f t="shared" si="4"/>
        <v>-1164.4720738000124</v>
      </c>
      <c r="M18" s="158">
        <f t="shared" si="4"/>
        <v>-807.25769653271709</v>
      </c>
      <c r="N18" s="158">
        <f t="shared" si="4"/>
        <v>-10420.611971602877</v>
      </c>
    </row>
    <row r="19" spans="1:14" s="7" customFormat="1" ht="12">
      <c r="A19" s="203" t="s">
        <v>359</v>
      </c>
      <c r="B19" s="163">
        <f>+(B17-B16)/B16</f>
        <v>-7.1266273961789778E-2</v>
      </c>
      <c r="C19" s="163">
        <f t="shared" ref="C19:N19" si="5">+(C17-C16)/C16</f>
        <v>-0.18100726610438281</v>
      </c>
      <c r="D19" s="163">
        <f t="shared" si="5"/>
        <v>-8.306737186678663E-2</v>
      </c>
      <c r="E19" s="163">
        <f t="shared" si="5"/>
        <v>-9.5317462390686725E-2</v>
      </c>
      <c r="F19" s="163">
        <f t="shared" si="5"/>
        <v>-0.3372951878985212</v>
      </c>
      <c r="G19" s="163">
        <f t="shared" si="5"/>
        <v>-5.4213028153517327E-2</v>
      </c>
      <c r="H19" s="163">
        <f t="shared" si="5"/>
        <v>1.7891804723179808E-2</v>
      </c>
      <c r="I19" s="163">
        <f t="shared" si="5"/>
        <v>-6.4451479695078071E-2</v>
      </c>
      <c r="J19" s="163">
        <f t="shared" si="5"/>
        <v>6.8456353495091229E-2</v>
      </c>
      <c r="K19" s="163">
        <f t="shared" si="5"/>
        <v>-0.21528927322942717</v>
      </c>
      <c r="L19" s="163">
        <f t="shared" si="5"/>
        <v>-0.12012699496050783</v>
      </c>
      <c r="M19" s="163">
        <f t="shared" si="5"/>
        <v>-6.6487815898343794E-2</v>
      </c>
      <c r="N19" s="163">
        <f t="shared" si="5"/>
        <v>-0.11266671317317091</v>
      </c>
    </row>
    <row r="20" spans="1:14" s="7" customFormat="1" ht="12">
      <c r="A20" s="4"/>
      <c r="B20" s="4"/>
      <c r="C20" s="4"/>
      <c r="D20" s="4"/>
      <c r="E20" s="4"/>
      <c r="F20" s="4"/>
      <c r="G20" s="4"/>
      <c r="H20" s="4"/>
      <c r="I20" s="4"/>
      <c r="J20" s="4"/>
      <c r="K20" s="4"/>
      <c r="L20" s="4"/>
      <c r="M20" s="4"/>
      <c r="N20" s="79"/>
    </row>
    <row r="21" spans="1:14" s="7" customFormat="1" ht="12">
      <c r="A21" s="141"/>
      <c r="B21" s="141"/>
      <c r="C21" s="141"/>
      <c r="D21" s="141"/>
      <c r="E21" s="141"/>
      <c r="F21" s="141"/>
      <c r="G21" s="141"/>
      <c r="H21" s="141"/>
      <c r="I21" s="141"/>
      <c r="J21" s="141"/>
      <c r="K21" s="141"/>
      <c r="L21" s="141"/>
      <c r="M21" s="141"/>
    </row>
    <row r="22" spans="1:14" s="7" customFormat="1" ht="12">
      <c r="A22" s="141"/>
      <c r="B22" s="141"/>
      <c r="C22" s="141"/>
      <c r="D22" s="141"/>
      <c r="E22" s="141"/>
      <c r="F22" s="141"/>
      <c r="G22" s="141"/>
      <c r="H22" s="141"/>
      <c r="I22" s="141"/>
      <c r="J22" s="141"/>
      <c r="K22" s="141"/>
      <c r="L22" s="141"/>
      <c r="M22" s="141"/>
    </row>
    <row r="23" spans="1:14" s="7" customFormat="1" ht="12">
      <c r="A23" s="10"/>
      <c r="B23" s="10">
        <v>1</v>
      </c>
      <c r="C23" s="10">
        <v>2</v>
      </c>
      <c r="D23" s="10">
        <v>3</v>
      </c>
      <c r="E23" s="10">
        <v>4</v>
      </c>
      <c r="F23" s="10">
        <v>5</v>
      </c>
      <c r="G23" s="10">
        <v>6</v>
      </c>
      <c r="H23" s="10">
        <v>7</v>
      </c>
      <c r="I23" s="10">
        <v>8</v>
      </c>
      <c r="J23" s="10">
        <v>9</v>
      </c>
      <c r="K23" s="10">
        <v>10</v>
      </c>
      <c r="L23" s="10">
        <v>11</v>
      </c>
      <c r="M23" s="10">
        <v>12</v>
      </c>
    </row>
    <row r="24" spans="1:14" s="7" customFormat="1">
      <c r="A24" s="242" t="s">
        <v>37</v>
      </c>
      <c r="B24" s="242" t="s">
        <v>1</v>
      </c>
      <c r="C24" s="242" t="s">
        <v>2</v>
      </c>
      <c r="D24" s="242" t="s">
        <v>3</v>
      </c>
      <c r="E24" s="242" t="s">
        <v>4</v>
      </c>
      <c r="F24" s="242" t="s">
        <v>5</v>
      </c>
      <c r="G24" s="242" t="s">
        <v>6</v>
      </c>
      <c r="H24" s="242" t="s">
        <v>7</v>
      </c>
      <c r="I24" s="242" t="s">
        <v>8</v>
      </c>
      <c r="J24" s="242" t="s">
        <v>9</v>
      </c>
      <c r="K24" s="242" t="s">
        <v>10</v>
      </c>
      <c r="L24" s="242" t="s">
        <v>11</v>
      </c>
      <c r="M24" s="242" t="s">
        <v>12</v>
      </c>
    </row>
    <row r="25" spans="1:14" s="7" customFormat="1">
      <c r="A25" s="242" t="s">
        <v>116</v>
      </c>
      <c r="B25" s="24">
        <f>+MAX(B4:B8)</f>
        <v>24789.614332580783</v>
      </c>
      <c r="C25" s="24">
        <f t="shared" ref="C25:M25" si="6">+MAX(C4:C8)</f>
        <v>19893.166386910842</v>
      </c>
      <c r="D25" s="24">
        <f t="shared" si="6"/>
        <v>19662.32644030562</v>
      </c>
      <c r="E25" s="24">
        <f t="shared" si="6"/>
        <v>14288.328006858932</v>
      </c>
      <c r="F25" s="24">
        <f t="shared" si="6"/>
        <v>11948.674272138687</v>
      </c>
      <c r="G25" s="24">
        <f t="shared" si="6"/>
        <v>8582.739557400002</v>
      </c>
      <c r="H25" s="24">
        <f t="shared" si="6"/>
        <v>8024.1053863999996</v>
      </c>
      <c r="I25" s="24">
        <f t="shared" si="6"/>
        <v>8048.3981191524254</v>
      </c>
      <c r="J25" s="24">
        <f t="shared" si="6"/>
        <v>10334.802151495629</v>
      </c>
      <c r="K25" s="24">
        <f t="shared" si="6"/>
        <v>13440.563805668024</v>
      </c>
      <c r="L25" s="24">
        <f t="shared" si="6"/>
        <v>17328.765497294422</v>
      </c>
      <c r="M25" s="24">
        <f t="shared" si="6"/>
        <v>20131.118821399996</v>
      </c>
    </row>
    <row r="26" spans="1:14" s="7" customFormat="1">
      <c r="A26" s="242" t="s">
        <v>117</v>
      </c>
      <c r="B26" s="24">
        <f>+MIN(B4:B8)</f>
        <v>20176.025784691454</v>
      </c>
      <c r="C26" s="24">
        <f t="shared" ref="C26:M26" si="7">+MIN(C4:C8)</f>
        <v>16681.781302230935</v>
      </c>
      <c r="D26" s="24">
        <f t="shared" si="7"/>
        <v>16115.121097506728</v>
      </c>
      <c r="E26" s="24">
        <f t="shared" si="7"/>
        <v>11150.511060999999</v>
      </c>
      <c r="F26" s="24">
        <f t="shared" si="7"/>
        <v>9168.1220959999991</v>
      </c>
      <c r="G26" s="24">
        <f t="shared" si="7"/>
        <v>7952.1760964610366</v>
      </c>
      <c r="H26" s="24">
        <f t="shared" si="7"/>
        <v>7518.2408620681244</v>
      </c>
      <c r="I26" s="24">
        <f t="shared" si="7"/>
        <v>7694.3480824000017</v>
      </c>
      <c r="J26" s="24">
        <f t="shared" si="7"/>
        <v>8704.8128491411517</v>
      </c>
      <c r="K26" s="24">
        <f t="shared" si="7"/>
        <v>12887.296510599999</v>
      </c>
      <c r="L26" s="24">
        <f t="shared" si="7"/>
        <v>16133.109281400002</v>
      </c>
      <c r="M26" s="24">
        <f t="shared" si="7"/>
        <v>18138.5645926</v>
      </c>
    </row>
    <row r="27" spans="1:14" s="7" customFormat="1">
      <c r="A27" s="242" t="s">
        <v>361</v>
      </c>
      <c r="B27" s="24">
        <f>+B25-B26</f>
        <v>4613.5885478893288</v>
      </c>
      <c r="C27" s="24">
        <f t="shared" ref="C27:M27" si="8">+C25-C26</f>
        <v>3211.3850846799069</v>
      </c>
      <c r="D27" s="24">
        <f t="shared" si="8"/>
        <v>3547.2053427988922</v>
      </c>
      <c r="E27" s="24">
        <f t="shared" si="8"/>
        <v>3137.8169458589327</v>
      </c>
      <c r="F27" s="24">
        <f t="shared" si="8"/>
        <v>2780.5521761386881</v>
      </c>
      <c r="G27" s="24">
        <f t="shared" si="8"/>
        <v>630.56346093896536</v>
      </c>
      <c r="H27" s="24">
        <f t="shared" si="8"/>
        <v>505.86452433187515</v>
      </c>
      <c r="I27" s="24">
        <f t="shared" si="8"/>
        <v>354.05003675242369</v>
      </c>
      <c r="J27" s="24">
        <f t="shared" si="8"/>
        <v>1629.9893023544773</v>
      </c>
      <c r="K27" s="24">
        <f t="shared" si="8"/>
        <v>553.2672950680244</v>
      </c>
      <c r="L27" s="24">
        <f t="shared" si="8"/>
        <v>1195.6562158944198</v>
      </c>
      <c r="M27" s="24">
        <f t="shared" si="8"/>
        <v>1992.5542287999961</v>
      </c>
    </row>
    <row r="28" spans="1:14" s="7" customFormat="1" ht="12">
      <c r="A28" s="10">
        <v>2021</v>
      </c>
      <c r="B28" s="24">
        <f>+B8</f>
        <v>20176.025784691454</v>
      </c>
      <c r="C28" s="24">
        <f t="shared" ref="C28:M28" si="9">+C8</f>
        <v>18164.750606779115</v>
      </c>
      <c r="D28" s="24">
        <f t="shared" si="9"/>
        <v>17200.598888257657</v>
      </c>
      <c r="E28" s="24">
        <f t="shared" si="9"/>
        <v>14288.328006858932</v>
      </c>
      <c r="F28" s="24">
        <f t="shared" si="9"/>
        <v>11521.628364990023</v>
      </c>
      <c r="G28" s="24">
        <f t="shared" si="9"/>
        <v>7952.1760964610366</v>
      </c>
      <c r="H28" s="24">
        <f t="shared" si="9"/>
        <v>7518.2408620681244</v>
      </c>
      <c r="I28" s="24">
        <f t="shared" si="9"/>
        <v>7904.9501709583219</v>
      </c>
      <c r="J28" s="24">
        <f t="shared" si="9"/>
        <v>8953.0489600209839</v>
      </c>
      <c r="K28" s="24">
        <f t="shared" si="9"/>
        <v>12887.296510599999</v>
      </c>
      <c r="L28" s="24">
        <f t="shared" si="9"/>
        <v>16133.109281400002</v>
      </c>
      <c r="M28" s="24">
        <f t="shared" si="9"/>
        <v>19005.054783200001</v>
      </c>
    </row>
    <row r="29" spans="1:14" s="7" customFormat="1" ht="12">
      <c r="A29" s="10">
        <v>2022</v>
      </c>
      <c r="B29" s="24">
        <f>+B9</f>
        <v>19443.893473</v>
      </c>
      <c r="C29" s="24">
        <f t="shared" ref="C29:M29" si="10">+C9</f>
        <v>15892.034386651603</v>
      </c>
      <c r="D29" s="24">
        <f t="shared" si="10"/>
        <v>16313.952054121697</v>
      </c>
      <c r="E29" s="24">
        <f t="shared" si="10"/>
        <v>13523.164816279999</v>
      </c>
      <c r="F29" s="24">
        <f t="shared" si="10"/>
        <v>9408.3478437360027</v>
      </c>
      <c r="G29" s="24">
        <f t="shared" si="10"/>
        <v>7948.1444100559984</v>
      </c>
      <c r="H29" s="24">
        <f t="shared" si="10"/>
        <v>7511.9053000000004</v>
      </c>
      <c r="I29" s="24">
        <f t="shared" si="10"/>
        <v>7457.2335599999997</v>
      </c>
      <c r="J29" s="24">
        <f t="shared" si="10"/>
        <v>9301.849553</v>
      </c>
      <c r="K29" s="24">
        <f t="shared" si="10"/>
        <v>11147.413182376002</v>
      </c>
      <c r="L29" s="24">
        <f t="shared" si="10"/>
        <v>14951.953478183999</v>
      </c>
      <c r="M29" s="24">
        <f t="shared" si="10"/>
        <v>18193.573783816002</v>
      </c>
    </row>
    <row r="30" spans="1:14" s="7" customFormat="1" ht="12">
      <c r="A30" s="10"/>
      <c r="B30" s="10"/>
      <c r="C30" s="10"/>
      <c r="D30" s="10"/>
      <c r="E30" s="10"/>
      <c r="F30" s="10"/>
      <c r="G30" s="10"/>
      <c r="H30" s="10"/>
      <c r="I30" s="10"/>
      <c r="J30" s="10"/>
      <c r="K30" s="10"/>
      <c r="L30" s="10"/>
      <c r="M30" s="10"/>
    </row>
    <row r="31" spans="1:14" s="7" customFormat="1">
      <c r="A31" s="242" t="s">
        <v>70</v>
      </c>
      <c r="B31" s="10"/>
      <c r="C31" s="10"/>
      <c r="D31" s="10"/>
      <c r="E31" s="10"/>
      <c r="F31" s="10"/>
      <c r="G31" s="10"/>
      <c r="H31" s="10"/>
      <c r="I31" s="10"/>
      <c r="J31" s="10"/>
      <c r="K31" s="10"/>
      <c r="L31" s="10"/>
      <c r="M31" s="10"/>
    </row>
    <row r="32" spans="1:14" s="7" customFormat="1">
      <c r="A32" s="242" t="s">
        <v>116</v>
      </c>
      <c r="B32" s="24">
        <f>+MAX(B12:B16)</f>
        <v>16476.822179766987</v>
      </c>
      <c r="C32" s="24">
        <f t="shared" ref="C32:M32" si="11">+MAX(C12:C16)</f>
        <v>13087.221872299897</v>
      </c>
      <c r="D32" s="24">
        <f t="shared" si="11"/>
        <v>12575.416378406891</v>
      </c>
      <c r="E32" s="24">
        <f t="shared" si="11"/>
        <v>8602.3087977396353</v>
      </c>
      <c r="F32" s="24">
        <f t="shared" si="11"/>
        <v>6033.9070927347129</v>
      </c>
      <c r="G32" s="24">
        <f t="shared" si="11"/>
        <v>3234.8364849425575</v>
      </c>
      <c r="H32" s="24">
        <f t="shared" si="11"/>
        <v>3043.6241652031031</v>
      </c>
      <c r="I32" s="24">
        <f t="shared" si="11"/>
        <v>3096.8376864330003</v>
      </c>
      <c r="J32" s="24">
        <f t="shared" si="11"/>
        <v>4788.2164451532044</v>
      </c>
      <c r="K32" s="24">
        <f t="shared" si="11"/>
        <v>7281.3866980098837</v>
      </c>
      <c r="L32" s="24">
        <f t="shared" si="11"/>
        <v>10311.594856714655</v>
      </c>
      <c r="M32" s="24">
        <f t="shared" si="11"/>
        <v>12429.309362674659</v>
      </c>
    </row>
    <row r="33" spans="1:14" s="7" customFormat="1">
      <c r="A33" s="242" t="s">
        <v>117</v>
      </c>
      <c r="B33" s="24">
        <f>+MIN(B12:B16)</f>
        <v>12397.069831099545</v>
      </c>
      <c r="C33" s="24">
        <f t="shared" ref="C33:M33" si="12">+MIN(C12:C16)</f>
        <v>10230.655329161164</v>
      </c>
      <c r="D33" s="24">
        <f t="shared" si="12"/>
        <v>9380.6852703481654</v>
      </c>
      <c r="E33" s="24">
        <f t="shared" si="12"/>
        <v>5467.8344290000005</v>
      </c>
      <c r="F33" s="24">
        <f t="shared" si="12"/>
        <v>3743.2424710000005</v>
      </c>
      <c r="G33" s="24">
        <f t="shared" si="12"/>
        <v>3097.6822750865108</v>
      </c>
      <c r="H33" s="24">
        <f t="shared" si="12"/>
        <v>2786.1713241585499</v>
      </c>
      <c r="I33" s="24">
        <f t="shared" si="12"/>
        <v>2961.1161144077792</v>
      </c>
      <c r="J33" s="24">
        <f t="shared" si="12"/>
        <v>3661.2204678348289</v>
      </c>
      <c r="K33" s="24">
        <f t="shared" si="12"/>
        <v>6796.5151675803772</v>
      </c>
      <c r="L33" s="24">
        <f t="shared" si="12"/>
        <v>9198.7341189238577</v>
      </c>
      <c r="M33" s="24">
        <f t="shared" si="12"/>
        <v>11460.965005056434</v>
      </c>
    </row>
    <row r="34" spans="1:14" s="7" customFormat="1">
      <c r="A34" s="242" t="s">
        <v>361</v>
      </c>
      <c r="B34" s="24">
        <f>+B32-B33</f>
        <v>4079.7523486674418</v>
      </c>
      <c r="C34" s="24">
        <f t="shared" ref="C34:M34" si="13">+C32-C33</f>
        <v>2856.5665431387333</v>
      </c>
      <c r="D34" s="24">
        <f t="shared" si="13"/>
        <v>3194.731108058726</v>
      </c>
      <c r="E34" s="24">
        <f t="shared" si="13"/>
        <v>3134.4743687396349</v>
      </c>
      <c r="F34" s="24">
        <f t="shared" si="13"/>
        <v>2290.6646217347125</v>
      </c>
      <c r="G34" s="24">
        <f t="shared" si="13"/>
        <v>137.15420985604669</v>
      </c>
      <c r="H34" s="24">
        <f t="shared" si="13"/>
        <v>257.45284104455322</v>
      </c>
      <c r="I34" s="24">
        <f t="shared" si="13"/>
        <v>135.72157202522112</v>
      </c>
      <c r="J34" s="24">
        <f t="shared" si="13"/>
        <v>1126.9959773183755</v>
      </c>
      <c r="K34" s="24">
        <f t="shared" si="13"/>
        <v>484.87153042950649</v>
      </c>
      <c r="L34" s="24">
        <f t="shared" si="13"/>
        <v>1112.8607377907974</v>
      </c>
      <c r="M34" s="24">
        <f t="shared" si="13"/>
        <v>968.34435761822533</v>
      </c>
    </row>
    <row r="35" spans="1:14" s="7" customFormat="1">
      <c r="A35" s="242">
        <v>2021</v>
      </c>
      <c r="B35" s="24">
        <f>+B16</f>
        <v>13037.750163676315</v>
      </c>
      <c r="C35" s="24">
        <f t="shared" ref="C35:M35" si="14">+C16</f>
        <v>12001.977727090547</v>
      </c>
      <c r="D35" s="24">
        <f t="shared" si="14"/>
        <v>10844.610714460185</v>
      </c>
      <c r="E35" s="24">
        <f t="shared" si="14"/>
        <v>8602.3087977396353</v>
      </c>
      <c r="F35" s="24">
        <f t="shared" si="14"/>
        <v>5992.6151067167639</v>
      </c>
      <c r="G35" s="24">
        <f t="shared" si="14"/>
        <v>3174.1252102263697</v>
      </c>
      <c r="H35" s="24">
        <f t="shared" si="14"/>
        <v>2786.1713241585499</v>
      </c>
      <c r="I35" s="24">
        <f t="shared" si="14"/>
        <v>3049.7825915463495</v>
      </c>
      <c r="J35" s="24">
        <f t="shared" si="14"/>
        <v>3938.4654690859302</v>
      </c>
      <c r="K35" s="24">
        <f t="shared" si="14"/>
        <v>7227.680271653624</v>
      </c>
      <c r="L35" s="24">
        <f t="shared" si="14"/>
        <v>9693.6752158233594</v>
      </c>
      <c r="M35" s="24">
        <f t="shared" si="14"/>
        <v>12141.438030796044</v>
      </c>
    </row>
    <row r="36" spans="1:14" s="7" customFormat="1">
      <c r="A36" s="242">
        <v>2022</v>
      </c>
      <c r="B36" s="24">
        <f>+B17</f>
        <v>12108.59828866639</v>
      </c>
      <c r="C36" s="24">
        <f t="shared" ref="C36:M36" si="15">+C17</f>
        <v>9829.5325508641927</v>
      </c>
      <c r="D36" s="24">
        <f t="shared" si="15"/>
        <v>9943.7774034915819</v>
      </c>
      <c r="E36" s="24">
        <f t="shared" si="15"/>
        <v>7782.3585524380142</v>
      </c>
      <c r="F36" s="24">
        <f t="shared" si="15"/>
        <v>3971.3348682932165</v>
      </c>
      <c r="G36" s="24">
        <f t="shared" si="15"/>
        <v>3002.0462708415785</v>
      </c>
      <c r="H36" s="24">
        <f t="shared" si="15"/>
        <v>2836.0209574157179</v>
      </c>
      <c r="I36" s="24">
        <f t="shared" si="15"/>
        <v>2853.2195907728974</v>
      </c>
      <c r="J36" s="24">
        <f t="shared" si="15"/>
        <v>4208.0784534658869</v>
      </c>
      <c r="K36" s="24">
        <f t="shared" si="15"/>
        <v>5671.6382388346465</v>
      </c>
      <c r="L36" s="24">
        <f t="shared" si="15"/>
        <v>8529.203142023347</v>
      </c>
      <c r="M36" s="24">
        <f t="shared" si="15"/>
        <v>11334.180334263327</v>
      </c>
    </row>
    <row r="37" spans="1:14" s="7" customFormat="1" ht="12"/>
    <row r="38" spans="1:14" s="7" customFormat="1" ht="12"/>
    <row r="39" spans="1:14">
      <c r="A39" s="7"/>
      <c r="B39" s="7"/>
      <c r="C39" s="7"/>
      <c r="D39" s="7"/>
      <c r="E39" s="7"/>
      <c r="F39" s="7"/>
      <c r="G39" s="7"/>
      <c r="H39" s="7"/>
      <c r="I39" s="7"/>
      <c r="J39" s="7"/>
      <c r="K39" s="7"/>
      <c r="L39" s="7"/>
      <c r="M39" s="7"/>
      <c r="N39" s="7"/>
    </row>
    <row r="40" spans="1:14">
      <c r="A40" s="7"/>
      <c r="B40" s="7"/>
      <c r="C40" s="7"/>
      <c r="D40" s="7"/>
      <c r="E40" s="7"/>
      <c r="F40" s="7"/>
      <c r="G40" s="7"/>
      <c r="H40" s="7"/>
      <c r="I40" s="7"/>
      <c r="J40" s="7"/>
      <c r="K40" s="7"/>
      <c r="L40" s="7"/>
      <c r="M40" s="7"/>
      <c r="N40" s="7"/>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tabColor rgb="FFFFFF00"/>
  </sheetPr>
  <dimension ref="A1:S39"/>
  <sheetViews>
    <sheetView showGridLines="0" view="pageBreakPreview" zoomScaleNormal="70" zoomScaleSheetLayoutView="100" workbookViewId="0">
      <selection activeCell="K9" sqref="K8:K9"/>
    </sheetView>
  </sheetViews>
  <sheetFormatPr defaultColWidth="9.140625" defaultRowHeight="12"/>
  <cols>
    <col min="1" max="1" width="23.5703125" style="61" customWidth="1"/>
    <col min="2" max="9" width="10.7109375" style="61" customWidth="1"/>
    <col min="10" max="10" width="1.28515625" style="61" customWidth="1"/>
    <col min="11" max="11" width="21" style="61" customWidth="1"/>
    <col min="12" max="13" width="8.28515625" style="61" customWidth="1"/>
    <col min="14" max="14" width="9.28515625" style="61" customWidth="1"/>
    <col min="15" max="15" width="7.85546875" style="61" customWidth="1"/>
    <col min="16" max="18" width="8.5703125" style="61" customWidth="1"/>
    <col min="19" max="19" width="10.42578125" style="61" customWidth="1"/>
    <col min="20" max="20" width="10" style="61" customWidth="1"/>
    <col min="21" max="21" width="11.42578125" style="61" bestFit="1" customWidth="1"/>
    <col min="22" max="16384" width="9.140625" style="61"/>
  </cols>
  <sheetData>
    <row r="1" spans="1:19" s="68" customFormat="1" ht="18">
      <c r="A1" s="195" t="s">
        <v>364</v>
      </c>
      <c r="B1" s="66"/>
      <c r="C1" s="66"/>
      <c r="D1" s="66"/>
      <c r="E1" s="66"/>
      <c r="F1" s="66"/>
      <c r="G1" s="66"/>
      <c r="H1" s="66"/>
      <c r="I1" s="66"/>
      <c r="J1" s="66"/>
      <c r="K1" s="13"/>
      <c r="L1" s="197" t="str">
        <f>'3'!N1</f>
        <v>2022</v>
      </c>
      <c r="N1" s="66"/>
      <c r="P1" s="66"/>
      <c r="Q1" s="66"/>
    </row>
    <row r="2" spans="1:19" ht="6" customHeight="1">
      <c r="A2" s="7"/>
      <c r="B2" s="7"/>
      <c r="C2" s="7"/>
      <c r="D2" s="7"/>
      <c r="E2" s="7"/>
      <c r="F2" s="7"/>
      <c r="G2" s="7"/>
      <c r="H2" s="7"/>
      <c r="I2" s="7"/>
      <c r="J2" s="7"/>
      <c r="K2" s="7"/>
      <c r="L2" s="7"/>
      <c r="M2" s="7"/>
      <c r="N2" s="7"/>
      <c r="O2" s="7"/>
      <c r="P2" s="7"/>
      <c r="Q2" s="7"/>
      <c r="R2" s="7"/>
      <c r="S2" s="7"/>
    </row>
    <row r="3" spans="1:19" ht="28.15" customHeight="1">
      <c r="A3" s="203"/>
      <c r="B3" s="129">
        <v>2017</v>
      </c>
      <c r="C3" s="129">
        <v>2018</v>
      </c>
      <c r="D3" s="129">
        <v>2019</v>
      </c>
      <c r="E3" s="129">
        <v>2020</v>
      </c>
      <c r="F3" s="129">
        <v>2021</v>
      </c>
      <c r="G3" s="129">
        <v>2022</v>
      </c>
      <c r="H3" s="170" t="s">
        <v>362</v>
      </c>
      <c r="I3" s="170" t="s">
        <v>363</v>
      </c>
      <c r="J3" s="100"/>
    </row>
    <row r="4" spans="1:19">
      <c r="A4" s="204" t="s">
        <v>219</v>
      </c>
      <c r="B4" s="154">
        <f t="shared" ref="B4:G4" si="0">SUM(B5:B20)</f>
        <v>170167.77431130997</v>
      </c>
      <c r="C4" s="154">
        <f t="shared" si="0"/>
        <v>162924.26340989218</v>
      </c>
      <c r="D4" s="154">
        <f t="shared" si="0"/>
        <v>161913.56684660853</v>
      </c>
      <c r="E4" s="154">
        <f t="shared" si="0"/>
        <v>156917.70830579646</v>
      </c>
      <c r="F4" s="154">
        <f t="shared" si="0"/>
        <v>161705.20831628563</v>
      </c>
      <c r="G4" s="154">
        <f t="shared" si="0"/>
        <v>151093.4658412213</v>
      </c>
      <c r="H4" s="154">
        <f>+G4-F4</f>
        <v>-10611.742475064326</v>
      </c>
      <c r="I4" s="166">
        <f>+G4/F4-1</f>
        <v>-6.562399928583873E-2</v>
      </c>
      <c r="L4" s="94"/>
    </row>
    <row r="5" spans="1:19">
      <c r="A5" s="160" t="s">
        <v>227</v>
      </c>
      <c r="B5" s="151">
        <v>17648.941728999998</v>
      </c>
      <c r="C5" s="151">
        <v>17078.197468999999</v>
      </c>
      <c r="D5" s="151">
        <v>20039.075443200003</v>
      </c>
      <c r="E5" s="151">
        <v>21971.368778000004</v>
      </c>
      <c r="F5" s="151">
        <v>23749.522175999999</v>
      </c>
      <c r="G5" s="151">
        <f>+'[1]Podklady RZ'!N24</f>
        <v>22661.046717999998</v>
      </c>
      <c r="H5" s="151">
        <f t="shared" ref="H5:H20" si="1">+G5-F5</f>
        <v>-1088.4754580000008</v>
      </c>
      <c r="I5" s="205">
        <f t="shared" ref="I5:I20" si="2">+G5/F5-1</f>
        <v>-4.5831467678956295E-2</v>
      </c>
      <c r="L5" s="94"/>
    </row>
    <row r="6" spans="1:19">
      <c r="A6" s="160" t="s">
        <v>228</v>
      </c>
      <c r="B6" s="151">
        <v>4210.6081244501102</v>
      </c>
      <c r="C6" s="151">
        <v>4141.1557339999999</v>
      </c>
      <c r="D6" s="151">
        <v>4105.3321149999992</v>
      </c>
      <c r="E6" s="151">
        <v>4198.8931317999995</v>
      </c>
      <c r="F6" s="151">
        <v>4268.9378559999996</v>
      </c>
      <c r="G6" s="151">
        <f>+'[1]Podklady RZ'!N25</f>
        <v>4274.6028269999997</v>
      </c>
      <c r="H6" s="151">
        <f t="shared" si="1"/>
        <v>5.6649710000001505</v>
      </c>
      <c r="I6" s="205">
        <f t="shared" si="2"/>
        <v>1.3270211914746532E-3</v>
      </c>
    </row>
    <row r="7" spans="1:19">
      <c r="A7" s="160" t="s">
        <v>229</v>
      </c>
      <c r="B7" s="151">
        <v>19473.084553000001</v>
      </c>
      <c r="C7" s="151">
        <v>16943.333251000004</v>
      </c>
      <c r="D7" s="151">
        <v>14806.717398999997</v>
      </c>
      <c r="E7" s="151">
        <v>13783.883112</v>
      </c>
      <c r="F7" s="151">
        <v>14593.114437999999</v>
      </c>
      <c r="G7" s="151">
        <f>+'[1]Podklady RZ'!N26</f>
        <v>12539.490330999999</v>
      </c>
      <c r="H7" s="151">
        <f t="shared" si="1"/>
        <v>-2053.6241069999996</v>
      </c>
      <c r="I7" s="205">
        <f t="shared" si="2"/>
        <v>-0.14072555352902794</v>
      </c>
      <c r="L7" s="94"/>
    </row>
    <row r="8" spans="1:19">
      <c r="A8" s="160" t="s">
        <v>230</v>
      </c>
      <c r="B8" s="151">
        <v>12.909853</v>
      </c>
      <c r="C8" s="151">
        <v>15.360851000000002</v>
      </c>
      <c r="D8" s="151">
        <v>17.542828999999998</v>
      </c>
      <c r="E8" s="151">
        <v>13.270947999999999</v>
      </c>
      <c r="F8" s="151">
        <v>38.048552999999998</v>
      </c>
      <c r="G8" s="151">
        <f>+'[1]Podklady RZ'!N27</f>
        <v>72.470500000000015</v>
      </c>
      <c r="H8" s="151">
        <f t="shared" si="1"/>
        <v>34.421947000000017</v>
      </c>
      <c r="I8" s="205">
        <f t="shared" si="2"/>
        <v>0.90468478525320051</v>
      </c>
    </row>
    <row r="9" spans="1:19">
      <c r="A9" s="160" t="s">
        <v>231</v>
      </c>
      <c r="B9" s="151">
        <v>86.138499999999993</v>
      </c>
      <c r="C9" s="151">
        <v>86.572722004811226</v>
      </c>
      <c r="D9" s="151">
        <v>70.696781999999999</v>
      </c>
      <c r="E9" s="151">
        <v>92.760940000000019</v>
      </c>
      <c r="F9" s="151">
        <v>100.66252</v>
      </c>
      <c r="G9" s="151">
        <f>+'[1]Podklady RZ'!N28</f>
        <v>80.887709999999998</v>
      </c>
      <c r="H9" s="151">
        <f t="shared" si="1"/>
        <v>-19.774810000000002</v>
      </c>
      <c r="I9" s="205">
        <f t="shared" si="2"/>
        <v>-0.1964466019726111</v>
      </c>
    </row>
    <row r="10" spans="1:19">
      <c r="A10" s="160" t="s">
        <v>232</v>
      </c>
      <c r="B10" s="151">
        <v>0.41697000000000001</v>
      </c>
      <c r="C10" s="151">
        <v>0.86835000000000007</v>
      </c>
      <c r="D10" s="151">
        <v>0.46586899999999998</v>
      </c>
      <c r="E10" s="151">
        <v>0.51271900000000004</v>
      </c>
      <c r="F10" s="151">
        <v>0.57555199999999995</v>
      </c>
      <c r="G10" s="151">
        <f>+'[1]Podklady RZ'!N29</f>
        <v>0.64620999999999995</v>
      </c>
      <c r="H10" s="151">
        <f t="shared" si="1"/>
        <v>7.0657999999999999E-2</v>
      </c>
      <c r="I10" s="205">
        <f t="shared" si="2"/>
        <v>0.12276562326253759</v>
      </c>
    </row>
    <row r="11" spans="1:19">
      <c r="A11" s="160" t="s">
        <v>233</v>
      </c>
      <c r="B11" s="151">
        <v>70523.397097999987</v>
      </c>
      <c r="C11" s="151">
        <v>68822.119171000013</v>
      </c>
      <c r="D11" s="151">
        <v>67378.029448000016</v>
      </c>
      <c r="E11" s="151">
        <v>62430.927916000001</v>
      </c>
      <c r="F11" s="151">
        <v>60659.054130000011</v>
      </c>
      <c r="G11" s="151">
        <f>+'[1]Podklady RZ'!N30</f>
        <v>59121.926497000008</v>
      </c>
      <c r="H11" s="151">
        <f t="shared" si="1"/>
        <v>-1537.1276330000037</v>
      </c>
      <c r="I11" s="205">
        <f t="shared" si="2"/>
        <v>-2.5340448430101525E-2</v>
      </c>
      <c r="L11" s="94"/>
    </row>
    <row r="12" spans="1:19">
      <c r="A12" s="160" t="s">
        <v>234</v>
      </c>
      <c r="B12" s="151">
        <v>908.072</v>
      </c>
      <c r="C12" s="151">
        <v>864.33</v>
      </c>
      <c r="D12" s="151">
        <v>852.88299999999992</v>
      </c>
      <c r="E12" s="151">
        <v>786.57400000000007</v>
      </c>
      <c r="F12" s="151">
        <v>863.49199999999996</v>
      </c>
      <c r="G12" s="151">
        <f>+'[1]Podklady RZ'!N31</f>
        <v>865.87100000000009</v>
      </c>
      <c r="H12" s="151">
        <f t="shared" si="1"/>
        <v>2.3790000000001328</v>
      </c>
      <c r="I12" s="205">
        <f t="shared" si="2"/>
        <v>2.7550921143451035E-3</v>
      </c>
    </row>
    <row r="13" spans="1:19">
      <c r="A13" s="160" t="s">
        <v>235</v>
      </c>
      <c r="B13" s="151">
        <v>0.40596099999999996</v>
      </c>
      <c r="C13" s="151">
        <v>0.64134000000000002</v>
      </c>
      <c r="D13" s="151">
        <v>0.238009</v>
      </c>
      <c r="E13" s="151">
        <v>0.12214000000000001</v>
      </c>
      <c r="F13" s="151">
        <v>9.0999999999999998E-2</v>
      </c>
      <c r="G13" s="151">
        <f>+'[1]Podklady RZ'!N32</f>
        <v>0</v>
      </c>
      <c r="H13" s="151">
        <f t="shared" si="1"/>
        <v>-9.0999999999999998E-2</v>
      </c>
      <c r="I13" s="205">
        <f t="shared" si="2"/>
        <v>-1</v>
      </c>
    </row>
    <row r="14" spans="1:19">
      <c r="A14" s="160" t="s">
        <v>236</v>
      </c>
      <c r="B14" s="151">
        <v>8866.3123899999991</v>
      </c>
      <c r="C14" s="151">
        <v>7905.558818999998</v>
      </c>
      <c r="D14" s="151">
        <v>8079.1410440000009</v>
      </c>
      <c r="E14" s="151">
        <v>7393.7418319999997</v>
      </c>
      <c r="F14" s="151">
        <v>8343.621882999998</v>
      </c>
      <c r="G14" s="151">
        <f>+'[1]Podklady RZ'!N33</f>
        <v>7932.7659799999992</v>
      </c>
      <c r="H14" s="151">
        <f t="shared" si="1"/>
        <v>-410.85590299999876</v>
      </c>
      <c r="I14" s="205">
        <f t="shared" si="2"/>
        <v>-4.9241913015870442E-2</v>
      </c>
    </row>
    <row r="15" spans="1:19">
      <c r="A15" s="160" t="s">
        <v>237</v>
      </c>
      <c r="B15" s="151">
        <v>802.62934500000006</v>
      </c>
      <c r="C15" s="151">
        <v>524.75572799999998</v>
      </c>
      <c r="D15" s="151">
        <v>549.38404500000001</v>
      </c>
      <c r="E15" s="151">
        <v>581.9372679999999</v>
      </c>
      <c r="F15" s="151">
        <v>349.57051999999999</v>
      </c>
      <c r="G15" s="151">
        <f>+'[1]Podklady RZ'!N34</f>
        <v>248.39147400000002</v>
      </c>
      <c r="H15" s="151">
        <f t="shared" si="1"/>
        <v>-101.17904599999997</v>
      </c>
      <c r="I15" s="205">
        <f t="shared" si="2"/>
        <v>-0.28943815399536543</v>
      </c>
    </row>
    <row r="16" spans="1:19">
      <c r="A16" s="160" t="s">
        <v>238</v>
      </c>
      <c r="B16" s="151">
        <v>4590.1970123975643</v>
      </c>
      <c r="C16" s="151">
        <v>4621.5520692512382</v>
      </c>
      <c r="D16" s="151">
        <v>4471.6628518797497</v>
      </c>
      <c r="E16" s="151">
        <v>4585.729829077146</v>
      </c>
      <c r="F16" s="151">
        <v>4423.7090305414376</v>
      </c>
      <c r="G16" s="151">
        <f>+'[1]Podklady RZ'!N35</f>
        <v>4118.5233983519902</v>
      </c>
      <c r="H16" s="151">
        <f t="shared" si="1"/>
        <v>-305.18563218944746</v>
      </c>
      <c r="I16" s="205">
        <f t="shared" si="2"/>
        <v>-6.8988631504114606E-2</v>
      </c>
    </row>
    <row r="17" spans="1:17">
      <c r="A17" s="160" t="s">
        <v>239</v>
      </c>
      <c r="B17" s="151">
        <v>10390.423849999999</v>
      </c>
      <c r="C17" s="151">
        <v>11021.664391999999</v>
      </c>
      <c r="D17" s="151">
        <v>10470.820881</v>
      </c>
      <c r="E17" s="151">
        <v>9028.0374730000003</v>
      </c>
      <c r="F17" s="151">
        <v>9421.1525899999997</v>
      </c>
      <c r="G17" s="151">
        <f>+'[1]Podklady RZ'!N36</f>
        <v>8698.5005279999987</v>
      </c>
      <c r="H17" s="151">
        <f t="shared" si="1"/>
        <v>-722.65206200000102</v>
      </c>
      <c r="I17" s="205">
        <f t="shared" si="2"/>
        <v>-7.6705270941801129E-2</v>
      </c>
    </row>
    <row r="18" spans="1:17">
      <c r="A18" s="160" t="s">
        <v>240</v>
      </c>
      <c r="B18" s="151">
        <v>0</v>
      </c>
      <c r="C18" s="151">
        <v>0</v>
      </c>
      <c r="D18" s="151">
        <v>0</v>
      </c>
      <c r="E18" s="151">
        <v>0</v>
      </c>
      <c r="F18" s="151">
        <v>0</v>
      </c>
      <c r="G18" s="151">
        <f>+'[1]Podklady RZ'!N37</f>
        <v>0</v>
      </c>
      <c r="H18" s="151">
        <f t="shared" si="1"/>
        <v>0</v>
      </c>
      <c r="I18" s="205">
        <v>0</v>
      </c>
    </row>
    <row r="19" spans="1:17">
      <c r="A19" s="160" t="s">
        <v>241</v>
      </c>
      <c r="B19" s="151">
        <v>430.26517899999993</v>
      </c>
      <c r="C19" s="151">
        <v>183.56304299999996</v>
      </c>
      <c r="D19" s="151">
        <v>151.08361900000003</v>
      </c>
      <c r="E19" s="151">
        <v>182.76715300000004</v>
      </c>
      <c r="F19" s="151">
        <v>363.83322500000003</v>
      </c>
      <c r="G19" s="151">
        <f>+'[1]Podklady RZ'!N38</f>
        <v>922.11876600000005</v>
      </c>
      <c r="H19" s="151">
        <f t="shared" si="1"/>
        <v>558.28554099999997</v>
      </c>
      <c r="I19" s="205">
        <f t="shared" si="2"/>
        <v>1.5344545320180694</v>
      </c>
    </row>
    <row r="20" spans="1:17">
      <c r="A20" s="160" t="s">
        <v>242</v>
      </c>
      <c r="B20" s="151">
        <v>32223.97174646231</v>
      </c>
      <c r="C20" s="151">
        <v>30714.590470636122</v>
      </c>
      <c r="D20" s="151">
        <v>30920.493511528774</v>
      </c>
      <c r="E20" s="151">
        <v>31867.181065919329</v>
      </c>
      <c r="F20" s="151">
        <v>34529.822842744208</v>
      </c>
      <c r="G20" s="151">
        <f>+'[1]Podklady RZ'!N39</f>
        <v>29556.223901869318</v>
      </c>
      <c r="H20" s="151">
        <f t="shared" si="1"/>
        <v>-4973.5989408748901</v>
      </c>
      <c r="I20" s="205">
        <f t="shared" si="2"/>
        <v>-0.14403777753293623</v>
      </c>
    </row>
    <row r="21" spans="1:17" s="69" customFormat="1" ht="11.25">
      <c r="A21" s="152"/>
      <c r="B21" s="4"/>
      <c r="C21" s="4"/>
      <c r="D21" s="4"/>
      <c r="E21" s="4"/>
      <c r="F21" s="4"/>
      <c r="G21" s="4"/>
      <c r="H21" s="4"/>
      <c r="I21" s="79"/>
      <c r="J21" s="4"/>
    </row>
    <row r="22" spans="1:17" s="69" customFormat="1">
      <c r="A22" s="65"/>
      <c r="B22" s="4"/>
      <c r="C22" s="4"/>
      <c r="D22" s="4"/>
      <c r="E22" s="4"/>
      <c r="F22" s="4"/>
      <c r="G22" s="4"/>
      <c r="H22" s="4"/>
      <c r="I22" s="4"/>
      <c r="J22" s="4"/>
      <c r="K22" s="61"/>
      <c r="L22" s="61"/>
      <c r="M22" s="61"/>
      <c r="N22" s="61"/>
      <c r="O22" s="61"/>
      <c r="P22" s="61"/>
      <c r="Q22" s="61"/>
    </row>
    <row r="23" spans="1:17" ht="28.15" customHeight="1">
      <c r="A23" s="203"/>
      <c r="B23" s="129">
        <v>2017</v>
      </c>
      <c r="C23" s="129">
        <v>2018</v>
      </c>
      <c r="D23" s="129">
        <v>2019</v>
      </c>
      <c r="E23" s="129">
        <v>2020</v>
      </c>
      <c r="F23" s="129">
        <v>2021</v>
      </c>
      <c r="G23" s="129">
        <v>2022</v>
      </c>
      <c r="H23" s="170" t="s">
        <v>362</v>
      </c>
      <c r="I23" s="170" t="s">
        <v>363</v>
      </c>
      <c r="K23" s="8"/>
      <c r="L23" s="8"/>
    </row>
    <row r="24" spans="1:17">
      <c r="A24" s="204" t="s">
        <v>219</v>
      </c>
      <c r="B24" s="154">
        <f t="shared" ref="B24:G24" si="3">SUM(B25:B38)</f>
        <v>170167.77431130997</v>
      </c>
      <c r="C24" s="154">
        <f t="shared" si="3"/>
        <v>162924.26340989218</v>
      </c>
      <c r="D24" s="154">
        <f t="shared" si="3"/>
        <v>161913.56684660848</v>
      </c>
      <c r="E24" s="154">
        <f t="shared" si="3"/>
        <v>156917.70830579649</v>
      </c>
      <c r="F24" s="154">
        <f t="shared" si="3"/>
        <v>161705.20831628563</v>
      </c>
      <c r="G24" s="154">
        <f t="shared" si="3"/>
        <v>151093.46862022131</v>
      </c>
      <c r="H24" s="154">
        <f>+G24-F24</f>
        <v>-10611.739696064324</v>
      </c>
      <c r="I24" s="166">
        <f>+G24/F24-1</f>
        <v>-6.5623982100245004E-2</v>
      </c>
      <c r="K24" s="8"/>
      <c r="L24" s="8"/>
    </row>
    <row r="25" spans="1:17">
      <c r="A25" s="160" t="s">
        <v>170</v>
      </c>
      <c r="B25" s="151">
        <v>6513.7377800000013</v>
      </c>
      <c r="C25" s="151">
        <v>6063.5777390000003</v>
      </c>
      <c r="D25" s="151">
        <v>5633.5828936000016</v>
      </c>
      <c r="E25" s="151">
        <v>5417.9085559999985</v>
      </c>
      <c r="F25" s="151">
        <v>5906.5108810000011</v>
      </c>
      <c r="G25" s="151">
        <f>+'[1]Podklady RZ'!N47</f>
        <v>5050.0962194479998</v>
      </c>
      <c r="H25" s="151">
        <f t="shared" ref="H25:H38" si="4">+G25-F25</f>
        <v>-856.41466155200123</v>
      </c>
      <c r="I25" s="205">
        <f t="shared" ref="I25:I38" si="5">+G25/F25-1</f>
        <v>-0.14499501970053186</v>
      </c>
    </row>
    <row r="26" spans="1:17">
      <c r="A26" s="160" t="s">
        <v>244</v>
      </c>
      <c r="B26" s="151">
        <v>7990.7359111727874</v>
      </c>
      <c r="C26" s="151">
        <v>7562.3986639999976</v>
      </c>
      <c r="D26" s="151">
        <v>7421.3846770000009</v>
      </c>
      <c r="E26" s="151">
        <v>7376.0111740000011</v>
      </c>
      <c r="F26" s="151">
        <v>7685.4680680000001</v>
      </c>
      <c r="G26" s="151">
        <f>+'[1]Podklady RZ'!N48</f>
        <v>7274.6743940000006</v>
      </c>
      <c r="H26" s="151">
        <f t="shared" si="4"/>
        <v>-410.79367399999956</v>
      </c>
      <c r="I26" s="205">
        <f t="shared" si="5"/>
        <v>-5.3450703374908537E-2</v>
      </c>
    </row>
    <row r="27" spans="1:17">
      <c r="A27" s="160" t="s">
        <v>245</v>
      </c>
      <c r="B27" s="151">
        <v>8316.7549387214294</v>
      </c>
      <c r="C27" s="151">
        <v>7953.8981322000027</v>
      </c>
      <c r="D27" s="151">
        <v>7658.4714679999997</v>
      </c>
      <c r="E27" s="151">
        <v>7704.9019176000002</v>
      </c>
      <c r="F27" s="151">
        <v>8098.0380909999985</v>
      </c>
      <c r="G27" s="151">
        <f>+'[1]Podklady RZ'!N49</f>
        <v>7279.311796</v>
      </c>
      <c r="H27" s="151">
        <f t="shared" si="4"/>
        <v>-818.72629499999857</v>
      </c>
      <c r="I27" s="205">
        <f t="shared" si="5"/>
        <v>-0.10110180833922167</v>
      </c>
    </row>
    <row r="28" spans="1:17">
      <c r="A28" s="160" t="s">
        <v>246</v>
      </c>
      <c r="B28" s="151">
        <v>15685.149059351999</v>
      </c>
      <c r="C28" s="151">
        <v>15930.182686</v>
      </c>
      <c r="D28" s="151">
        <v>15117.193084999999</v>
      </c>
      <c r="E28" s="151">
        <v>13067.266131999999</v>
      </c>
      <c r="F28" s="151">
        <v>8275.5914069999999</v>
      </c>
      <c r="G28" s="151">
        <f>+'[1]Podklady RZ'!N50</f>
        <v>9435.953501</v>
      </c>
      <c r="H28" s="151">
        <f t="shared" si="4"/>
        <v>1160.3620940000001</v>
      </c>
      <c r="I28" s="205">
        <f t="shared" si="5"/>
        <v>0.14021500542166621</v>
      </c>
    </row>
    <row r="29" spans="1:17">
      <c r="A29" s="160" t="s">
        <v>174</v>
      </c>
      <c r="B29" s="151">
        <v>3824.8705505609532</v>
      </c>
      <c r="C29" s="151">
        <v>3581.1791988164259</v>
      </c>
      <c r="D29" s="151">
        <v>3422.6928275999994</v>
      </c>
      <c r="E29" s="151">
        <v>3493.1955028000002</v>
      </c>
      <c r="F29" s="151">
        <v>3949.3513146894425</v>
      </c>
      <c r="G29" s="151">
        <f>+'[1]Podklady RZ'!N51</f>
        <v>3533.7164370000005</v>
      </c>
      <c r="H29" s="151">
        <f t="shared" si="4"/>
        <v>-415.63487768944196</v>
      </c>
      <c r="I29" s="205">
        <f t="shared" si="5"/>
        <v>-0.10524130282953204</v>
      </c>
    </row>
    <row r="30" spans="1:17">
      <c r="A30" s="160" t="s">
        <v>247</v>
      </c>
      <c r="B30" s="151">
        <v>4739.0619237243591</v>
      </c>
      <c r="C30" s="151">
        <v>4633.6833753268911</v>
      </c>
      <c r="D30" s="151">
        <v>4584.5415789999988</v>
      </c>
      <c r="E30" s="151">
        <v>4417.0206223999994</v>
      </c>
      <c r="F30" s="151">
        <v>4724.5964696847814</v>
      </c>
      <c r="G30" s="151">
        <f>+'[1]Podklady RZ'!N52</f>
        <v>4462.2034389999999</v>
      </c>
      <c r="H30" s="151">
        <f t="shared" si="4"/>
        <v>-262.39303068478148</v>
      </c>
      <c r="I30" s="205">
        <f t="shared" si="5"/>
        <v>-5.553765964319235E-2</v>
      </c>
    </row>
    <row r="31" spans="1:17">
      <c r="A31" s="160" t="s">
        <v>248</v>
      </c>
      <c r="B31" s="151">
        <v>2745.779348</v>
      </c>
      <c r="C31" s="151">
        <v>2604.0657680000004</v>
      </c>
      <c r="D31" s="151">
        <v>2554.2391044000005</v>
      </c>
      <c r="E31" s="151">
        <v>2463.2868278000001</v>
      </c>
      <c r="F31" s="151">
        <v>2637.5649979999998</v>
      </c>
      <c r="G31" s="151">
        <f>+'[1]Podklady RZ'!N53</f>
        <v>2376.822173999999</v>
      </c>
      <c r="H31" s="151">
        <f t="shared" si="4"/>
        <v>-260.74282400000084</v>
      </c>
      <c r="I31" s="205">
        <f t="shared" si="5"/>
        <v>-9.8857402262206073E-2</v>
      </c>
    </row>
    <row r="32" spans="1:17">
      <c r="A32" s="160" t="s">
        <v>249</v>
      </c>
      <c r="B32" s="151">
        <v>33398.786090880298</v>
      </c>
      <c r="C32" s="151">
        <v>32381.484806000004</v>
      </c>
      <c r="D32" s="151">
        <v>30852.073469800005</v>
      </c>
      <c r="E32" s="151">
        <v>30371.757801200001</v>
      </c>
      <c r="F32" s="151">
        <v>32270.637246000002</v>
      </c>
      <c r="G32" s="151">
        <f>+'[1]Podklady RZ'!N54</f>
        <v>29706.169864000003</v>
      </c>
      <c r="H32" s="151">
        <f t="shared" si="4"/>
        <v>-2564.4673819999989</v>
      </c>
      <c r="I32" s="205">
        <f t="shared" si="5"/>
        <v>-7.9467516010018335E-2</v>
      </c>
    </row>
    <row r="33" spans="1:9">
      <c r="A33" s="160" t="s">
        <v>250</v>
      </c>
      <c r="B33" s="151">
        <v>7051.9067908995221</v>
      </c>
      <c r="C33" s="151">
        <v>6467.6665999999996</v>
      </c>
      <c r="D33" s="151">
        <v>6464.6489201999993</v>
      </c>
      <c r="E33" s="151">
        <v>6387.0466789999991</v>
      </c>
      <c r="F33" s="151">
        <v>6841.1455129999986</v>
      </c>
      <c r="G33" s="151">
        <f>+'[1]Podklady RZ'!N55</f>
        <v>6491.1227419999987</v>
      </c>
      <c r="H33" s="151">
        <f t="shared" si="4"/>
        <v>-350.02277099999992</v>
      </c>
      <c r="I33" s="205">
        <f t="shared" si="5"/>
        <v>-5.1164351106823158E-2</v>
      </c>
    </row>
    <row r="34" spans="1:9">
      <c r="A34" s="160" t="s">
        <v>251</v>
      </c>
      <c r="B34" s="151">
        <v>6608.686431987745</v>
      </c>
      <c r="C34" s="151">
        <v>6646.0677722905975</v>
      </c>
      <c r="D34" s="151">
        <v>6740.3847250000017</v>
      </c>
      <c r="E34" s="151">
        <v>6530.1886409999979</v>
      </c>
      <c r="F34" s="151">
        <v>7039.9847911509614</v>
      </c>
      <c r="G34" s="151">
        <f>+'[1]Podklady RZ'!N56</f>
        <v>6415.8807669999997</v>
      </c>
      <c r="H34" s="151">
        <f t="shared" si="4"/>
        <v>-624.10402415096178</v>
      </c>
      <c r="I34" s="205">
        <f t="shared" si="5"/>
        <v>-8.865133131188585E-2</v>
      </c>
    </row>
    <row r="35" spans="1:9">
      <c r="A35" s="160" t="s">
        <v>252</v>
      </c>
      <c r="B35" s="151">
        <v>6016.3371092569196</v>
      </c>
      <c r="C35" s="151">
        <v>5635.7049138582579</v>
      </c>
      <c r="D35" s="151">
        <v>5718.723336</v>
      </c>
      <c r="E35" s="151">
        <v>5655.1949490000006</v>
      </c>
      <c r="F35" s="151">
        <v>6069.4027978861277</v>
      </c>
      <c r="G35" s="151">
        <f>+'[1]Podklady RZ'!N57</f>
        <v>5612.5134689999986</v>
      </c>
      <c r="H35" s="151">
        <f t="shared" si="4"/>
        <v>-456.88932888612908</v>
      </c>
      <c r="I35" s="205">
        <f t="shared" si="5"/>
        <v>-7.5277476895297846E-2</v>
      </c>
    </row>
    <row r="36" spans="1:9">
      <c r="A36" s="160" t="s">
        <v>253</v>
      </c>
      <c r="B36" s="151">
        <v>30886.674551553966</v>
      </c>
      <c r="C36" s="151">
        <v>28289.1802804</v>
      </c>
      <c r="D36" s="151">
        <v>27676.837355608517</v>
      </c>
      <c r="E36" s="151">
        <v>26020.340783996478</v>
      </c>
      <c r="F36" s="151">
        <v>28125.833337874337</v>
      </c>
      <c r="G36" s="151">
        <f>+'[1]Podklady RZ'!N58</f>
        <v>25740.848744773306</v>
      </c>
      <c r="H36" s="151">
        <f t="shared" si="4"/>
        <v>-2384.9845931010314</v>
      </c>
      <c r="I36" s="205">
        <f t="shared" si="5"/>
        <v>-8.4796939683540073E-2</v>
      </c>
    </row>
    <row r="37" spans="1:9">
      <c r="A37" s="160" t="s">
        <v>254</v>
      </c>
      <c r="B37" s="151">
        <v>28157.995966999999</v>
      </c>
      <c r="C37" s="151">
        <v>27447.002448000003</v>
      </c>
      <c r="D37" s="151">
        <v>30302.920326000003</v>
      </c>
      <c r="E37" s="151">
        <v>30482.399668999995</v>
      </c>
      <c r="F37" s="151">
        <v>32490.226664000002</v>
      </c>
      <c r="G37" s="151">
        <f>+'[1]Podklady RZ'!N59</f>
        <v>30478.372729000002</v>
      </c>
      <c r="H37" s="151">
        <f t="shared" si="4"/>
        <v>-2011.8539349999992</v>
      </c>
      <c r="I37" s="205">
        <f t="shared" si="5"/>
        <v>-6.1921819007473511E-2</v>
      </c>
    </row>
    <row r="38" spans="1:9">
      <c r="A38" s="160" t="s">
        <v>255</v>
      </c>
      <c r="B38" s="151">
        <v>8231.2978581999996</v>
      </c>
      <c r="C38" s="151">
        <v>7728.171026</v>
      </c>
      <c r="D38" s="151">
        <v>7765.8730793999985</v>
      </c>
      <c r="E38" s="151">
        <v>7531.1890500000009</v>
      </c>
      <c r="F38" s="151">
        <v>7590.8567370000001</v>
      </c>
      <c r="G38" s="151">
        <f>+'[1]Podklady RZ'!N60</f>
        <v>7235.7823440000011</v>
      </c>
      <c r="H38" s="151">
        <f t="shared" si="4"/>
        <v>-355.07439299999896</v>
      </c>
      <c r="I38" s="205">
        <f t="shared" si="5"/>
        <v>-4.6776589955816905E-2</v>
      </c>
    </row>
    <row r="39" spans="1:9" s="69" customFormat="1" ht="11.25">
      <c r="I39" s="7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4CB0-52E1-4038-8B97-B7260DA3BB89}">
  <sheetPr>
    <tabColor rgb="FFFFFF00"/>
  </sheetPr>
  <dimension ref="A1:S39"/>
  <sheetViews>
    <sheetView showGridLines="0" view="pageBreakPreview" zoomScaleNormal="70" zoomScaleSheetLayoutView="100" workbookViewId="0">
      <selection activeCell="H3" sqref="H3:I3"/>
    </sheetView>
  </sheetViews>
  <sheetFormatPr defaultColWidth="9.140625" defaultRowHeight="12"/>
  <cols>
    <col min="1" max="1" width="24" style="61" customWidth="1"/>
    <col min="2" max="9" width="10.7109375" style="61" customWidth="1"/>
    <col min="10" max="10" width="1.28515625" style="61" customWidth="1"/>
    <col min="11" max="11" width="21" style="61" customWidth="1"/>
    <col min="12" max="13" width="8.28515625" style="61" customWidth="1"/>
    <col min="14" max="14" width="9.28515625" style="61" customWidth="1"/>
    <col min="15" max="15" width="7.85546875" style="61" customWidth="1"/>
    <col min="16" max="18" width="8.5703125" style="61" customWidth="1"/>
    <col min="19" max="19" width="10.42578125" style="61" customWidth="1"/>
    <col min="20" max="20" width="10" style="61" customWidth="1"/>
    <col min="21" max="21" width="11.42578125" style="61" bestFit="1" customWidth="1"/>
    <col min="22" max="16384" width="9.140625" style="61"/>
  </cols>
  <sheetData>
    <row r="1" spans="1:19" s="68" customFormat="1" ht="18">
      <c r="A1" s="195" t="s">
        <v>365</v>
      </c>
      <c r="B1" s="66"/>
      <c r="C1" s="66"/>
      <c r="D1" s="66"/>
      <c r="E1" s="66"/>
      <c r="F1" s="66"/>
      <c r="G1" s="66"/>
      <c r="H1" s="66"/>
      <c r="I1" s="66"/>
      <c r="J1" s="66"/>
      <c r="K1" s="13"/>
      <c r="L1" s="197" t="str">
        <f>'3'!N1</f>
        <v>2022</v>
      </c>
      <c r="N1" s="66"/>
      <c r="P1" s="66"/>
      <c r="Q1" s="66"/>
    </row>
    <row r="2" spans="1:19" ht="6" customHeight="1">
      <c r="A2" s="7"/>
      <c r="B2" s="7"/>
      <c r="C2" s="7"/>
      <c r="D2" s="7"/>
      <c r="E2" s="7"/>
      <c r="F2" s="7"/>
      <c r="G2" s="7"/>
      <c r="H2" s="7"/>
      <c r="I2" s="7"/>
      <c r="J2" s="7"/>
      <c r="K2" s="7"/>
      <c r="L2" s="7"/>
      <c r="M2" s="7"/>
      <c r="N2" s="7"/>
      <c r="O2" s="7"/>
      <c r="P2" s="7"/>
      <c r="Q2" s="7"/>
      <c r="R2" s="7"/>
      <c r="S2" s="7"/>
    </row>
    <row r="3" spans="1:19" ht="28.15" customHeight="1">
      <c r="A3" s="203"/>
      <c r="B3" s="129">
        <v>2017</v>
      </c>
      <c r="C3" s="129">
        <v>2018</v>
      </c>
      <c r="D3" s="129">
        <v>2019</v>
      </c>
      <c r="E3" s="129">
        <v>2020</v>
      </c>
      <c r="F3" s="129">
        <v>2021</v>
      </c>
      <c r="G3" s="129">
        <v>2022</v>
      </c>
      <c r="H3" s="170" t="s">
        <v>362</v>
      </c>
      <c r="I3" s="170" t="s">
        <v>363</v>
      </c>
    </row>
    <row r="4" spans="1:19">
      <c r="A4" s="204" t="s">
        <v>223</v>
      </c>
      <c r="B4" s="154">
        <f>SUM(B5:B20)</f>
        <v>94312.785270886554</v>
      </c>
      <c r="C4" s="154">
        <f>SUM(C5:C20)</f>
        <v>89034.213378447108</v>
      </c>
      <c r="D4" s="154">
        <f t="shared" ref="D4:G4" si="0">SUM(D5:D20)</f>
        <v>87767.066018864542</v>
      </c>
      <c r="E4" s="154">
        <f t="shared" si="0"/>
        <v>85928.496249231335</v>
      </c>
      <c r="F4" s="154">
        <f t="shared" si="0"/>
        <v>92490.600622973681</v>
      </c>
      <c r="G4" s="154">
        <f t="shared" si="0"/>
        <v>82069.988651370804</v>
      </c>
      <c r="H4" s="154">
        <f>+G4-F4</f>
        <v>-10420.611971602877</v>
      </c>
      <c r="I4" s="166">
        <f>+G4/F4-1</f>
        <v>-0.1126667131731709</v>
      </c>
    </row>
    <row r="5" spans="1:19">
      <c r="A5" s="160" t="s">
        <v>227</v>
      </c>
      <c r="B5" s="151">
        <v>6082.1881520000006</v>
      </c>
      <c r="C5" s="151">
        <v>5759.4469509999999</v>
      </c>
      <c r="D5" s="151">
        <v>6498.6989109999995</v>
      </c>
      <c r="E5" s="151">
        <v>7593.0430720000013</v>
      </c>
      <c r="F5" s="151">
        <v>8742.8741979999995</v>
      </c>
      <c r="G5" s="151">
        <f>+'[1]Podklady RZ'!N89</f>
        <v>7555.0688139999993</v>
      </c>
      <c r="H5" s="151">
        <f t="shared" ref="H5:H20" si="1">+G5-F5</f>
        <v>-1187.8053840000002</v>
      </c>
      <c r="I5" s="205">
        <f t="shared" ref="I5:I20" si="2">+G5/F5-1</f>
        <v>-0.13585982791239526</v>
      </c>
      <c r="K5" s="91"/>
    </row>
    <row r="6" spans="1:19">
      <c r="A6" s="160" t="s">
        <v>228</v>
      </c>
      <c r="B6" s="151">
        <v>494.420458</v>
      </c>
      <c r="C6" s="151">
        <v>515.05650099999991</v>
      </c>
      <c r="D6" s="151">
        <v>515.11789899999997</v>
      </c>
      <c r="E6" s="151">
        <v>542.07335599999999</v>
      </c>
      <c r="F6" s="151">
        <v>583.69086000000004</v>
      </c>
      <c r="G6" s="151">
        <f>+'[1]Podklady RZ'!N90</f>
        <v>602.507068</v>
      </c>
      <c r="H6" s="151">
        <f t="shared" si="1"/>
        <v>18.816207999999961</v>
      </c>
      <c r="I6" s="205">
        <f t="shared" si="2"/>
        <v>3.2236598668000216E-2</v>
      </c>
    </row>
    <row r="7" spans="1:19">
      <c r="A7" s="160" t="s">
        <v>229</v>
      </c>
      <c r="B7" s="151">
        <v>13369.976953000003</v>
      </c>
      <c r="C7" s="151">
        <v>11279.011147000001</v>
      </c>
      <c r="D7" s="151">
        <v>9965.4769489999999</v>
      </c>
      <c r="E7" s="151">
        <v>9169.2607190000017</v>
      </c>
      <c r="F7" s="151">
        <v>9782.3584300000002</v>
      </c>
      <c r="G7" s="151">
        <f>+'[1]Podklady RZ'!N91</f>
        <v>8294.1827270000013</v>
      </c>
      <c r="H7" s="151">
        <f t="shared" si="1"/>
        <v>-1488.175702999999</v>
      </c>
      <c r="I7" s="205">
        <f t="shared" si="2"/>
        <v>-0.15212851927773807</v>
      </c>
      <c r="K7" s="91"/>
    </row>
    <row r="8" spans="1:19">
      <c r="A8" s="160" t="s">
        <v>230</v>
      </c>
      <c r="B8" s="151">
        <v>8.8172249999999988</v>
      </c>
      <c r="C8" s="151">
        <v>11.94238</v>
      </c>
      <c r="D8" s="151">
        <v>13.437288999999998</v>
      </c>
      <c r="E8" s="151">
        <v>8.7761449999999996</v>
      </c>
      <c r="F8" s="151">
        <v>33.540629000000003</v>
      </c>
      <c r="G8" s="151">
        <f>+'[1]Podklady RZ'!N92</f>
        <v>55.921160999999998</v>
      </c>
      <c r="H8" s="151">
        <f t="shared" si="1"/>
        <v>22.380531999999995</v>
      </c>
      <c r="I8" s="205">
        <f t="shared" si="2"/>
        <v>0.66726631751598919</v>
      </c>
    </row>
    <row r="9" spans="1:19">
      <c r="A9" s="160" t="s">
        <v>231</v>
      </c>
      <c r="B9" s="151">
        <v>75.622400000000013</v>
      </c>
      <c r="C9" s="151">
        <v>74.477722004811241</v>
      </c>
      <c r="D9" s="151">
        <v>69.087782000000004</v>
      </c>
      <c r="E9" s="151">
        <v>89.888940000000019</v>
      </c>
      <c r="F9" s="151">
        <v>96.896519999999981</v>
      </c>
      <c r="G9" s="151">
        <f>+'[1]Podklady RZ'!N93</f>
        <v>76.140578999999988</v>
      </c>
      <c r="H9" s="151">
        <f t="shared" si="1"/>
        <v>-20.755940999999993</v>
      </c>
      <c r="I9" s="205">
        <f t="shared" si="2"/>
        <v>-0.21420729041662179</v>
      </c>
    </row>
    <row r="10" spans="1:19">
      <c r="A10" s="160" t="s">
        <v>232</v>
      </c>
      <c r="B10" s="151">
        <v>0.41697000000000001</v>
      </c>
      <c r="C10" s="151">
        <v>0.86835000000000007</v>
      </c>
      <c r="D10" s="151">
        <v>0.461175</v>
      </c>
      <c r="E10" s="151">
        <v>0.51271900000000004</v>
      </c>
      <c r="F10" s="151">
        <v>0.57555199999999995</v>
      </c>
      <c r="G10" s="151">
        <f>+'[1]Podklady RZ'!N94</f>
        <v>0.64000999999999997</v>
      </c>
      <c r="H10" s="151">
        <f t="shared" si="1"/>
        <v>6.4458000000000015E-2</v>
      </c>
      <c r="I10" s="205">
        <f t="shared" si="2"/>
        <v>0.11199335594351156</v>
      </c>
    </row>
    <row r="11" spans="1:19">
      <c r="A11" s="160" t="s">
        <v>233</v>
      </c>
      <c r="B11" s="151">
        <v>42615.24324299999</v>
      </c>
      <c r="C11" s="151">
        <v>40940.746041000006</v>
      </c>
      <c r="D11" s="151">
        <v>40138.300992000004</v>
      </c>
      <c r="E11" s="151">
        <v>37446.912076000001</v>
      </c>
      <c r="F11" s="151">
        <v>39422.567125999994</v>
      </c>
      <c r="G11" s="151">
        <f>+'[1]Podklady RZ'!N95</f>
        <v>36311.508709000002</v>
      </c>
      <c r="H11" s="151">
        <f t="shared" si="1"/>
        <v>-3111.0584169999929</v>
      </c>
      <c r="I11" s="205">
        <f t="shared" si="2"/>
        <v>-7.8915673021917043E-2</v>
      </c>
      <c r="K11" s="91"/>
    </row>
    <row r="12" spans="1:19">
      <c r="A12" s="160" t="s">
        <v>234</v>
      </c>
      <c r="B12" s="151">
        <v>247.82925</v>
      </c>
      <c r="C12" s="151">
        <v>236.42644000000001</v>
      </c>
      <c r="D12" s="151">
        <v>233.99844000000002</v>
      </c>
      <c r="E12" s="151">
        <v>199.05996999999996</v>
      </c>
      <c r="F12" s="151">
        <v>210.97212999999999</v>
      </c>
      <c r="G12" s="151">
        <f>+'[1]Podklady RZ'!N96</f>
        <v>233.85993999999999</v>
      </c>
      <c r="H12" s="151">
        <f t="shared" si="1"/>
        <v>22.887810000000002</v>
      </c>
      <c r="I12" s="205">
        <f t="shared" si="2"/>
        <v>0.10848736276208615</v>
      </c>
    </row>
    <row r="13" spans="1:19">
      <c r="A13" s="160" t="s">
        <v>235</v>
      </c>
      <c r="B13" s="151">
        <v>0.40596099999999996</v>
      </c>
      <c r="C13" s="151">
        <v>0.64134000000000002</v>
      </c>
      <c r="D13" s="151">
        <v>0.238009</v>
      </c>
      <c r="E13" s="151">
        <v>0.12214000000000001</v>
      </c>
      <c r="F13" s="151">
        <v>9.0999999999999998E-2</v>
      </c>
      <c r="G13" s="151">
        <f>+'[1]Podklady RZ'!N97</f>
        <v>0</v>
      </c>
      <c r="H13" s="151">
        <f t="shared" si="1"/>
        <v>-9.0999999999999998E-2</v>
      </c>
      <c r="I13" s="205">
        <f t="shared" si="2"/>
        <v>-1</v>
      </c>
    </row>
    <row r="14" spans="1:19">
      <c r="A14" s="160" t="s">
        <v>236</v>
      </c>
      <c r="B14" s="151">
        <v>944.20139999999992</v>
      </c>
      <c r="C14" s="151">
        <v>1055.1701639999999</v>
      </c>
      <c r="D14" s="151">
        <v>978.3297</v>
      </c>
      <c r="E14" s="151">
        <v>969.92695300000014</v>
      </c>
      <c r="F14" s="151">
        <v>874.05880999999988</v>
      </c>
      <c r="G14" s="151">
        <f>+'[1]Podklady RZ'!N98</f>
        <v>822.513687</v>
      </c>
      <c r="H14" s="151">
        <f t="shared" si="1"/>
        <v>-51.545122999999876</v>
      </c>
      <c r="I14" s="205">
        <f t="shared" si="2"/>
        <v>-5.897214513517679E-2</v>
      </c>
    </row>
    <row r="15" spans="1:19">
      <c r="A15" s="160" t="s">
        <v>237</v>
      </c>
      <c r="B15" s="151">
        <v>155.97668299999998</v>
      </c>
      <c r="C15" s="151">
        <v>108.60781300000001</v>
      </c>
      <c r="D15" s="151">
        <v>89.595888000000002</v>
      </c>
      <c r="E15" s="151">
        <v>93.012365999999986</v>
      </c>
      <c r="F15" s="151">
        <v>98.88839999999999</v>
      </c>
      <c r="G15" s="151">
        <f>+'[1]Podklady RZ'!N99</f>
        <v>55.506991999999997</v>
      </c>
      <c r="H15" s="151">
        <f t="shared" si="1"/>
        <v>-43.381407999999993</v>
      </c>
      <c r="I15" s="205">
        <f t="shared" si="2"/>
        <v>-0.43869056431290221</v>
      </c>
    </row>
    <row r="16" spans="1:19">
      <c r="A16" s="160" t="s">
        <v>238</v>
      </c>
      <c r="B16" s="151">
        <v>2925.7496345782056</v>
      </c>
      <c r="C16" s="151">
        <v>2872.8598033009525</v>
      </c>
      <c r="D16" s="151">
        <v>2824.1075858742774</v>
      </c>
      <c r="E16" s="151">
        <v>3027.4604307136306</v>
      </c>
      <c r="F16" s="151">
        <v>2892.1987718721552</v>
      </c>
      <c r="G16" s="151">
        <f>+'[1]Podklady RZ'!N100</f>
        <v>2572.5676131848481</v>
      </c>
      <c r="H16" s="151">
        <f t="shared" si="1"/>
        <v>-319.63115868730711</v>
      </c>
      <c r="I16" s="205">
        <f t="shared" si="2"/>
        <v>-0.11051493479488828</v>
      </c>
    </row>
    <row r="17" spans="1:16">
      <c r="A17" s="160" t="s">
        <v>239</v>
      </c>
      <c r="B17" s="151">
        <v>3974.3239709999998</v>
      </c>
      <c r="C17" s="151">
        <v>4026.0788820000007</v>
      </c>
      <c r="D17" s="151">
        <v>3938.267726</v>
      </c>
      <c r="E17" s="151">
        <v>3422.7796839999996</v>
      </c>
      <c r="F17" s="151">
        <v>3974.789319</v>
      </c>
      <c r="G17" s="151">
        <f>+'[1]Podklady RZ'!N101</f>
        <v>3309.2136540000001</v>
      </c>
      <c r="H17" s="151">
        <f t="shared" si="1"/>
        <v>-665.57566499999984</v>
      </c>
      <c r="I17" s="205">
        <f t="shared" si="2"/>
        <v>-0.16744929393325658</v>
      </c>
    </row>
    <row r="18" spans="1:16">
      <c r="A18" s="160" t="s">
        <v>240</v>
      </c>
      <c r="B18" s="151">
        <v>0</v>
      </c>
      <c r="C18" s="151">
        <v>0</v>
      </c>
      <c r="D18" s="151">
        <v>0</v>
      </c>
      <c r="E18" s="151">
        <v>0</v>
      </c>
      <c r="F18" s="151">
        <v>0</v>
      </c>
      <c r="G18" s="151">
        <f>+'[1]Podklady RZ'!N102</f>
        <v>0</v>
      </c>
      <c r="H18" s="151">
        <f t="shared" si="1"/>
        <v>0</v>
      </c>
      <c r="I18" s="205">
        <v>0</v>
      </c>
    </row>
    <row r="19" spans="1:16">
      <c r="A19" s="160" t="s">
        <v>241</v>
      </c>
      <c r="B19" s="151">
        <v>328.58276000000001</v>
      </c>
      <c r="C19" s="151">
        <v>90.904353999999998</v>
      </c>
      <c r="D19" s="151">
        <v>96.114485999999999</v>
      </c>
      <c r="E19" s="151">
        <v>134.94146599999999</v>
      </c>
      <c r="F19" s="151">
        <v>289.916651</v>
      </c>
      <c r="G19" s="151">
        <f>+'[1]Podklady RZ'!N103</f>
        <v>573.27625200000011</v>
      </c>
      <c r="H19" s="151">
        <f t="shared" si="1"/>
        <v>283.35960100000011</v>
      </c>
      <c r="I19" s="205">
        <f t="shared" si="2"/>
        <v>0.97738298239379184</v>
      </c>
    </row>
    <row r="20" spans="1:16">
      <c r="A20" s="160" t="s">
        <v>242</v>
      </c>
      <c r="B20" s="151">
        <v>23089.030210308334</v>
      </c>
      <c r="C20" s="151">
        <v>22061.975490141325</v>
      </c>
      <c r="D20" s="151">
        <v>22405.833186990254</v>
      </c>
      <c r="E20" s="151">
        <v>23230.726212517697</v>
      </c>
      <c r="F20" s="151">
        <v>25487.182226101522</v>
      </c>
      <c r="G20" s="151">
        <f>+'[1]Podklady RZ'!N104</f>
        <v>21607.081445185948</v>
      </c>
      <c r="H20" s="151">
        <f t="shared" si="1"/>
        <v>-3880.1007809155744</v>
      </c>
      <c r="I20" s="205">
        <f t="shared" si="2"/>
        <v>-0.15223733822336583</v>
      </c>
    </row>
    <row r="21" spans="1:16" s="69" customFormat="1" ht="11.25">
      <c r="A21" s="152"/>
      <c r="B21" s="4"/>
      <c r="C21" s="4"/>
      <c r="D21" s="4"/>
      <c r="E21" s="4"/>
      <c r="F21" s="4"/>
      <c r="G21" s="4"/>
      <c r="I21" s="79"/>
    </row>
    <row r="22" spans="1:16" s="69" customFormat="1">
      <c r="A22" s="65"/>
      <c r="B22" s="4"/>
      <c r="C22" s="4"/>
      <c r="D22" s="4"/>
      <c r="E22" s="4"/>
      <c r="F22" s="4"/>
      <c r="G22" s="4"/>
      <c r="H22" s="61"/>
      <c r="I22" s="61"/>
      <c r="J22" s="61"/>
      <c r="K22" s="61"/>
      <c r="L22" s="61"/>
      <c r="M22" s="61"/>
      <c r="N22" s="61"/>
      <c r="O22" s="61"/>
      <c r="P22" s="61"/>
    </row>
    <row r="23" spans="1:16" ht="28.15" customHeight="1">
      <c r="A23" s="203"/>
      <c r="B23" s="129">
        <v>2017</v>
      </c>
      <c r="C23" s="129">
        <v>2018</v>
      </c>
      <c r="D23" s="129">
        <v>2019</v>
      </c>
      <c r="E23" s="129">
        <v>2020</v>
      </c>
      <c r="F23" s="129">
        <v>2021</v>
      </c>
      <c r="G23" s="129">
        <v>2022</v>
      </c>
      <c r="H23" s="170" t="s">
        <v>362</v>
      </c>
      <c r="I23" s="170" t="s">
        <v>363</v>
      </c>
      <c r="J23" s="8"/>
      <c r="K23" s="8"/>
    </row>
    <row r="24" spans="1:16">
      <c r="A24" s="204" t="s">
        <v>223</v>
      </c>
      <c r="B24" s="154">
        <f t="shared" ref="B24:G24" si="3">SUM(B25:B38)</f>
        <v>94312.785270886525</v>
      </c>
      <c r="C24" s="154">
        <f t="shared" si="3"/>
        <v>89034.213378447093</v>
      </c>
      <c r="D24" s="154">
        <f t="shared" si="3"/>
        <v>87767.066018864542</v>
      </c>
      <c r="E24" s="154">
        <f t="shared" si="3"/>
        <v>85928.496249231335</v>
      </c>
      <c r="F24" s="154">
        <f t="shared" si="3"/>
        <v>92490.600622973681</v>
      </c>
      <c r="G24" s="154">
        <f t="shared" si="3"/>
        <v>82069.991148370813</v>
      </c>
      <c r="H24" s="154">
        <f t="shared" ref="H24:H38" si="4">+G24-F24</f>
        <v>-10420.609474602868</v>
      </c>
      <c r="I24" s="166">
        <f t="shared" ref="I24:I38" si="5">+G24/F24-1</f>
        <v>-0.11266668617583286</v>
      </c>
      <c r="J24" s="8"/>
      <c r="K24" s="8"/>
    </row>
    <row r="25" spans="1:16">
      <c r="A25" s="160" t="s">
        <v>170</v>
      </c>
      <c r="B25" s="151">
        <v>5035.7732670000005</v>
      </c>
      <c r="C25" s="151">
        <v>4535.4341430000004</v>
      </c>
      <c r="D25" s="151">
        <v>4187.4446690000004</v>
      </c>
      <c r="E25" s="151">
        <v>4112.2357439999996</v>
      </c>
      <c r="F25" s="151">
        <v>4544.3559799999994</v>
      </c>
      <c r="G25" s="151">
        <f>+'[1]Podklady RZ'!N112</f>
        <v>3793.0989599999998</v>
      </c>
      <c r="H25" s="151">
        <f t="shared" si="4"/>
        <v>-751.25701999999956</v>
      </c>
      <c r="I25" s="205">
        <f t="shared" si="5"/>
        <v>-0.16531649881882704</v>
      </c>
    </row>
    <row r="26" spans="1:16">
      <c r="A26" s="160" t="s">
        <v>244</v>
      </c>
      <c r="B26" s="151">
        <v>5365.7857569999996</v>
      </c>
      <c r="C26" s="151">
        <v>5054.818237999998</v>
      </c>
      <c r="D26" s="151">
        <v>5010.7577390000006</v>
      </c>
      <c r="E26" s="151">
        <v>4954.4136230000004</v>
      </c>
      <c r="F26" s="151">
        <v>5133.450793</v>
      </c>
      <c r="G26" s="151">
        <f>+'[1]Podklady RZ'!N113</f>
        <v>4658.3249020000003</v>
      </c>
      <c r="H26" s="151">
        <f t="shared" si="4"/>
        <v>-475.12589099999968</v>
      </c>
      <c r="I26" s="205">
        <f t="shared" si="5"/>
        <v>-9.255487393545947E-2</v>
      </c>
    </row>
    <row r="27" spans="1:16">
      <c r="A27" s="160" t="s">
        <v>245</v>
      </c>
      <c r="B27" s="151">
        <v>5808.8513171000004</v>
      </c>
      <c r="C27" s="151">
        <v>5522.9487464366848</v>
      </c>
      <c r="D27" s="151">
        <v>5341.6038645999997</v>
      </c>
      <c r="E27" s="151">
        <v>5413.6417510000001</v>
      </c>
      <c r="F27" s="151">
        <v>5787.7706600020001</v>
      </c>
      <c r="G27" s="151">
        <f>+'[1]Podklady RZ'!N114</f>
        <v>5176.31891</v>
      </c>
      <c r="H27" s="151">
        <f t="shared" si="4"/>
        <v>-611.45175000200015</v>
      </c>
      <c r="I27" s="205">
        <f t="shared" si="5"/>
        <v>-0.10564546971904187</v>
      </c>
    </row>
    <row r="28" spans="1:16">
      <c r="A28" s="160" t="s">
        <v>246</v>
      </c>
      <c r="B28" s="151">
        <v>4116.5819353519992</v>
      </c>
      <c r="C28" s="151">
        <v>3856.9742140000003</v>
      </c>
      <c r="D28" s="151">
        <v>3445.3875140000009</v>
      </c>
      <c r="E28" s="151">
        <v>3172.5281955246533</v>
      </c>
      <c r="F28" s="151">
        <v>3503.6498660000002</v>
      </c>
      <c r="G28" s="151">
        <f>+'[1]Podklady RZ'!N115</f>
        <v>3258.3393830000005</v>
      </c>
      <c r="H28" s="151">
        <f t="shared" si="4"/>
        <v>-245.31048299999975</v>
      </c>
      <c r="I28" s="205">
        <f t="shared" si="5"/>
        <v>-7.0015695740756945E-2</v>
      </c>
    </row>
    <row r="29" spans="1:16">
      <c r="A29" s="160" t="s">
        <v>174</v>
      </c>
      <c r="B29" s="151">
        <v>1572.9268699999996</v>
      </c>
      <c r="C29" s="151">
        <v>1462.7201804000003</v>
      </c>
      <c r="D29" s="151">
        <v>1510.3130888000001</v>
      </c>
      <c r="E29" s="151">
        <v>1544.9439206</v>
      </c>
      <c r="F29" s="151">
        <v>1746.7833009999997</v>
      </c>
      <c r="G29" s="151">
        <f>+'[1]Podklady RZ'!N116</f>
        <v>1538.6170420000001</v>
      </c>
      <c r="H29" s="151">
        <f t="shared" si="4"/>
        <v>-208.16625899999963</v>
      </c>
      <c r="I29" s="205">
        <f t="shared" si="5"/>
        <v>-0.11917119821378441</v>
      </c>
    </row>
    <row r="30" spans="1:16">
      <c r="A30" s="160" t="s">
        <v>247</v>
      </c>
      <c r="B30" s="151">
        <v>3085.2212917243592</v>
      </c>
      <c r="C30" s="151">
        <v>2983.9337443268923</v>
      </c>
      <c r="D30" s="151">
        <v>2983.0354449999995</v>
      </c>
      <c r="E30" s="151">
        <v>2888.4898429999998</v>
      </c>
      <c r="F30" s="151">
        <v>3086.6613696847808</v>
      </c>
      <c r="G30" s="151">
        <f>+'[1]Podklady RZ'!N117</f>
        <v>2836.8184899999997</v>
      </c>
      <c r="H30" s="151">
        <f t="shared" si="4"/>
        <v>-249.84287968478111</v>
      </c>
      <c r="I30" s="205">
        <f t="shared" si="5"/>
        <v>-8.0942756513098124E-2</v>
      </c>
    </row>
    <row r="31" spans="1:16">
      <c r="A31" s="160" t="s">
        <v>248</v>
      </c>
      <c r="B31" s="151">
        <v>2309.2863910000001</v>
      </c>
      <c r="C31" s="151">
        <v>2150.4273548468491</v>
      </c>
      <c r="D31" s="151">
        <v>2145.232408102821</v>
      </c>
      <c r="E31" s="151">
        <v>2053.263090073181</v>
      </c>
      <c r="F31" s="151">
        <v>2233.1832075350185</v>
      </c>
      <c r="G31" s="151">
        <f>+'[1]Podklady RZ'!N118</f>
        <v>1952.4164360100374</v>
      </c>
      <c r="H31" s="151">
        <f t="shared" si="4"/>
        <v>-280.7667715249811</v>
      </c>
      <c r="I31" s="205">
        <f t="shared" si="5"/>
        <v>-0.12572491615450154</v>
      </c>
    </row>
    <row r="32" spans="1:16">
      <c r="A32" s="160" t="s">
        <v>249</v>
      </c>
      <c r="B32" s="151">
        <v>16589.356476000001</v>
      </c>
      <c r="C32" s="151">
        <v>15533.736993</v>
      </c>
      <c r="D32" s="151">
        <v>15065.649812400001</v>
      </c>
      <c r="E32" s="151">
        <v>14829.813361000002</v>
      </c>
      <c r="F32" s="151">
        <v>16076.346756999999</v>
      </c>
      <c r="G32" s="151">
        <f>+'[1]Podklady RZ'!N119</f>
        <v>13999.58721</v>
      </c>
      <c r="H32" s="151">
        <f t="shared" si="4"/>
        <v>-2076.7595469999997</v>
      </c>
      <c r="I32" s="205">
        <f t="shared" si="5"/>
        <v>-0.12918106199069956</v>
      </c>
    </row>
    <row r="33" spans="1:9">
      <c r="A33" s="160" t="s">
        <v>250</v>
      </c>
      <c r="B33" s="151">
        <v>3597.3100290000002</v>
      </c>
      <c r="C33" s="151">
        <v>3314.4136369999997</v>
      </c>
      <c r="D33" s="151">
        <v>3270.4735430000001</v>
      </c>
      <c r="E33" s="151">
        <v>3331.0254999999997</v>
      </c>
      <c r="F33" s="151">
        <v>3553.9571150000006</v>
      </c>
      <c r="G33" s="151">
        <f>+'[1]Podklady RZ'!N120</f>
        <v>3152.5012489999999</v>
      </c>
      <c r="H33" s="151">
        <f t="shared" si="4"/>
        <v>-401.4558660000007</v>
      </c>
      <c r="I33" s="205">
        <f t="shared" si="5"/>
        <v>-0.11296024487903833</v>
      </c>
    </row>
    <row r="34" spans="1:9">
      <c r="A34" s="160" t="s">
        <v>251</v>
      </c>
      <c r="B34" s="151">
        <v>4382.4026414778182</v>
      </c>
      <c r="C34" s="151">
        <v>4086.2227586551894</v>
      </c>
      <c r="D34" s="151">
        <v>4068.9708900000001</v>
      </c>
      <c r="E34" s="151">
        <v>3980.4604380000001</v>
      </c>
      <c r="F34" s="151">
        <v>4406.2077845581935</v>
      </c>
      <c r="G34" s="151">
        <f>+'[1]Podklady RZ'!N121</f>
        <v>3902.6815980000015</v>
      </c>
      <c r="H34" s="151">
        <f t="shared" si="4"/>
        <v>-503.52618655819197</v>
      </c>
      <c r="I34" s="205">
        <f t="shared" si="5"/>
        <v>-0.11427654145653965</v>
      </c>
    </row>
    <row r="35" spans="1:9">
      <c r="A35" s="160" t="s">
        <v>252</v>
      </c>
      <c r="B35" s="151">
        <v>4411.6453900000006</v>
      </c>
      <c r="C35" s="151">
        <v>4077.4876437139683</v>
      </c>
      <c r="D35" s="151">
        <v>4076.0866079999996</v>
      </c>
      <c r="E35" s="151">
        <v>3969.1197830000001</v>
      </c>
      <c r="F35" s="151">
        <v>4366.3763909999998</v>
      </c>
      <c r="G35" s="151">
        <f>+'[1]Podklady RZ'!N122</f>
        <v>3908.2913809999995</v>
      </c>
      <c r="H35" s="151">
        <f t="shared" si="4"/>
        <v>-458.08501000000024</v>
      </c>
      <c r="I35" s="205">
        <f t="shared" si="5"/>
        <v>-0.10491193817926636</v>
      </c>
    </row>
    <row r="36" spans="1:9">
      <c r="A36" s="160" t="s">
        <v>253</v>
      </c>
      <c r="B36" s="151">
        <v>20876.99143223236</v>
      </c>
      <c r="C36" s="151">
        <v>20229.221004000003</v>
      </c>
      <c r="D36" s="151">
        <v>20302.084503999999</v>
      </c>
      <c r="E36" s="151">
        <v>19644.215095000003</v>
      </c>
      <c r="F36" s="151">
        <v>21209.027752999998</v>
      </c>
      <c r="G36" s="151">
        <f>+'[1]Podklady RZ'!N123</f>
        <v>18709.773656000005</v>
      </c>
      <c r="H36" s="151">
        <f t="shared" si="4"/>
        <v>-2499.2540969999936</v>
      </c>
      <c r="I36" s="205">
        <f t="shared" si="5"/>
        <v>-0.1178391638742835</v>
      </c>
    </row>
    <row r="37" spans="1:9">
      <c r="A37" s="160" t="s">
        <v>254</v>
      </c>
      <c r="B37" s="151">
        <v>12877.490630999997</v>
      </c>
      <c r="C37" s="151">
        <v>12237.542879000001</v>
      </c>
      <c r="D37" s="151">
        <v>12339.010294</v>
      </c>
      <c r="E37" s="151">
        <v>12165.459374000002</v>
      </c>
      <c r="F37" s="151">
        <v>12750.343443</v>
      </c>
      <c r="G37" s="151">
        <f>+'[1]Podklady RZ'!N124</f>
        <v>11515.539673999998</v>
      </c>
      <c r="H37" s="151">
        <f t="shared" si="4"/>
        <v>-1234.8037690000019</v>
      </c>
      <c r="I37" s="205">
        <f t="shared" si="5"/>
        <v>-9.6844745752940109E-2</v>
      </c>
    </row>
    <row r="38" spans="1:9">
      <c r="A38" s="160" t="s">
        <v>255</v>
      </c>
      <c r="B38" s="151">
        <v>4283.1618419999995</v>
      </c>
      <c r="C38" s="151">
        <v>3988.3318420675123</v>
      </c>
      <c r="D38" s="151">
        <v>4021.0156389617123</v>
      </c>
      <c r="E38" s="151">
        <v>3868.8865310334882</v>
      </c>
      <c r="F38" s="151">
        <v>4092.4862021936874</v>
      </c>
      <c r="G38" s="151">
        <f>+'[1]Podklady RZ'!N125</f>
        <v>3667.6822573607628</v>
      </c>
      <c r="H38" s="151">
        <f t="shared" si="4"/>
        <v>-424.80394483292457</v>
      </c>
      <c r="I38" s="205">
        <f t="shared" si="5"/>
        <v>-0.10380094735694345</v>
      </c>
    </row>
    <row r="39" spans="1:9" s="69" customFormat="1" ht="11.25">
      <c r="I39" s="79"/>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R20"/>
  <sheetViews>
    <sheetView showGridLines="0" view="pageBreakPreview" zoomScale="85" zoomScaleNormal="145" zoomScaleSheetLayoutView="85" workbookViewId="0">
      <selection activeCell="N29" sqref="N29"/>
    </sheetView>
  </sheetViews>
  <sheetFormatPr defaultColWidth="9.140625" defaultRowHeight="12"/>
  <cols>
    <col min="1" max="1" width="32.140625" style="119" bestFit="1" customWidth="1"/>
    <col min="2" max="5" width="10.7109375" style="119" customWidth="1"/>
    <col min="6" max="6" width="11.42578125" style="119" bestFit="1" customWidth="1"/>
    <col min="7" max="9" width="9.140625" style="119"/>
    <col min="10" max="10" width="9.140625" style="119" customWidth="1"/>
    <col min="11" max="11" width="12.7109375" style="119" customWidth="1"/>
    <col min="12" max="12" width="9.7109375" style="119" customWidth="1"/>
    <col min="13" max="16384" width="9.140625" style="119"/>
  </cols>
  <sheetData>
    <row r="1" spans="1:15" ht="18">
      <c r="A1" s="196" t="s">
        <v>366</v>
      </c>
      <c r="K1" s="198" t="str">
        <f>'3'!N1</f>
        <v>2022</v>
      </c>
    </row>
    <row r="2" spans="1:15" ht="6" customHeight="1"/>
    <row r="3" spans="1:15" ht="36" customHeight="1">
      <c r="A3" s="133"/>
      <c r="B3" s="129">
        <v>2019</v>
      </c>
      <c r="C3" s="129">
        <v>2020</v>
      </c>
      <c r="D3" s="129">
        <v>2021</v>
      </c>
      <c r="E3" s="129">
        <v>2022</v>
      </c>
      <c r="F3" s="170" t="s">
        <v>362</v>
      </c>
      <c r="G3" s="170" t="s">
        <v>363</v>
      </c>
    </row>
    <row r="4" spans="1:15" ht="30" customHeight="1">
      <c r="A4" s="134" t="s">
        <v>300</v>
      </c>
      <c r="B4" s="154">
        <f>+SUM(B5:B120)</f>
        <v>79902.896610958618</v>
      </c>
      <c r="C4" s="154">
        <f>+SUM(C5:C12)</f>
        <v>77955.291218148384</v>
      </c>
      <c r="D4" s="154">
        <f>+SUM(D5:D12)</f>
        <v>84233.64504432019</v>
      </c>
      <c r="E4" s="154">
        <f>+SUM(E5:E12)</f>
        <v>74791.780682809927</v>
      </c>
      <c r="F4" s="154">
        <f>+E4-D4</f>
        <v>-9441.8643615102628</v>
      </c>
      <c r="G4" s="166">
        <f>+E4/D4-1</f>
        <v>-0.11209136630075012</v>
      </c>
      <c r="I4" s="121"/>
    </row>
    <row r="5" spans="1:15" ht="12" customHeight="1">
      <c r="A5" s="124" t="s">
        <v>301</v>
      </c>
      <c r="B5" s="206">
        <v>22189.096138399997</v>
      </c>
      <c r="C5" s="206">
        <v>20738.055958999998</v>
      </c>
      <c r="D5" s="206">
        <v>22045.395981684778</v>
      </c>
      <c r="E5" s="206">
        <f>+'7.1'!N8</f>
        <v>20452.860594999998</v>
      </c>
      <c r="F5" s="206">
        <f t="shared" ref="F5:F12" si="0">+E5-D5</f>
        <v>-1592.53538668478</v>
      </c>
      <c r="G5" s="205">
        <f t="shared" ref="G5:G12" si="1">+E5/D5-1</f>
        <v>-7.2238910473998774E-2</v>
      </c>
      <c r="I5" s="121"/>
    </row>
    <row r="6" spans="1:15" ht="12" customHeight="1">
      <c r="A6" s="124" t="s">
        <v>302</v>
      </c>
      <c r="B6" s="206">
        <v>2055.1222720000001</v>
      </c>
      <c r="C6" s="206">
        <v>2142.5060239999998</v>
      </c>
      <c r="D6" s="206">
        <v>2205.3126999999999</v>
      </c>
      <c r="E6" s="206">
        <f>+'7.1'!N9</f>
        <v>1738.8887020000002</v>
      </c>
      <c r="F6" s="206">
        <f t="shared" si="0"/>
        <v>-466.42399799999976</v>
      </c>
      <c r="G6" s="205">
        <f t="shared" si="1"/>
        <v>-0.21150016412638428</v>
      </c>
      <c r="I6" s="121"/>
    </row>
    <row r="7" spans="1:15" ht="12" customHeight="1">
      <c r="A7" s="124" t="s">
        <v>303</v>
      </c>
      <c r="B7" s="206">
        <v>690.67628300000001</v>
      </c>
      <c r="C7" s="206">
        <v>675.54300799999999</v>
      </c>
      <c r="D7" s="206">
        <v>741.31093800000008</v>
      </c>
      <c r="E7" s="206">
        <f>+'7.1'!N10</f>
        <v>598.38209699999993</v>
      </c>
      <c r="F7" s="206">
        <f t="shared" si="0"/>
        <v>-142.92884100000015</v>
      </c>
      <c r="G7" s="205">
        <f t="shared" si="1"/>
        <v>-0.19280552015812846</v>
      </c>
      <c r="I7" s="121"/>
    </row>
    <row r="8" spans="1:15" ht="12" customHeight="1">
      <c r="A8" s="124" t="s">
        <v>304</v>
      </c>
      <c r="B8" s="206">
        <v>402.19587200000001</v>
      </c>
      <c r="C8" s="206">
        <v>253.01849399999998</v>
      </c>
      <c r="D8" s="206">
        <v>233.22760200000002</v>
      </c>
      <c r="E8" s="206">
        <f>+'7.1'!N11</f>
        <v>206.56350200000003</v>
      </c>
      <c r="F8" s="206">
        <f t="shared" si="0"/>
        <v>-26.664099999999991</v>
      </c>
      <c r="G8" s="205">
        <f t="shared" si="1"/>
        <v>-0.11432651955148943</v>
      </c>
      <c r="I8" s="121"/>
    </row>
    <row r="9" spans="1:15" ht="12" customHeight="1">
      <c r="A9" s="124" t="s">
        <v>305</v>
      </c>
      <c r="B9" s="206">
        <v>313.62856055862159</v>
      </c>
      <c r="C9" s="206">
        <v>383.28756062371843</v>
      </c>
      <c r="D9" s="206">
        <v>423.58885207524719</v>
      </c>
      <c r="E9" s="206">
        <f>+'7.1'!N12</f>
        <v>388.42983980990601</v>
      </c>
      <c r="F9" s="206">
        <f t="shared" si="0"/>
        <v>-35.159012265341175</v>
      </c>
      <c r="G9" s="205">
        <f t="shared" si="1"/>
        <v>-8.3002685488747119E-2</v>
      </c>
      <c r="I9" s="121"/>
    </row>
    <row r="10" spans="1:15" ht="12" customHeight="1">
      <c r="A10" s="124" t="s">
        <v>306</v>
      </c>
      <c r="B10" s="206">
        <v>33848.785665968302</v>
      </c>
      <c r="C10" s="206">
        <v>33508.532210038909</v>
      </c>
      <c r="D10" s="206">
        <v>36775.313857560184</v>
      </c>
      <c r="E10" s="206">
        <f>+'7.1'!N13</f>
        <v>32288.978359000012</v>
      </c>
      <c r="F10" s="206">
        <f t="shared" si="0"/>
        <v>-4486.3354985601727</v>
      </c>
      <c r="G10" s="205">
        <f t="shared" si="1"/>
        <v>-0.12199312603930046</v>
      </c>
      <c r="I10" s="121"/>
    </row>
    <row r="11" spans="1:15" ht="12" customHeight="1">
      <c r="A11" s="124" t="s">
        <v>307</v>
      </c>
      <c r="B11" s="206">
        <v>18669.824002031695</v>
      </c>
      <c r="C11" s="206">
        <v>18657.963497485754</v>
      </c>
      <c r="D11" s="206">
        <v>20036.598336999992</v>
      </c>
      <c r="E11" s="206">
        <f>+'7.1'!N14</f>
        <v>17105.546163999999</v>
      </c>
      <c r="F11" s="206">
        <f t="shared" si="0"/>
        <v>-2931.0521729999928</v>
      </c>
      <c r="G11" s="205">
        <f t="shared" si="1"/>
        <v>-0.14628491941106847</v>
      </c>
      <c r="I11" s="121"/>
    </row>
    <row r="12" spans="1:15">
      <c r="A12" s="124" t="s">
        <v>240</v>
      </c>
      <c r="B12" s="151">
        <v>1733.5678169999996</v>
      </c>
      <c r="C12" s="151">
        <v>1596.3844650000001</v>
      </c>
      <c r="D12" s="151">
        <v>1772.896776</v>
      </c>
      <c r="E12" s="151">
        <f>+'7.1'!N15</f>
        <v>2012.1314239999997</v>
      </c>
      <c r="F12" s="151">
        <f t="shared" si="0"/>
        <v>239.23464799999965</v>
      </c>
      <c r="G12" s="205">
        <f t="shared" si="1"/>
        <v>0.13493997577217076</v>
      </c>
      <c r="I12" s="121"/>
    </row>
    <row r="13" spans="1:15" s="4" customFormat="1" ht="11.25">
      <c r="A13" s="4" t="s">
        <v>308</v>
      </c>
      <c r="F13" s="79"/>
      <c r="O13" s="3"/>
    </row>
    <row r="14" spans="1:15" ht="9.6" customHeight="1">
      <c r="A14" s="179"/>
    </row>
    <row r="19" spans="16:18">
      <c r="P19" s="120"/>
      <c r="Q19" s="120"/>
      <c r="R19" s="120"/>
    </row>
    <row r="20" spans="16:18">
      <c r="P20" s="120"/>
      <c r="Q20" s="120"/>
      <c r="R20" s="1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dimension ref="A1:I67"/>
  <sheetViews>
    <sheetView showGridLines="0" view="pageBreakPreview" zoomScaleNormal="100" zoomScaleSheetLayoutView="100" workbookViewId="0">
      <selection activeCell="K27" sqref="K27"/>
    </sheetView>
  </sheetViews>
  <sheetFormatPr defaultColWidth="9.140625" defaultRowHeight="12"/>
  <cols>
    <col min="1" max="9" width="11" style="7" customWidth="1"/>
    <col min="10" max="16384" width="9.140625" style="7"/>
  </cols>
  <sheetData>
    <row r="1" spans="1:9" s="70" customFormat="1" ht="20.25">
      <c r="A1" s="136" t="s">
        <v>200</v>
      </c>
    </row>
    <row r="2" spans="1:9" ht="6" customHeight="1"/>
    <row r="3" spans="1:9">
      <c r="A3" s="259" t="s">
        <v>371</v>
      </c>
      <c r="B3" s="259"/>
      <c r="C3" s="259"/>
      <c r="D3" s="259"/>
      <c r="E3" s="259"/>
      <c r="F3" s="259"/>
      <c r="G3" s="259"/>
      <c r="H3" s="259"/>
      <c r="I3" s="259"/>
    </row>
    <row r="4" spans="1:9">
      <c r="A4" s="259"/>
      <c r="B4" s="259"/>
      <c r="C4" s="259"/>
      <c r="D4" s="259"/>
      <c r="E4" s="259"/>
      <c r="F4" s="259"/>
      <c r="G4" s="259"/>
      <c r="H4" s="259"/>
      <c r="I4" s="259"/>
    </row>
    <row r="5" spans="1:9">
      <c r="A5" s="259"/>
      <c r="B5" s="259"/>
      <c r="C5" s="259"/>
      <c r="D5" s="259"/>
      <c r="E5" s="259"/>
      <c r="F5" s="259"/>
      <c r="G5" s="259"/>
      <c r="H5" s="259"/>
      <c r="I5" s="259"/>
    </row>
    <row r="6" spans="1:9">
      <c r="A6" s="259"/>
      <c r="B6" s="259"/>
      <c r="C6" s="259"/>
      <c r="D6" s="259"/>
      <c r="E6" s="259"/>
      <c r="F6" s="259"/>
      <c r="G6" s="259"/>
      <c r="H6" s="259"/>
      <c r="I6" s="259"/>
    </row>
    <row r="7" spans="1:9">
      <c r="A7" s="259"/>
      <c r="B7" s="259"/>
      <c r="C7" s="259"/>
      <c r="D7" s="259"/>
      <c r="E7" s="259"/>
      <c r="F7" s="259"/>
      <c r="G7" s="259"/>
      <c r="H7" s="259"/>
      <c r="I7" s="259"/>
    </row>
    <row r="8" spans="1:9">
      <c r="A8" s="259"/>
      <c r="B8" s="259"/>
      <c r="C8" s="259"/>
      <c r="D8" s="259"/>
      <c r="E8" s="259"/>
      <c r="F8" s="259"/>
      <c r="G8" s="259"/>
      <c r="H8" s="259"/>
      <c r="I8" s="259"/>
    </row>
    <row r="9" spans="1:9">
      <c r="A9" s="259"/>
      <c r="B9" s="259"/>
      <c r="C9" s="259"/>
      <c r="D9" s="259"/>
      <c r="E9" s="259"/>
      <c r="F9" s="259"/>
      <c r="G9" s="259"/>
      <c r="H9" s="259"/>
      <c r="I9" s="259"/>
    </row>
    <row r="10" spans="1:9">
      <c r="A10" s="259"/>
      <c r="B10" s="259"/>
      <c r="C10" s="259"/>
      <c r="D10" s="259"/>
      <c r="E10" s="259"/>
      <c r="F10" s="259"/>
      <c r="G10" s="259"/>
      <c r="H10" s="259"/>
      <c r="I10" s="259"/>
    </row>
    <row r="11" spans="1:9">
      <c r="A11" s="259"/>
      <c r="B11" s="259"/>
      <c r="C11" s="259"/>
      <c r="D11" s="259"/>
      <c r="E11" s="259"/>
      <c r="F11" s="259"/>
      <c r="G11" s="259"/>
      <c r="H11" s="259"/>
      <c r="I11" s="259"/>
    </row>
    <row r="12" spans="1:9">
      <c r="A12" s="259"/>
      <c r="B12" s="259"/>
      <c r="C12" s="259"/>
      <c r="D12" s="259"/>
      <c r="E12" s="259"/>
      <c r="F12" s="259"/>
      <c r="G12" s="259"/>
      <c r="H12" s="259"/>
      <c r="I12" s="259"/>
    </row>
    <row r="13" spans="1:9">
      <c r="A13" s="259"/>
      <c r="B13" s="259"/>
      <c r="C13" s="259"/>
      <c r="D13" s="259"/>
      <c r="E13" s="259"/>
      <c r="F13" s="259"/>
      <c r="G13" s="259"/>
      <c r="H13" s="259"/>
      <c r="I13" s="259"/>
    </row>
    <row r="14" spans="1:9">
      <c r="A14" s="259"/>
      <c r="B14" s="259"/>
      <c r="C14" s="259"/>
      <c r="D14" s="259"/>
      <c r="E14" s="259"/>
      <c r="F14" s="259"/>
      <c r="G14" s="259"/>
      <c r="H14" s="259"/>
      <c r="I14" s="259"/>
    </row>
    <row r="15" spans="1:9">
      <c r="A15" s="259"/>
      <c r="B15" s="259"/>
      <c r="C15" s="259"/>
      <c r="D15" s="259"/>
      <c r="E15" s="259"/>
      <c r="F15" s="259"/>
      <c r="G15" s="259"/>
      <c r="H15" s="259"/>
      <c r="I15" s="259"/>
    </row>
    <row r="16" spans="1:9">
      <c r="A16" s="259"/>
      <c r="B16" s="259"/>
      <c r="C16" s="259"/>
      <c r="D16" s="259"/>
      <c r="E16" s="259"/>
      <c r="F16" s="259"/>
      <c r="G16" s="259"/>
      <c r="H16" s="259"/>
      <c r="I16" s="259"/>
    </row>
    <row r="17" spans="1:9">
      <c r="A17" s="259"/>
      <c r="B17" s="259"/>
      <c r="C17" s="259"/>
      <c r="D17" s="259"/>
      <c r="E17" s="259"/>
      <c r="F17" s="259"/>
      <c r="G17" s="259"/>
      <c r="H17" s="259"/>
      <c r="I17" s="259"/>
    </row>
    <row r="18" spans="1:9">
      <c r="A18" s="259"/>
      <c r="B18" s="259"/>
      <c r="C18" s="259"/>
      <c r="D18" s="259"/>
      <c r="E18" s="259"/>
      <c r="F18" s="259"/>
      <c r="G18" s="259"/>
      <c r="H18" s="259"/>
      <c r="I18" s="259"/>
    </row>
    <row r="19" spans="1:9">
      <c r="A19" s="259"/>
      <c r="B19" s="259"/>
      <c r="C19" s="259"/>
      <c r="D19" s="259"/>
      <c r="E19" s="259"/>
      <c r="F19" s="259"/>
      <c r="G19" s="259"/>
      <c r="H19" s="259"/>
      <c r="I19" s="259"/>
    </row>
    <row r="20" spans="1:9">
      <c r="A20" s="259"/>
      <c r="B20" s="259"/>
      <c r="C20" s="259"/>
      <c r="D20" s="259"/>
      <c r="E20" s="259"/>
      <c r="F20" s="259"/>
      <c r="G20" s="259"/>
      <c r="H20" s="259"/>
      <c r="I20" s="259"/>
    </row>
    <row r="21" spans="1:9">
      <c r="A21" s="259"/>
      <c r="B21" s="259"/>
      <c r="C21" s="259"/>
      <c r="D21" s="259"/>
      <c r="E21" s="259"/>
      <c r="F21" s="259"/>
      <c r="G21" s="259"/>
      <c r="H21" s="259"/>
      <c r="I21" s="259"/>
    </row>
    <row r="22" spans="1:9">
      <c r="A22" s="259"/>
      <c r="B22" s="259"/>
      <c r="C22" s="259"/>
      <c r="D22" s="259"/>
      <c r="E22" s="259"/>
      <c r="F22" s="259"/>
      <c r="G22" s="259"/>
      <c r="H22" s="259"/>
      <c r="I22" s="259"/>
    </row>
    <row r="23" spans="1:9">
      <c r="A23" s="259"/>
      <c r="B23" s="259"/>
      <c r="C23" s="259"/>
      <c r="D23" s="259"/>
      <c r="E23" s="259"/>
      <c r="F23" s="259"/>
      <c r="G23" s="259"/>
      <c r="H23" s="259"/>
      <c r="I23" s="259"/>
    </row>
    <row r="24" spans="1:9">
      <c r="A24" s="259"/>
      <c r="B24" s="259"/>
      <c r="C24" s="259"/>
      <c r="D24" s="259"/>
      <c r="E24" s="259"/>
      <c r="F24" s="259"/>
      <c r="G24" s="259"/>
      <c r="H24" s="259"/>
      <c r="I24" s="259"/>
    </row>
    <row r="25" spans="1:9">
      <c r="A25" s="259"/>
      <c r="B25" s="259"/>
      <c r="C25" s="259"/>
      <c r="D25" s="259"/>
      <c r="E25" s="259"/>
      <c r="F25" s="259"/>
      <c r="G25" s="259"/>
      <c r="H25" s="259"/>
      <c r="I25" s="259"/>
    </row>
    <row r="26" spans="1:9">
      <c r="A26" s="259"/>
      <c r="B26" s="259"/>
      <c r="C26" s="259"/>
      <c r="D26" s="259"/>
      <c r="E26" s="259"/>
      <c r="F26" s="259"/>
      <c r="G26" s="259"/>
      <c r="H26" s="259"/>
      <c r="I26" s="259"/>
    </row>
    <row r="27" spans="1:9">
      <c r="A27" s="259"/>
      <c r="B27" s="259"/>
      <c r="C27" s="259"/>
      <c r="D27" s="259"/>
      <c r="E27" s="259"/>
      <c r="F27" s="259"/>
      <c r="G27" s="259"/>
      <c r="H27" s="259"/>
      <c r="I27" s="259"/>
    </row>
    <row r="28" spans="1:9">
      <c r="A28" s="259"/>
      <c r="B28" s="259"/>
      <c r="C28" s="259"/>
      <c r="D28" s="259"/>
      <c r="E28" s="259"/>
      <c r="F28" s="259"/>
      <c r="G28" s="259"/>
      <c r="H28" s="259"/>
      <c r="I28" s="259"/>
    </row>
    <row r="29" spans="1:9">
      <c r="A29" s="259"/>
      <c r="B29" s="259"/>
      <c r="C29" s="259"/>
      <c r="D29" s="259"/>
      <c r="E29" s="259"/>
      <c r="F29" s="259"/>
      <c r="G29" s="259"/>
      <c r="H29" s="259"/>
      <c r="I29" s="259"/>
    </row>
    <row r="30" spans="1:9">
      <c r="A30" s="259"/>
      <c r="B30" s="259"/>
      <c r="C30" s="259"/>
      <c r="D30" s="259"/>
      <c r="E30" s="259"/>
      <c r="F30" s="259"/>
      <c r="G30" s="259"/>
      <c r="H30" s="259"/>
      <c r="I30" s="259"/>
    </row>
    <row r="31" spans="1:9">
      <c r="A31" s="259"/>
      <c r="B31" s="259"/>
      <c r="C31" s="259"/>
      <c r="D31" s="259"/>
      <c r="E31" s="259"/>
      <c r="F31" s="259"/>
      <c r="G31" s="259"/>
      <c r="H31" s="259"/>
      <c r="I31" s="259"/>
    </row>
    <row r="32" spans="1:9">
      <c r="A32" s="259"/>
      <c r="B32" s="259"/>
      <c r="C32" s="259"/>
      <c r="D32" s="259"/>
      <c r="E32" s="259"/>
      <c r="F32" s="259"/>
      <c r="G32" s="259"/>
      <c r="H32" s="259"/>
      <c r="I32" s="259"/>
    </row>
    <row r="33" spans="1:9">
      <c r="A33" s="259"/>
      <c r="B33" s="259"/>
      <c r="C33" s="259"/>
      <c r="D33" s="259"/>
      <c r="E33" s="259"/>
      <c r="F33" s="259"/>
      <c r="G33" s="259"/>
      <c r="H33" s="259"/>
      <c r="I33" s="259"/>
    </row>
    <row r="34" spans="1:9">
      <c r="A34" s="259"/>
      <c r="B34" s="259"/>
      <c r="C34" s="259"/>
      <c r="D34" s="259"/>
      <c r="E34" s="259"/>
      <c r="F34" s="259"/>
      <c r="G34" s="259"/>
      <c r="H34" s="259"/>
      <c r="I34" s="259"/>
    </row>
    <row r="35" spans="1:9">
      <c r="A35" s="259"/>
      <c r="B35" s="259"/>
      <c r="C35" s="259"/>
      <c r="D35" s="259"/>
      <c r="E35" s="259"/>
      <c r="F35" s="259"/>
      <c r="G35" s="259"/>
      <c r="H35" s="259"/>
      <c r="I35" s="259"/>
    </row>
    <row r="36" spans="1:9">
      <c r="A36" s="259"/>
      <c r="B36" s="259"/>
      <c r="C36" s="259"/>
      <c r="D36" s="259"/>
      <c r="E36" s="259"/>
      <c r="F36" s="259"/>
      <c r="G36" s="259"/>
      <c r="H36" s="259"/>
      <c r="I36" s="259"/>
    </row>
    <row r="37" spans="1:9">
      <c r="A37" s="259"/>
      <c r="B37" s="259"/>
      <c r="C37" s="259"/>
      <c r="D37" s="259"/>
      <c r="E37" s="259"/>
      <c r="F37" s="259"/>
      <c r="G37" s="259"/>
      <c r="H37" s="259"/>
      <c r="I37" s="259"/>
    </row>
    <row r="38" spans="1:9">
      <c r="A38" s="259"/>
      <c r="B38" s="259"/>
      <c r="C38" s="259"/>
      <c r="D38" s="259"/>
      <c r="E38" s="259"/>
      <c r="F38" s="259"/>
      <c r="G38" s="259"/>
      <c r="H38" s="259"/>
      <c r="I38" s="259"/>
    </row>
    <row r="39" spans="1:9">
      <c r="A39" s="259"/>
      <c r="B39" s="259"/>
      <c r="C39" s="259"/>
      <c r="D39" s="259"/>
      <c r="E39" s="259"/>
      <c r="F39" s="259"/>
      <c r="G39" s="259"/>
      <c r="H39" s="259"/>
      <c r="I39" s="259"/>
    </row>
    <row r="40" spans="1:9">
      <c r="A40" s="259"/>
      <c r="B40" s="259"/>
      <c r="C40" s="259"/>
      <c r="D40" s="259"/>
      <c r="E40" s="259"/>
      <c r="F40" s="259"/>
      <c r="G40" s="259"/>
      <c r="H40" s="259"/>
      <c r="I40" s="259"/>
    </row>
    <row r="41" spans="1:9">
      <c r="A41" s="259"/>
      <c r="B41" s="259"/>
      <c r="C41" s="259"/>
      <c r="D41" s="259"/>
      <c r="E41" s="259"/>
      <c r="F41" s="259"/>
      <c r="G41" s="259"/>
      <c r="H41" s="259"/>
      <c r="I41" s="259"/>
    </row>
    <row r="42" spans="1:9">
      <c r="A42" s="259"/>
      <c r="B42" s="259"/>
      <c r="C42" s="259"/>
      <c r="D42" s="259"/>
      <c r="E42" s="259"/>
      <c r="F42" s="259"/>
      <c r="G42" s="259"/>
      <c r="H42" s="259"/>
      <c r="I42" s="259"/>
    </row>
    <row r="43" spans="1:9">
      <c r="A43" s="259"/>
      <c r="B43" s="259"/>
      <c r="C43" s="259"/>
      <c r="D43" s="259"/>
      <c r="E43" s="259"/>
      <c r="F43" s="259"/>
      <c r="G43" s="259"/>
      <c r="H43" s="259"/>
      <c r="I43" s="259"/>
    </row>
    <row r="44" spans="1:9">
      <c r="A44" s="259"/>
      <c r="B44" s="259"/>
      <c r="C44" s="259"/>
      <c r="D44" s="259"/>
      <c r="E44" s="259"/>
      <c r="F44" s="259"/>
      <c r="G44" s="259"/>
      <c r="H44" s="259"/>
      <c r="I44" s="259"/>
    </row>
    <row r="45" spans="1:9">
      <c r="A45" s="259"/>
      <c r="B45" s="259"/>
      <c r="C45" s="259"/>
      <c r="D45" s="259"/>
      <c r="E45" s="259"/>
      <c r="F45" s="259"/>
      <c r="G45" s="259"/>
      <c r="H45" s="259"/>
      <c r="I45" s="259"/>
    </row>
    <row r="46" spans="1:9">
      <c r="A46" s="259"/>
      <c r="B46" s="259"/>
      <c r="C46" s="259"/>
      <c r="D46" s="259"/>
      <c r="E46" s="259"/>
      <c r="F46" s="259"/>
      <c r="G46" s="259"/>
      <c r="H46" s="259"/>
      <c r="I46" s="259"/>
    </row>
    <row r="47" spans="1:9">
      <c r="A47" s="259"/>
      <c r="B47" s="259"/>
      <c r="C47" s="259"/>
      <c r="D47" s="259"/>
      <c r="E47" s="259"/>
      <c r="F47" s="259"/>
      <c r="G47" s="259"/>
      <c r="H47" s="259"/>
      <c r="I47" s="259"/>
    </row>
    <row r="48" spans="1:9">
      <c r="A48" s="259"/>
      <c r="B48" s="259"/>
      <c r="C48" s="259"/>
      <c r="D48" s="259"/>
      <c r="E48" s="259"/>
      <c r="F48" s="259"/>
      <c r="G48" s="259"/>
      <c r="H48" s="259"/>
      <c r="I48" s="259"/>
    </row>
    <row r="49" spans="1:9">
      <c r="A49" s="259"/>
      <c r="B49" s="259"/>
      <c r="C49" s="259"/>
      <c r="D49" s="259"/>
      <c r="E49" s="259"/>
      <c r="F49" s="259"/>
      <c r="G49" s="259"/>
      <c r="H49" s="259"/>
      <c r="I49" s="259"/>
    </row>
    <row r="50" spans="1:9">
      <c r="A50" s="259"/>
      <c r="B50" s="259"/>
      <c r="C50" s="259"/>
      <c r="D50" s="259"/>
      <c r="E50" s="259"/>
      <c r="F50" s="259"/>
      <c r="G50" s="259"/>
      <c r="H50" s="259"/>
      <c r="I50" s="259"/>
    </row>
    <row r="51" spans="1:9">
      <c r="A51" s="259"/>
      <c r="B51" s="259"/>
      <c r="C51" s="259"/>
      <c r="D51" s="259"/>
      <c r="E51" s="259"/>
      <c r="F51" s="259"/>
      <c r="G51" s="259"/>
      <c r="H51" s="259"/>
      <c r="I51" s="259"/>
    </row>
    <row r="52" spans="1:9">
      <c r="A52" s="259"/>
      <c r="B52" s="259"/>
      <c r="C52" s="259"/>
      <c r="D52" s="259"/>
      <c r="E52" s="259"/>
      <c r="F52" s="259"/>
      <c r="G52" s="259"/>
      <c r="H52" s="259"/>
      <c r="I52" s="259"/>
    </row>
    <row r="53" spans="1:9">
      <c r="A53" s="259"/>
      <c r="B53" s="259"/>
      <c r="C53" s="259"/>
      <c r="D53" s="259"/>
      <c r="E53" s="259"/>
      <c r="F53" s="259"/>
      <c r="G53" s="259"/>
      <c r="H53" s="259"/>
      <c r="I53" s="259"/>
    </row>
    <row r="54" spans="1:9">
      <c r="A54" s="259"/>
      <c r="B54" s="259"/>
      <c r="C54" s="259"/>
      <c r="D54" s="259"/>
      <c r="E54" s="259"/>
      <c r="F54" s="259"/>
      <c r="G54" s="259"/>
      <c r="H54" s="259"/>
      <c r="I54" s="259"/>
    </row>
    <row r="55" spans="1:9">
      <c r="A55" s="259"/>
      <c r="B55" s="259"/>
      <c r="C55" s="259"/>
      <c r="D55" s="259"/>
      <c r="E55" s="259"/>
      <c r="F55" s="259"/>
      <c r="G55" s="259"/>
      <c r="H55" s="259"/>
      <c r="I55" s="259"/>
    </row>
    <row r="56" spans="1:9">
      <c r="A56" s="259"/>
      <c r="B56" s="259"/>
      <c r="C56" s="259"/>
      <c r="D56" s="259"/>
      <c r="E56" s="259"/>
      <c r="F56" s="259"/>
      <c r="G56" s="259"/>
      <c r="H56" s="259"/>
      <c r="I56" s="259"/>
    </row>
    <row r="57" spans="1:9">
      <c r="A57" s="259"/>
      <c r="B57" s="259"/>
      <c r="C57" s="259"/>
      <c r="D57" s="259"/>
      <c r="E57" s="259"/>
      <c r="F57" s="259"/>
      <c r="G57" s="259"/>
      <c r="H57" s="259"/>
      <c r="I57" s="259"/>
    </row>
    <row r="58" spans="1:9">
      <c r="A58" s="259"/>
      <c r="B58" s="259"/>
      <c r="C58" s="259"/>
      <c r="D58" s="259"/>
      <c r="E58" s="259"/>
      <c r="F58" s="259"/>
      <c r="G58" s="259"/>
      <c r="H58" s="259"/>
      <c r="I58" s="259"/>
    </row>
    <row r="59" spans="1:9">
      <c r="A59" s="259"/>
      <c r="B59" s="259"/>
      <c r="C59" s="259"/>
      <c r="D59" s="259"/>
      <c r="E59" s="259"/>
      <c r="F59" s="259"/>
      <c r="G59" s="259"/>
      <c r="H59" s="259"/>
      <c r="I59" s="259"/>
    </row>
    <row r="60" spans="1:9">
      <c r="A60" s="259"/>
      <c r="B60" s="259"/>
      <c r="C60" s="259"/>
      <c r="D60" s="259"/>
      <c r="E60" s="259"/>
      <c r="F60" s="259"/>
      <c r="G60" s="259"/>
      <c r="H60" s="259"/>
      <c r="I60" s="259"/>
    </row>
    <row r="61" spans="1:9">
      <c r="A61" s="259"/>
      <c r="B61" s="259"/>
      <c r="C61" s="259"/>
      <c r="D61" s="259"/>
      <c r="E61" s="259"/>
      <c r="F61" s="259"/>
      <c r="G61" s="259"/>
      <c r="H61" s="259"/>
      <c r="I61" s="259"/>
    </row>
    <row r="62" spans="1:9">
      <c r="A62" s="259"/>
      <c r="B62" s="259"/>
      <c r="C62" s="259"/>
      <c r="D62" s="259"/>
      <c r="E62" s="259"/>
      <c r="F62" s="259"/>
      <c r="G62" s="259"/>
      <c r="H62" s="259"/>
      <c r="I62" s="259"/>
    </row>
    <row r="63" spans="1:9">
      <c r="A63" s="259"/>
      <c r="B63" s="259"/>
      <c r="C63" s="259"/>
      <c r="D63" s="259"/>
      <c r="E63" s="259"/>
      <c r="F63" s="259"/>
      <c r="G63" s="259"/>
      <c r="H63" s="259"/>
      <c r="I63" s="259"/>
    </row>
    <row r="64" spans="1:9">
      <c r="A64" s="259"/>
      <c r="B64" s="259"/>
      <c r="C64" s="259"/>
      <c r="D64" s="259"/>
      <c r="E64" s="259"/>
      <c r="F64" s="259"/>
      <c r="G64" s="259"/>
      <c r="H64" s="259"/>
      <c r="I64" s="259"/>
    </row>
    <row r="65" spans="1:9">
      <c r="A65" s="259"/>
      <c r="B65" s="259"/>
      <c r="C65" s="259"/>
      <c r="D65" s="259"/>
      <c r="E65" s="259"/>
      <c r="F65" s="259"/>
      <c r="G65" s="259"/>
      <c r="H65" s="259"/>
      <c r="I65" s="259"/>
    </row>
    <row r="66" spans="1:9">
      <c r="A66" s="259"/>
      <c r="B66" s="259"/>
      <c r="C66" s="259"/>
      <c r="D66" s="259"/>
      <c r="E66" s="259"/>
      <c r="F66" s="259"/>
      <c r="G66" s="259"/>
      <c r="H66" s="259"/>
      <c r="I66" s="259"/>
    </row>
    <row r="67" spans="1:9">
      <c r="A67" s="259"/>
      <c r="B67" s="259"/>
      <c r="C67" s="259"/>
      <c r="D67" s="259"/>
      <c r="E67" s="259"/>
      <c r="F67" s="259"/>
      <c r="G67" s="259"/>
      <c r="H67" s="259"/>
      <c r="I67" s="259"/>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rgb="FFFFFF00"/>
  </sheetPr>
  <dimension ref="A1:K23"/>
  <sheetViews>
    <sheetView showGridLines="0" view="pageBreakPreview" zoomScaleNormal="70" zoomScaleSheetLayoutView="100" workbookViewId="0">
      <selection activeCell="R40" sqref="R40"/>
    </sheetView>
  </sheetViews>
  <sheetFormatPr defaultRowHeight="12.75"/>
  <cols>
    <col min="1" max="1" width="31.28515625" customWidth="1"/>
    <col min="2" max="3" width="9.140625" customWidth="1"/>
    <col min="8" max="9" width="10.7109375" customWidth="1"/>
    <col min="12" max="12" width="20.7109375" customWidth="1"/>
    <col min="13" max="13" width="15.28515625" customWidth="1"/>
  </cols>
  <sheetData>
    <row r="1" spans="1:11" ht="18">
      <c r="A1" s="195" t="s">
        <v>367</v>
      </c>
      <c r="K1" s="197" t="str">
        <f>'3'!N1</f>
        <v>2022</v>
      </c>
    </row>
    <row r="2" spans="1:11" ht="6" customHeight="1"/>
    <row r="3" spans="1:11" ht="28.15" customHeight="1">
      <c r="A3" s="123"/>
      <c r="B3" s="129">
        <v>2017</v>
      </c>
      <c r="C3" s="129">
        <v>2018</v>
      </c>
      <c r="D3" s="129">
        <v>2019</v>
      </c>
      <c r="E3" s="129">
        <v>2020</v>
      </c>
      <c r="F3" s="129">
        <v>2021</v>
      </c>
      <c r="G3" s="129">
        <v>2022</v>
      </c>
      <c r="H3" s="170" t="s">
        <v>362</v>
      </c>
      <c r="I3" s="170" t="s">
        <v>363</v>
      </c>
    </row>
    <row r="4" spans="1:11">
      <c r="A4" s="125" t="s">
        <v>368</v>
      </c>
      <c r="B4" s="154">
        <f t="shared" ref="B4:G4" si="0">SUM(B5:B20)</f>
        <v>103620.95282343167</v>
      </c>
      <c r="C4" s="154">
        <f t="shared" si="0"/>
        <v>102301.63699019999</v>
      </c>
      <c r="D4" s="154">
        <f t="shared" si="0"/>
        <v>99298.921240800017</v>
      </c>
      <c r="E4" s="154">
        <f t="shared" si="0"/>
        <v>100297.05224364574</v>
      </c>
      <c r="F4" s="154">
        <f t="shared" si="0"/>
        <v>99014.94651200001</v>
      </c>
      <c r="G4" s="154">
        <f t="shared" si="0"/>
        <v>90748.603673999984</v>
      </c>
      <c r="H4" s="154">
        <f>+G4-F4</f>
        <v>-8266.3428380000259</v>
      </c>
      <c r="I4" s="166">
        <f>+G4/F4-1</f>
        <v>-8.3485808246113624E-2</v>
      </c>
    </row>
    <row r="5" spans="1:11">
      <c r="A5" s="124" t="s">
        <v>227</v>
      </c>
      <c r="B5" s="151">
        <v>10527.950374741195</v>
      </c>
      <c r="C5" s="151">
        <v>12114.8908978</v>
      </c>
      <c r="D5" s="151">
        <v>12780.684266200002</v>
      </c>
      <c r="E5" s="151">
        <v>17194.483432142843</v>
      </c>
      <c r="F5" s="151">
        <v>16038.198128</v>
      </c>
      <c r="G5" s="151">
        <f>+'[1]Podklady RZ'!O731</f>
        <v>15932.346435000001</v>
      </c>
      <c r="H5" s="151">
        <f t="shared" ref="H5:H20" si="1">+G5-F5</f>
        <v>-105.8516929999987</v>
      </c>
      <c r="I5" s="205">
        <f t="shared" ref="I5:I20" si="2">+G5/F5-1</f>
        <v>-6.5999741464223272E-3</v>
      </c>
      <c r="K5" s="117"/>
    </row>
    <row r="6" spans="1:11">
      <c r="A6" s="124" t="s">
        <v>228</v>
      </c>
      <c r="B6" s="151">
        <v>2003.6269192329996</v>
      </c>
      <c r="C6" s="151">
        <v>1996.6380130000002</v>
      </c>
      <c r="D6" s="151">
        <v>1971.9887340000002</v>
      </c>
      <c r="E6" s="151">
        <v>2009.2799136000001</v>
      </c>
      <c r="F6" s="151">
        <v>2061.861253</v>
      </c>
      <c r="G6" s="151">
        <f>+'[1]Podklady RZ'!O732</f>
        <v>2013.3853749999996</v>
      </c>
      <c r="H6" s="151">
        <f t="shared" si="1"/>
        <v>-48.475878000000421</v>
      </c>
      <c r="I6" s="205">
        <f t="shared" si="2"/>
        <v>-2.351073716985963E-2</v>
      </c>
      <c r="K6" s="117"/>
    </row>
    <row r="7" spans="1:11">
      <c r="A7" s="124" t="s">
        <v>229</v>
      </c>
      <c r="B7" s="151">
        <v>14724.9680092</v>
      </c>
      <c r="C7" s="151">
        <v>12784.2748398</v>
      </c>
      <c r="D7" s="151">
        <v>11105.674919000001</v>
      </c>
      <c r="E7" s="151">
        <v>10744.463397</v>
      </c>
      <c r="F7" s="151">
        <v>11181.814396000002</v>
      </c>
      <c r="G7" s="151">
        <f>+'[1]Podklady RZ'!O733</f>
        <v>9247.0677140000007</v>
      </c>
      <c r="H7" s="151">
        <f t="shared" si="1"/>
        <v>-1934.7466820000009</v>
      </c>
      <c r="I7" s="205">
        <f t="shared" si="2"/>
        <v>-0.17302618461384101</v>
      </c>
      <c r="K7" s="117"/>
    </row>
    <row r="8" spans="1:11">
      <c r="A8" s="124" t="s">
        <v>230</v>
      </c>
      <c r="B8" s="151">
        <v>0</v>
      </c>
      <c r="C8" s="151">
        <v>0</v>
      </c>
      <c r="D8" s="151">
        <v>0</v>
      </c>
      <c r="E8" s="151">
        <v>0</v>
      </c>
      <c r="F8" s="151">
        <v>0</v>
      </c>
      <c r="G8" s="151">
        <f>+'[1]Podklady RZ'!O734</f>
        <v>0</v>
      </c>
      <c r="H8" s="151">
        <f t="shared" si="1"/>
        <v>0</v>
      </c>
      <c r="I8" s="205">
        <v>0</v>
      </c>
      <c r="K8" s="117"/>
    </row>
    <row r="9" spans="1:11">
      <c r="A9" s="124" t="s">
        <v>231</v>
      </c>
      <c r="B9" s="151">
        <v>0</v>
      </c>
      <c r="C9" s="151">
        <v>0</v>
      </c>
      <c r="D9" s="151">
        <v>0</v>
      </c>
      <c r="E9" s="151">
        <v>0</v>
      </c>
      <c r="F9" s="151">
        <v>0</v>
      </c>
      <c r="G9" s="151">
        <f>+'[1]Podklady RZ'!O735</f>
        <v>0</v>
      </c>
      <c r="H9" s="151">
        <f t="shared" si="1"/>
        <v>0</v>
      </c>
      <c r="I9" s="205">
        <v>0</v>
      </c>
      <c r="K9" s="117"/>
    </row>
    <row r="10" spans="1:11">
      <c r="A10" s="124" t="s">
        <v>232</v>
      </c>
      <c r="B10" s="151">
        <v>0</v>
      </c>
      <c r="C10" s="151">
        <v>0</v>
      </c>
      <c r="D10" s="151">
        <v>0</v>
      </c>
      <c r="E10" s="151">
        <v>0</v>
      </c>
      <c r="F10" s="151">
        <v>0</v>
      </c>
      <c r="G10" s="151">
        <f>+'[1]Podklady RZ'!O736</f>
        <v>0</v>
      </c>
      <c r="H10" s="151">
        <f t="shared" si="1"/>
        <v>0</v>
      </c>
      <c r="I10" s="205">
        <v>0</v>
      </c>
      <c r="K10" s="117"/>
    </row>
    <row r="11" spans="1:11">
      <c r="A11" s="124" t="s">
        <v>233</v>
      </c>
      <c r="B11" s="151">
        <v>57245.380185057482</v>
      </c>
      <c r="C11" s="151">
        <v>56044.8712122</v>
      </c>
      <c r="D11" s="151">
        <v>54526.170524000001</v>
      </c>
      <c r="E11" s="151">
        <v>50558.541071519154</v>
      </c>
      <c r="F11" s="151">
        <v>48450.166348999999</v>
      </c>
      <c r="G11" s="151">
        <f>+'[1]Podklady RZ'!O737</f>
        <v>43692.191358999997</v>
      </c>
      <c r="H11" s="151">
        <f t="shared" si="1"/>
        <v>-4757.9749900000024</v>
      </c>
      <c r="I11" s="205">
        <f t="shared" si="2"/>
        <v>-9.8203480989662362E-2</v>
      </c>
      <c r="K11" s="117"/>
    </row>
    <row r="12" spans="1:11">
      <c r="A12" s="124" t="s">
        <v>234</v>
      </c>
      <c r="B12" s="151">
        <v>0</v>
      </c>
      <c r="C12" s="151">
        <v>0</v>
      </c>
      <c r="D12" s="151">
        <v>0</v>
      </c>
      <c r="E12" s="151">
        <v>0</v>
      </c>
      <c r="F12" s="151">
        <v>0</v>
      </c>
      <c r="G12" s="151">
        <f>+'[1]Podklady RZ'!O738</f>
        <v>0</v>
      </c>
      <c r="H12" s="151">
        <f t="shared" si="1"/>
        <v>0</v>
      </c>
      <c r="I12" s="205">
        <v>0</v>
      </c>
      <c r="K12" s="117"/>
    </row>
    <row r="13" spans="1:11">
      <c r="A13" s="124" t="s">
        <v>235</v>
      </c>
      <c r="B13" s="151">
        <v>0</v>
      </c>
      <c r="C13" s="151">
        <v>0</v>
      </c>
      <c r="D13" s="151">
        <v>0</v>
      </c>
      <c r="E13" s="151">
        <v>0</v>
      </c>
      <c r="F13" s="151">
        <v>0</v>
      </c>
      <c r="G13" s="151">
        <f>+'[1]Podklady RZ'!O739</f>
        <v>0</v>
      </c>
      <c r="H13" s="151">
        <f t="shared" si="1"/>
        <v>0</v>
      </c>
      <c r="I13" s="205">
        <v>0</v>
      </c>
      <c r="K13" s="117"/>
    </row>
    <row r="14" spans="1:11">
      <c r="A14" s="124" t="s">
        <v>236</v>
      </c>
      <c r="B14" s="151">
        <v>630.11542000000009</v>
      </c>
      <c r="C14" s="151">
        <v>748.95317</v>
      </c>
      <c r="D14" s="151">
        <v>697.70323199999996</v>
      </c>
      <c r="E14" s="151">
        <v>787.15328</v>
      </c>
      <c r="F14" s="151">
        <v>776.07319000000007</v>
      </c>
      <c r="G14" s="151">
        <f>+'[1]Podklady RZ'!O740</f>
        <v>785.55790000000002</v>
      </c>
      <c r="H14" s="151">
        <f t="shared" si="1"/>
        <v>9.48470999999995</v>
      </c>
      <c r="I14" s="205">
        <f t="shared" si="2"/>
        <v>1.2221411745972022E-2</v>
      </c>
      <c r="K14" s="117"/>
    </row>
    <row r="15" spans="1:11">
      <c r="A15" s="124" t="s">
        <v>237</v>
      </c>
      <c r="B15" s="151">
        <v>353.21351299999998</v>
      </c>
      <c r="C15" s="151">
        <v>296.60518200000001</v>
      </c>
      <c r="D15" s="151">
        <v>227.97512399999999</v>
      </c>
      <c r="E15" s="151">
        <v>325.39891499999999</v>
      </c>
      <c r="F15" s="151">
        <v>199.10836999999998</v>
      </c>
      <c r="G15" s="151">
        <f>+'[1]Podklady RZ'!O741</f>
        <v>133.92592200000001</v>
      </c>
      <c r="H15" s="151">
        <f t="shared" si="1"/>
        <v>-65.182447999999965</v>
      </c>
      <c r="I15" s="205">
        <f t="shared" si="2"/>
        <v>-0.32737171219873862</v>
      </c>
      <c r="K15" s="117"/>
    </row>
    <row r="16" spans="1:11">
      <c r="A16" s="124" t="s">
        <v>238</v>
      </c>
      <c r="B16" s="151">
        <v>2492.852124</v>
      </c>
      <c r="C16" s="151">
        <v>2354.4121970000001</v>
      </c>
      <c r="D16" s="151">
        <v>2023.9110490000003</v>
      </c>
      <c r="E16" s="151">
        <v>2365.7706279999998</v>
      </c>
      <c r="F16" s="151">
        <v>2266.6262059999999</v>
      </c>
      <c r="G16" s="151">
        <f>+'[1]Podklady RZ'!O742</f>
        <v>2202.596767</v>
      </c>
      <c r="H16" s="151">
        <f t="shared" si="1"/>
        <v>-64.029438999999911</v>
      </c>
      <c r="I16" s="205">
        <f t="shared" si="2"/>
        <v>-2.8248786160906092E-2</v>
      </c>
    </row>
    <row r="17" spans="1:9">
      <c r="A17" s="124" t="s">
        <v>239</v>
      </c>
      <c r="B17" s="151">
        <v>4556.337082</v>
      </c>
      <c r="C17" s="151">
        <v>4795.1426036000003</v>
      </c>
      <c r="D17" s="151">
        <v>4451.2921349999997</v>
      </c>
      <c r="E17" s="151">
        <v>4356.7861709999997</v>
      </c>
      <c r="F17" s="151">
        <v>4861.466077</v>
      </c>
      <c r="G17" s="151">
        <f>+'[1]Podklady RZ'!O743</f>
        <v>4640.9587630000005</v>
      </c>
      <c r="H17" s="151">
        <f t="shared" si="1"/>
        <v>-220.5073139999995</v>
      </c>
      <c r="I17" s="205">
        <f t="shared" si="2"/>
        <v>-4.5358192468571978E-2</v>
      </c>
    </row>
    <row r="18" spans="1:9">
      <c r="A18" s="124" t="s">
        <v>240</v>
      </c>
      <c r="B18" s="151">
        <v>0</v>
      </c>
      <c r="C18" s="151">
        <v>0</v>
      </c>
      <c r="D18" s="151">
        <v>0</v>
      </c>
      <c r="E18" s="151">
        <v>0</v>
      </c>
      <c r="F18" s="151">
        <v>0</v>
      </c>
      <c r="G18" s="151">
        <f>+'[1]Podklady RZ'!O744</f>
        <v>0</v>
      </c>
      <c r="H18" s="151">
        <f t="shared" si="1"/>
        <v>0</v>
      </c>
      <c r="I18" s="205">
        <v>0</v>
      </c>
    </row>
    <row r="19" spans="1:9">
      <c r="A19" s="124" t="s">
        <v>241</v>
      </c>
      <c r="B19" s="151">
        <v>163.65148760000002</v>
      </c>
      <c r="C19" s="151">
        <v>43.1060132</v>
      </c>
      <c r="D19" s="151">
        <v>24.411899999999999</v>
      </c>
      <c r="E19" s="151">
        <v>16.972341999999998</v>
      </c>
      <c r="F19" s="151">
        <v>15.821845000000001</v>
      </c>
      <c r="G19" s="151">
        <f>+'[1]Podklady RZ'!O745</f>
        <v>135.261279</v>
      </c>
      <c r="H19" s="151">
        <f t="shared" si="1"/>
        <v>119.43943400000001</v>
      </c>
      <c r="I19" s="205">
        <f t="shared" si="2"/>
        <v>7.5490206104281761</v>
      </c>
    </row>
    <row r="20" spans="1:9">
      <c r="A20" s="124" t="s">
        <v>242</v>
      </c>
      <c r="B20" s="151">
        <v>10922.857708600004</v>
      </c>
      <c r="C20" s="151">
        <v>11122.742861599998</v>
      </c>
      <c r="D20" s="151">
        <v>11489.109357599997</v>
      </c>
      <c r="E20" s="151">
        <v>11938.203093383758</v>
      </c>
      <c r="F20" s="151">
        <v>13163.810697999999</v>
      </c>
      <c r="G20" s="151">
        <f>+'[1]Podklady RZ'!O746</f>
        <v>11965.312159999998</v>
      </c>
      <c r="H20" s="151">
        <f t="shared" si="1"/>
        <v>-1198.4985380000016</v>
      </c>
      <c r="I20" s="205">
        <f t="shared" si="2"/>
        <v>-9.1044953888777203E-2</v>
      </c>
    </row>
    <row r="21" spans="1:9" s="69" customFormat="1" ht="11.25">
      <c r="I21" s="79"/>
    </row>
    <row r="23" spans="1:9">
      <c r="B23" s="116"/>
      <c r="C23" s="116"/>
      <c r="D23" s="116"/>
      <c r="E23" s="11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1FF4-15CD-4699-BF18-A75099A2B1A0}">
  <sheetPr>
    <tabColor rgb="FFFFFF00"/>
  </sheetPr>
  <dimension ref="A1:L4"/>
  <sheetViews>
    <sheetView showGridLines="0" view="pageBreakPreview" zoomScaleNormal="70" zoomScaleSheetLayoutView="100" workbookViewId="0">
      <selection activeCell="M22" sqref="M22"/>
    </sheetView>
  </sheetViews>
  <sheetFormatPr defaultRowHeight="12.75"/>
  <cols>
    <col min="1" max="1" width="31.28515625" customWidth="1"/>
    <col min="2" max="3" width="9.140625" customWidth="1"/>
    <col min="7" max="7" width="9.28515625" customWidth="1"/>
    <col min="13" max="13" width="20.7109375" customWidth="1"/>
    <col min="14" max="14" width="15.28515625" customWidth="1"/>
  </cols>
  <sheetData>
    <row r="1" spans="1:12" ht="20.25">
      <c r="A1" s="137" t="s">
        <v>369</v>
      </c>
      <c r="L1" s="197" t="str">
        <f>'3'!N1</f>
        <v>2022</v>
      </c>
    </row>
    <row r="2" spans="1:12" ht="6" customHeight="1"/>
    <row r="4" spans="1:12">
      <c r="B4" s="116"/>
      <c r="C4" s="116"/>
      <c r="D4" s="116"/>
      <c r="E4" s="11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49">
    <tabColor rgb="FFFFFF00"/>
  </sheetPr>
  <dimension ref="A1:O1"/>
  <sheetViews>
    <sheetView showGridLines="0" view="pageBreakPreview" zoomScale="115" zoomScaleNormal="70" zoomScaleSheetLayoutView="115" workbookViewId="0">
      <selection activeCell="R28" sqref="R28"/>
    </sheetView>
  </sheetViews>
  <sheetFormatPr defaultColWidth="9.140625" defaultRowHeight="12.75"/>
  <cols>
    <col min="1" max="14" width="9.140625" style="2"/>
    <col min="15" max="15" width="16" style="2" customWidth="1"/>
    <col min="16" max="16384" width="9.140625" style="2"/>
  </cols>
  <sheetData>
    <row r="1" spans="1:15">
      <c r="A1" s="298" t="s">
        <v>370</v>
      </c>
      <c r="B1" s="298"/>
      <c r="C1" s="298"/>
      <c r="D1" s="298"/>
      <c r="E1" s="298"/>
      <c r="F1" s="298"/>
      <c r="G1" s="298"/>
      <c r="H1" s="298"/>
      <c r="I1" s="298"/>
      <c r="J1" s="298"/>
      <c r="K1" s="298"/>
      <c r="L1" s="298"/>
      <c r="M1" s="298"/>
      <c r="N1" s="298"/>
      <c r="O1" s="298"/>
    </row>
  </sheetData>
  <mergeCells count="1">
    <mergeCell ref="A1:O1"/>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sheetPr>
    <tabColor rgb="FFFFFF00"/>
  </sheetPr>
  <dimension ref="A25:F50"/>
  <sheetViews>
    <sheetView zoomScale="85" zoomScaleNormal="85" workbookViewId="0">
      <selection activeCell="S48" sqref="S48"/>
    </sheetView>
  </sheetViews>
  <sheetFormatPr defaultRowHeight="12.75"/>
  <sheetData>
    <row r="25" spans="6:6">
      <c r="F25" s="173"/>
    </row>
    <row r="26" spans="6:6">
      <c r="F26" s="173"/>
    </row>
    <row r="27" spans="6:6">
      <c r="F27" s="173"/>
    </row>
    <row r="28" spans="6:6">
      <c r="F28" s="173"/>
    </row>
    <row r="47" spans="1:3" ht="15">
      <c r="A47" s="174" t="s">
        <v>342</v>
      </c>
    </row>
    <row r="48" spans="1:3" ht="14.25">
      <c r="A48" s="175" t="s">
        <v>112</v>
      </c>
      <c r="B48" s="176"/>
      <c r="C48" s="176"/>
    </row>
    <row r="50" spans="1:1" ht="14.25">
      <c r="A50" s="177" t="s">
        <v>343</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tabColor rgb="FFFFFF00"/>
  </sheetPr>
  <dimension ref="A1:R44"/>
  <sheetViews>
    <sheetView showGridLines="0" tabSelected="1" view="pageBreakPreview" zoomScaleNormal="70" zoomScaleSheetLayoutView="100" workbookViewId="0">
      <selection activeCell="O33" sqref="O33"/>
    </sheetView>
  </sheetViews>
  <sheetFormatPr defaultColWidth="9.140625" defaultRowHeight="12"/>
  <cols>
    <col min="1" max="1" width="30.7109375" style="61" customWidth="1"/>
    <col min="2" max="2" width="8.28515625" style="61" customWidth="1"/>
    <col min="3" max="3" width="8.5703125" style="61" customWidth="1"/>
    <col min="4" max="8" width="8.28515625" style="61" customWidth="1"/>
    <col min="9" max="9" width="8.5703125" style="61" customWidth="1"/>
    <col min="10" max="10" width="9.28515625" style="61" customWidth="1"/>
    <col min="11" max="11" width="8.5703125" style="61" customWidth="1"/>
    <col min="12" max="13" width="9.28515625" style="61" customWidth="1"/>
    <col min="14" max="14" width="10.140625" style="61" customWidth="1"/>
    <col min="15" max="15" width="8.42578125" style="61" customWidth="1"/>
    <col min="16" max="16" width="11.42578125" style="61" bestFit="1" customWidth="1"/>
    <col min="17" max="17" width="9.5703125" style="61" bestFit="1" customWidth="1"/>
    <col min="18" max="16384" width="9.140625" style="61"/>
  </cols>
  <sheetData>
    <row r="1" spans="1:18" s="68" customFormat="1" ht="20.25">
      <c r="A1" s="137" t="s">
        <v>201</v>
      </c>
      <c r="B1" s="66"/>
      <c r="C1" s="66"/>
      <c r="D1" s="66"/>
      <c r="E1" s="66"/>
      <c r="F1" s="66"/>
      <c r="G1" s="66"/>
      <c r="H1" s="66"/>
      <c r="I1" s="66"/>
      <c r="J1" s="66"/>
      <c r="K1" s="66"/>
      <c r="L1" s="66"/>
      <c r="M1" s="66"/>
      <c r="N1" s="197" t="s">
        <v>115</v>
      </c>
    </row>
    <row r="2" spans="1:18" ht="6" customHeight="1">
      <c r="A2" s="7"/>
      <c r="B2" s="7"/>
      <c r="C2" s="7"/>
      <c r="D2" s="7"/>
      <c r="E2" s="7"/>
      <c r="F2" s="7"/>
      <c r="G2" s="7"/>
      <c r="H2" s="7"/>
      <c r="I2" s="7"/>
      <c r="J2" s="7"/>
      <c r="K2" s="7"/>
      <c r="L2" s="7"/>
      <c r="M2" s="7"/>
      <c r="N2" s="7"/>
    </row>
    <row r="3" spans="1:18">
      <c r="A3" s="265"/>
      <c r="B3" s="266" t="s">
        <v>202</v>
      </c>
      <c r="C3" s="267"/>
      <c r="D3" s="268"/>
      <c r="E3" s="266" t="s">
        <v>203</v>
      </c>
      <c r="F3" s="267"/>
      <c r="G3" s="268"/>
      <c r="H3" s="267" t="s">
        <v>204</v>
      </c>
      <c r="I3" s="267"/>
      <c r="J3" s="267"/>
      <c r="K3" s="266" t="s">
        <v>205</v>
      </c>
      <c r="L3" s="267"/>
      <c r="M3" s="268"/>
      <c r="N3" s="269" t="s">
        <v>218</v>
      </c>
      <c r="Q3" s="96"/>
      <c r="R3" s="96"/>
    </row>
    <row r="4" spans="1:18">
      <c r="A4" s="265"/>
      <c r="B4" s="227" t="s">
        <v>206</v>
      </c>
      <c r="C4" s="155" t="s">
        <v>207</v>
      </c>
      <c r="D4" s="228" t="s">
        <v>208</v>
      </c>
      <c r="E4" s="227" t="s">
        <v>209</v>
      </c>
      <c r="F4" s="155" t="s">
        <v>210</v>
      </c>
      <c r="G4" s="228" t="s">
        <v>211</v>
      </c>
      <c r="H4" s="155" t="s">
        <v>212</v>
      </c>
      <c r="I4" s="155" t="s">
        <v>213</v>
      </c>
      <c r="J4" s="155" t="s">
        <v>214</v>
      </c>
      <c r="K4" s="227" t="s">
        <v>215</v>
      </c>
      <c r="L4" s="155" t="s">
        <v>216</v>
      </c>
      <c r="M4" s="228" t="s">
        <v>217</v>
      </c>
      <c r="N4" s="269"/>
    </row>
    <row r="5" spans="1:18">
      <c r="A5" s="261" t="s">
        <v>219</v>
      </c>
      <c r="B5" s="262">
        <f>SUM(B6:D6)</f>
        <v>51649.8799137733</v>
      </c>
      <c r="C5" s="263"/>
      <c r="D5" s="264"/>
      <c r="E5" s="262">
        <f>SUM(E6:G6)</f>
        <v>30879.657070071997</v>
      </c>
      <c r="F5" s="263"/>
      <c r="G5" s="264"/>
      <c r="H5" s="263">
        <f>SUM(H6:J6)</f>
        <v>24270.988412999999</v>
      </c>
      <c r="I5" s="263"/>
      <c r="J5" s="263"/>
      <c r="K5" s="262">
        <f>SUM(K6:M6)</f>
        <v>44292.940444376</v>
      </c>
      <c r="L5" s="263"/>
      <c r="M5" s="264"/>
      <c r="N5" s="260">
        <f>SUM(B6:M6)</f>
        <v>151093.4658412213</v>
      </c>
      <c r="Q5" s="94"/>
      <c r="R5" s="94"/>
    </row>
    <row r="6" spans="1:18">
      <c r="A6" s="261"/>
      <c r="B6" s="229">
        <f>'[1]Podklady RZ'!B6</f>
        <v>19443.893473</v>
      </c>
      <c r="C6" s="151">
        <f>'[1]Podklady RZ'!C6</f>
        <v>15892.034386651603</v>
      </c>
      <c r="D6" s="230">
        <f>'[1]Podklady RZ'!D6</f>
        <v>16313.952054121697</v>
      </c>
      <c r="E6" s="229">
        <f>'[1]Podklady RZ'!E6</f>
        <v>13523.164816279999</v>
      </c>
      <c r="F6" s="151">
        <f>'[1]Podklady RZ'!F6</f>
        <v>9408.3478437360027</v>
      </c>
      <c r="G6" s="230">
        <f>'[1]Podklady RZ'!G6</f>
        <v>7948.1444100559984</v>
      </c>
      <c r="H6" s="151">
        <f>'[1]Podklady RZ'!H6</f>
        <v>7511.9053000000004</v>
      </c>
      <c r="I6" s="151">
        <f>'[1]Podklady RZ'!I6</f>
        <v>7457.2335599999997</v>
      </c>
      <c r="J6" s="151">
        <f>'[1]Podklady RZ'!J6</f>
        <v>9301.849553</v>
      </c>
      <c r="K6" s="229">
        <f>'[1]Podklady RZ'!K6</f>
        <v>11147.413182376002</v>
      </c>
      <c r="L6" s="151">
        <f>'[1]Podklady RZ'!L6</f>
        <v>14951.953478183999</v>
      </c>
      <c r="M6" s="230">
        <f>'[1]Podklady RZ'!M6</f>
        <v>18193.573783816002</v>
      </c>
      <c r="N6" s="260"/>
    </row>
    <row r="7" spans="1:18" ht="12.75" customHeight="1">
      <c r="A7" s="261" t="s">
        <v>220</v>
      </c>
      <c r="B7" s="262">
        <f>SUM(B8:D8)</f>
        <v>2643.0738259999989</v>
      </c>
      <c r="C7" s="263"/>
      <c r="D7" s="264"/>
      <c r="E7" s="262">
        <f>SUM(E8:G8)</f>
        <v>2219.6085250000001</v>
      </c>
      <c r="F7" s="263"/>
      <c r="G7" s="264"/>
      <c r="H7" s="263">
        <f>SUM(H8:J8)</f>
        <v>2179.6268490000016</v>
      </c>
      <c r="I7" s="263"/>
      <c r="J7" s="263"/>
      <c r="K7" s="262">
        <f>SUM(K8:M8)</f>
        <v>2369.6982000000021</v>
      </c>
      <c r="L7" s="263"/>
      <c r="M7" s="264"/>
      <c r="N7" s="260">
        <f>SUM(B8:M8)</f>
        <v>9412.0074000000041</v>
      </c>
      <c r="P7" s="91"/>
    </row>
    <row r="8" spans="1:18" ht="12.75" customHeight="1">
      <c r="A8" s="261"/>
      <c r="B8" s="229">
        <f>'[1]Podklady RZ'!B8</f>
        <v>929.99536400000068</v>
      </c>
      <c r="C8" s="151">
        <f>'[1]Podklady RZ'!C8</f>
        <v>810.23946799999965</v>
      </c>
      <c r="D8" s="230">
        <f>'[1]Podklady RZ'!D8</f>
        <v>902.83899399999848</v>
      </c>
      <c r="E8" s="229">
        <f>'[1]Podklady RZ'!E8</f>
        <v>763.07092899999941</v>
      </c>
      <c r="F8" s="151">
        <f>'[1]Podklady RZ'!F8</f>
        <v>756.69356200000027</v>
      </c>
      <c r="G8" s="230">
        <f>'[1]Podklady RZ'!G8</f>
        <v>699.84403400000053</v>
      </c>
      <c r="H8" s="151">
        <f>'[1]Podklady RZ'!H8</f>
        <v>748.17575500000021</v>
      </c>
      <c r="I8" s="151">
        <f>'[1]Podklady RZ'!I8</f>
        <v>737.43511700000056</v>
      </c>
      <c r="J8" s="151">
        <f>'[1]Podklady RZ'!J8</f>
        <v>694.01597700000082</v>
      </c>
      <c r="K8" s="229">
        <f>'[1]Podklady RZ'!K8</f>
        <v>737.29077400000062</v>
      </c>
      <c r="L8" s="151">
        <f>'[1]Podklady RZ'!L8</f>
        <v>781.13432300000056</v>
      </c>
      <c r="M8" s="230">
        <f>'[1]Podklady RZ'!M8</f>
        <v>851.27310300000079</v>
      </c>
      <c r="N8" s="260"/>
      <c r="P8" s="118"/>
    </row>
    <row r="9" spans="1:18" s="7" customFormat="1" ht="12" customHeight="1">
      <c r="A9" s="261" t="s">
        <v>221</v>
      </c>
      <c r="B9" s="262">
        <f>SUM(B10:D10)</f>
        <v>3819.5739733711616</v>
      </c>
      <c r="C9" s="263"/>
      <c r="D9" s="264"/>
      <c r="E9" s="262">
        <f>SUM(E10:G10)</f>
        <v>2800.8506060809395</v>
      </c>
      <c r="F9" s="263"/>
      <c r="G9" s="264"/>
      <c r="H9" s="263">
        <f>SUM(H10:J10)</f>
        <v>2430.1845224054978</v>
      </c>
      <c r="I9" s="263"/>
      <c r="J9" s="263"/>
      <c r="K9" s="262">
        <f>SUM(K10:M10)</f>
        <v>3294.6970866754837</v>
      </c>
      <c r="L9" s="263"/>
      <c r="M9" s="264"/>
      <c r="N9" s="260">
        <f>SUM(B10:M10)</f>
        <v>12345.306188533083</v>
      </c>
      <c r="P9" s="91"/>
    </row>
    <row r="10" spans="1:18" s="7" customFormat="1" ht="12" customHeight="1">
      <c r="A10" s="261"/>
      <c r="B10" s="229">
        <f>'[1]Podklady RZ'!B10</f>
        <v>1440.2104973637083</v>
      </c>
      <c r="C10" s="151">
        <f>'[1]Podklady RZ'!C10</f>
        <v>1183.7336925522907</v>
      </c>
      <c r="D10" s="230">
        <f>'[1]Podklady RZ'!D10</f>
        <v>1195.6297834551624</v>
      </c>
      <c r="E10" s="229">
        <f>'[1]Podklady RZ'!E10</f>
        <v>1112.158821062774</v>
      </c>
      <c r="F10" s="151">
        <f>'[1]Podklady RZ'!F10</f>
        <v>880.42227073797949</v>
      </c>
      <c r="G10" s="230">
        <f>'[1]Podklady RZ'!G10</f>
        <v>808.26951428018583</v>
      </c>
      <c r="H10" s="151">
        <f>'[1]Podklady RZ'!H10</f>
        <v>785.61074292428316</v>
      </c>
      <c r="I10" s="151">
        <f>'[1]Podklady RZ'!I10</f>
        <v>760.33271196710189</v>
      </c>
      <c r="J10" s="151">
        <f>'[1]Podklady RZ'!J10</f>
        <v>884.24106751411284</v>
      </c>
      <c r="K10" s="229">
        <f>'[1]Podklady RZ'!K10</f>
        <v>981.27390615649233</v>
      </c>
      <c r="L10" s="151">
        <f>'[1]Podklady RZ'!L10</f>
        <v>1105.8733067696191</v>
      </c>
      <c r="M10" s="230">
        <f>'[1]Podklady RZ'!M10</f>
        <v>1207.549873749372</v>
      </c>
      <c r="N10" s="260"/>
      <c r="P10" s="118"/>
    </row>
    <row r="11" spans="1:18" s="7" customFormat="1" ht="12" customHeight="1">
      <c r="A11" s="261" t="s">
        <v>222</v>
      </c>
      <c r="B11" s="262">
        <f>SUM(B12:D12)</f>
        <v>13242.046362379962</v>
      </c>
      <c r="C11" s="263"/>
      <c r="D11" s="264"/>
      <c r="E11" s="262">
        <f>SUM(E12:G12)</f>
        <v>11042.180148418249</v>
      </c>
      <c r="F11" s="263"/>
      <c r="G11" s="264"/>
      <c r="H11" s="263">
        <f>SUM(H12:J12)</f>
        <v>9714.5322869400079</v>
      </c>
      <c r="I11" s="263"/>
      <c r="J11" s="263"/>
      <c r="K11" s="262">
        <f>SUM(K12:M12)</f>
        <v>13044.806790579201</v>
      </c>
      <c r="L11" s="263"/>
      <c r="M11" s="264"/>
      <c r="N11" s="260">
        <f>SUM(B12:M12)</f>
        <v>47043.565588317411</v>
      </c>
      <c r="P11" s="91"/>
      <c r="Q11" s="95"/>
      <c r="R11" s="95"/>
    </row>
    <row r="12" spans="1:18" s="7" customFormat="1" ht="12" customHeight="1">
      <c r="A12" s="261"/>
      <c r="B12" s="229">
        <f>'[1]Podklady RZ'!B12</f>
        <v>4938.188289969894</v>
      </c>
      <c r="C12" s="151">
        <f>'[1]Podklady RZ'!C12</f>
        <v>4056.3182592351181</v>
      </c>
      <c r="D12" s="230">
        <f>'[1]Podklady RZ'!D12</f>
        <v>4247.5398131749498</v>
      </c>
      <c r="E12" s="229">
        <f>'[1]Podklady RZ'!E12</f>
        <v>3843.1707607792077</v>
      </c>
      <c r="F12" s="151">
        <f>'[1]Podklady RZ'!F12</f>
        <v>3778.510718704802</v>
      </c>
      <c r="G12" s="230">
        <f>'[1]Podklady RZ'!G12</f>
        <v>3420.4986689342386</v>
      </c>
      <c r="H12" s="151">
        <f>'[1]Podklady RZ'!H12</f>
        <v>3124.4710346600018</v>
      </c>
      <c r="I12" s="151">
        <f>'[1]Podklady RZ'!I12</f>
        <v>3089.996481260006</v>
      </c>
      <c r="J12" s="151">
        <f>'[1]Podklady RZ'!J12</f>
        <v>3500.064771020001</v>
      </c>
      <c r="K12" s="229">
        <f>'[1]Podklady RZ'!K12</f>
        <v>3737.1778643848602</v>
      </c>
      <c r="L12" s="151">
        <f>'[1]Podklady RZ'!L12</f>
        <v>4524.0134153910431</v>
      </c>
      <c r="M12" s="230">
        <f>'[1]Podklady RZ'!M12</f>
        <v>4783.615510803299</v>
      </c>
      <c r="N12" s="260"/>
      <c r="P12" s="118"/>
    </row>
    <row r="13" spans="1:18" s="7" customFormat="1" ht="12" customHeight="1">
      <c r="A13" s="261" t="s">
        <v>223</v>
      </c>
      <c r="B13" s="262">
        <f>SUM(B14:D14)</f>
        <v>31881.908243022164</v>
      </c>
      <c r="C13" s="263"/>
      <c r="D13" s="264"/>
      <c r="E13" s="262">
        <f>SUM(E14:G14)</f>
        <v>14755.739691572808</v>
      </c>
      <c r="F13" s="263"/>
      <c r="G13" s="264"/>
      <c r="H13" s="263">
        <f>SUM(H14:J14)</f>
        <v>9897.3190016545013</v>
      </c>
      <c r="I13" s="263"/>
      <c r="J13" s="263"/>
      <c r="K13" s="262">
        <f>SUM(K14:M14)</f>
        <v>25535.021715121322</v>
      </c>
      <c r="L13" s="263"/>
      <c r="M13" s="264"/>
      <c r="N13" s="260">
        <f>SUM(B14:M14)</f>
        <v>82069.98865137079</v>
      </c>
      <c r="P13" s="91"/>
      <c r="Q13" s="95"/>
      <c r="R13" s="95"/>
    </row>
    <row r="14" spans="1:18" s="7" customFormat="1" ht="12" customHeight="1">
      <c r="A14" s="261"/>
      <c r="B14" s="229">
        <f>'[1]Podklady RZ'!B14</f>
        <v>12108.59828866639</v>
      </c>
      <c r="C14" s="151">
        <f>'[1]Podklady RZ'!C14</f>
        <v>9829.5325508641927</v>
      </c>
      <c r="D14" s="230">
        <f>'[1]Podklady RZ'!D14</f>
        <v>9943.7774034915819</v>
      </c>
      <c r="E14" s="229">
        <f>'[1]Podklady RZ'!E14</f>
        <v>7782.3585524380142</v>
      </c>
      <c r="F14" s="151">
        <f>'[1]Podklady RZ'!F14</f>
        <v>3971.3348682932165</v>
      </c>
      <c r="G14" s="230">
        <f>'[1]Podklady RZ'!G14</f>
        <v>3002.0462708415785</v>
      </c>
      <c r="H14" s="151">
        <f>'[1]Podklady RZ'!H14</f>
        <v>2836.0209574157179</v>
      </c>
      <c r="I14" s="151">
        <f>'[1]Podklady RZ'!I14</f>
        <v>2853.2195907728974</v>
      </c>
      <c r="J14" s="151">
        <f>'[1]Podklady RZ'!J14</f>
        <v>4208.0784534658869</v>
      </c>
      <c r="K14" s="229">
        <f>'[1]Podklady RZ'!K14</f>
        <v>5671.6382388346465</v>
      </c>
      <c r="L14" s="151">
        <f>'[1]Podklady RZ'!L14</f>
        <v>8529.203142023347</v>
      </c>
      <c r="M14" s="230">
        <f>'[1]Podklady RZ'!M14</f>
        <v>11334.180334263327</v>
      </c>
      <c r="N14" s="260"/>
      <c r="P14" s="99"/>
    </row>
    <row r="15" spans="1:18" s="7" customFormat="1" ht="12" customHeight="1">
      <c r="A15" s="261" t="s">
        <v>224</v>
      </c>
      <c r="B15" s="262">
        <f>SUM(B16:D16)</f>
        <v>63.277509000014106</v>
      </c>
      <c r="C15" s="263"/>
      <c r="D15" s="264"/>
      <c r="E15" s="262">
        <f>SUM(E16:G16)</f>
        <v>61.27809900000284</v>
      </c>
      <c r="F15" s="263"/>
      <c r="G15" s="264"/>
      <c r="H15" s="263">
        <f>SUM(H16:J16)</f>
        <v>49.325752999989163</v>
      </c>
      <c r="I15" s="263"/>
      <c r="J15" s="263"/>
      <c r="K15" s="262">
        <f>SUM(K16:M16)</f>
        <v>48.716651999996429</v>
      </c>
      <c r="L15" s="263"/>
      <c r="M15" s="264"/>
      <c r="N15" s="260">
        <f>SUM(B16:M16)</f>
        <v>222.59801300000254</v>
      </c>
      <c r="P15" s="93"/>
    </row>
    <row r="16" spans="1:18" s="7" customFormat="1" ht="12" customHeight="1">
      <c r="A16" s="261"/>
      <c r="B16" s="229">
        <f>'[1]Podklady RZ'!B16</f>
        <v>26.901033000007374</v>
      </c>
      <c r="C16" s="151">
        <f>'[1]Podklady RZ'!C16</f>
        <v>12.210416000001715</v>
      </c>
      <c r="D16" s="230">
        <f>'[1]Podklady RZ'!D16</f>
        <v>24.166060000005018</v>
      </c>
      <c r="E16" s="229">
        <f>'[1]Podklady RZ'!E16</f>
        <v>22.405753000003642</v>
      </c>
      <c r="F16" s="151">
        <f>'[1]Podklady RZ'!F16</f>
        <v>21.386424000004354</v>
      </c>
      <c r="G16" s="230">
        <f>'[1]Podklady RZ'!G16</f>
        <v>17.485921999994844</v>
      </c>
      <c r="H16" s="151">
        <f>'[1]Podklady RZ'!H16</f>
        <v>17.626809999997477</v>
      </c>
      <c r="I16" s="151">
        <f>'[1]Podklady RZ'!I16</f>
        <v>16.249658999993244</v>
      </c>
      <c r="J16" s="151">
        <f>'[1]Podklady RZ'!J16</f>
        <v>15.449283999998443</v>
      </c>
      <c r="K16" s="229">
        <f>'[1]Podklady RZ'!K16</f>
        <v>20.032399000002442</v>
      </c>
      <c r="L16" s="151">
        <f>'[1]Podklady RZ'!L16</f>
        <v>11.729290999988734</v>
      </c>
      <c r="M16" s="230">
        <f>'[1]Podklady RZ'!M16</f>
        <v>16.954962000005253</v>
      </c>
      <c r="N16" s="260"/>
      <c r="P16" s="99"/>
    </row>
    <row r="17" spans="1:14" s="69" customFormat="1" ht="11.25">
      <c r="A17" s="152"/>
      <c r="B17" s="4"/>
      <c r="C17" s="4"/>
      <c r="D17" s="4"/>
      <c r="E17" s="4"/>
      <c r="F17" s="4"/>
      <c r="G17" s="4"/>
      <c r="H17" s="4"/>
      <c r="I17" s="4"/>
      <c r="J17" s="4"/>
      <c r="K17" s="4"/>
      <c r="L17" s="4"/>
      <c r="M17" s="4"/>
      <c r="N17" s="3"/>
    </row>
    <row r="18" spans="1:14">
      <c r="A18" s="86" t="str">
        <f>A5</f>
        <v>Gross heat production</v>
      </c>
      <c r="B18" s="87">
        <f t="shared" ref="B18:M18" si="0">B6</f>
        <v>19443.893473</v>
      </c>
      <c r="C18" s="87">
        <f t="shared" si="0"/>
        <v>15892.034386651603</v>
      </c>
      <c r="D18" s="87">
        <f t="shared" si="0"/>
        <v>16313.952054121697</v>
      </c>
      <c r="E18" s="87">
        <f t="shared" si="0"/>
        <v>13523.164816279999</v>
      </c>
      <c r="F18" s="87">
        <f t="shared" si="0"/>
        <v>9408.3478437360027</v>
      </c>
      <c r="G18" s="87">
        <f t="shared" si="0"/>
        <v>7948.1444100559984</v>
      </c>
      <c r="H18" s="87">
        <f t="shared" si="0"/>
        <v>7511.9053000000004</v>
      </c>
      <c r="I18" s="87">
        <f t="shared" si="0"/>
        <v>7457.2335599999997</v>
      </c>
      <c r="J18" s="87">
        <f t="shared" si="0"/>
        <v>9301.849553</v>
      </c>
      <c r="K18" s="87">
        <f t="shared" si="0"/>
        <v>11147.413182376002</v>
      </c>
      <c r="L18" s="87">
        <f t="shared" si="0"/>
        <v>14951.953478183999</v>
      </c>
      <c r="M18" s="87">
        <f t="shared" si="0"/>
        <v>18193.573783816002</v>
      </c>
    </row>
    <row r="19" spans="1:14">
      <c r="A19" s="10" t="str">
        <f>A7</f>
        <v xml:space="preserve">Own use (process only) of heat </v>
      </c>
      <c r="B19" s="24">
        <f t="shared" ref="B19:M19" si="1">-B8</f>
        <v>-929.99536400000068</v>
      </c>
      <c r="C19" s="24">
        <f t="shared" si="1"/>
        <v>-810.23946799999965</v>
      </c>
      <c r="D19" s="24">
        <f t="shared" si="1"/>
        <v>-902.83899399999848</v>
      </c>
      <c r="E19" s="24">
        <f t="shared" si="1"/>
        <v>-763.07092899999941</v>
      </c>
      <c r="F19" s="24">
        <f t="shared" si="1"/>
        <v>-756.69356200000027</v>
      </c>
      <c r="G19" s="24">
        <f t="shared" si="1"/>
        <v>-699.84403400000053</v>
      </c>
      <c r="H19" s="24">
        <f t="shared" si="1"/>
        <v>-748.17575500000021</v>
      </c>
      <c r="I19" s="24">
        <f t="shared" si="1"/>
        <v>-737.43511700000056</v>
      </c>
      <c r="J19" s="24">
        <f t="shared" si="1"/>
        <v>-694.01597700000082</v>
      </c>
      <c r="K19" s="24">
        <f t="shared" si="1"/>
        <v>-737.29077400000062</v>
      </c>
      <c r="L19" s="24">
        <f t="shared" si="1"/>
        <v>-781.13432300000056</v>
      </c>
      <c r="M19" s="24">
        <f t="shared" si="1"/>
        <v>-851.27310300000079</v>
      </c>
    </row>
    <row r="20" spans="1:14">
      <c r="A20" s="10" t="str">
        <f>A9</f>
        <v>Losses</v>
      </c>
      <c r="B20" s="87">
        <f t="shared" ref="B20:M20" si="2">-B10</f>
        <v>-1440.2104973637083</v>
      </c>
      <c r="C20" s="87">
        <f t="shared" si="2"/>
        <v>-1183.7336925522907</v>
      </c>
      <c r="D20" s="87">
        <f t="shared" si="2"/>
        <v>-1195.6297834551624</v>
      </c>
      <c r="E20" s="87">
        <f t="shared" si="2"/>
        <v>-1112.158821062774</v>
      </c>
      <c r="F20" s="87">
        <f t="shared" si="2"/>
        <v>-880.42227073797949</v>
      </c>
      <c r="G20" s="87">
        <f t="shared" si="2"/>
        <v>-808.26951428018583</v>
      </c>
      <c r="H20" s="87">
        <f t="shared" si="2"/>
        <v>-785.61074292428316</v>
      </c>
      <c r="I20" s="87">
        <f t="shared" si="2"/>
        <v>-760.33271196710189</v>
      </c>
      <c r="J20" s="87">
        <f t="shared" si="2"/>
        <v>-884.24106751411284</v>
      </c>
      <c r="K20" s="87">
        <f t="shared" si="2"/>
        <v>-981.27390615649233</v>
      </c>
      <c r="L20" s="87">
        <f t="shared" si="2"/>
        <v>-1105.8733067696191</v>
      </c>
      <c r="M20" s="87">
        <f t="shared" si="2"/>
        <v>-1207.549873749372</v>
      </c>
      <c r="N20" s="8"/>
    </row>
    <row r="21" spans="1:14">
      <c r="A21" s="10" t="str">
        <f>A11</f>
        <v>Own use of heat</v>
      </c>
      <c r="B21" s="24">
        <f>-B12</f>
        <v>-4938.188289969894</v>
      </c>
      <c r="C21" s="24">
        <f t="shared" ref="C21:M21" si="3">-C12</f>
        <v>-4056.3182592351181</v>
      </c>
      <c r="D21" s="24">
        <f t="shared" si="3"/>
        <v>-4247.5398131749498</v>
      </c>
      <c r="E21" s="24">
        <f t="shared" si="3"/>
        <v>-3843.1707607792077</v>
      </c>
      <c r="F21" s="24">
        <f t="shared" si="3"/>
        <v>-3778.510718704802</v>
      </c>
      <c r="G21" s="24">
        <f t="shared" si="3"/>
        <v>-3420.4986689342386</v>
      </c>
      <c r="H21" s="24">
        <f t="shared" si="3"/>
        <v>-3124.4710346600018</v>
      </c>
      <c r="I21" s="24">
        <f t="shared" si="3"/>
        <v>-3089.996481260006</v>
      </c>
      <c r="J21" s="24">
        <f t="shared" si="3"/>
        <v>-3500.064771020001</v>
      </c>
      <c r="K21" s="24">
        <f t="shared" si="3"/>
        <v>-3737.1778643848602</v>
      </c>
      <c r="L21" s="24">
        <f t="shared" si="3"/>
        <v>-4524.0134153910431</v>
      </c>
      <c r="M21" s="24">
        <f t="shared" si="3"/>
        <v>-4783.615510803299</v>
      </c>
      <c r="N21" s="8"/>
    </row>
    <row r="22" spans="1:14">
      <c r="A22" s="10" t="str">
        <f>A13</f>
        <v>Heat supply</v>
      </c>
      <c r="B22" s="24">
        <f t="shared" ref="B22:M22" si="4">-B14</f>
        <v>-12108.59828866639</v>
      </c>
      <c r="C22" s="24">
        <f t="shared" si="4"/>
        <v>-9829.5325508641927</v>
      </c>
      <c r="D22" s="24">
        <f t="shared" si="4"/>
        <v>-9943.7774034915819</v>
      </c>
      <c r="E22" s="24">
        <f t="shared" si="4"/>
        <v>-7782.3585524380142</v>
      </c>
      <c r="F22" s="24">
        <f t="shared" si="4"/>
        <v>-3971.3348682932165</v>
      </c>
      <c r="G22" s="24">
        <f t="shared" si="4"/>
        <v>-3002.0462708415785</v>
      </c>
      <c r="H22" s="24">
        <f t="shared" si="4"/>
        <v>-2836.0209574157179</v>
      </c>
      <c r="I22" s="24">
        <f t="shared" si="4"/>
        <v>-2853.2195907728974</v>
      </c>
      <c r="J22" s="24">
        <f t="shared" si="4"/>
        <v>-4208.0784534658869</v>
      </c>
      <c r="K22" s="24">
        <f t="shared" si="4"/>
        <v>-5671.6382388346465</v>
      </c>
      <c r="L22" s="24">
        <f t="shared" si="4"/>
        <v>-8529.203142023347</v>
      </c>
      <c r="M22" s="24">
        <f t="shared" si="4"/>
        <v>-11334.180334263327</v>
      </c>
    </row>
    <row r="23" spans="1:14">
      <c r="A23" s="10" t="str">
        <f>A15</f>
        <v>Balancing difference</v>
      </c>
      <c r="B23" s="24">
        <f t="shared" ref="B23:M23" si="5">-B16</f>
        <v>-26.901033000007374</v>
      </c>
      <c r="C23" s="24">
        <f t="shared" si="5"/>
        <v>-12.210416000001715</v>
      </c>
      <c r="D23" s="24">
        <f t="shared" si="5"/>
        <v>-24.166060000005018</v>
      </c>
      <c r="E23" s="24">
        <f t="shared" si="5"/>
        <v>-22.405753000003642</v>
      </c>
      <c r="F23" s="24">
        <f t="shared" si="5"/>
        <v>-21.386424000004354</v>
      </c>
      <c r="G23" s="24">
        <f t="shared" si="5"/>
        <v>-17.485921999994844</v>
      </c>
      <c r="H23" s="24">
        <f t="shared" si="5"/>
        <v>-17.626809999997477</v>
      </c>
      <c r="I23" s="24">
        <f t="shared" si="5"/>
        <v>-16.249658999993244</v>
      </c>
      <c r="J23" s="24">
        <f t="shared" si="5"/>
        <v>-15.449283999998443</v>
      </c>
      <c r="K23" s="24">
        <f t="shared" si="5"/>
        <v>-20.032399000002442</v>
      </c>
      <c r="L23" s="24">
        <f t="shared" si="5"/>
        <v>-11.729290999988734</v>
      </c>
      <c r="M23" s="24">
        <f t="shared" si="5"/>
        <v>-16.954962000005253</v>
      </c>
    </row>
    <row r="42" spans="1:4">
      <c r="A42" s="90"/>
      <c r="B42" s="93"/>
      <c r="C42" s="91"/>
      <c r="D42" s="91"/>
    </row>
    <row r="43" spans="1:4">
      <c r="B43" s="91"/>
      <c r="C43" s="91"/>
      <c r="D43" s="91"/>
    </row>
    <row r="44" spans="1:4">
      <c r="B44" s="91"/>
      <c r="C44" s="91"/>
      <c r="D44" s="91"/>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8"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tabColor rgb="FFFFFF00"/>
  </sheetPr>
  <dimension ref="A1:U40"/>
  <sheetViews>
    <sheetView showGridLines="0" view="pageBreakPreview" topLeftCell="A6" zoomScaleNormal="70" zoomScaleSheetLayoutView="100" workbookViewId="0">
      <selection activeCell="Q22" sqref="Q22"/>
    </sheetView>
  </sheetViews>
  <sheetFormatPr defaultColWidth="9.140625" defaultRowHeight="12"/>
  <cols>
    <col min="1" max="1" width="30.85546875" style="61" customWidth="1"/>
    <col min="2" max="13" width="8.5703125" style="61" customWidth="1"/>
    <col min="14" max="14" width="10.42578125" style="61" customWidth="1"/>
    <col min="15" max="15" width="8.42578125" style="61" customWidth="1"/>
    <col min="16" max="16" width="11.42578125" style="61" bestFit="1" customWidth="1"/>
    <col min="17" max="16384" width="9.140625" style="61"/>
  </cols>
  <sheetData>
    <row r="1" spans="1:21" ht="20.25">
      <c r="A1" s="138" t="s">
        <v>225</v>
      </c>
      <c r="N1" s="197" t="str">
        <f>'3'!N1</f>
        <v>2022</v>
      </c>
    </row>
    <row r="2" spans="1:21" s="68" customFormat="1" ht="18">
      <c r="A2" s="195" t="s">
        <v>226</v>
      </c>
      <c r="B2" s="66"/>
      <c r="C2" s="66"/>
      <c r="D2" s="66"/>
      <c r="E2" s="66"/>
      <c r="F2" s="66"/>
      <c r="G2" s="66"/>
      <c r="H2" s="66"/>
      <c r="I2" s="66"/>
      <c r="J2" s="66"/>
      <c r="K2" s="66"/>
      <c r="L2" s="66"/>
      <c r="M2" s="66"/>
    </row>
    <row r="3" spans="1:21" ht="6" customHeight="1">
      <c r="A3" s="7"/>
      <c r="B3" s="153"/>
      <c r="C3" s="153"/>
      <c r="D3" s="153"/>
      <c r="E3" s="153"/>
      <c r="F3" s="153"/>
      <c r="G3" s="153"/>
      <c r="H3" s="153"/>
      <c r="I3" s="153"/>
      <c r="J3" s="153"/>
      <c r="K3" s="153"/>
      <c r="L3" s="153"/>
      <c r="M3" s="153"/>
      <c r="N3" s="153"/>
    </row>
    <row r="4" spans="1:21">
      <c r="A4" s="265"/>
      <c r="B4" s="266" t="s">
        <v>202</v>
      </c>
      <c r="C4" s="267"/>
      <c r="D4" s="268"/>
      <c r="E4" s="267" t="s">
        <v>203</v>
      </c>
      <c r="F4" s="267"/>
      <c r="G4" s="267"/>
      <c r="H4" s="266" t="s">
        <v>204</v>
      </c>
      <c r="I4" s="267"/>
      <c r="J4" s="268"/>
      <c r="K4" s="266" t="s">
        <v>205</v>
      </c>
      <c r="L4" s="267"/>
      <c r="M4" s="268"/>
      <c r="N4" s="172" t="s">
        <v>218</v>
      </c>
    </row>
    <row r="5" spans="1:21">
      <c r="A5" s="265"/>
      <c r="B5" s="227" t="s">
        <v>206</v>
      </c>
      <c r="C5" s="155" t="s">
        <v>207</v>
      </c>
      <c r="D5" s="228" t="s">
        <v>208</v>
      </c>
      <c r="E5" s="155" t="s">
        <v>209</v>
      </c>
      <c r="F5" s="155" t="s">
        <v>210</v>
      </c>
      <c r="G5" s="155" t="s">
        <v>211</v>
      </c>
      <c r="H5" s="227" t="s">
        <v>212</v>
      </c>
      <c r="I5" s="155" t="s">
        <v>213</v>
      </c>
      <c r="J5" s="228" t="s">
        <v>214</v>
      </c>
      <c r="K5" s="227" t="s">
        <v>215</v>
      </c>
      <c r="L5" s="155" t="s">
        <v>216</v>
      </c>
      <c r="M5" s="228" t="s">
        <v>217</v>
      </c>
      <c r="N5" s="156"/>
    </row>
    <row r="6" spans="1:21">
      <c r="A6" s="270" t="s">
        <v>219</v>
      </c>
      <c r="B6" s="271">
        <f>SUM(B7:D7)</f>
        <v>51649.8799137733</v>
      </c>
      <c r="C6" s="260"/>
      <c r="D6" s="272"/>
      <c r="E6" s="260">
        <f>SUM(E7:G7)</f>
        <v>30879.657070071997</v>
      </c>
      <c r="F6" s="260"/>
      <c r="G6" s="260"/>
      <c r="H6" s="271">
        <f>SUM(H7:J7)</f>
        <v>24270.988412999999</v>
      </c>
      <c r="I6" s="260"/>
      <c r="J6" s="272"/>
      <c r="K6" s="271">
        <f>SUM(K7:M7)</f>
        <v>44292.940444376</v>
      </c>
      <c r="L6" s="260"/>
      <c r="M6" s="272"/>
      <c r="N6" s="260">
        <f>SUM(N8:N23)</f>
        <v>151093.4658412213</v>
      </c>
    </row>
    <row r="7" spans="1:21">
      <c r="A7" s="270"/>
      <c r="B7" s="231">
        <f t="shared" ref="B7:M7" si="0">SUM(B8:B23)</f>
        <v>19443.893473</v>
      </c>
      <c r="C7" s="154">
        <f t="shared" si="0"/>
        <v>15892.034386651603</v>
      </c>
      <c r="D7" s="232">
        <f t="shared" si="0"/>
        <v>16313.952054121697</v>
      </c>
      <c r="E7" s="154">
        <f t="shared" si="0"/>
        <v>13523.164816279999</v>
      </c>
      <c r="F7" s="154">
        <f t="shared" si="0"/>
        <v>9408.3478437360027</v>
      </c>
      <c r="G7" s="154">
        <f t="shared" si="0"/>
        <v>7948.1444100559984</v>
      </c>
      <c r="H7" s="231">
        <f t="shared" si="0"/>
        <v>7511.9053000000004</v>
      </c>
      <c r="I7" s="154">
        <f t="shared" si="0"/>
        <v>7457.2335599999997</v>
      </c>
      <c r="J7" s="232">
        <f t="shared" si="0"/>
        <v>9301.849553</v>
      </c>
      <c r="K7" s="231">
        <f t="shared" si="0"/>
        <v>11147.413182376002</v>
      </c>
      <c r="L7" s="154">
        <f t="shared" si="0"/>
        <v>14951.953478183999</v>
      </c>
      <c r="M7" s="232">
        <f t="shared" si="0"/>
        <v>18193.573783816002</v>
      </c>
      <c r="N7" s="260"/>
    </row>
    <row r="8" spans="1:21">
      <c r="A8" s="124" t="s">
        <v>227</v>
      </c>
      <c r="B8" s="229">
        <f>'[1]Podklady RZ'!B24</f>
        <v>2330.145712999999</v>
      </c>
      <c r="C8" s="151">
        <f>'[1]Podklady RZ'!C24</f>
        <v>2172.1127139999999</v>
      </c>
      <c r="D8" s="230">
        <f>'[1]Podklady RZ'!D24</f>
        <v>2312.4136080000007</v>
      </c>
      <c r="E8" s="151">
        <f>'[1]Podklady RZ'!E24</f>
        <v>2054.2007920000001</v>
      </c>
      <c r="F8" s="151">
        <f>'[1]Podklady RZ'!F24</f>
        <v>1801.7781340000004</v>
      </c>
      <c r="G8" s="151">
        <f>'[1]Podklady RZ'!G24</f>
        <v>1576.7752560000004</v>
      </c>
      <c r="H8" s="229">
        <f>'[1]Podklady RZ'!H24</f>
        <v>1564.717261</v>
      </c>
      <c r="I8" s="151">
        <f>'[1]Podklady RZ'!I24</f>
        <v>1547.8258609999996</v>
      </c>
      <c r="J8" s="230">
        <f>'[1]Podklady RZ'!J24</f>
        <v>1680.4756790000008</v>
      </c>
      <c r="K8" s="229">
        <f>'[1]Podklady RZ'!K24</f>
        <v>1315.0861180000002</v>
      </c>
      <c r="L8" s="151">
        <f>'[1]Podklady RZ'!L24</f>
        <v>2053.6355279999998</v>
      </c>
      <c r="M8" s="230">
        <f>'[1]Podklady RZ'!M24</f>
        <v>2251.8800539999993</v>
      </c>
      <c r="N8" s="151">
        <f t="shared" ref="N8:N23" si="1">SUM(B8:M8)</f>
        <v>22661.046717999998</v>
      </c>
      <c r="P8" s="91"/>
      <c r="Q8" s="98"/>
      <c r="R8" s="98"/>
      <c r="S8" s="98"/>
      <c r="T8" s="98"/>
      <c r="U8" s="93"/>
    </row>
    <row r="9" spans="1:21">
      <c r="A9" s="124" t="s">
        <v>228</v>
      </c>
      <c r="B9" s="229">
        <f>'[1]Podklady RZ'!B25</f>
        <v>421.71794599999998</v>
      </c>
      <c r="C9" s="151">
        <f>'[1]Podklady RZ'!C25</f>
        <v>368.74494099999993</v>
      </c>
      <c r="D9" s="230">
        <f>'[1]Podklady RZ'!D25</f>
        <v>398.57249700000017</v>
      </c>
      <c r="E9" s="151">
        <f>'[1]Podklady RZ'!E25</f>
        <v>374.16169299999973</v>
      </c>
      <c r="F9" s="151">
        <f>'[1]Podklady RZ'!F25</f>
        <v>331.73767299999992</v>
      </c>
      <c r="G9" s="151">
        <f>'[1]Podklady RZ'!G25</f>
        <v>294.66740199999998</v>
      </c>
      <c r="H9" s="229">
        <f>'[1]Podklady RZ'!H25</f>
        <v>297.40129799999994</v>
      </c>
      <c r="I9" s="151">
        <f>'[1]Podklady RZ'!I25</f>
        <v>296.45281599999981</v>
      </c>
      <c r="J9" s="230">
        <f>'[1]Podklady RZ'!J25</f>
        <v>320.05893000000003</v>
      </c>
      <c r="K9" s="229">
        <f>'[1]Podklady RZ'!K25</f>
        <v>366.09580799999992</v>
      </c>
      <c r="L9" s="151">
        <f>'[1]Podklady RZ'!L25</f>
        <v>387.80301499999996</v>
      </c>
      <c r="M9" s="230">
        <f>'[1]Podklady RZ'!M25</f>
        <v>417.18880800000005</v>
      </c>
      <c r="N9" s="151">
        <f t="shared" si="1"/>
        <v>4274.6028269999997</v>
      </c>
      <c r="P9" s="122"/>
      <c r="Q9" s="98"/>
      <c r="R9" s="98"/>
      <c r="S9" s="98"/>
      <c r="T9" s="98"/>
      <c r="U9" s="93"/>
    </row>
    <row r="10" spans="1:21">
      <c r="A10" s="124" t="s">
        <v>229</v>
      </c>
      <c r="B10" s="229">
        <f>'[1]Podklady RZ'!B26</f>
        <v>2016.8260669999995</v>
      </c>
      <c r="C10" s="151">
        <f>'[1]Podklady RZ'!C26</f>
        <v>1450.2728900000002</v>
      </c>
      <c r="D10" s="230">
        <f>'[1]Podklady RZ'!D26</f>
        <v>1510.7488640000001</v>
      </c>
      <c r="E10" s="151">
        <f>'[1]Podklady RZ'!E26</f>
        <v>1162.7768349999999</v>
      </c>
      <c r="F10" s="151">
        <f>'[1]Podklady RZ'!F26</f>
        <v>611.21719299999995</v>
      </c>
      <c r="G10" s="151">
        <f>'[1]Podklady RZ'!G26</f>
        <v>415.24973799999998</v>
      </c>
      <c r="H10" s="229">
        <f>'[1]Podklady RZ'!H26</f>
        <v>456.67933699999998</v>
      </c>
      <c r="I10" s="151">
        <f>'[1]Podklady RZ'!I26</f>
        <v>451.127838</v>
      </c>
      <c r="J10" s="230">
        <f>'[1]Podklady RZ'!J26</f>
        <v>652.91471199999989</v>
      </c>
      <c r="K10" s="229">
        <f>'[1]Podklady RZ'!K26</f>
        <v>874.006438</v>
      </c>
      <c r="L10" s="151">
        <f>'[1]Podklady RZ'!L26</f>
        <v>1240.0886439999999</v>
      </c>
      <c r="M10" s="230">
        <f>'[1]Podklady RZ'!M26</f>
        <v>1697.5817749999999</v>
      </c>
      <c r="N10" s="151">
        <f t="shared" si="1"/>
        <v>12539.490330999999</v>
      </c>
      <c r="P10" s="122"/>
      <c r="Q10" s="98"/>
      <c r="R10" s="98"/>
      <c r="S10" s="98"/>
      <c r="T10" s="98"/>
      <c r="U10" s="93"/>
    </row>
    <row r="11" spans="1:21">
      <c r="A11" s="124" t="s">
        <v>230</v>
      </c>
      <c r="B11" s="229">
        <f>'[1]Podklady RZ'!B27</f>
        <v>4.1042699999999996</v>
      </c>
      <c r="C11" s="151">
        <f>'[1]Podklady RZ'!C27</f>
        <v>4.5074400000000008</v>
      </c>
      <c r="D11" s="230">
        <f>'[1]Podklady RZ'!D27</f>
        <v>5.6810700000000001</v>
      </c>
      <c r="E11" s="151">
        <f>'[1]Podklady RZ'!E27</f>
        <v>4.7649399999999993</v>
      </c>
      <c r="F11" s="151">
        <f>'[1]Podklady RZ'!F27</f>
        <v>3.7690260000000002</v>
      </c>
      <c r="G11" s="151">
        <f>'[1]Podklady RZ'!G27</f>
        <v>3.4811519999999998</v>
      </c>
      <c r="H11" s="229">
        <f>'[1]Podklady RZ'!H27</f>
        <v>3.545229</v>
      </c>
      <c r="I11" s="151">
        <f>'[1]Podklady RZ'!I27</f>
        <v>3.7158230000000003</v>
      </c>
      <c r="J11" s="230">
        <f>'[1]Podklady RZ'!J27</f>
        <v>3.2781060000000002</v>
      </c>
      <c r="K11" s="229">
        <f>'[1]Podklady RZ'!K27</f>
        <v>10.9742</v>
      </c>
      <c r="L11" s="151">
        <f>'[1]Podklady RZ'!L27</f>
        <v>12.965489000000002</v>
      </c>
      <c r="M11" s="230">
        <f>'[1]Podklady RZ'!M27</f>
        <v>11.683755000000001</v>
      </c>
      <c r="N11" s="151">
        <f t="shared" si="1"/>
        <v>72.470500000000015</v>
      </c>
      <c r="P11" s="122"/>
      <c r="Q11" s="98"/>
      <c r="R11" s="98"/>
      <c r="S11" s="98"/>
      <c r="T11" s="98"/>
      <c r="U11" s="93"/>
    </row>
    <row r="12" spans="1:21">
      <c r="A12" s="124" t="s">
        <v>231</v>
      </c>
      <c r="B12" s="229">
        <f>'[1]Podklady RZ'!B28</f>
        <v>11.288750585271167</v>
      </c>
      <c r="C12" s="151">
        <f>'[1]Podklady RZ'!C28</f>
        <v>9.0979990118497192</v>
      </c>
      <c r="D12" s="230">
        <f>'[1]Podklady RZ'!D28</f>
        <v>9.2478530971073702</v>
      </c>
      <c r="E12" s="151">
        <f>'[1]Podklady RZ'!E28</f>
        <v>7.8157203650260341</v>
      </c>
      <c r="F12" s="151">
        <f>'[1]Podklady RZ'!F28</f>
        <v>4.0278141166785488</v>
      </c>
      <c r="G12" s="151">
        <f>'[1]Podklady RZ'!G28</f>
        <v>3.0978770418817247</v>
      </c>
      <c r="H12" s="229">
        <f>'[1]Podklady RZ'!H28</f>
        <v>2.6697407797449042</v>
      </c>
      <c r="I12" s="151">
        <f>'[1]Podklady RZ'!I28</f>
        <v>2.9317656293500796</v>
      </c>
      <c r="J12" s="230">
        <f>'[1]Podklady RZ'!J28</f>
        <v>4.3263888824092778</v>
      </c>
      <c r="K12" s="229">
        <f>'[1]Podklady RZ'!K28</f>
        <v>6.5308870739999181</v>
      </c>
      <c r="L12" s="151">
        <f>'[1]Podklady RZ'!L28</f>
        <v>8.6502383471724755</v>
      </c>
      <c r="M12" s="230">
        <f>'[1]Podklady RZ'!M28</f>
        <v>11.20267506950878</v>
      </c>
      <c r="N12" s="151">
        <f t="shared" si="1"/>
        <v>80.887709999999998</v>
      </c>
      <c r="P12" s="122"/>
      <c r="Q12" s="98"/>
      <c r="R12" s="98"/>
      <c r="S12" s="98"/>
      <c r="T12" s="98"/>
      <c r="U12" s="93"/>
    </row>
    <row r="13" spans="1:21">
      <c r="A13" s="124" t="s">
        <v>232</v>
      </c>
      <c r="B13" s="229">
        <f>'[1]Podklady RZ'!B29</f>
        <v>1.585E-2</v>
      </c>
      <c r="C13" s="151">
        <f>'[1]Podklady RZ'!C29</f>
        <v>2.6810000000000004E-2</v>
      </c>
      <c r="D13" s="230">
        <f>'[1]Podklady RZ'!D29</f>
        <v>7.5740000000000002E-2</v>
      </c>
      <c r="E13" s="151">
        <f>'[1]Podklady RZ'!E29</f>
        <v>6.9809999999999983E-2</v>
      </c>
      <c r="F13" s="151">
        <f>'[1]Podklady RZ'!F29</f>
        <v>8.6279999999999996E-2</v>
      </c>
      <c r="G13" s="151">
        <f>'[1]Podklady RZ'!G29</f>
        <v>9.8789999999999989E-2</v>
      </c>
      <c r="H13" s="229">
        <f>'[1]Podklady RZ'!H29</f>
        <v>9.0109999999999996E-2</v>
      </c>
      <c r="I13" s="151">
        <f>'[1]Podklady RZ'!I29</f>
        <v>7.0779999999999996E-2</v>
      </c>
      <c r="J13" s="230">
        <f>'[1]Podklady RZ'!J29</f>
        <v>4.5830000000000003E-2</v>
      </c>
      <c r="K13" s="229">
        <f>'[1]Podklady RZ'!K29</f>
        <v>4.1500000000000002E-2</v>
      </c>
      <c r="L13" s="151">
        <f>'[1]Podklady RZ'!L29</f>
        <v>1.7670000000000002E-2</v>
      </c>
      <c r="M13" s="230">
        <f>'[1]Podklady RZ'!M29</f>
        <v>7.0400000000000003E-3</v>
      </c>
      <c r="N13" s="151">
        <f t="shared" si="1"/>
        <v>0.64620999999999995</v>
      </c>
      <c r="P13" s="122"/>
      <c r="Q13" s="98"/>
      <c r="R13" s="98"/>
      <c r="S13" s="98"/>
      <c r="T13" s="98"/>
      <c r="U13" s="93"/>
    </row>
    <row r="14" spans="1:21">
      <c r="A14" s="124" t="s">
        <v>233</v>
      </c>
      <c r="B14" s="229">
        <f>'[1]Podklady RZ'!B30</f>
        <v>8001.732575</v>
      </c>
      <c r="C14" s="151">
        <f>'[1]Podklady RZ'!C30</f>
        <v>6502.8399280000003</v>
      </c>
      <c r="D14" s="230">
        <f>'[1]Podklady RZ'!D30</f>
        <v>6766.1583319999982</v>
      </c>
      <c r="E14" s="151">
        <f>'[1]Podklady RZ'!E30</f>
        <v>5471.9062839999988</v>
      </c>
      <c r="F14" s="151">
        <f>'[1]Podklady RZ'!F30</f>
        <v>3340.3535660000002</v>
      </c>
      <c r="G14" s="151">
        <f>'[1]Podklady RZ'!G30</f>
        <v>2804.1563910000004</v>
      </c>
      <c r="H14" s="229">
        <f>'[1]Podklady RZ'!H30</f>
        <v>2245.2005349999999</v>
      </c>
      <c r="I14" s="151">
        <f>'[1]Podklady RZ'!I30</f>
        <v>2331.1503160000002</v>
      </c>
      <c r="J14" s="230">
        <f>'[1]Podklady RZ'!J30</f>
        <v>3399.6427619999995</v>
      </c>
      <c r="K14" s="229">
        <f>'[1]Podklady RZ'!K30</f>
        <v>4391.7767869999998</v>
      </c>
      <c r="L14" s="151">
        <f>'[1]Podklady RZ'!L30</f>
        <v>6158.9896769999987</v>
      </c>
      <c r="M14" s="230">
        <f>'[1]Podklady RZ'!M30</f>
        <v>7708.0193440000003</v>
      </c>
      <c r="N14" s="151">
        <f t="shared" si="1"/>
        <v>59121.926497000008</v>
      </c>
      <c r="P14" s="91"/>
      <c r="Q14" s="98"/>
      <c r="R14" s="98"/>
      <c r="S14" s="98"/>
      <c r="T14" s="98"/>
      <c r="U14" s="93"/>
    </row>
    <row r="15" spans="1:21">
      <c r="A15" s="124" t="s">
        <v>234</v>
      </c>
      <c r="B15" s="229">
        <f>'[1]Podklady RZ'!B31</f>
        <v>133.71199999999999</v>
      </c>
      <c r="C15" s="151">
        <f>'[1]Podklady RZ'!C31</f>
        <v>106.596</v>
      </c>
      <c r="D15" s="230">
        <f>'[1]Podklady RZ'!D31</f>
        <v>111.812</v>
      </c>
      <c r="E15" s="151">
        <f>'[1]Podklady RZ'!E31</f>
        <v>88.134</v>
      </c>
      <c r="F15" s="151">
        <f>'[1]Podklady RZ'!F31</f>
        <v>36.494999999999997</v>
      </c>
      <c r="G15" s="151">
        <f>'[1]Podklady RZ'!G31</f>
        <v>18.504999999999999</v>
      </c>
      <c r="H15" s="229">
        <f>'[1]Podklady RZ'!H31</f>
        <v>17.888000000000002</v>
      </c>
      <c r="I15" s="151">
        <f>'[1]Podklady RZ'!I31</f>
        <v>16.122</v>
      </c>
      <c r="J15" s="230">
        <f>'[1]Podklady RZ'!J31</f>
        <v>41.209000000000003</v>
      </c>
      <c r="K15" s="229">
        <f>'[1]Podklady RZ'!K31</f>
        <v>68.739999999999995</v>
      </c>
      <c r="L15" s="151">
        <f>'[1]Podklady RZ'!L31</f>
        <v>95.132000000000005</v>
      </c>
      <c r="M15" s="230">
        <f>'[1]Podklady RZ'!M31</f>
        <v>131.52600000000001</v>
      </c>
      <c r="N15" s="151">
        <f t="shared" ref="N15" si="2">SUM(B15:M15)</f>
        <v>865.87100000000009</v>
      </c>
      <c r="P15" s="122"/>
      <c r="Q15" s="98"/>
      <c r="R15" s="98"/>
      <c r="S15" s="98"/>
      <c r="T15" s="98"/>
      <c r="U15" s="93"/>
    </row>
    <row r="16" spans="1:21">
      <c r="A16" s="124" t="s">
        <v>235</v>
      </c>
      <c r="B16" s="229">
        <f>'[1]Podklady RZ'!B32</f>
        <v>0</v>
      </c>
      <c r="C16" s="151">
        <f>'[1]Podklady RZ'!C32</f>
        <v>0</v>
      </c>
      <c r="D16" s="230">
        <f>'[1]Podklady RZ'!D32</f>
        <v>0</v>
      </c>
      <c r="E16" s="151">
        <f>'[1]Podklady RZ'!E32</f>
        <v>0</v>
      </c>
      <c r="F16" s="151">
        <f>'[1]Podklady RZ'!F32</f>
        <v>0</v>
      </c>
      <c r="G16" s="151">
        <f>'[1]Podklady RZ'!G32</f>
        <v>0</v>
      </c>
      <c r="H16" s="229">
        <f>'[1]Podklady RZ'!H32</f>
        <v>0</v>
      </c>
      <c r="I16" s="151">
        <f>'[1]Podklady RZ'!I32</f>
        <v>0</v>
      </c>
      <c r="J16" s="230">
        <f>'[1]Podklady RZ'!J32</f>
        <v>0</v>
      </c>
      <c r="K16" s="229">
        <f>'[1]Podklady RZ'!K32</f>
        <v>0</v>
      </c>
      <c r="L16" s="151">
        <f>'[1]Podklady RZ'!L32</f>
        <v>0</v>
      </c>
      <c r="M16" s="230">
        <f>'[1]Podklady RZ'!M32</f>
        <v>0</v>
      </c>
      <c r="N16" s="151">
        <f t="shared" si="1"/>
        <v>0</v>
      </c>
      <c r="P16" s="122"/>
      <c r="Q16" s="98"/>
      <c r="R16" s="98"/>
      <c r="S16" s="98"/>
      <c r="T16" s="98"/>
      <c r="U16" s="93"/>
    </row>
    <row r="17" spans="1:21">
      <c r="A17" s="124" t="s">
        <v>236</v>
      </c>
      <c r="B17" s="229">
        <f>'[1]Podklady RZ'!B33</f>
        <v>789.14843200000007</v>
      </c>
      <c r="C17" s="151">
        <f>'[1]Podklady RZ'!C33</f>
        <v>686.38503099999991</v>
      </c>
      <c r="D17" s="230">
        <f>'[1]Podklady RZ'!D33</f>
        <v>560.41229499999997</v>
      </c>
      <c r="E17" s="151">
        <f>'[1]Podklady RZ'!E33</f>
        <v>508.80935899999997</v>
      </c>
      <c r="F17" s="151">
        <f>'[1]Podklady RZ'!F33</f>
        <v>709.56771300000003</v>
      </c>
      <c r="G17" s="151">
        <f>'[1]Podklady RZ'!G33</f>
        <v>690.48817299999996</v>
      </c>
      <c r="H17" s="229">
        <f>'[1]Podklady RZ'!H33</f>
        <v>689.90866299999993</v>
      </c>
      <c r="I17" s="151">
        <f>'[1]Podklady RZ'!I33</f>
        <v>598.49580999999989</v>
      </c>
      <c r="J17" s="230">
        <f>'[1]Podklady RZ'!J33</f>
        <v>627.73633699999993</v>
      </c>
      <c r="K17" s="229">
        <f>'[1]Podklady RZ'!K33</f>
        <v>704.11393100000009</v>
      </c>
      <c r="L17" s="151">
        <f>'[1]Podklady RZ'!L33</f>
        <v>695.89102999999989</v>
      </c>
      <c r="M17" s="230">
        <f>'[1]Podklady RZ'!M33</f>
        <v>671.80920600000002</v>
      </c>
      <c r="N17" s="151">
        <f t="shared" si="1"/>
        <v>7932.7659799999992</v>
      </c>
      <c r="P17" s="122"/>
      <c r="Q17" s="98"/>
      <c r="R17" s="98"/>
      <c r="S17" s="98"/>
      <c r="T17" s="98"/>
      <c r="U17" s="93"/>
    </row>
    <row r="18" spans="1:21">
      <c r="A18" s="124" t="s">
        <v>237</v>
      </c>
      <c r="B18" s="229">
        <f>'[1]Podklady RZ'!B34</f>
        <v>48.37086</v>
      </c>
      <c r="C18" s="151">
        <f>'[1]Podklady RZ'!C34</f>
        <v>31.518058</v>
      </c>
      <c r="D18" s="230">
        <f>'[1]Podklady RZ'!D34</f>
        <v>36.587154000000005</v>
      </c>
      <c r="E18" s="151">
        <f>'[1]Podklady RZ'!E34</f>
        <v>3.8417129999999999</v>
      </c>
      <c r="F18" s="151">
        <f>'[1]Podklady RZ'!F34</f>
        <v>3.107726</v>
      </c>
      <c r="G18" s="151">
        <f>'[1]Podklady RZ'!G34</f>
        <v>11.140400000000001</v>
      </c>
      <c r="H18" s="229">
        <f>'[1]Podklady RZ'!H34</f>
        <v>2.54</v>
      </c>
      <c r="I18" s="151">
        <f>'[1]Podklady RZ'!I34</f>
        <v>2.3384270000000003</v>
      </c>
      <c r="J18" s="230">
        <f>'[1]Podklady RZ'!J34</f>
        <v>28.616529</v>
      </c>
      <c r="K18" s="229">
        <f>'[1]Podklady RZ'!K34</f>
        <v>3.3486959999999999</v>
      </c>
      <c r="L18" s="151">
        <f>'[1]Podklady RZ'!L34</f>
        <v>29.078040999999999</v>
      </c>
      <c r="M18" s="230">
        <f>'[1]Podklady RZ'!M34</f>
        <v>47.903869999999998</v>
      </c>
      <c r="N18" s="151">
        <f t="shared" si="1"/>
        <v>248.39147400000002</v>
      </c>
      <c r="P18" s="122"/>
      <c r="Q18" s="98"/>
      <c r="R18" s="98"/>
      <c r="S18" s="98"/>
      <c r="T18" s="98"/>
      <c r="U18" s="93"/>
    </row>
    <row r="19" spans="1:21">
      <c r="A19" s="124" t="s">
        <v>238</v>
      </c>
      <c r="B19" s="229">
        <f>'[1]Podklady RZ'!B35</f>
        <v>386.60954900000002</v>
      </c>
      <c r="C19" s="151">
        <f>'[1]Podklady RZ'!C35</f>
        <v>326.66556499999996</v>
      </c>
      <c r="D19" s="230">
        <f>'[1]Podklady RZ'!D35</f>
        <v>327.20552800000002</v>
      </c>
      <c r="E19" s="151">
        <f>'[1]Podklady RZ'!E35</f>
        <v>297.29124200000001</v>
      </c>
      <c r="F19" s="151">
        <f>'[1]Podklady RZ'!F35</f>
        <v>362.4825920835404</v>
      </c>
      <c r="G19" s="151">
        <f>'[1]Podklady RZ'!G35</f>
        <v>289.40500759672034</v>
      </c>
      <c r="H19" s="229">
        <f>'[1]Podklady RZ'!H35</f>
        <v>353.99812668719846</v>
      </c>
      <c r="I19" s="151">
        <f>'[1]Podklady RZ'!I35</f>
        <v>324.3648858376049</v>
      </c>
      <c r="J19" s="230">
        <f>'[1]Podklady RZ'!J35</f>
        <v>322.54252719086696</v>
      </c>
      <c r="K19" s="229">
        <f>'[1]Podklady RZ'!K35</f>
        <v>355.57576002762409</v>
      </c>
      <c r="L19" s="151">
        <f>'[1]Podklady RZ'!L35</f>
        <v>373.49259507701544</v>
      </c>
      <c r="M19" s="230">
        <f>'[1]Podklady RZ'!M35</f>
        <v>398.89001985141999</v>
      </c>
      <c r="N19" s="151">
        <f t="shared" si="1"/>
        <v>4118.5233983519902</v>
      </c>
      <c r="P19" s="122"/>
      <c r="Q19" s="98"/>
      <c r="R19" s="98"/>
      <c r="S19" s="98"/>
      <c r="T19" s="98"/>
      <c r="U19" s="93"/>
    </row>
    <row r="20" spans="1:21">
      <c r="A20" s="124" t="s">
        <v>239</v>
      </c>
      <c r="B20" s="229">
        <f>'[1]Podklady RZ'!B36</f>
        <v>976.25320399999987</v>
      </c>
      <c r="C20" s="151">
        <f>'[1]Podklady RZ'!C36</f>
        <v>820.50639299999978</v>
      </c>
      <c r="D20" s="230">
        <f>'[1]Podklady RZ'!D36</f>
        <v>821.04661900000008</v>
      </c>
      <c r="E20" s="151">
        <f>'[1]Podklady RZ'!E36</f>
        <v>814.50453900000002</v>
      </c>
      <c r="F20" s="151">
        <f>'[1]Podklady RZ'!F36</f>
        <v>728.27523100000008</v>
      </c>
      <c r="G20" s="151">
        <f>'[1]Podklady RZ'!G36</f>
        <v>647.78626200000008</v>
      </c>
      <c r="H20" s="229">
        <f>'[1]Podklady RZ'!H36</f>
        <v>575.39414299999999</v>
      </c>
      <c r="I20" s="151">
        <f>'[1]Podklady RZ'!I36</f>
        <v>586.641344</v>
      </c>
      <c r="J20" s="230">
        <f>'[1]Podklady RZ'!J36</f>
        <v>632.55127500000015</v>
      </c>
      <c r="K20" s="229">
        <f>'[1]Podklady RZ'!K36</f>
        <v>667.38595899999996</v>
      </c>
      <c r="L20" s="151">
        <f>'[1]Podklady RZ'!L36</f>
        <v>753.8892689999999</v>
      </c>
      <c r="M20" s="230">
        <f>'[1]Podklady RZ'!M36</f>
        <v>674.26629000000003</v>
      </c>
      <c r="N20" s="151">
        <f t="shared" si="1"/>
        <v>8698.5005279999987</v>
      </c>
      <c r="P20" s="122"/>
      <c r="Q20" s="98"/>
      <c r="R20" s="98"/>
      <c r="S20" s="98"/>
      <c r="T20" s="98"/>
      <c r="U20" s="93"/>
    </row>
    <row r="21" spans="1:21">
      <c r="A21" s="124" t="s">
        <v>240</v>
      </c>
      <c r="B21" s="229">
        <f>'[1]Podklady RZ'!B37</f>
        <v>0</v>
      </c>
      <c r="C21" s="151">
        <f>'[1]Podklady RZ'!C37</f>
        <v>0</v>
      </c>
      <c r="D21" s="230">
        <f>'[1]Podklady RZ'!D37</f>
        <v>0</v>
      </c>
      <c r="E21" s="151">
        <f>'[1]Podklady RZ'!E37</f>
        <v>0</v>
      </c>
      <c r="F21" s="151">
        <f>'[1]Podklady RZ'!F37</f>
        <v>0</v>
      </c>
      <c r="G21" s="151">
        <f>'[1]Podklady RZ'!G37</f>
        <v>0</v>
      </c>
      <c r="H21" s="229">
        <f>'[1]Podklady RZ'!H37</f>
        <v>0</v>
      </c>
      <c r="I21" s="151">
        <f>'[1]Podklady RZ'!I37</f>
        <v>0</v>
      </c>
      <c r="J21" s="230">
        <f>'[1]Podklady RZ'!J37</f>
        <v>0</v>
      </c>
      <c r="K21" s="229">
        <f>'[1]Podklady RZ'!K37</f>
        <v>0</v>
      </c>
      <c r="L21" s="151">
        <f>'[1]Podklady RZ'!L37</f>
        <v>0</v>
      </c>
      <c r="M21" s="230">
        <f>'[1]Podklady RZ'!M37</f>
        <v>0</v>
      </c>
      <c r="N21" s="151">
        <f t="shared" si="1"/>
        <v>0</v>
      </c>
      <c r="P21" s="122"/>
      <c r="Q21" s="98"/>
      <c r="R21" s="98"/>
      <c r="S21" s="98"/>
      <c r="T21" s="98"/>
      <c r="U21" s="93"/>
    </row>
    <row r="22" spans="1:21">
      <c r="A22" s="124" t="s">
        <v>241</v>
      </c>
      <c r="B22" s="229">
        <f>'[1]Podklady RZ'!B38</f>
        <v>147.93145800000005</v>
      </c>
      <c r="C22" s="151">
        <f>'[1]Podklady RZ'!C38</f>
        <v>103.69863599999998</v>
      </c>
      <c r="D22" s="230">
        <f>'[1]Podklady RZ'!D38</f>
        <v>94.216414999999969</v>
      </c>
      <c r="E22" s="151">
        <f>'[1]Podklady RZ'!E38</f>
        <v>60.189102999999996</v>
      </c>
      <c r="F22" s="151">
        <f>'[1]Podklady RZ'!F38</f>
        <v>10.503563</v>
      </c>
      <c r="G22" s="151">
        <f>'[1]Podklady RZ'!G38</f>
        <v>4.6085009999999986</v>
      </c>
      <c r="H22" s="229">
        <f>'[1]Podklady RZ'!H38</f>
        <v>55.688391000000003</v>
      </c>
      <c r="I22" s="151">
        <f>'[1]Podklady RZ'!I38</f>
        <v>12.694617000000003</v>
      </c>
      <c r="J22" s="230">
        <f>'[1]Podklady RZ'!J38</f>
        <v>46.081566999999993</v>
      </c>
      <c r="K22" s="229">
        <f>'[1]Podklady RZ'!K38</f>
        <v>109.01188999999998</v>
      </c>
      <c r="L22" s="151">
        <f>'[1]Podklady RZ'!L38</f>
        <v>76.523898999999986</v>
      </c>
      <c r="M22" s="230">
        <f>'[1]Podklady RZ'!M38</f>
        <v>200.97072599999998</v>
      </c>
      <c r="N22" s="151">
        <f t="shared" si="1"/>
        <v>922.11876600000005</v>
      </c>
      <c r="P22" s="122"/>
      <c r="Q22" s="98"/>
      <c r="R22" s="98"/>
      <c r="S22" s="98"/>
      <c r="T22" s="98"/>
      <c r="U22" s="93"/>
    </row>
    <row r="23" spans="1:21">
      <c r="A23" s="124" t="s">
        <v>242</v>
      </c>
      <c r="B23" s="229">
        <f>'[1]Podklady RZ'!B39</f>
        <v>4176.0367984147297</v>
      </c>
      <c r="C23" s="151">
        <f>'[1]Podklady RZ'!C39</f>
        <v>3309.0619816397557</v>
      </c>
      <c r="D23" s="230">
        <f>'[1]Podklady RZ'!D39</f>
        <v>3359.7740790245884</v>
      </c>
      <c r="E23" s="151">
        <f>'[1]Podklady RZ'!E39</f>
        <v>2674.6987859149763</v>
      </c>
      <c r="F23" s="151">
        <f>'[1]Podklady RZ'!F39</f>
        <v>1464.9463325357822</v>
      </c>
      <c r="G23" s="151">
        <f>'[1]Podklady RZ'!G39</f>
        <v>1188.6844604173962</v>
      </c>
      <c r="H23" s="229">
        <f>'[1]Podklady RZ'!H39</f>
        <v>1246.1844655330567</v>
      </c>
      <c r="I23" s="151">
        <f>'[1]Podklady RZ'!I39</f>
        <v>1283.3012765330459</v>
      </c>
      <c r="J23" s="230">
        <f>'[1]Podklady RZ'!J39</f>
        <v>1542.3699099267242</v>
      </c>
      <c r="K23" s="229">
        <f>'[1]Podklady RZ'!K39</f>
        <v>2274.7252082743798</v>
      </c>
      <c r="L23" s="151">
        <f>'[1]Podklady RZ'!L39</f>
        <v>3065.7963827598119</v>
      </c>
      <c r="M23" s="230">
        <f>'[1]Podklady RZ'!M39</f>
        <v>3970.6442208950734</v>
      </c>
      <c r="N23" s="151">
        <f t="shared" si="1"/>
        <v>29556.223901869318</v>
      </c>
      <c r="P23" s="91"/>
      <c r="Q23" s="98"/>
      <c r="R23" s="98"/>
      <c r="S23" s="98"/>
      <c r="T23" s="98"/>
      <c r="U23" s="93"/>
    </row>
    <row r="24" spans="1:21" s="69" customFormat="1" ht="11.25">
      <c r="A24" s="152"/>
      <c r="B24" s="4"/>
      <c r="C24" s="4"/>
      <c r="D24" s="4"/>
      <c r="E24" s="4"/>
      <c r="F24" s="4"/>
      <c r="G24" s="4"/>
      <c r="H24" s="4"/>
      <c r="I24" s="4"/>
      <c r="J24" s="4"/>
      <c r="K24" s="4"/>
      <c r="L24" s="4"/>
      <c r="M24" s="4"/>
      <c r="N24" s="3"/>
      <c r="P24" s="102"/>
      <c r="Q24" s="102"/>
      <c r="R24" s="102"/>
      <c r="S24" s="102"/>
      <c r="T24" s="102"/>
      <c r="U24" s="105"/>
    </row>
    <row r="25" spans="1:21">
      <c r="A25" s="92" t="s">
        <v>23</v>
      </c>
      <c r="B25" s="24">
        <f>SUM(INDEX(B8:M8,,MONTH('[1]Podklady RZ'!$O$1)):INDEX(B8:M8,,MONTH('[1]Podklady RZ'!$Q$1)))</f>
        <v>22661.046717999998</v>
      </c>
      <c r="C25" s="7"/>
      <c r="D25" s="7"/>
      <c r="E25" s="7"/>
      <c r="F25" s="7"/>
      <c r="G25" s="7"/>
      <c r="H25" s="7"/>
      <c r="I25" s="7"/>
      <c r="J25" s="7"/>
      <c r="K25" s="7"/>
      <c r="L25" s="7"/>
      <c r="M25" s="7"/>
    </row>
    <row r="26" spans="1:21">
      <c r="A26" s="92" t="s">
        <v>22</v>
      </c>
      <c r="B26" s="24">
        <f>SUM(INDEX(B9:M9,,MONTH('[1]Podklady RZ'!$O$1)):INDEX(B9:M9,,MONTH('[1]Podklady RZ'!$Q$1)))</f>
        <v>4274.6028269999997</v>
      </c>
    </row>
    <row r="27" spans="1:21">
      <c r="A27" s="92" t="s">
        <v>21</v>
      </c>
      <c r="B27" s="24">
        <f>SUM(INDEX(B10:M10,,MONTH('[1]Podklady RZ'!$O$1)):INDEX(B10:M10,,MONTH('[1]Podklady RZ'!$Q$1)))</f>
        <v>12539.490330999999</v>
      </c>
      <c r="C27" s="8"/>
      <c r="D27" s="8"/>
      <c r="E27" s="8"/>
      <c r="F27" s="8"/>
      <c r="G27" s="8"/>
      <c r="H27" s="8"/>
      <c r="I27" s="8"/>
      <c r="J27" s="8"/>
      <c r="K27" s="8"/>
      <c r="L27" s="8"/>
      <c r="M27" s="8"/>
      <c r="N27" s="8"/>
    </row>
    <row r="28" spans="1:21">
      <c r="A28" s="92" t="s">
        <v>38</v>
      </c>
      <c r="B28" s="24">
        <f>SUM(INDEX(B11:M11,,MONTH('[1]Podklady RZ'!$O$1)):INDEX(B11:M11,,MONTH('[1]Podklady RZ'!$Q$1)))</f>
        <v>72.470500000000015</v>
      </c>
      <c r="C28" s="8"/>
      <c r="D28" s="8"/>
      <c r="E28" s="8"/>
      <c r="F28" s="8"/>
      <c r="G28" s="8"/>
      <c r="H28" s="8"/>
      <c r="I28" s="8"/>
      <c r="J28" s="8"/>
      <c r="K28" s="8"/>
      <c r="L28" s="8"/>
      <c r="M28" s="8"/>
      <c r="N28" s="8"/>
    </row>
    <row r="29" spans="1:21">
      <c r="A29" s="92" t="s">
        <v>39</v>
      </c>
      <c r="B29" s="24">
        <f>SUM(INDEX(B12:M12,,MONTH('[1]Podklady RZ'!$O$1)):INDEX(B12:M12,,MONTH('[1]Podklady RZ'!$Q$1)))</f>
        <v>80.887709999999998</v>
      </c>
    </row>
    <row r="30" spans="1:21">
      <c r="A30" s="92" t="s">
        <v>40</v>
      </c>
      <c r="B30" s="24">
        <f>SUM(INDEX(B13:M13,,MONTH('[1]Podklady RZ'!$O$1)):INDEX(B13:M13,,MONTH('[1]Podklady RZ'!$Q$1)))</f>
        <v>0.64620999999999995</v>
      </c>
    </row>
    <row r="31" spans="1:21">
      <c r="A31" s="92" t="s">
        <v>20</v>
      </c>
      <c r="B31" s="24">
        <f>SUM(INDEX(B14:M14,,MONTH('[1]Podklady RZ'!$O$1)):INDEX(B14:M14,,MONTH('[1]Podklady RZ'!$Q$1)))</f>
        <v>59121.926497000008</v>
      </c>
    </row>
    <row r="32" spans="1:21">
      <c r="A32" s="92" t="s">
        <v>41</v>
      </c>
      <c r="B32" s="24">
        <f>SUM(INDEX(B15:M15,,MONTH('[1]Podklady RZ'!$O$1)):INDEX(B15:M15,,MONTH('[1]Podklady RZ'!$Q$1)))</f>
        <v>865.87100000000009</v>
      </c>
    </row>
    <row r="33" spans="1:2">
      <c r="A33" s="92" t="s">
        <v>19</v>
      </c>
      <c r="B33" s="24">
        <f>SUM(INDEX(B16:M16,,MONTH('[1]Podklady RZ'!$O$1)):INDEX(B16:M16,,MONTH('[1]Podklady RZ'!$Q$1)))</f>
        <v>0</v>
      </c>
    </row>
    <row r="34" spans="1:2">
      <c r="A34" s="92" t="s">
        <v>18</v>
      </c>
      <c r="B34" s="24">
        <f>SUM(INDEX(B17:M17,,MONTH('[1]Podklady RZ'!$O$1)):INDEX(B17:M17,,MONTH('[1]Podklady RZ'!$Q$1)))</f>
        <v>7932.7659799999992</v>
      </c>
    </row>
    <row r="35" spans="1:2">
      <c r="A35" s="92" t="s">
        <v>17</v>
      </c>
      <c r="B35" s="24">
        <f>SUM(INDEX(B18:M18,,MONTH('[1]Podklady RZ'!$O$1)):INDEX(B18:M18,,MONTH('[1]Podklady RZ'!$Q$1)))</f>
        <v>248.39147400000002</v>
      </c>
    </row>
    <row r="36" spans="1:2">
      <c r="A36" s="92" t="s">
        <v>16</v>
      </c>
      <c r="B36" s="24">
        <f>SUM(INDEX(B19:M19,,MONTH('[1]Podklady RZ'!$O$1)):INDEX(B19:M19,,MONTH('[1]Podklady RZ'!$Q$1)))</f>
        <v>4118.5233983519902</v>
      </c>
    </row>
    <row r="37" spans="1:2">
      <c r="A37" s="92" t="s">
        <v>15</v>
      </c>
      <c r="B37" s="24">
        <f>SUM(INDEX(B20:M20,,MONTH('[1]Podklady RZ'!$O$1)):INDEX(B20:M20,,MONTH('[1]Podklady RZ'!$Q$1)))</f>
        <v>8698.5005279999987</v>
      </c>
    </row>
    <row r="38" spans="1:2">
      <c r="A38" s="92" t="s">
        <v>0</v>
      </c>
      <c r="B38" s="24">
        <f>SUM(INDEX(B21:M21,,MONTH('[1]Podklady RZ'!$O$1)):INDEX(B21:M21,,MONTH('[1]Podklady RZ'!$Q$1)))</f>
        <v>0</v>
      </c>
    </row>
    <row r="39" spans="1:2">
      <c r="A39" s="92" t="s">
        <v>14</v>
      </c>
      <c r="B39" s="24">
        <f>SUM(INDEX(B22:M22,,MONTH('[1]Podklady RZ'!$O$1)):INDEX(B22:M22,,MONTH('[1]Podklady RZ'!$Q$1)))</f>
        <v>922.11876600000005</v>
      </c>
    </row>
    <row r="40" spans="1:2">
      <c r="A40" s="92" t="s">
        <v>13</v>
      </c>
      <c r="B40" s="24">
        <f>SUM(INDEX(B23:M23,,MONTH('[1]Podklady RZ'!$O$1)):INDEX(B23:M23,,MONTH('[1]Podklady RZ'!$Q$1)))</f>
        <v>29556.223901869318</v>
      </c>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tabColor rgb="FFFFFF00"/>
  </sheetPr>
  <dimension ref="A1:U35"/>
  <sheetViews>
    <sheetView showGridLines="0" view="pageBreakPreview" zoomScaleNormal="70" zoomScaleSheetLayoutView="100" workbookViewId="0">
      <selection activeCell="Q22" sqref="Q22"/>
    </sheetView>
  </sheetViews>
  <sheetFormatPr defaultColWidth="9.140625" defaultRowHeight="12"/>
  <cols>
    <col min="1" max="1" width="21.5703125" style="7" customWidth="1"/>
    <col min="2" max="4" width="8.28515625" style="7" customWidth="1"/>
    <col min="5" max="13" width="9.5703125" style="7" customWidth="1"/>
    <col min="14" max="14" width="10.42578125" style="7" customWidth="1"/>
    <col min="15" max="16384" width="9.140625" style="7"/>
  </cols>
  <sheetData>
    <row r="1" spans="1:21" ht="18">
      <c r="A1" s="195" t="s">
        <v>243</v>
      </c>
      <c r="N1" s="197" t="str">
        <f>'3'!N1</f>
        <v>2022</v>
      </c>
    </row>
    <row r="2" spans="1:21" ht="6" customHeight="1"/>
    <row r="3" spans="1:21">
      <c r="A3" s="265"/>
      <c r="B3" s="266" t="s">
        <v>202</v>
      </c>
      <c r="C3" s="267"/>
      <c r="D3" s="268"/>
      <c r="E3" s="266" t="s">
        <v>203</v>
      </c>
      <c r="F3" s="267"/>
      <c r="G3" s="268"/>
      <c r="H3" s="266" t="s">
        <v>204</v>
      </c>
      <c r="I3" s="267"/>
      <c r="J3" s="268"/>
      <c r="K3" s="266" t="s">
        <v>205</v>
      </c>
      <c r="L3" s="267"/>
      <c r="M3" s="268"/>
      <c r="N3" s="172" t="s">
        <v>218</v>
      </c>
    </row>
    <row r="4" spans="1:21">
      <c r="A4" s="265"/>
      <c r="B4" s="227" t="s">
        <v>206</v>
      </c>
      <c r="C4" s="155" t="s">
        <v>207</v>
      </c>
      <c r="D4" s="228" t="s">
        <v>208</v>
      </c>
      <c r="E4" s="227" t="s">
        <v>209</v>
      </c>
      <c r="F4" s="155" t="s">
        <v>210</v>
      </c>
      <c r="G4" s="228" t="s">
        <v>211</v>
      </c>
      <c r="H4" s="227" t="s">
        <v>212</v>
      </c>
      <c r="I4" s="155" t="s">
        <v>213</v>
      </c>
      <c r="J4" s="228" t="s">
        <v>214</v>
      </c>
      <c r="K4" s="227" t="s">
        <v>215</v>
      </c>
      <c r="L4" s="155" t="s">
        <v>216</v>
      </c>
      <c r="M4" s="228" t="s">
        <v>217</v>
      </c>
      <c r="N4" s="156"/>
    </row>
    <row r="5" spans="1:21">
      <c r="A5" s="270" t="s">
        <v>219</v>
      </c>
      <c r="B5" s="271">
        <f>SUM(B6:D6)</f>
        <v>51649.879913773308</v>
      </c>
      <c r="C5" s="260"/>
      <c r="D5" s="272"/>
      <c r="E5" s="271">
        <f t="shared" ref="E5" si="0">SUM(E6:G6)</f>
        <v>30879.657070072</v>
      </c>
      <c r="F5" s="260"/>
      <c r="G5" s="272"/>
      <c r="H5" s="271">
        <f t="shared" ref="H5" si="1">SUM(H6:J6)</f>
        <v>24270.988412999999</v>
      </c>
      <c r="I5" s="260"/>
      <c r="J5" s="272"/>
      <c r="K5" s="271">
        <f t="shared" ref="K5" si="2">SUM(K6:M6)</f>
        <v>44292.943223376002</v>
      </c>
      <c r="L5" s="260"/>
      <c r="M5" s="272"/>
      <c r="N5" s="260">
        <f>SUM(N7:N20)</f>
        <v>151093.46862022131</v>
      </c>
    </row>
    <row r="6" spans="1:21">
      <c r="A6" s="270"/>
      <c r="B6" s="231">
        <f>SUM(B7:B20)</f>
        <v>19443.893473000004</v>
      </c>
      <c r="C6" s="154">
        <f t="shared" ref="C6:M6" si="3">SUM(C7:C20)</f>
        <v>15892.034386651603</v>
      </c>
      <c r="D6" s="232">
        <f t="shared" si="3"/>
        <v>16313.952054121699</v>
      </c>
      <c r="E6" s="231">
        <f t="shared" si="3"/>
        <v>13523.164816279999</v>
      </c>
      <c r="F6" s="154">
        <f t="shared" si="3"/>
        <v>9408.3478437360009</v>
      </c>
      <c r="G6" s="232">
        <f t="shared" si="3"/>
        <v>7948.1444100560011</v>
      </c>
      <c r="H6" s="231">
        <f t="shared" si="3"/>
        <v>7511.9052999999985</v>
      </c>
      <c r="I6" s="154">
        <f t="shared" si="3"/>
        <v>7457.2335599999988</v>
      </c>
      <c r="J6" s="232">
        <f t="shared" si="3"/>
        <v>9301.849553</v>
      </c>
      <c r="K6" s="231">
        <f t="shared" si="3"/>
        <v>11147.413182376002</v>
      </c>
      <c r="L6" s="154">
        <f t="shared" si="3"/>
        <v>14951.953478184003</v>
      </c>
      <c r="M6" s="232">
        <f t="shared" si="3"/>
        <v>18193.576562816001</v>
      </c>
      <c r="N6" s="260"/>
      <c r="P6" s="61"/>
      <c r="Q6" s="61"/>
      <c r="R6" s="61"/>
      <c r="S6" s="61"/>
      <c r="T6" s="61"/>
    </row>
    <row r="7" spans="1:21">
      <c r="A7" s="124" t="s">
        <v>170</v>
      </c>
      <c r="B7" s="229">
        <f>'[1]Podklady RZ'!B47</f>
        <v>692.15648999999996</v>
      </c>
      <c r="C7" s="151">
        <f>'[1]Podklady RZ'!C47</f>
        <v>568.36253599999998</v>
      </c>
      <c r="D7" s="230">
        <f>'[1]Podklady RZ'!D47</f>
        <v>571.25268100000005</v>
      </c>
      <c r="E7" s="229">
        <f>'[1]Podklady RZ'!E47</f>
        <v>459.56415628000008</v>
      </c>
      <c r="F7" s="151">
        <f>'[1]Podklady RZ'!F47</f>
        <v>252.07574873599998</v>
      </c>
      <c r="G7" s="230">
        <f>'[1]Podklady RZ'!G47</f>
        <v>209.79736005600003</v>
      </c>
      <c r="H7" s="229">
        <f>'[1]Podklady RZ'!H47</f>
        <v>243.89461100000005</v>
      </c>
      <c r="I7" s="151">
        <f>'[1]Podklady RZ'!I47</f>
        <v>238.60801499999999</v>
      </c>
      <c r="J7" s="230">
        <f>'[1]Podklady RZ'!J47</f>
        <v>258.26714399999997</v>
      </c>
      <c r="K7" s="229">
        <f>'[1]Podklady RZ'!K47</f>
        <v>387.17716337600001</v>
      </c>
      <c r="L7" s="151">
        <f>'[1]Podklady RZ'!L47</f>
        <v>515.61427618399989</v>
      </c>
      <c r="M7" s="230">
        <f>'[1]Podklady RZ'!M47</f>
        <v>653.32603781600017</v>
      </c>
      <c r="N7" s="151">
        <f>SUM(B7:M7)</f>
        <v>5050.0962194479998</v>
      </c>
      <c r="P7" s="39"/>
      <c r="Q7" s="98"/>
      <c r="R7" s="98"/>
      <c r="S7" s="98"/>
      <c r="T7" s="98"/>
      <c r="U7" s="93"/>
    </row>
    <row r="8" spans="1:21">
      <c r="A8" s="124" t="s">
        <v>244</v>
      </c>
      <c r="B8" s="229">
        <f>'[1]Podklady RZ'!B48</f>
        <v>961.30229400000007</v>
      </c>
      <c r="C8" s="151">
        <f>'[1]Podklady RZ'!C48</f>
        <v>794.8305710000003</v>
      </c>
      <c r="D8" s="230">
        <f>'[1]Podklady RZ'!D48</f>
        <v>837.70600699999966</v>
      </c>
      <c r="E8" s="229">
        <f>'[1]Podklady RZ'!E48</f>
        <v>685.36485699999957</v>
      </c>
      <c r="F8" s="151">
        <f>'[1]Podklady RZ'!F48</f>
        <v>417.71763000000004</v>
      </c>
      <c r="G8" s="230">
        <f>'[1]Podklady RZ'!G48</f>
        <v>297.57651900000002</v>
      </c>
      <c r="H8" s="229">
        <f>'[1]Podklady RZ'!H48</f>
        <v>344.22584600000005</v>
      </c>
      <c r="I8" s="151">
        <f>'[1]Podklady RZ'!I48</f>
        <v>342.03509599999973</v>
      </c>
      <c r="J8" s="230">
        <f>'[1]Podklady RZ'!J48</f>
        <v>434.37107400000002</v>
      </c>
      <c r="K8" s="229">
        <f>'[1]Podklady RZ'!K48</f>
        <v>527.47090400000013</v>
      </c>
      <c r="L8" s="151">
        <f>'[1]Podklady RZ'!L48</f>
        <v>724.88009500000021</v>
      </c>
      <c r="M8" s="230">
        <f>'[1]Podklady RZ'!M48</f>
        <v>907.19350100000042</v>
      </c>
      <c r="N8" s="151">
        <f t="shared" ref="N8:N20" si="4">SUM(B8:M8)</f>
        <v>7274.6743940000006</v>
      </c>
      <c r="P8" s="39"/>
      <c r="Q8" s="98"/>
      <c r="R8" s="98"/>
      <c r="S8" s="98"/>
      <c r="T8" s="98"/>
      <c r="U8" s="93"/>
    </row>
    <row r="9" spans="1:21">
      <c r="A9" s="124" t="s">
        <v>245</v>
      </c>
      <c r="B9" s="229">
        <f>'[1]Podklady RZ'!B49</f>
        <v>1056.9576240000001</v>
      </c>
      <c r="C9" s="151">
        <f>'[1]Podklady RZ'!C49</f>
        <v>831.93650300000002</v>
      </c>
      <c r="D9" s="230">
        <f>'[1]Podklady RZ'!D49</f>
        <v>856.72014300000001</v>
      </c>
      <c r="E9" s="229">
        <f>'[1]Podklady RZ'!E49</f>
        <v>629.43342400000029</v>
      </c>
      <c r="F9" s="151">
        <f>'[1]Podklady RZ'!F49</f>
        <v>348.89152799999982</v>
      </c>
      <c r="G9" s="230">
        <f>'[1]Podklady RZ'!G49</f>
        <v>283.5352850000001</v>
      </c>
      <c r="H9" s="229">
        <f>'[1]Podklady RZ'!H49</f>
        <v>272.51634599999994</v>
      </c>
      <c r="I9" s="151">
        <f>'[1]Podklady RZ'!I49</f>
        <v>272.64814300000023</v>
      </c>
      <c r="J9" s="230">
        <f>'[1]Podklady RZ'!J49</f>
        <v>397.19323000000026</v>
      </c>
      <c r="K9" s="229">
        <f>'[1]Podklady RZ'!K49</f>
        <v>577.39841400000012</v>
      </c>
      <c r="L9" s="151">
        <f>'[1]Podklady RZ'!L49</f>
        <v>776.9776539999998</v>
      </c>
      <c r="M9" s="230">
        <f>'[1]Podklady RZ'!M49</f>
        <v>975.10350199999993</v>
      </c>
      <c r="N9" s="151">
        <f t="shared" si="4"/>
        <v>7279.311796</v>
      </c>
      <c r="P9" s="39"/>
      <c r="Q9" s="98"/>
      <c r="R9" s="98"/>
      <c r="S9" s="98"/>
      <c r="T9" s="98"/>
      <c r="U9" s="93"/>
    </row>
    <row r="10" spans="1:21">
      <c r="A10" s="124" t="s">
        <v>246</v>
      </c>
      <c r="B10" s="229">
        <f>'[1]Podklady RZ'!B50</f>
        <v>1101.5153939999998</v>
      </c>
      <c r="C10" s="151">
        <f>'[1]Podklady RZ'!C50</f>
        <v>1013.0044139999998</v>
      </c>
      <c r="D10" s="230">
        <f>'[1]Podklady RZ'!D50</f>
        <v>1071.6179819999995</v>
      </c>
      <c r="E10" s="229">
        <f>'[1]Podklady RZ'!E50</f>
        <v>970.54224399999998</v>
      </c>
      <c r="F10" s="151">
        <f>'[1]Podklady RZ'!F50</f>
        <v>761.58580400000028</v>
      </c>
      <c r="G10" s="230">
        <f>'[1]Podklady RZ'!G50</f>
        <v>620.00868199999991</v>
      </c>
      <c r="H10" s="229">
        <f>'[1]Podklady RZ'!H50</f>
        <v>315.4058179999999</v>
      </c>
      <c r="I10" s="151">
        <f>'[1]Podklady RZ'!I50</f>
        <v>345.34236799999996</v>
      </c>
      <c r="J10" s="230">
        <f>'[1]Podklady RZ'!J50</f>
        <v>446.6964210000001</v>
      </c>
      <c r="K10" s="229">
        <f>'[1]Podklady RZ'!K50</f>
        <v>766.66292900000008</v>
      </c>
      <c r="L10" s="151">
        <f>'[1]Podklady RZ'!L50</f>
        <v>920.79849900000011</v>
      </c>
      <c r="M10" s="230">
        <f>'[1]Podklady RZ'!M50</f>
        <v>1102.7729460000003</v>
      </c>
      <c r="N10" s="151">
        <f t="shared" si="4"/>
        <v>9435.953501</v>
      </c>
      <c r="P10" s="39"/>
      <c r="Q10" s="98"/>
      <c r="R10" s="98"/>
      <c r="S10" s="98"/>
      <c r="T10" s="98"/>
      <c r="U10" s="93"/>
    </row>
    <row r="11" spans="1:21">
      <c r="A11" s="124" t="s">
        <v>174</v>
      </c>
      <c r="B11" s="229">
        <f>'[1]Podklady RZ'!B51</f>
        <v>467.63995900000015</v>
      </c>
      <c r="C11" s="151">
        <f>'[1]Podklady RZ'!C51</f>
        <v>397.38265000000001</v>
      </c>
      <c r="D11" s="230">
        <f>'[1]Podklady RZ'!D51</f>
        <v>410.49645099999987</v>
      </c>
      <c r="E11" s="229">
        <f>'[1]Podklady RZ'!E51</f>
        <v>291.52160999999995</v>
      </c>
      <c r="F11" s="151">
        <f>'[1]Podklady RZ'!F51</f>
        <v>188.37249800000001</v>
      </c>
      <c r="G11" s="230">
        <f>'[1]Podklady RZ'!G51</f>
        <v>174.06017900000001</v>
      </c>
      <c r="H11" s="229">
        <f>'[1]Podklady RZ'!H51</f>
        <v>141.03561999999999</v>
      </c>
      <c r="I11" s="151">
        <f>'[1]Podklady RZ'!I51</f>
        <v>169.66053500000004</v>
      </c>
      <c r="J11" s="230">
        <f>'[1]Podklady RZ'!J51</f>
        <v>225.58226899999994</v>
      </c>
      <c r="K11" s="229">
        <f>'[1]Podklady RZ'!K51</f>
        <v>274.30420699999996</v>
      </c>
      <c r="L11" s="151">
        <f>'[1]Podklady RZ'!L51</f>
        <v>341.48195200000021</v>
      </c>
      <c r="M11" s="230">
        <f>'[1]Podklady RZ'!M51</f>
        <v>452.17850700000002</v>
      </c>
      <c r="N11" s="151">
        <f t="shared" si="4"/>
        <v>3533.7164370000005</v>
      </c>
      <c r="P11" s="39"/>
      <c r="Q11" s="98"/>
      <c r="R11" s="98"/>
      <c r="S11" s="98"/>
      <c r="T11" s="98"/>
      <c r="U11" s="93"/>
    </row>
    <row r="12" spans="1:21">
      <c r="A12" s="124" t="s">
        <v>247</v>
      </c>
      <c r="B12" s="229">
        <f>'[1]Podklady RZ'!B52</f>
        <v>614.61780399999975</v>
      </c>
      <c r="C12" s="151">
        <f>'[1]Podklady RZ'!C52</f>
        <v>437.17862499999978</v>
      </c>
      <c r="D12" s="230">
        <f>'[1]Podklady RZ'!D52</f>
        <v>443.283816</v>
      </c>
      <c r="E12" s="229">
        <f>'[1]Podklady RZ'!E52</f>
        <v>370.97523099999989</v>
      </c>
      <c r="F12" s="151">
        <f>'[1]Podklady RZ'!F52</f>
        <v>239.799193</v>
      </c>
      <c r="G12" s="230">
        <f>'[1]Podklady RZ'!G52</f>
        <v>201.95945100000003</v>
      </c>
      <c r="H12" s="229">
        <f>'[1]Podklady RZ'!H52</f>
        <v>175.26270099999996</v>
      </c>
      <c r="I12" s="151">
        <f>'[1]Podklady RZ'!I52</f>
        <v>183.72732000000005</v>
      </c>
      <c r="J12" s="230">
        <f>'[1]Podklady RZ'!J52</f>
        <v>306.20514299999996</v>
      </c>
      <c r="K12" s="229">
        <f>'[1]Podklady RZ'!K52</f>
        <v>407.20858999999979</v>
      </c>
      <c r="L12" s="151">
        <f>'[1]Podklady RZ'!L52</f>
        <v>500.16027999999994</v>
      </c>
      <c r="M12" s="230">
        <f>'[1]Podklady RZ'!M52</f>
        <v>581.82528500000001</v>
      </c>
      <c r="N12" s="151">
        <f t="shared" si="4"/>
        <v>4462.2034389999999</v>
      </c>
      <c r="P12" s="39"/>
      <c r="Q12" s="98"/>
      <c r="R12" s="98"/>
      <c r="S12" s="98"/>
      <c r="T12" s="98"/>
      <c r="U12" s="93"/>
    </row>
    <row r="13" spans="1:21">
      <c r="A13" s="124" t="s">
        <v>248</v>
      </c>
      <c r="B13" s="229">
        <f>'[1]Podklady RZ'!B53</f>
        <v>335.15499299999993</v>
      </c>
      <c r="C13" s="151">
        <f>'[1]Podklady RZ'!C53</f>
        <v>280.345888</v>
      </c>
      <c r="D13" s="230">
        <f>'[1]Podklady RZ'!D53</f>
        <v>271.94481999999994</v>
      </c>
      <c r="E13" s="229">
        <f>'[1]Podklady RZ'!E53</f>
        <v>225.75027399999993</v>
      </c>
      <c r="F13" s="151">
        <f>'[1]Podklady RZ'!F53</f>
        <v>128.31832900000001</v>
      </c>
      <c r="G13" s="230">
        <f>'[1]Podklady RZ'!G53</f>
        <v>75.658520999999993</v>
      </c>
      <c r="H13" s="229">
        <f>'[1]Podklady RZ'!H53</f>
        <v>107.55261999999998</v>
      </c>
      <c r="I13" s="151">
        <f>'[1]Podklady RZ'!I53</f>
        <v>105.84556599999999</v>
      </c>
      <c r="J13" s="230">
        <f>'[1]Podklady RZ'!J53</f>
        <v>136.33723399999994</v>
      </c>
      <c r="K13" s="229">
        <f>'[1]Podklady RZ'!K53</f>
        <v>169.02946899999992</v>
      </c>
      <c r="L13" s="151">
        <f>'[1]Podklady RZ'!L53</f>
        <v>233.000923</v>
      </c>
      <c r="M13" s="230">
        <f>'[1]Podklady RZ'!M53</f>
        <v>307.88353699999988</v>
      </c>
      <c r="N13" s="151">
        <f t="shared" si="4"/>
        <v>2376.822173999999</v>
      </c>
      <c r="P13" s="39"/>
      <c r="Q13" s="98"/>
      <c r="R13" s="98"/>
      <c r="S13" s="98"/>
      <c r="T13" s="98"/>
      <c r="U13" s="93"/>
    </row>
    <row r="14" spans="1:21">
      <c r="A14" s="124" t="s">
        <v>249</v>
      </c>
      <c r="B14" s="229">
        <f>'[1]Podklady RZ'!B54</f>
        <v>3743.7091550000027</v>
      </c>
      <c r="C14" s="151">
        <f>'[1]Podklady RZ'!C54</f>
        <v>2997.3783829999988</v>
      </c>
      <c r="D14" s="230">
        <f>'[1]Podklady RZ'!D54</f>
        <v>3202.814245</v>
      </c>
      <c r="E14" s="229">
        <f>'[1]Podklady RZ'!E54</f>
        <v>2756.9797890000004</v>
      </c>
      <c r="F14" s="151">
        <f>'[1]Podklady RZ'!F54</f>
        <v>1983.6920960000002</v>
      </c>
      <c r="G14" s="230">
        <f>'[1]Podklady RZ'!G54</f>
        <v>1727.4648079999997</v>
      </c>
      <c r="H14" s="229">
        <f>'[1]Podklady RZ'!H54</f>
        <v>1666.5365019999986</v>
      </c>
      <c r="I14" s="151">
        <f>'[1]Podklady RZ'!I54</f>
        <v>1585.1389919999999</v>
      </c>
      <c r="J14" s="230">
        <f>'[1]Podklady RZ'!J54</f>
        <v>1854.8920889999999</v>
      </c>
      <c r="K14" s="229">
        <f>'[1]Podklady RZ'!K54</f>
        <v>2006.0316200000009</v>
      </c>
      <c r="L14" s="151">
        <f>'[1]Podklady RZ'!L54</f>
        <v>2799.2946399999992</v>
      </c>
      <c r="M14" s="230">
        <f>'[1]Podklady RZ'!M54</f>
        <v>3382.2375449999995</v>
      </c>
      <c r="N14" s="151">
        <f t="shared" si="4"/>
        <v>29706.169864000003</v>
      </c>
      <c r="P14" s="39"/>
      <c r="Q14" s="98"/>
      <c r="R14" s="98"/>
      <c r="S14" s="98"/>
      <c r="T14" s="98"/>
      <c r="U14" s="107"/>
    </row>
    <row r="15" spans="1:21">
      <c r="A15" s="124" t="s">
        <v>250</v>
      </c>
      <c r="B15" s="229">
        <f>'[1]Podklady RZ'!B55</f>
        <v>895.41137600000002</v>
      </c>
      <c r="C15" s="151">
        <f>'[1]Podklady RZ'!C55</f>
        <v>655.52853300000004</v>
      </c>
      <c r="D15" s="230">
        <f>'[1]Podklady RZ'!D55</f>
        <v>669.43163000000004</v>
      </c>
      <c r="E15" s="229">
        <f>'[1]Podklady RZ'!E55</f>
        <v>541.60190799999987</v>
      </c>
      <c r="F15" s="151">
        <f>'[1]Podklady RZ'!F55</f>
        <v>369.37061999999997</v>
      </c>
      <c r="G15" s="230">
        <f>'[1]Podklady RZ'!G55</f>
        <v>317.456749</v>
      </c>
      <c r="H15" s="229">
        <f>'[1]Podklady RZ'!H55</f>
        <v>312.78262099999984</v>
      </c>
      <c r="I15" s="151">
        <f>'[1]Podklady RZ'!I55</f>
        <v>288.73486699999984</v>
      </c>
      <c r="J15" s="230">
        <f>'[1]Podklady RZ'!J55</f>
        <v>403.65098899999987</v>
      </c>
      <c r="K15" s="229">
        <f>'[1]Podklady RZ'!K55</f>
        <v>563.40011799999991</v>
      </c>
      <c r="L15" s="151">
        <f>'[1]Podklady RZ'!L55</f>
        <v>666.69955799999968</v>
      </c>
      <c r="M15" s="230">
        <f>'[1]Podklady RZ'!M55</f>
        <v>807.05377299999986</v>
      </c>
      <c r="N15" s="151">
        <f t="shared" si="4"/>
        <v>6491.1227419999987</v>
      </c>
      <c r="P15" s="39"/>
      <c r="Q15" s="98"/>
      <c r="R15" s="98"/>
      <c r="S15" s="98"/>
      <c r="T15" s="98"/>
      <c r="U15" s="93"/>
    </row>
    <row r="16" spans="1:21">
      <c r="A16" s="124" t="s">
        <v>251</v>
      </c>
      <c r="B16" s="229">
        <f>'[1]Podklady RZ'!B56</f>
        <v>936.42424900000003</v>
      </c>
      <c r="C16" s="151">
        <f>'[1]Podklady RZ'!C56</f>
        <v>756.43817499999955</v>
      </c>
      <c r="D16" s="230">
        <f>'[1]Podklady RZ'!D56</f>
        <v>768.63031100000001</v>
      </c>
      <c r="E16" s="229">
        <f>'[1]Podklady RZ'!E56</f>
        <v>612.04364700000008</v>
      </c>
      <c r="F16" s="151">
        <f>'[1]Podklady RZ'!F56</f>
        <v>310.25478799999996</v>
      </c>
      <c r="G16" s="230">
        <f>'[1]Podklady RZ'!G56</f>
        <v>248.42957300000012</v>
      </c>
      <c r="H16" s="229">
        <f>'[1]Podklady RZ'!H56</f>
        <v>225.20850900000008</v>
      </c>
      <c r="I16" s="151">
        <f>'[1]Podklady RZ'!I56</f>
        <v>207.40522199999998</v>
      </c>
      <c r="J16" s="230">
        <f>'[1]Podklady RZ'!J56</f>
        <v>347.76942100000002</v>
      </c>
      <c r="K16" s="229">
        <f>'[1]Podklady RZ'!K56</f>
        <v>455.09534300000018</v>
      </c>
      <c r="L16" s="151">
        <f>'[1]Podklady RZ'!L56</f>
        <v>674.56595800000002</v>
      </c>
      <c r="M16" s="230">
        <f>'[1]Podklady RZ'!M56</f>
        <v>873.61557099999936</v>
      </c>
      <c r="N16" s="151">
        <f t="shared" si="4"/>
        <v>6415.8807669999997</v>
      </c>
      <c r="P16" s="39"/>
      <c r="Q16" s="98"/>
      <c r="R16" s="98"/>
      <c r="S16" s="98"/>
      <c r="T16" s="98"/>
      <c r="U16" s="93"/>
    </row>
    <row r="17" spans="1:21">
      <c r="A17" s="124" t="s">
        <v>252</v>
      </c>
      <c r="B17" s="229">
        <f>'[1]Podklady RZ'!B57</f>
        <v>795.11309499999959</v>
      </c>
      <c r="C17" s="151">
        <f>'[1]Podklady RZ'!C57</f>
        <v>652.21535899999981</v>
      </c>
      <c r="D17" s="230">
        <f>'[1]Podklady RZ'!D57</f>
        <v>671.05151899999976</v>
      </c>
      <c r="E17" s="229">
        <f>'[1]Podklady RZ'!E57</f>
        <v>531.36058800000001</v>
      </c>
      <c r="F17" s="151">
        <f>'[1]Podklady RZ'!F57</f>
        <v>281.31871600000005</v>
      </c>
      <c r="G17" s="230">
        <f>'[1]Podklady RZ'!G57</f>
        <v>230.07731299999992</v>
      </c>
      <c r="H17" s="229">
        <f>'[1]Podklady RZ'!H57</f>
        <v>222.31013399999983</v>
      </c>
      <c r="I17" s="151">
        <f>'[1]Podklady RZ'!I57</f>
        <v>196.34701799999999</v>
      </c>
      <c r="J17" s="230">
        <f>'[1]Podklady RZ'!J57</f>
        <v>295.87268799999993</v>
      </c>
      <c r="K17" s="229">
        <f>'[1]Podklady RZ'!K57</f>
        <v>396.96888399999995</v>
      </c>
      <c r="L17" s="151">
        <f>'[1]Podklady RZ'!L57</f>
        <v>583.37670399999968</v>
      </c>
      <c r="M17" s="230">
        <f>'[1]Podklady RZ'!M57</f>
        <v>756.50145099999975</v>
      </c>
      <c r="N17" s="151">
        <f t="shared" si="4"/>
        <v>5612.5134689999986</v>
      </c>
      <c r="P17" s="39"/>
      <c r="Q17" s="98"/>
      <c r="R17" s="98"/>
      <c r="S17" s="98"/>
      <c r="T17" s="98"/>
      <c r="U17" s="93"/>
    </row>
    <row r="18" spans="1:21">
      <c r="A18" s="124" t="s">
        <v>253</v>
      </c>
      <c r="B18" s="229">
        <f>'[1]Podklady RZ'!B58</f>
        <v>3461.5468069999988</v>
      </c>
      <c r="C18" s="151">
        <f>'[1]Podklady RZ'!C58</f>
        <v>2762.6459786516066</v>
      </c>
      <c r="D18" s="230">
        <f>'[1]Podklady RZ'!D58</f>
        <v>2595.1645091216974</v>
      </c>
      <c r="E18" s="229">
        <f>'[1]Podklady RZ'!E58</f>
        <v>2114.726584999999</v>
      </c>
      <c r="F18" s="151">
        <f>'[1]Podklady RZ'!F58</f>
        <v>1488.9950640000006</v>
      </c>
      <c r="G18" s="230">
        <f>'[1]Podklady RZ'!G58</f>
        <v>1279.1037460000005</v>
      </c>
      <c r="H18" s="229">
        <f>'[1]Podklady RZ'!H58</f>
        <v>1213.9241930000001</v>
      </c>
      <c r="I18" s="151">
        <f>'[1]Podklady RZ'!I58</f>
        <v>1204.2243430000001</v>
      </c>
      <c r="J18" s="230">
        <f>'[1]Podklady RZ'!J58</f>
        <v>1603.8968590000009</v>
      </c>
      <c r="K18" s="229">
        <f>'[1]Podklady RZ'!K58</f>
        <v>2024.7697169999992</v>
      </c>
      <c r="L18" s="151">
        <f>'[1]Podklady RZ'!L58</f>
        <v>2691.9683190000005</v>
      </c>
      <c r="M18" s="230">
        <f>'[1]Podklady RZ'!M58</f>
        <v>3299.8826240000012</v>
      </c>
      <c r="N18" s="151">
        <f t="shared" si="4"/>
        <v>25740.848744773306</v>
      </c>
      <c r="P18" s="39"/>
      <c r="Q18" s="98"/>
      <c r="R18" s="98"/>
      <c r="S18" s="98"/>
      <c r="T18" s="98"/>
      <c r="U18" s="93"/>
    </row>
    <row r="19" spans="1:21">
      <c r="A19" s="124" t="s">
        <v>254</v>
      </c>
      <c r="B19" s="229">
        <f>'[1]Podklady RZ'!B59</f>
        <v>3411.6861200000008</v>
      </c>
      <c r="C19" s="151">
        <f>'[1]Podklady RZ'!C59</f>
        <v>2947.9336209999992</v>
      </c>
      <c r="D19" s="230">
        <f>'[1]Podklady RZ'!D59</f>
        <v>3081.4115810000003</v>
      </c>
      <c r="E19" s="229">
        <f>'[1]Podklady RZ'!E59</f>
        <v>2684.9158459999999</v>
      </c>
      <c r="F19" s="151">
        <f>'[1]Podklady RZ'!F59</f>
        <v>2177.5541630000007</v>
      </c>
      <c r="G19" s="230">
        <f>'[1]Podklady RZ'!G59</f>
        <v>1860.2696320000007</v>
      </c>
      <c r="H19" s="229">
        <f>'[1]Podklady RZ'!H59</f>
        <v>1958.0235750000002</v>
      </c>
      <c r="I19" s="151">
        <f>'[1]Podklady RZ'!I59</f>
        <v>1953.1855330000001</v>
      </c>
      <c r="J19" s="230">
        <f>'[1]Podklady RZ'!J59</f>
        <v>2144.0648719999999</v>
      </c>
      <c r="K19" s="229">
        <f>'[1]Podklady RZ'!K59</f>
        <v>2103.2483770000013</v>
      </c>
      <c r="L19" s="151">
        <f>'[1]Podklady RZ'!L59</f>
        <v>2858.2524250000019</v>
      </c>
      <c r="M19" s="230">
        <f>'[1]Podklady RZ'!M59</f>
        <v>3297.8269840000007</v>
      </c>
      <c r="N19" s="151">
        <f t="shared" si="4"/>
        <v>30478.372729000002</v>
      </c>
      <c r="P19" s="39"/>
      <c r="Q19" s="98"/>
      <c r="R19" s="98"/>
      <c r="S19" s="98"/>
      <c r="T19" s="98"/>
      <c r="U19" s="107"/>
    </row>
    <row r="20" spans="1:21">
      <c r="A20" s="124" t="s">
        <v>255</v>
      </c>
      <c r="B20" s="229">
        <f>'[1]Podklady RZ'!B60</f>
        <v>970.65811300000041</v>
      </c>
      <c r="C20" s="151">
        <f>'[1]Podklady RZ'!C60</f>
        <v>796.85315000000037</v>
      </c>
      <c r="D20" s="230">
        <f>'[1]Podklady RZ'!D60</f>
        <v>862.42635900000005</v>
      </c>
      <c r="E20" s="229">
        <f>'[1]Podklady RZ'!E60</f>
        <v>648.38465700000006</v>
      </c>
      <c r="F20" s="151">
        <f>'[1]Podklady RZ'!F60</f>
        <v>460.40166600000009</v>
      </c>
      <c r="G20" s="230">
        <f>'[1]Podklady RZ'!G60</f>
        <v>422.74659200000008</v>
      </c>
      <c r="H20" s="229">
        <f>'[1]Podklady RZ'!H60</f>
        <v>313.22620400000017</v>
      </c>
      <c r="I20" s="151">
        <f>'[1]Podklady RZ'!I60</f>
        <v>364.33054199999981</v>
      </c>
      <c r="J20" s="230">
        <f>'[1]Podklady RZ'!J60</f>
        <v>447.05011999999994</v>
      </c>
      <c r="K20" s="229">
        <f>'[1]Podklady RZ'!K60</f>
        <v>488.64744700000006</v>
      </c>
      <c r="L20" s="151">
        <f>'[1]Podklady RZ'!L60</f>
        <v>664.88219500000014</v>
      </c>
      <c r="M20" s="230">
        <f>'[1]Podklady RZ'!M60</f>
        <v>796.175299</v>
      </c>
      <c r="N20" s="151">
        <f t="shared" si="4"/>
        <v>7235.7823440000011</v>
      </c>
      <c r="P20" s="39"/>
      <c r="Q20" s="98"/>
      <c r="R20" s="98"/>
      <c r="S20" s="98"/>
      <c r="T20" s="98"/>
      <c r="U20" s="93"/>
    </row>
    <row r="21" spans="1:21">
      <c r="A21" s="4"/>
      <c r="N21" s="3"/>
      <c r="P21" s="101"/>
      <c r="Q21" s="101"/>
      <c r="R21" s="101"/>
      <c r="S21" s="101"/>
      <c r="T21" s="101"/>
      <c r="U21" s="106"/>
    </row>
    <row r="22" spans="1:21">
      <c r="A22" s="10" t="s">
        <v>72</v>
      </c>
      <c r="B22" s="24">
        <f>SUM(INDEX(B7:M7,,MONTH('[1]Podklady RZ'!$O$1)):INDEX(B7:M7,,MONTH('[1]Podklady RZ'!$Q$1)))</f>
        <v>5050.0962194479998</v>
      </c>
      <c r="Q22" s="98"/>
      <c r="R22" s="98"/>
      <c r="S22" s="98"/>
      <c r="U22" s="93"/>
    </row>
    <row r="23" spans="1:21">
      <c r="A23" s="10" t="s">
        <v>57</v>
      </c>
      <c r="B23" s="24">
        <f>SUM(INDEX(B8:M8,,MONTH('[1]Podklady RZ'!$O$1)):INDEX(B8:M8,,MONTH('[1]Podklady RZ'!$Q$1)))</f>
        <v>7274.6743940000006</v>
      </c>
      <c r="U23" s="105"/>
    </row>
    <row r="24" spans="1:21">
      <c r="A24" s="10" t="s">
        <v>58</v>
      </c>
      <c r="B24" s="24">
        <f>SUM(INDEX(B9:M9,,MONTH('[1]Podklady RZ'!$O$1)):INDEX(B9:M9,,MONTH('[1]Podklady RZ'!$Q$1)))</f>
        <v>7279.311796</v>
      </c>
    </row>
    <row r="25" spans="1:21">
      <c r="A25" s="10" t="s">
        <v>59</v>
      </c>
      <c r="B25" s="24">
        <f>SUM(INDEX(B10:M10,,MONTH('[1]Podklady RZ'!$O$1)):INDEX(B10:M10,,MONTH('[1]Podklady RZ'!$Q$1)))</f>
        <v>9435.953501</v>
      </c>
    </row>
    <row r="26" spans="1:21">
      <c r="A26" s="10" t="s">
        <v>71</v>
      </c>
      <c r="B26" s="24">
        <f>SUM(INDEX(B11:M11,,MONTH('[1]Podklady RZ'!$O$1)):INDEX(B11:M11,,MONTH('[1]Podklady RZ'!$Q$1)))</f>
        <v>3533.7164370000005</v>
      </c>
    </row>
    <row r="27" spans="1:21">
      <c r="A27" s="10" t="s">
        <v>60</v>
      </c>
      <c r="B27" s="24">
        <f>SUM(INDEX(B12:M12,,MONTH('[1]Podklady RZ'!$O$1)):INDEX(B12:M12,,MONTH('[1]Podklady RZ'!$Q$1)))</f>
        <v>4462.2034389999999</v>
      </c>
    </row>
    <row r="28" spans="1:21">
      <c r="A28" s="10" t="s">
        <v>61</v>
      </c>
      <c r="B28" s="24">
        <f>SUM(INDEX(B13:M13,,MONTH('[1]Podklady RZ'!$O$1)):INDEX(B13:M13,,MONTH('[1]Podklady RZ'!$Q$1)))</f>
        <v>2376.822173999999</v>
      </c>
    </row>
    <row r="29" spans="1:21">
      <c r="A29" s="10" t="s">
        <v>62</v>
      </c>
      <c r="B29" s="24">
        <f>SUM(INDEX(B14:M14,,MONTH('[1]Podklady RZ'!$O$1)):INDEX(B14:M14,,MONTH('[1]Podklady RZ'!$Q$1)))</f>
        <v>29706.169864000003</v>
      </c>
    </row>
    <row r="30" spans="1:21">
      <c r="A30" s="10" t="s">
        <v>63</v>
      </c>
      <c r="B30" s="24">
        <f>SUM(INDEX(B15:M15,,MONTH('[1]Podklady RZ'!$O$1)):INDEX(B15:M15,,MONTH('[1]Podklady RZ'!$Q$1)))</f>
        <v>6491.1227419999987</v>
      </c>
    </row>
    <row r="31" spans="1:21">
      <c r="A31" s="10" t="s">
        <v>64</v>
      </c>
      <c r="B31" s="24">
        <f>SUM(INDEX(B16:M16,,MONTH('[1]Podklady RZ'!$O$1)):INDEX(B16:M16,,MONTH('[1]Podklady RZ'!$Q$1)))</f>
        <v>6415.8807669999997</v>
      </c>
    </row>
    <row r="32" spans="1:21">
      <c r="A32" s="10" t="s">
        <v>65</v>
      </c>
      <c r="B32" s="24">
        <f>SUM(INDEX(B17:M17,,MONTH('[1]Podklady RZ'!$O$1)):INDEX(B17:M17,,MONTH('[1]Podklady RZ'!$Q$1)))</f>
        <v>5612.5134689999986</v>
      </c>
    </row>
    <row r="33" spans="1:2">
      <c r="A33" s="10" t="s">
        <v>66</v>
      </c>
      <c r="B33" s="24">
        <f>SUM(INDEX(B18:M18,,MONTH('[1]Podklady RZ'!$O$1)):INDEX(B18:M18,,MONTH('[1]Podklady RZ'!$Q$1)))</f>
        <v>25740.848744773306</v>
      </c>
    </row>
    <row r="34" spans="1:2">
      <c r="A34" s="10" t="s">
        <v>67</v>
      </c>
      <c r="B34" s="24">
        <f>SUM(INDEX(B19:M19,,MONTH('[1]Podklady RZ'!$O$1)):INDEX(B19:M19,,MONTH('[1]Podklady RZ'!$Q$1)))</f>
        <v>30478.372729000002</v>
      </c>
    </row>
    <row r="35" spans="1:2">
      <c r="A35" s="10" t="s">
        <v>68</v>
      </c>
      <c r="B35" s="24">
        <f>SUM(INDEX(B20:M20,,MONTH('[1]Podklady RZ'!$O$1)):INDEX(B20:M20,,MONTH('[1]Podklady RZ'!$Q$1)))</f>
        <v>7235.7823440000011</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tabColor rgb="FFFFFF00"/>
  </sheetPr>
  <dimension ref="A1:R42"/>
  <sheetViews>
    <sheetView showGridLines="0" view="pageBreakPreview" zoomScaleNormal="70" zoomScaleSheetLayoutView="100" workbookViewId="0">
      <selection activeCell="T28" sqref="T28"/>
    </sheetView>
  </sheetViews>
  <sheetFormatPr defaultColWidth="9.140625" defaultRowHeight="12.75"/>
  <cols>
    <col min="1" max="1" width="30.85546875" style="2" customWidth="1"/>
    <col min="2" max="8" width="7.28515625" style="2" customWidth="1"/>
    <col min="9" max="9" width="7.5703125" style="2" customWidth="1"/>
    <col min="10" max="12" width="7.28515625" style="2" customWidth="1"/>
    <col min="13" max="14" width="7.5703125" style="2" customWidth="1"/>
    <col min="15" max="15" width="7.28515625" style="2" customWidth="1"/>
    <col min="16" max="16" width="9.140625" style="2" customWidth="1"/>
    <col min="17" max="16384" width="9.140625" style="2"/>
  </cols>
  <sheetData>
    <row r="1" spans="1:18" s="61" customFormat="1" ht="18">
      <c r="A1" s="195" t="s">
        <v>256</v>
      </c>
      <c r="B1" s="22"/>
      <c r="C1" s="22"/>
      <c r="D1" s="22"/>
      <c r="E1" s="22"/>
      <c r="G1" s="22"/>
      <c r="H1" s="22"/>
      <c r="I1" s="22"/>
      <c r="J1" s="22"/>
      <c r="K1" s="22"/>
      <c r="L1" s="22"/>
      <c r="M1" s="22"/>
      <c r="N1" s="22"/>
      <c r="P1" s="197" t="str">
        <f>'3'!N1</f>
        <v>2022</v>
      </c>
    </row>
    <row r="2" spans="1:18" s="7" customFormat="1" ht="6" customHeight="1">
      <c r="B2" s="89"/>
      <c r="C2" s="89"/>
      <c r="D2" s="89"/>
      <c r="E2" s="89"/>
      <c r="F2" s="89"/>
      <c r="G2" s="89"/>
      <c r="H2" s="89"/>
      <c r="I2" s="89"/>
      <c r="J2" s="89"/>
      <c r="K2" s="89"/>
      <c r="L2" s="89"/>
      <c r="M2" s="89"/>
      <c r="N2" s="89"/>
      <c r="O2" s="89"/>
    </row>
    <row r="3" spans="1:18" s="7" customFormat="1" ht="12" customHeight="1">
      <c r="A3" s="123"/>
      <c r="B3" s="159" t="s">
        <v>51</v>
      </c>
      <c r="C3" s="159" t="s">
        <v>42</v>
      </c>
      <c r="D3" s="159" t="s">
        <v>43</v>
      </c>
      <c r="E3" s="159" t="s">
        <v>44</v>
      </c>
      <c r="F3" s="159" t="s">
        <v>54</v>
      </c>
      <c r="G3" s="159" t="s">
        <v>45</v>
      </c>
      <c r="H3" s="159" t="s">
        <v>46</v>
      </c>
      <c r="I3" s="159" t="s">
        <v>47</v>
      </c>
      <c r="J3" s="159" t="s">
        <v>48</v>
      </c>
      <c r="K3" s="159" t="s">
        <v>49</v>
      </c>
      <c r="L3" s="159" t="s">
        <v>50</v>
      </c>
      <c r="M3" s="159" t="s">
        <v>52</v>
      </c>
      <c r="N3" s="159" t="s">
        <v>53</v>
      </c>
      <c r="O3" s="159" t="s">
        <v>55</v>
      </c>
      <c r="P3" s="159" t="s">
        <v>218</v>
      </c>
    </row>
    <row r="4" spans="1:18" s="7" customFormat="1" ht="12" customHeight="1">
      <c r="A4" s="125" t="s">
        <v>219</v>
      </c>
      <c r="B4" s="157">
        <f>SUM(B5:B20)</f>
        <v>5050.0962194479989</v>
      </c>
      <c r="C4" s="157">
        <f>SUM(C5:C20)</f>
        <v>7274.6743940000006</v>
      </c>
      <c r="D4" s="157">
        <f t="shared" ref="D4:P4" si="0">SUM(D5:D20)</f>
        <v>7279.311796</v>
      </c>
      <c r="E4" s="157">
        <f t="shared" si="0"/>
        <v>9435.953501</v>
      </c>
      <c r="F4" s="157">
        <f>SUM(F5:F20)</f>
        <v>3533.716437</v>
      </c>
      <c r="G4" s="157">
        <f t="shared" si="0"/>
        <v>4462.203438999999</v>
      </c>
      <c r="H4" s="157">
        <f t="shared" si="0"/>
        <v>2376.822173999999</v>
      </c>
      <c r="I4" s="157">
        <f t="shared" si="0"/>
        <v>29706.169864000007</v>
      </c>
      <c r="J4" s="157">
        <f t="shared" si="0"/>
        <v>6491.1227420000005</v>
      </c>
      <c r="K4" s="157">
        <f t="shared" si="0"/>
        <v>6415.8807669999997</v>
      </c>
      <c r="L4" s="157">
        <f t="shared" si="0"/>
        <v>5612.5134690000014</v>
      </c>
      <c r="M4" s="157">
        <f t="shared" si="0"/>
        <v>25740.845965773304</v>
      </c>
      <c r="N4" s="157">
        <f t="shared" si="0"/>
        <v>30478.372729000002</v>
      </c>
      <c r="O4" s="157">
        <f t="shared" si="0"/>
        <v>7235.7823440000011</v>
      </c>
      <c r="P4" s="157">
        <f t="shared" si="0"/>
        <v>151093.4658412213</v>
      </c>
    </row>
    <row r="5" spans="1:18" s="7" customFormat="1" ht="12" customHeight="1">
      <c r="A5" s="124" t="s">
        <v>227</v>
      </c>
      <c r="B5" s="158">
        <f>'[1]Podklady RZ'!B66</f>
        <v>0</v>
      </c>
      <c r="C5" s="158">
        <f>'[1]Podklady RZ'!C66</f>
        <v>2016.8134880000011</v>
      </c>
      <c r="D5" s="158">
        <f>'[1]Podklady RZ'!D66</f>
        <v>417.39567999999997</v>
      </c>
      <c r="E5" s="158">
        <f>'[1]Podklady RZ'!E66</f>
        <v>441.52682299999992</v>
      </c>
      <c r="F5" s="158">
        <f>'[1]Podklady RZ'!F66</f>
        <v>1325.4365849999999</v>
      </c>
      <c r="G5" s="158">
        <f>'[1]Podklady RZ'!G66</f>
        <v>598.85940999999991</v>
      </c>
      <c r="H5" s="158">
        <f>'[1]Podklady RZ'!H66</f>
        <v>3.580184</v>
      </c>
      <c r="I5" s="158">
        <f>'[1]Podklady RZ'!I66</f>
        <v>6004.500548</v>
      </c>
      <c r="J5" s="158">
        <f>'[1]Podklady RZ'!J66</f>
        <v>157.44414500000005</v>
      </c>
      <c r="K5" s="158">
        <f>'[1]Podklady RZ'!K66</f>
        <v>61.690969999999993</v>
      </c>
      <c r="L5" s="158">
        <f>'[1]Podklady RZ'!L66</f>
        <v>1112.706942</v>
      </c>
      <c r="M5" s="158">
        <f>'[1]Podklady RZ'!M66</f>
        <v>1287.3638440000002</v>
      </c>
      <c r="N5" s="158">
        <f>'[1]Podklady RZ'!N66</f>
        <v>8893.5604139999959</v>
      </c>
      <c r="O5" s="158">
        <f>'[1]Podklady RZ'!O66</f>
        <v>340.16768499999995</v>
      </c>
      <c r="P5" s="158">
        <f>SUM(B5:O5)</f>
        <v>22661.046717999998</v>
      </c>
    </row>
    <row r="6" spans="1:18" s="7" customFormat="1" ht="12" customHeight="1">
      <c r="A6" s="124" t="s">
        <v>228</v>
      </c>
      <c r="B6" s="158">
        <f>'[1]Podklady RZ'!B67</f>
        <v>184.607</v>
      </c>
      <c r="C6" s="158">
        <f>'[1]Podklady RZ'!C67</f>
        <v>405.93581499999988</v>
      </c>
      <c r="D6" s="158">
        <f>'[1]Podklady RZ'!D67</f>
        <v>323.74085300000007</v>
      </c>
      <c r="E6" s="158">
        <f>'[1]Podklady RZ'!E67</f>
        <v>73.612841999999986</v>
      </c>
      <c r="F6" s="158">
        <f>'[1]Podklady RZ'!F67</f>
        <v>645.12113799999975</v>
      </c>
      <c r="G6" s="158">
        <f>'[1]Podklady RZ'!G67</f>
        <v>391.59689299999934</v>
      </c>
      <c r="H6" s="158">
        <f>'[1]Podklady RZ'!H67</f>
        <v>39.349396000000006</v>
      </c>
      <c r="I6" s="158">
        <f>'[1]Podklady RZ'!I67</f>
        <v>357.84388700000011</v>
      </c>
      <c r="J6" s="158">
        <f>'[1]Podklady RZ'!J67</f>
        <v>360.63335999999998</v>
      </c>
      <c r="K6" s="158">
        <f>'[1]Podklady RZ'!K67</f>
        <v>394.32554199999998</v>
      </c>
      <c r="L6" s="158">
        <f>'[1]Podklady RZ'!L67</f>
        <v>378.925544</v>
      </c>
      <c r="M6" s="158">
        <f>'[1]Podklady RZ'!M67</f>
        <v>478.04673799999927</v>
      </c>
      <c r="N6" s="158">
        <f>'[1]Podklady RZ'!N67</f>
        <v>104.298379</v>
      </c>
      <c r="O6" s="158">
        <f>'[1]Podklady RZ'!O67</f>
        <v>136.56543999999997</v>
      </c>
      <c r="P6" s="158">
        <f t="shared" ref="P6:P20" si="1">SUM(B6:O6)</f>
        <v>4274.6028269999988</v>
      </c>
    </row>
    <row r="7" spans="1:18" s="7" customFormat="1" ht="12" customHeight="1">
      <c r="A7" s="124" t="s">
        <v>229</v>
      </c>
      <c r="B7" s="158">
        <f>'[1]Podklady RZ'!B68</f>
        <v>0</v>
      </c>
      <c r="C7" s="158">
        <f>'[1]Podklady RZ'!C68</f>
        <v>0</v>
      </c>
      <c r="D7" s="158">
        <f>'[1]Podklady RZ'!D68</f>
        <v>1.16106</v>
      </c>
      <c r="E7" s="158">
        <f>'[1]Podklady RZ'!E68</f>
        <v>0</v>
      </c>
      <c r="F7" s="158">
        <f>'[1]Podklady RZ'!F68</f>
        <v>0</v>
      </c>
      <c r="G7" s="158">
        <f>'[1]Podklady RZ'!G68</f>
        <v>44.973180000000006</v>
      </c>
      <c r="H7" s="158">
        <f>'[1]Podklady RZ'!H68</f>
        <v>0</v>
      </c>
      <c r="I7" s="158">
        <f>'[1]Podklady RZ'!I68</f>
        <v>12272.614811000001</v>
      </c>
      <c r="J7" s="158">
        <f>'[1]Podklady RZ'!J68</f>
        <v>159.48145</v>
      </c>
      <c r="K7" s="158">
        <f>'[1]Podklady RZ'!K68</f>
        <v>4.05</v>
      </c>
      <c r="L7" s="158">
        <f>'[1]Podklady RZ'!L68</f>
        <v>0</v>
      </c>
      <c r="M7" s="158">
        <f>'[1]Podklady RZ'!M68</f>
        <v>0</v>
      </c>
      <c r="N7" s="158">
        <f>'[1]Podklady RZ'!N68</f>
        <v>5.9834199999999989</v>
      </c>
      <c r="O7" s="158">
        <f>'[1]Podklady RZ'!O68</f>
        <v>51.226410000000001</v>
      </c>
      <c r="P7" s="158">
        <f t="shared" si="1"/>
        <v>12539.490330999999</v>
      </c>
    </row>
    <row r="8" spans="1:18" s="7" customFormat="1" ht="12" customHeight="1">
      <c r="A8" s="124" t="s">
        <v>230</v>
      </c>
      <c r="B8" s="158">
        <f>'[1]Podklady RZ'!B69</f>
        <v>3.8220000000000001</v>
      </c>
      <c r="C8" s="158">
        <f>'[1]Podklady RZ'!C69</f>
        <v>0</v>
      </c>
      <c r="D8" s="158">
        <f>'[1]Podklady RZ'!D69</f>
        <v>4.6159999999999997</v>
      </c>
      <c r="E8" s="158">
        <f>'[1]Podklady RZ'!E69</f>
        <v>0</v>
      </c>
      <c r="F8" s="158">
        <f>'[1]Podklady RZ'!F69</f>
        <v>3.1E-2</v>
      </c>
      <c r="G8" s="158">
        <f>'[1]Podklady RZ'!G69</f>
        <v>0</v>
      </c>
      <c r="H8" s="158">
        <f>'[1]Podklady RZ'!H69</f>
        <v>0</v>
      </c>
      <c r="I8" s="158">
        <f>'[1]Podklady RZ'!I69</f>
        <v>0.83151199999999992</v>
      </c>
      <c r="J8" s="158">
        <f>'[1]Podklady RZ'!J69</f>
        <v>0</v>
      </c>
      <c r="K8" s="158">
        <f>'[1]Podklady RZ'!K69</f>
        <v>38.253399999999999</v>
      </c>
      <c r="L8" s="158">
        <f>'[1]Podklady RZ'!L69</f>
        <v>4.5034140000000003</v>
      </c>
      <c r="M8" s="158">
        <f>'[1]Podklady RZ'!M69</f>
        <v>20.192974000000003</v>
      </c>
      <c r="N8" s="158">
        <f>'[1]Podklady RZ'!N69</f>
        <v>0</v>
      </c>
      <c r="O8" s="158">
        <f>'[1]Podklady RZ'!O69</f>
        <v>0.22019999999999998</v>
      </c>
      <c r="P8" s="158">
        <f t="shared" si="1"/>
        <v>72.470500000000001</v>
      </c>
    </row>
    <row r="9" spans="1:18" s="7" customFormat="1" ht="12" customHeight="1">
      <c r="A9" s="124" t="s">
        <v>231</v>
      </c>
      <c r="B9" s="158">
        <f>'[1]Podklady RZ'!B70</f>
        <v>11.423</v>
      </c>
      <c r="C9" s="158">
        <f>'[1]Podklady RZ'!C70</f>
        <v>0</v>
      </c>
      <c r="D9" s="158">
        <f>'[1]Podklady RZ'!D70</f>
        <v>0.59899999999999998</v>
      </c>
      <c r="E9" s="158">
        <f>'[1]Podklady RZ'!E70</f>
        <v>4.91655</v>
      </c>
      <c r="F9" s="158">
        <f>'[1]Podklady RZ'!F70</f>
        <v>0</v>
      </c>
      <c r="G9" s="158">
        <f>'[1]Podklady RZ'!G70</f>
        <v>0</v>
      </c>
      <c r="H9" s="158">
        <f>'[1]Podklady RZ'!H70</f>
        <v>0</v>
      </c>
      <c r="I9" s="158">
        <f>'[1]Podklady RZ'!I70</f>
        <v>0</v>
      </c>
      <c r="J9" s="158">
        <f>'[1]Podklady RZ'!J70</f>
        <v>0</v>
      </c>
      <c r="K9" s="158">
        <f>'[1]Podklady RZ'!K70</f>
        <v>0</v>
      </c>
      <c r="L9" s="158">
        <f>'[1]Podklady RZ'!L70</f>
        <v>0</v>
      </c>
      <c r="M9" s="158">
        <f>'[1]Podklady RZ'!M70</f>
        <v>0</v>
      </c>
      <c r="N9" s="158">
        <f>'[1]Podklady RZ'!N70</f>
        <v>63.527999999999992</v>
      </c>
      <c r="O9" s="158">
        <f>'[1]Podklady RZ'!O70</f>
        <v>0.42115999999999998</v>
      </c>
      <c r="P9" s="158">
        <f t="shared" si="1"/>
        <v>80.887709999999984</v>
      </c>
    </row>
    <row r="10" spans="1:18" s="7" customFormat="1" ht="12" customHeight="1">
      <c r="A10" s="124" t="s">
        <v>232</v>
      </c>
      <c r="B10" s="158">
        <f>'[1]Podklady RZ'!B71</f>
        <v>0</v>
      </c>
      <c r="C10" s="158">
        <f>'[1]Podklady RZ'!C71</f>
        <v>0</v>
      </c>
      <c r="D10" s="158">
        <f>'[1]Podklady RZ'!D71</f>
        <v>0.248</v>
      </c>
      <c r="E10" s="158">
        <f>'[1]Podklady RZ'!E71</f>
        <v>0.16747999999999996</v>
      </c>
      <c r="F10" s="158">
        <f>'[1]Podklady RZ'!F71</f>
        <v>0.15843000000000002</v>
      </c>
      <c r="G10" s="158">
        <f>'[1]Podklady RZ'!G71</f>
        <v>2.3E-3</v>
      </c>
      <c r="H10" s="158">
        <f>'[1]Podklady RZ'!H71</f>
        <v>0</v>
      </c>
      <c r="I10" s="158">
        <f>'[1]Podklady RZ'!I71</f>
        <v>0</v>
      </c>
      <c r="J10" s="158">
        <f>'[1]Podklady RZ'!J71</f>
        <v>0</v>
      </c>
      <c r="K10" s="158">
        <f>'[1]Podklady RZ'!K71</f>
        <v>0</v>
      </c>
      <c r="L10" s="158">
        <f>'[1]Podklady RZ'!L71</f>
        <v>0</v>
      </c>
      <c r="M10" s="158">
        <f>'[1]Podklady RZ'!M71</f>
        <v>0</v>
      </c>
      <c r="N10" s="158">
        <f>'[1]Podklady RZ'!N71</f>
        <v>7.0000000000000007E-2</v>
      </c>
      <c r="O10" s="158">
        <f>'[1]Podklady RZ'!O71</f>
        <v>0</v>
      </c>
      <c r="P10" s="158">
        <f t="shared" si="1"/>
        <v>0.64620999999999995</v>
      </c>
      <c r="R10" s="8"/>
    </row>
    <row r="11" spans="1:18" s="7" customFormat="1" ht="12" customHeight="1">
      <c r="A11" s="124" t="s">
        <v>233</v>
      </c>
      <c r="B11" s="158">
        <f>'[1]Podklady RZ'!B72</f>
        <v>0</v>
      </c>
      <c r="C11" s="158">
        <f>'[1]Podklady RZ'!C72</f>
        <v>3482.6618159999994</v>
      </c>
      <c r="D11" s="158">
        <f>'[1]Podklady RZ'!D72</f>
        <v>88.783329999999992</v>
      </c>
      <c r="E11" s="158">
        <f>'[1]Podklady RZ'!E72</f>
        <v>7979.1552459999984</v>
      </c>
      <c r="F11" s="158">
        <f>'[1]Podklady RZ'!F72</f>
        <v>394.33799500000003</v>
      </c>
      <c r="G11" s="158">
        <f>'[1]Podklady RZ'!G72</f>
        <v>1980.2492100000002</v>
      </c>
      <c r="H11" s="158">
        <f>'[1]Podklady RZ'!H72</f>
        <v>94.450958999999983</v>
      </c>
      <c r="I11" s="158">
        <f>'[1]Podklady RZ'!I72</f>
        <v>1029.2151640000002</v>
      </c>
      <c r="J11" s="158">
        <f>'[1]Podklady RZ'!J72</f>
        <v>2249.9927399999997</v>
      </c>
      <c r="K11" s="158">
        <f>'[1]Podklady RZ'!K72</f>
        <v>5207.6707139999999</v>
      </c>
      <c r="L11" s="158">
        <f>'[1]Podklady RZ'!L72</f>
        <v>3002.8160810000004</v>
      </c>
      <c r="M11" s="158">
        <f>'[1]Podklady RZ'!M72</f>
        <v>12704.561519999999</v>
      </c>
      <c r="N11" s="158">
        <f>'[1]Podklady RZ'!N72</f>
        <v>17746.530289000006</v>
      </c>
      <c r="O11" s="158">
        <f>'[1]Podklady RZ'!O72</f>
        <v>3161.5014330000004</v>
      </c>
      <c r="P11" s="158">
        <f t="shared" si="1"/>
        <v>59121.926497000008</v>
      </c>
    </row>
    <row r="12" spans="1:18" s="7" customFormat="1" ht="12" customHeight="1">
      <c r="A12" s="124" t="s">
        <v>234</v>
      </c>
      <c r="B12" s="158">
        <f>'[1]Podklady RZ'!B73</f>
        <v>0</v>
      </c>
      <c r="C12" s="158">
        <f>'[1]Podklady RZ'!C73</f>
        <v>484.58499999999998</v>
      </c>
      <c r="D12" s="158">
        <f>'[1]Podklady RZ'!D73</f>
        <v>0</v>
      </c>
      <c r="E12" s="158">
        <f>'[1]Podklady RZ'!E73</f>
        <v>0</v>
      </c>
      <c r="F12" s="158">
        <f>'[1]Podklady RZ'!F73</f>
        <v>381.286</v>
      </c>
      <c r="G12" s="158">
        <f>'[1]Podklady RZ'!G73</f>
        <v>0</v>
      </c>
      <c r="H12" s="158">
        <f>'[1]Podklady RZ'!H73</f>
        <v>0</v>
      </c>
      <c r="I12" s="158">
        <f>'[1]Podklady RZ'!I73</f>
        <v>0</v>
      </c>
      <c r="J12" s="158">
        <f>'[1]Podklady RZ'!J73</f>
        <v>0</v>
      </c>
      <c r="K12" s="158">
        <f>'[1]Podklady RZ'!K73</f>
        <v>0</v>
      </c>
      <c r="L12" s="158">
        <f>'[1]Podklady RZ'!L73</f>
        <v>0</v>
      </c>
      <c r="M12" s="158">
        <f>'[1]Podklady RZ'!M73</f>
        <v>0</v>
      </c>
      <c r="N12" s="158">
        <f>'[1]Podklady RZ'!N73</f>
        <v>0</v>
      </c>
      <c r="O12" s="158">
        <f>'[1]Podklady RZ'!O73</f>
        <v>0</v>
      </c>
      <c r="P12" s="158">
        <f t="shared" si="1"/>
        <v>865.87099999999998</v>
      </c>
    </row>
    <row r="13" spans="1:18" s="7" customFormat="1" ht="12" customHeight="1">
      <c r="A13" s="124" t="s">
        <v>235</v>
      </c>
      <c r="B13" s="158">
        <f>'[1]Podklady RZ'!B74</f>
        <v>0</v>
      </c>
      <c r="C13" s="158">
        <f>'[1]Podklady RZ'!C74</f>
        <v>0</v>
      </c>
      <c r="D13" s="158">
        <f>'[1]Podklady RZ'!D74</f>
        <v>0</v>
      </c>
      <c r="E13" s="158">
        <f>'[1]Podklady RZ'!E74</f>
        <v>0</v>
      </c>
      <c r="F13" s="158">
        <f>'[1]Podklady RZ'!F74</f>
        <v>0</v>
      </c>
      <c r="G13" s="158">
        <f>'[1]Podklady RZ'!G74</f>
        <v>0</v>
      </c>
      <c r="H13" s="158">
        <f>'[1]Podklady RZ'!H74</f>
        <v>0</v>
      </c>
      <c r="I13" s="158">
        <f>'[1]Podklady RZ'!I74</f>
        <v>0</v>
      </c>
      <c r="J13" s="158">
        <f>'[1]Podklady RZ'!J74</f>
        <v>0</v>
      </c>
      <c r="K13" s="158">
        <f>'[1]Podklady RZ'!K74</f>
        <v>0</v>
      </c>
      <c r="L13" s="158">
        <f>'[1]Podklady RZ'!L74</f>
        <v>0</v>
      </c>
      <c r="M13" s="158">
        <f>'[1]Podklady RZ'!M74</f>
        <v>0</v>
      </c>
      <c r="N13" s="158">
        <f>'[1]Podklady RZ'!N74</f>
        <v>0</v>
      </c>
      <c r="O13" s="158">
        <f>'[1]Podklady RZ'!O74</f>
        <v>0</v>
      </c>
      <c r="P13" s="158">
        <f t="shared" si="1"/>
        <v>0</v>
      </c>
    </row>
    <row r="14" spans="1:18" s="7" customFormat="1" ht="12" customHeight="1">
      <c r="A14" s="124" t="s">
        <v>236</v>
      </c>
      <c r="B14" s="158">
        <f>'[1]Podklady RZ'!B75</f>
        <v>0</v>
      </c>
      <c r="C14" s="158">
        <f>'[1]Podklady RZ'!C75</f>
        <v>0</v>
      </c>
      <c r="D14" s="158">
        <f>'[1]Podklady RZ'!D75</f>
        <v>82.242750000000001</v>
      </c>
      <c r="E14" s="158">
        <f>'[1]Podklady RZ'!E75</f>
        <v>9.4661000000000008</v>
      </c>
      <c r="F14" s="158">
        <f>'[1]Podklady RZ'!F75</f>
        <v>30.617000000000001</v>
      </c>
      <c r="G14" s="158">
        <f>'[1]Podklady RZ'!G75</f>
        <v>1.3534900000000003</v>
      </c>
      <c r="H14" s="158">
        <f>'[1]Podklady RZ'!H75</f>
        <v>5.434099999999999</v>
      </c>
      <c r="I14" s="158">
        <f>'[1]Podklady RZ'!I75</f>
        <v>1844.9555300000002</v>
      </c>
      <c r="J14" s="158">
        <f>'[1]Podklady RZ'!J75</f>
        <v>637.19700999999998</v>
      </c>
      <c r="K14" s="158">
        <f>'[1]Podklady RZ'!K75</f>
        <v>186.95699999999999</v>
      </c>
      <c r="L14" s="158">
        <f>'[1]Podklady RZ'!L75</f>
        <v>0</v>
      </c>
      <c r="M14" s="158">
        <f>'[1]Podklady RZ'!M75</f>
        <v>3423.0140000000001</v>
      </c>
      <c r="N14" s="158">
        <f>'[1]Podklady RZ'!N75</f>
        <v>1523.7329999999999</v>
      </c>
      <c r="O14" s="158">
        <f>'[1]Podklady RZ'!O75</f>
        <v>187.79599999999999</v>
      </c>
      <c r="P14" s="158">
        <f t="shared" si="1"/>
        <v>7932.7659800000001</v>
      </c>
    </row>
    <row r="15" spans="1:18" s="7" customFormat="1" ht="12" customHeight="1">
      <c r="A15" s="124" t="s">
        <v>237</v>
      </c>
      <c r="B15" s="158">
        <f>'[1]Podklady RZ'!B76</f>
        <v>0</v>
      </c>
      <c r="C15" s="158">
        <f>'[1]Podklady RZ'!C76</f>
        <v>14.941351000000003</v>
      </c>
      <c r="D15" s="158">
        <f>'[1]Podklady RZ'!D76</f>
        <v>0</v>
      </c>
      <c r="E15" s="158">
        <f>'[1]Podklady RZ'!E76</f>
        <v>0</v>
      </c>
      <c r="F15" s="158">
        <f>'[1]Podklady RZ'!F76</f>
        <v>0</v>
      </c>
      <c r="G15" s="158">
        <f>'[1]Podklady RZ'!G76</f>
        <v>0</v>
      </c>
      <c r="H15" s="158">
        <f>'[1]Podklady RZ'!H76</f>
        <v>0</v>
      </c>
      <c r="I15" s="158">
        <f>'[1]Podklady RZ'!I76</f>
        <v>0</v>
      </c>
      <c r="J15" s="158">
        <f>'[1]Podklady RZ'!J76</f>
        <v>0</v>
      </c>
      <c r="K15" s="158">
        <f>'[1]Podklady RZ'!K76</f>
        <v>0</v>
      </c>
      <c r="L15" s="158">
        <f>'[1]Podklady RZ'!L76</f>
        <v>0</v>
      </c>
      <c r="M15" s="158">
        <f>'[1]Podklady RZ'!M76</f>
        <v>37.553122999999999</v>
      </c>
      <c r="N15" s="158">
        <f>'[1]Podklady RZ'!N76</f>
        <v>0</v>
      </c>
      <c r="O15" s="158">
        <f>'[1]Podklady RZ'!O76</f>
        <v>195.89699999999999</v>
      </c>
      <c r="P15" s="158">
        <f t="shared" si="1"/>
        <v>248.39147399999999</v>
      </c>
    </row>
    <row r="16" spans="1:18" s="7" customFormat="1" ht="12" customHeight="1">
      <c r="A16" s="124" t="s">
        <v>238</v>
      </c>
      <c r="B16" s="158">
        <f>'[1]Podklady RZ'!B77</f>
        <v>1134.62607</v>
      </c>
      <c r="C16" s="158">
        <f>'[1]Podklady RZ'!C77</f>
        <v>8.0489720000000009</v>
      </c>
      <c r="D16" s="158">
        <f>'[1]Podklady RZ'!D77</f>
        <v>1653.557</v>
      </c>
      <c r="E16" s="158">
        <f>'[1]Podklady RZ'!E77</f>
        <v>0.25585200000000002</v>
      </c>
      <c r="F16" s="158">
        <f>'[1]Podklady RZ'!F77</f>
        <v>13.681824000000001</v>
      </c>
      <c r="G16" s="158">
        <f>'[1]Podklady RZ'!G77</f>
        <v>0</v>
      </c>
      <c r="H16" s="158">
        <f>'[1]Podklady RZ'!H77</f>
        <v>764.09100000000001</v>
      </c>
      <c r="I16" s="158">
        <f>'[1]Podklady RZ'!I77</f>
        <v>181.234039</v>
      </c>
      <c r="J16" s="158">
        <f>'[1]Podklady RZ'!J77</f>
        <v>0</v>
      </c>
      <c r="K16" s="158">
        <f>'[1]Podklady RZ'!K77</f>
        <v>0</v>
      </c>
      <c r="L16" s="158">
        <f>'[1]Podklady RZ'!L77</f>
        <v>140.65317199999998</v>
      </c>
      <c r="M16" s="158">
        <f>'[1]Podklady RZ'!M77</f>
        <v>102.26382935199069</v>
      </c>
      <c r="N16" s="158">
        <f>'[1]Podklady RZ'!N77</f>
        <v>44.222639999999991</v>
      </c>
      <c r="O16" s="158">
        <f>'[1]Podklady RZ'!O77</f>
        <v>75.888999999999996</v>
      </c>
      <c r="P16" s="158">
        <f t="shared" si="1"/>
        <v>4118.5233983519902</v>
      </c>
    </row>
    <row r="17" spans="1:18" s="7" customFormat="1" ht="12" customHeight="1">
      <c r="A17" s="124" t="s">
        <v>239</v>
      </c>
      <c r="B17" s="158">
        <f>'[1]Podklady RZ'!B78</f>
        <v>0</v>
      </c>
      <c r="C17" s="158">
        <f>'[1]Podklady RZ'!C78</f>
        <v>0.85945600000000011</v>
      </c>
      <c r="D17" s="158">
        <f>'[1]Podklady RZ'!D78</f>
        <v>0</v>
      </c>
      <c r="E17" s="158">
        <f>'[1]Podklady RZ'!E78</f>
        <v>0</v>
      </c>
      <c r="F17" s="158">
        <f>'[1]Podklady RZ'!F78</f>
        <v>0</v>
      </c>
      <c r="G17" s="158">
        <f>'[1]Podklady RZ'!G78</f>
        <v>0</v>
      </c>
      <c r="H17" s="158">
        <f>'[1]Podklady RZ'!H78</f>
        <v>0</v>
      </c>
      <c r="I17" s="158">
        <f>'[1]Podklady RZ'!I78</f>
        <v>5501.6757310000003</v>
      </c>
      <c r="J17" s="158">
        <f>'[1]Podklady RZ'!J78</f>
        <v>0</v>
      </c>
      <c r="K17" s="158">
        <f>'[1]Podklady RZ'!K78</f>
        <v>0</v>
      </c>
      <c r="L17" s="158">
        <f>'[1]Podklady RZ'!L78</f>
        <v>0.54900000000000004</v>
      </c>
      <c r="M17" s="158">
        <f>'[1]Podklady RZ'!M78</f>
        <v>888.21034100000008</v>
      </c>
      <c r="N17" s="158">
        <f>'[1]Podklady RZ'!N78</f>
        <v>891.79</v>
      </c>
      <c r="O17" s="158">
        <f>'[1]Podklady RZ'!O78</f>
        <v>1415.4159999999999</v>
      </c>
      <c r="P17" s="158">
        <f t="shared" si="1"/>
        <v>8698.5005280000005</v>
      </c>
      <c r="R17" s="8"/>
    </row>
    <row r="18" spans="1:18" s="7" customFormat="1" ht="12" customHeight="1">
      <c r="A18" s="124" t="s">
        <v>240</v>
      </c>
      <c r="B18" s="158">
        <f>'[1]Podklady RZ'!B79</f>
        <v>0</v>
      </c>
      <c r="C18" s="158">
        <f>'[1]Podklady RZ'!C79</f>
        <v>0</v>
      </c>
      <c r="D18" s="158">
        <f>'[1]Podklady RZ'!D79</f>
        <v>0</v>
      </c>
      <c r="E18" s="158">
        <f>'[1]Podklady RZ'!E79</f>
        <v>0</v>
      </c>
      <c r="F18" s="158">
        <f>'[1]Podklady RZ'!F79</f>
        <v>0</v>
      </c>
      <c r="G18" s="158">
        <f>'[1]Podklady RZ'!G79</f>
        <v>0</v>
      </c>
      <c r="H18" s="158">
        <f>'[1]Podklady RZ'!H79</f>
        <v>0</v>
      </c>
      <c r="I18" s="158">
        <f>'[1]Podklady RZ'!I79</f>
        <v>0</v>
      </c>
      <c r="J18" s="158">
        <f>'[1]Podklady RZ'!J79</f>
        <v>0</v>
      </c>
      <c r="K18" s="158">
        <f>'[1]Podklady RZ'!K79</f>
        <v>0</v>
      </c>
      <c r="L18" s="158">
        <f>'[1]Podklady RZ'!L79</f>
        <v>0</v>
      </c>
      <c r="M18" s="158">
        <f>'[1]Podklady RZ'!M79</f>
        <v>0</v>
      </c>
      <c r="N18" s="158">
        <f>'[1]Podklady RZ'!N79</f>
        <v>0</v>
      </c>
      <c r="O18" s="158">
        <f>'[1]Podklady RZ'!O79</f>
        <v>0</v>
      </c>
      <c r="P18" s="158">
        <f t="shared" si="1"/>
        <v>0</v>
      </c>
    </row>
    <row r="19" spans="1:18" s="7" customFormat="1" ht="12" customHeight="1">
      <c r="A19" s="124" t="s">
        <v>241</v>
      </c>
      <c r="B19" s="158">
        <f>'[1]Podklady RZ'!B80</f>
        <v>1.069</v>
      </c>
      <c r="C19" s="158">
        <f>'[1]Podklady RZ'!C80</f>
        <v>116.73695400000001</v>
      </c>
      <c r="D19" s="158">
        <f>'[1]Podklady RZ'!D80</f>
        <v>2.778235</v>
      </c>
      <c r="E19" s="158">
        <f>'[1]Podklady RZ'!E80</f>
        <v>73.282545999999996</v>
      </c>
      <c r="F19" s="158">
        <f>'[1]Podklady RZ'!F80</f>
        <v>2.4304390000000002</v>
      </c>
      <c r="G19" s="158">
        <f>'[1]Podklady RZ'!G80</f>
        <v>18.239357999999996</v>
      </c>
      <c r="H19" s="158">
        <f>'[1]Podklady RZ'!H80</f>
        <v>198.68096000000003</v>
      </c>
      <c r="I19" s="158">
        <f>'[1]Podklady RZ'!I80</f>
        <v>15.399500999999999</v>
      </c>
      <c r="J19" s="158">
        <f>'[1]Podklady RZ'!J80</f>
        <v>380.87201600000014</v>
      </c>
      <c r="K19" s="158">
        <f>'[1]Podklady RZ'!K80</f>
        <v>2.7020710000000001</v>
      </c>
      <c r="L19" s="158">
        <f>'[1]Podklady RZ'!L80</f>
        <v>2.4009529999999994</v>
      </c>
      <c r="M19" s="158">
        <f>'[1]Podklady RZ'!M80</f>
        <v>40.352340999999996</v>
      </c>
      <c r="N19" s="158">
        <f>'[1]Podklady RZ'!N80</f>
        <v>65.624264999999994</v>
      </c>
      <c r="O19" s="158">
        <f>'[1]Podklady RZ'!O80</f>
        <v>1.550127</v>
      </c>
      <c r="P19" s="158">
        <f t="shared" si="1"/>
        <v>922.11876600000016</v>
      </c>
    </row>
    <row r="20" spans="1:18" s="7" customFormat="1" ht="12" customHeight="1">
      <c r="A20" s="124" t="s">
        <v>242</v>
      </c>
      <c r="B20" s="158">
        <f>'[1]Podklady RZ'!B81</f>
        <v>3714.5491494479988</v>
      </c>
      <c r="C20" s="158">
        <f>'[1]Podklady RZ'!C81</f>
        <v>744.09154200000046</v>
      </c>
      <c r="D20" s="158">
        <f>'[1]Podklady RZ'!D81</f>
        <v>4704.189887999999</v>
      </c>
      <c r="E20" s="158">
        <f>'[1]Podklady RZ'!E81</f>
        <v>853.57006200000001</v>
      </c>
      <c r="F20" s="158">
        <f>'[1]Podklady RZ'!F81</f>
        <v>740.61602600000026</v>
      </c>
      <c r="G20" s="158">
        <f>'[1]Podklady RZ'!G81</f>
        <v>1426.9295980000002</v>
      </c>
      <c r="H20" s="158">
        <f>'[1]Podklady RZ'!H81</f>
        <v>1271.235574999999</v>
      </c>
      <c r="I20" s="158">
        <f>'[1]Podklady RZ'!I81</f>
        <v>2497.8991410000058</v>
      </c>
      <c r="J20" s="158">
        <f>'[1]Podklady RZ'!J81</f>
        <v>2545.5020210000007</v>
      </c>
      <c r="K20" s="158">
        <f>'[1]Podklady RZ'!K81</f>
        <v>520.23106999999993</v>
      </c>
      <c r="L20" s="158">
        <f>'[1]Podklady RZ'!L81</f>
        <v>969.95836300000019</v>
      </c>
      <c r="M20" s="158">
        <f>'[1]Podklady RZ'!M81</f>
        <v>6759.2872554213072</v>
      </c>
      <c r="N20" s="158">
        <f>'[1]Podklady RZ'!N81</f>
        <v>1139.032322</v>
      </c>
      <c r="O20" s="158">
        <f>'[1]Podklady RZ'!O81</f>
        <v>1669.1318890000005</v>
      </c>
      <c r="P20" s="158">
        <f t="shared" si="1"/>
        <v>29556.223901869314</v>
      </c>
    </row>
    <row r="21" spans="1:18" s="4" customFormat="1" ht="11.25">
      <c r="P21" s="3"/>
    </row>
    <row r="22" spans="1:18" s="7" customFormat="1">
      <c r="A22" s="62"/>
      <c r="B22" s="63"/>
      <c r="C22" s="63"/>
      <c r="D22" s="63"/>
      <c r="E22" s="63"/>
      <c r="F22" s="63"/>
      <c r="G22" s="63"/>
      <c r="H22" s="63"/>
      <c r="I22" s="63"/>
      <c r="J22" s="63"/>
      <c r="K22" s="63"/>
      <c r="L22" s="63"/>
      <c r="M22" s="63"/>
      <c r="N22" s="63"/>
      <c r="O22" s="63"/>
      <c r="P22" s="62"/>
    </row>
    <row r="23" spans="1:18" s="7" customFormat="1">
      <c r="A23" s="62"/>
      <c r="B23" s="63"/>
      <c r="C23" s="63"/>
      <c r="D23" s="63"/>
      <c r="E23" s="63"/>
      <c r="F23" s="63"/>
      <c r="G23" s="63"/>
      <c r="H23" s="63"/>
      <c r="I23" s="63"/>
      <c r="J23" s="63"/>
      <c r="K23" s="63"/>
      <c r="L23" s="63"/>
      <c r="M23" s="63"/>
      <c r="N23" s="63"/>
      <c r="O23" s="63"/>
      <c r="P23" s="63"/>
    </row>
    <row r="24" spans="1:18" s="7" customFormat="1">
      <c r="A24" s="62"/>
      <c r="B24" s="63"/>
      <c r="C24" s="63"/>
      <c r="D24" s="63"/>
      <c r="E24" s="63"/>
      <c r="F24" s="63"/>
      <c r="G24" s="63"/>
      <c r="H24" s="63"/>
      <c r="I24" s="63"/>
      <c r="J24" s="63"/>
      <c r="K24" s="63"/>
      <c r="L24" s="63"/>
      <c r="M24" s="63"/>
      <c r="N24" s="63"/>
      <c r="O24" s="63"/>
      <c r="P24" s="63"/>
      <c r="Q24" s="64"/>
    </row>
    <row r="25" spans="1:18" s="7" customFormat="1">
      <c r="A25" s="62"/>
      <c r="B25" s="63"/>
      <c r="C25" s="63"/>
      <c r="D25" s="63"/>
      <c r="E25" s="63"/>
      <c r="F25" s="63"/>
      <c r="G25" s="63"/>
      <c r="H25" s="63"/>
      <c r="I25" s="63"/>
      <c r="J25" s="63"/>
      <c r="K25" s="63"/>
      <c r="L25" s="63"/>
      <c r="M25" s="63"/>
      <c r="N25" s="63"/>
      <c r="O25" s="63"/>
      <c r="P25" s="63"/>
      <c r="Q25" s="64"/>
    </row>
    <row r="26" spans="1:18" s="7" customFormat="1">
      <c r="A26" s="62"/>
      <c r="B26" s="63"/>
      <c r="C26" s="63"/>
      <c r="D26" s="63"/>
      <c r="E26" s="63"/>
      <c r="F26" s="63"/>
      <c r="G26" s="63"/>
      <c r="H26" s="63"/>
      <c r="I26" s="63"/>
      <c r="J26" s="63"/>
      <c r="K26" s="63"/>
      <c r="L26" s="63"/>
      <c r="M26" s="63"/>
      <c r="N26" s="63"/>
      <c r="O26" s="63"/>
      <c r="P26" s="63"/>
    </row>
    <row r="27" spans="1:18" s="7" customFormat="1">
      <c r="A27" s="62"/>
      <c r="B27" s="63"/>
      <c r="C27" s="63"/>
      <c r="D27" s="63"/>
      <c r="E27" s="63"/>
      <c r="F27" s="63"/>
      <c r="G27" s="63"/>
      <c r="H27" s="63"/>
      <c r="I27" s="63"/>
      <c r="J27" s="63"/>
      <c r="K27" s="63"/>
      <c r="L27" s="63"/>
      <c r="M27" s="63"/>
      <c r="N27" s="63"/>
      <c r="O27" s="63"/>
      <c r="P27" s="63"/>
    </row>
    <row r="28" spans="1:18" s="7" customFormat="1">
      <c r="A28" s="62"/>
      <c r="B28" s="63"/>
      <c r="C28" s="63"/>
      <c r="D28" s="63"/>
      <c r="E28" s="63"/>
      <c r="F28" s="63"/>
      <c r="G28" s="63"/>
      <c r="H28" s="63"/>
      <c r="I28" s="63"/>
      <c r="J28" s="63"/>
      <c r="K28" s="63"/>
      <c r="L28" s="63"/>
      <c r="M28" s="63"/>
      <c r="N28" s="63"/>
      <c r="O28" s="63"/>
      <c r="P28" s="63"/>
    </row>
    <row r="29" spans="1:18" s="7" customFormat="1">
      <c r="A29" s="62"/>
      <c r="B29" s="63"/>
      <c r="C29" s="63"/>
      <c r="D29" s="63"/>
      <c r="E29" s="63"/>
      <c r="F29" s="63"/>
      <c r="G29" s="63"/>
      <c r="H29" s="63"/>
      <c r="I29" s="63"/>
      <c r="J29" s="63"/>
      <c r="K29" s="63"/>
      <c r="L29" s="63"/>
      <c r="M29" s="63"/>
      <c r="N29" s="63"/>
      <c r="O29" s="63"/>
      <c r="P29" s="63"/>
    </row>
    <row r="30" spans="1:18" s="7" customFormat="1">
      <c r="A30" s="62"/>
      <c r="B30" s="63"/>
      <c r="C30" s="63"/>
      <c r="D30" s="63"/>
      <c r="E30" s="63"/>
      <c r="F30" s="63"/>
      <c r="G30" s="63"/>
      <c r="H30" s="63"/>
      <c r="I30" s="63"/>
      <c r="J30" s="63"/>
      <c r="K30" s="63"/>
      <c r="L30" s="63"/>
      <c r="M30" s="63"/>
      <c r="N30" s="63"/>
      <c r="O30" s="63"/>
      <c r="P30" s="63"/>
    </row>
    <row r="31" spans="1:18" s="7" customFormat="1">
      <c r="A31" s="62"/>
      <c r="B31" s="63"/>
      <c r="C31" s="63"/>
      <c r="D31" s="63"/>
      <c r="E31" s="63"/>
      <c r="F31" s="63"/>
      <c r="G31" s="63"/>
      <c r="H31" s="63"/>
      <c r="I31" s="63"/>
      <c r="J31" s="63"/>
      <c r="K31" s="63"/>
      <c r="L31" s="63"/>
      <c r="M31" s="63"/>
      <c r="N31" s="63"/>
      <c r="O31" s="63"/>
      <c r="P31" s="63"/>
    </row>
    <row r="32" spans="1:18" s="7" customFormat="1">
      <c r="A32" s="62"/>
      <c r="B32" s="63"/>
      <c r="C32" s="63"/>
      <c r="D32" s="63"/>
      <c r="E32" s="63"/>
      <c r="F32" s="63"/>
      <c r="G32" s="63"/>
      <c r="H32" s="63"/>
      <c r="I32" s="63"/>
      <c r="J32" s="63"/>
      <c r="K32" s="63"/>
      <c r="L32" s="63"/>
      <c r="M32" s="63"/>
      <c r="N32" s="63"/>
      <c r="O32" s="63"/>
      <c r="P32" s="63"/>
    </row>
    <row r="33" spans="1:16" s="7" customFormat="1">
      <c r="A33" s="62"/>
      <c r="B33" s="63"/>
      <c r="C33" s="63"/>
      <c r="D33" s="63"/>
      <c r="E33" s="63"/>
      <c r="F33" s="63"/>
      <c r="G33" s="63"/>
      <c r="H33" s="63"/>
      <c r="I33" s="63"/>
      <c r="J33" s="63"/>
      <c r="K33" s="63"/>
      <c r="L33" s="63"/>
      <c r="M33" s="63"/>
      <c r="N33" s="63"/>
      <c r="O33" s="63"/>
      <c r="P33" s="63"/>
    </row>
    <row r="34" spans="1:16" s="7" customFormat="1">
      <c r="A34" s="62"/>
      <c r="B34" s="63"/>
      <c r="C34" s="63"/>
      <c r="D34" s="63"/>
      <c r="E34" s="63"/>
      <c r="F34" s="63"/>
      <c r="G34" s="63"/>
      <c r="H34" s="63"/>
      <c r="I34" s="63"/>
      <c r="J34" s="63"/>
      <c r="K34" s="63"/>
      <c r="L34" s="63"/>
      <c r="M34" s="63"/>
      <c r="N34" s="63"/>
      <c r="O34" s="63"/>
      <c r="P34" s="63"/>
    </row>
    <row r="35" spans="1:16" s="7" customFormat="1">
      <c r="A35" s="62"/>
      <c r="B35" s="63"/>
      <c r="C35" s="63"/>
      <c r="D35" s="63"/>
      <c r="E35" s="63"/>
      <c r="F35" s="63"/>
      <c r="G35" s="63"/>
      <c r="H35" s="63"/>
      <c r="I35" s="63"/>
      <c r="J35" s="63"/>
      <c r="K35" s="63"/>
      <c r="L35" s="63"/>
      <c r="M35" s="63"/>
      <c r="N35" s="63"/>
      <c r="O35" s="63"/>
      <c r="P35" s="63"/>
    </row>
    <row r="36" spans="1:16" s="7" customFormat="1">
      <c r="A36" s="62"/>
      <c r="B36" s="63"/>
      <c r="C36" s="63"/>
      <c r="D36" s="63"/>
      <c r="E36" s="63"/>
      <c r="F36" s="63"/>
      <c r="G36" s="63"/>
      <c r="H36" s="63"/>
      <c r="I36" s="63"/>
      <c r="J36" s="63"/>
      <c r="K36" s="63"/>
      <c r="L36" s="63"/>
      <c r="M36" s="63"/>
      <c r="N36" s="63"/>
      <c r="O36" s="63"/>
      <c r="P36" s="63"/>
    </row>
    <row r="37" spans="1:16" s="7" customFormat="1">
      <c r="A37" s="62"/>
      <c r="B37" s="63"/>
      <c r="C37" s="63"/>
      <c r="D37" s="63"/>
      <c r="E37" s="63"/>
      <c r="F37" s="63"/>
      <c r="G37" s="63"/>
      <c r="H37" s="63"/>
      <c r="I37" s="63"/>
      <c r="J37" s="63"/>
      <c r="K37" s="63"/>
      <c r="L37" s="63"/>
      <c r="M37" s="63"/>
      <c r="N37" s="63"/>
      <c r="O37" s="63"/>
      <c r="P37" s="63"/>
    </row>
    <row r="38" spans="1:16" s="7" customFormat="1">
      <c r="A38" s="62"/>
      <c r="B38" s="63"/>
      <c r="C38" s="63"/>
      <c r="D38" s="63"/>
      <c r="E38" s="63"/>
      <c r="F38" s="63"/>
      <c r="G38" s="63"/>
      <c r="H38" s="63"/>
      <c r="I38" s="63"/>
      <c r="J38" s="63"/>
      <c r="K38" s="63"/>
      <c r="L38" s="63"/>
      <c r="M38" s="63"/>
      <c r="N38" s="63"/>
      <c r="O38" s="63"/>
      <c r="P38" s="63"/>
    </row>
    <row r="39" spans="1:16" s="7" customFormat="1">
      <c r="A39" s="62"/>
      <c r="B39" s="63"/>
      <c r="C39" s="63"/>
      <c r="D39" s="63"/>
      <c r="E39" s="63"/>
      <c r="F39" s="63"/>
      <c r="G39" s="63"/>
      <c r="H39" s="63"/>
      <c r="I39" s="63"/>
      <c r="J39" s="63"/>
      <c r="K39" s="63"/>
      <c r="L39" s="63"/>
      <c r="M39" s="63"/>
      <c r="N39" s="63"/>
      <c r="O39" s="63"/>
      <c r="P39" s="63"/>
    </row>
    <row r="40" spans="1:16" s="7" customFormat="1">
      <c r="A40" s="62"/>
      <c r="B40" s="63"/>
      <c r="C40" s="63"/>
      <c r="D40" s="63"/>
      <c r="E40" s="63"/>
      <c r="F40" s="63"/>
      <c r="G40" s="63"/>
      <c r="H40" s="63"/>
      <c r="I40" s="63"/>
      <c r="J40" s="63"/>
      <c r="K40" s="63"/>
      <c r="L40" s="63"/>
      <c r="M40" s="63"/>
      <c r="N40" s="63"/>
      <c r="O40" s="63"/>
      <c r="P40" s="63"/>
    </row>
    <row r="41" spans="1:16" s="7" customFormat="1">
      <c r="A41" s="62"/>
      <c r="B41" s="63"/>
      <c r="C41" s="63"/>
      <c r="D41" s="63"/>
      <c r="E41" s="63"/>
      <c r="F41" s="63"/>
      <c r="G41" s="63"/>
      <c r="H41" s="63"/>
      <c r="I41" s="63"/>
      <c r="J41" s="63"/>
      <c r="K41" s="63"/>
      <c r="L41" s="63"/>
      <c r="M41" s="63"/>
      <c r="N41" s="63"/>
      <c r="O41" s="63"/>
      <c r="P41" s="63"/>
    </row>
    <row r="42" spans="1:16" s="7" customFormat="1">
      <c r="A42" s="2"/>
      <c r="B42" s="2"/>
      <c r="C42" s="2"/>
      <c r="D42" s="2"/>
      <c r="E42" s="2"/>
      <c r="F42" s="2"/>
      <c r="G42" s="2"/>
      <c r="H42" s="2"/>
      <c r="I42" s="2"/>
      <c r="J42" s="2"/>
      <c r="K42" s="2"/>
      <c r="L42" s="2"/>
      <c r="M42" s="2"/>
      <c r="N42" s="2"/>
      <c r="O42" s="2"/>
      <c r="P42" s="2"/>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148F3-6171-44C0-BAD6-807D14DBBAAE}">
  <ds:schemaRefs>
    <ds:schemaRef ds:uri="http://schemas.microsoft.com/office/2006/metadata/properties"/>
    <ds:schemaRef ds:uri="14dc2d1e-e557-46df-b43d-86cdda3daf61"/>
    <ds:schemaRef ds:uri="http://schemas.microsoft.com/office/infopath/2007/PartnerControls"/>
    <ds:schemaRef ds:uri="5bf3f6dc-e993-4359-8647-cf971b7e723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53</vt:i4>
      </vt:variant>
      <vt:variant>
        <vt:lpstr>Pojmenované oblasti</vt:lpstr>
      </vt:variant>
      <vt:variant>
        <vt:i4>1</vt:i4>
      </vt:variant>
    </vt:vector>
  </HeadingPairs>
  <TitlesOfParts>
    <vt:vector size="54" baseType="lpstr">
      <vt:lpstr>COVER_PAGE</vt:lpstr>
      <vt:lpstr>CONTENTS</vt:lpstr>
      <vt:lpstr>INTRODUCTION</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10.6</vt:lpstr>
      <vt:lpstr>11.1</vt:lpstr>
      <vt:lpstr>11.2</vt:lpstr>
      <vt:lpstr>CLOSING_PAGE</vt:lpstr>
      <vt:lpstr>COVER_PAGE!Oblast_tisku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2023-09-19T09:58:08Z</cp:lastPrinted>
  <dcterms:created xsi:type="dcterms:W3CDTF">2006-03-02T11:20:40Z</dcterms:created>
  <dcterms:modified xsi:type="dcterms:W3CDTF">2023-09-19T09:58:31Z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