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theme/themeOverride2.xml" ContentType="application/vnd.openxmlformats-officedocument.themeOverride+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3.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4.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5.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6.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7.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8.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9.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10.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1.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2.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3.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4.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drawings/drawing43.xml" ContentType="application/vnd.openxmlformats-officedocument.drawing+xml"/>
  <Override PartName="/xl/charts/chart178.xml" ContentType="application/vnd.openxmlformats-officedocument.drawingml.chart+xml"/>
  <Override PartName="/xl/charts/chart179.xml" ContentType="application/vnd.openxmlformats-officedocument.drawingml.chart+xml"/>
  <Override PartName="/xl/drawings/drawing44.xml" ContentType="application/vnd.openxmlformats-officedocument.drawing+xml"/>
  <Override PartName="/xl/charts/chart180.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S:\NOVÁ STATISTIKA\Zprávy TEPLO\Roční zprávy TEPLO\RZ Teplo 2021_en\v1\"/>
    </mc:Choice>
  </mc:AlternateContent>
  <xr:revisionPtr revIDLastSave="0" documentId="13_ncr:1_{307B850B-8EC2-4CDE-980D-4FB612DC3E91}" xr6:coauthVersionLast="36" xr6:coauthVersionMax="47" xr10:uidLastSave="{00000000-0000-0000-0000-000000000000}"/>
  <bookViews>
    <workbookView xWindow="-120" yWindow="-120" windowWidth="29040" windowHeight="15840" tabRatio="946" xr2:uid="{00000000-000D-0000-FFFF-FFFF00000000}"/>
  </bookViews>
  <sheets>
    <sheet name="COVER_PAGE" sheetId="180" r:id="rId1"/>
    <sheet name="CONTENTS" sheetId="27" r:id="rId2"/>
    <sheet name="INTRODUCTION" sheetId="170" r:id="rId3"/>
    <sheet name="1" sheetId="51" r:id="rId4"/>
    <sheet name="2" sheetId="105"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3" r:id="rId48"/>
    <sheet name="10.5" sheetId="171" r:id="rId49"/>
    <sheet name="10.6" sheetId="167" r:id="rId50"/>
    <sheet name="11.1" sheetId="175" r:id="rId51"/>
    <sheet name="11.2" sheetId="168" r:id="rId52"/>
    <sheet name="END_PAGE" sheetId="178" r:id="rId53"/>
  </sheets>
  <definedNames>
    <definedName name="Datum_OTE">"2. 5. 2017"</definedName>
    <definedName name="_xlnm.Print_Area" localSheetId="0">COVER_PAGE!$A$1:$B$2</definedName>
  </definedNames>
  <calcPr calcId="191029"/>
</workbook>
</file>

<file path=xl/calcChain.xml><?xml version="1.0" encoding="utf-8"?>
<calcChain xmlns="http://schemas.openxmlformats.org/spreadsheetml/2006/main">
  <c r="L1" i="175" l="1"/>
  <c r="E24" i="173" l="1"/>
  <c r="E4" i="173"/>
  <c r="E24" i="163"/>
  <c r="E4" i="163"/>
  <c r="H38" i="173"/>
  <c r="H37" i="173"/>
  <c r="G36" i="173"/>
  <c r="G35" i="173"/>
  <c r="H34" i="173"/>
  <c r="H33" i="173"/>
  <c r="G32" i="173"/>
  <c r="H31" i="173"/>
  <c r="H30" i="173"/>
  <c r="H29" i="173"/>
  <c r="G28" i="173"/>
  <c r="G27" i="173"/>
  <c r="H26" i="173"/>
  <c r="H25" i="173"/>
  <c r="D24" i="173"/>
  <c r="C24" i="173"/>
  <c r="B24" i="173"/>
  <c r="H20" i="173"/>
  <c r="H19" i="173"/>
  <c r="H17" i="173"/>
  <c r="H16" i="173"/>
  <c r="H15" i="173"/>
  <c r="H14" i="173"/>
  <c r="H13" i="173"/>
  <c r="G12" i="173"/>
  <c r="H11" i="173"/>
  <c r="H10" i="173"/>
  <c r="H9" i="173"/>
  <c r="G8" i="173"/>
  <c r="H7" i="173"/>
  <c r="H6" i="173"/>
  <c r="H5" i="173"/>
  <c r="D4" i="173"/>
  <c r="C4" i="173"/>
  <c r="B4" i="173"/>
  <c r="M1" i="173"/>
  <c r="E4" i="167"/>
  <c r="C4" i="171"/>
  <c r="G25" i="173" l="1"/>
  <c r="G16" i="173"/>
  <c r="H8" i="173"/>
  <c r="H12" i="173"/>
  <c r="G29" i="173"/>
  <c r="G37" i="173"/>
  <c r="G9" i="173"/>
  <c r="G17" i="173"/>
  <c r="G20" i="173"/>
  <c r="G33" i="173"/>
  <c r="G5" i="173"/>
  <c r="G13" i="173"/>
  <c r="G26" i="173"/>
  <c r="G30" i="173"/>
  <c r="G34" i="173"/>
  <c r="G38" i="173"/>
  <c r="H27" i="173"/>
  <c r="H35" i="173"/>
  <c r="F24" i="173"/>
  <c r="G6" i="173"/>
  <c r="G10" i="173"/>
  <c r="G14" i="173"/>
  <c r="G18" i="173"/>
  <c r="G31" i="173"/>
  <c r="H28" i="173"/>
  <c r="H32" i="173"/>
  <c r="H36" i="173"/>
  <c r="G7" i="173"/>
  <c r="G11" i="173"/>
  <c r="G15" i="173"/>
  <c r="G19" i="173"/>
  <c r="F4" i="173"/>
  <c r="G4" i="173" l="1"/>
  <c r="H4" i="173"/>
  <c r="G24" i="173"/>
  <c r="H24" i="173"/>
  <c r="H5" i="163" l="1"/>
  <c r="H7" i="163"/>
  <c r="H11" i="163"/>
  <c r="H20" i="163" l="1"/>
  <c r="G20" i="163"/>
  <c r="H8" i="163"/>
  <c r="G8" i="163"/>
  <c r="G11" i="163"/>
  <c r="G7" i="163"/>
  <c r="H12" i="163"/>
  <c r="G12" i="163"/>
  <c r="H19" i="163"/>
  <c r="G19" i="163"/>
  <c r="G18" i="163"/>
  <c r="G14" i="163"/>
  <c r="H14" i="163"/>
  <c r="H10" i="163"/>
  <c r="G10" i="163"/>
  <c r="G6" i="163"/>
  <c r="H6" i="163"/>
  <c r="H16" i="163"/>
  <c r="G16" i="163"/>
  <c r="H15" i="163"/>
  <c r="G15" i="163"/>
  <c r="G17" i="163"/>
  <c r="H17" i="163"/>
  <c r="H13" i="163"/>
  <c r="G13" i="163"/>
  <c r="G9" i="163"/>
  <c r="H9" i="163"/>
  <c r="G5" i="163"/>
  <c r="M17" i="166"/>
  <c r="L17" i="166"/>
  <c r="K17" i="166"/>
  <c r="J17" i="166"/>
  <c r="I16" i="166"/>
  <c r="H17" i="166"/>
  <c r="G17" i="166"/>
  <c r="F17" i="166"/>
  <c r="E16" i="166"/>
  <c r="D17" i="166"/>
  <c r="C17" i="166"/>
  <c r="B16" i="166"/>
  <c r="M10" i="166"/>
  <c r="L9" i="166"/>
  <c r="K10" i="166"/>
  <c r="J10" i="166"/>
  <c r="I9" i="166"/>
  <c r="H10" i="166"/>
  <c r="G10" i="166"/>
  <c r="F10" i="166"/>
  <c r="E10" i="166"/>
  <c r="D9" i="166"/>
  <c r="C10" i="166"/>
  <c r="E18" i="162"/>
  <c r="D17" i="162"/>
  <c r="C17" i="162"/>
  <c r="B18" i="162"/>
  <c r="E11" i="162"/>
  <c r="D11" i="162"/>
  <c r="C11" i="162"/>
  <c r="B11" i="162"/>
  <c r="M16" i="166" l="1"/>
  <c r="M9" i="166"/>
  <c r="E9" i="166"/>
  <c r="I10" i="166"/>
  <c r="H9" i="166"/>
  <c r="L10" i="166"/>
  <c r="C10" i="162"/>
  <c r="E17" i="162"/>
  <c r="E17" i="166"/>
  <c r="D10" i="166"/>
  <c r="N8" i="166"/>
  <c r="I17" i="166"/>
  <c r="F16" i="162"/>
  <c r="B17" i="162"/>
  <c r="D10" i="162"/>
  <c r="C18" i="162"/>
  <c r="B9" i="166"/>
  <c r="B17" i="166"/>
  <c r="F16" i="166"/>
  <c r="J16" i="166"/>
  <c r="F9" i="162"/>
  <c r="E10" i="162"/>
  <c r="D18" i="162"/>
  <c r="B10" i="166"/>
  <c r="F9" i="166"/>
  <c r="J9" i="166"/>
  <c r="C16" i="166"/>
  <c r="G16" i="166"/>
  <c r="K16" i="166"/>
  <c r="B10" i="162"/>
  <c r="C9" i="166"/>
  <c r="G9" i="166"/>
  <c r="K9" i="166"/>
  <c r="N15" i="166"/>
  <c r="D16" i="166"/>
  <c r="H16" i="166"/>
  <c r="L16" i="166"/>
  <c r="H28" i="163" l="1"/>
  <c r="G28" i="163"/>
  <c r="H36" i="163"/>
  <c r="G36" i="163"/>
  <c r="G10" i="167"/>
  <c r="G18" i="167"/>
  <c r="G25" i="163"/>
  <c r="H25" i="163"/>
  <c r="H29" i="163"/>
  <c r="G29" i="163"/>
  <c r="G33" i="163"/>
  <c r="H33" i="163"/>
  <c r="H37" i="163"/>
  <c r="G37" i="163"/>
  <c r="H7" i="167"/>
  <c r="G7" i="167"/>
  <c r="G11" i="167"/>
  <c r="H11" i="167"/>
  <c r="H15" i="167"/>
  <c r="G15" i="167"/>
  <c r="H19" i="167"/>
  <c r="G19" i="167"/>
  <c r="H32" i="163"/>
  <c r="G32" i="163"/>
  <c r="H6" i="167"/>
  <c r="G6" i="167"/>
  <c r="H14" i="167"/>
  <c r="G14" i="167"/>
  <c r="G26" i="163"/>
  <c r="H26" i="163"/>
  <c r="G30" i="163"/>
  <c r="H30" i="163"/>
  <c r="G34" i="163"/>
  <c r="H34" i="163"/>
  <c r="G38" i="163"/>
  <c r="H38" i="163"/>
  <c r="G8" i="167"/>
  <c r="G12" i="167"/>
  <c r="H16" i="167"/>
  <c r="G16" i="167"/>
  <c r="G20" i="167"/>
  <c r="H20" i="167"/>
  <c r="G27" i="163"/>
  <c r="H27" i="163"/>
  <c r="H31" i="163"/>
  <c r="G31" i="163"/>
  <c r="H35" i="163"/>
  <c r="G35" i="163"/>
  <c r="H5" i="167"/>
  <c r="G5" i="167"/>
  <c r="G9" i="167"/>
  <c r="G13" i="167"/>
  <c r="H17" i="167"/>
  <c r="G17" i="167"/>
  <c r="B4" i="171" l="1"/>
  <c r="K1" i="171"/>
  <c r="F12" i="162" l="1"/>
  <c r="F5" i="162"/>
  <c r="D4" i="167" l="1"/>
  <c r="F14" i="162"/>
  <c r="F4" i="167" l="1"/>
  <c r="H4" i="167" l="1"/>
  <c r="G4" i="167"/>
  <c r="L1" i="167" l="1"/>
  <c r="M1" i="163"/>
  <c r="N1" i="166"/>
  <c r="P1" i="161"/>
  <c r="O1" i="160"/>
  <c r="O1" i="159"/>
  <c r="O1" i="158"/>
  <c r="O1" i="157"/>
  <c r="O1" i="156"/>
  <c r="O1" i="155"/>
  <c r="O1" i="154"/>
  <c r="O1" i="153"/>
  <c r="O1" i="152"/>
  <c r="O1" i="151"/>
  <c r="O1" i="150"/>
  <c r="O1" i="149"/>
  <c r="O1" i="148"/>
  <c r="O1" i="146"/>
  <c r="J1" i="57"/>
  <c r="N1" i="129"/>
  <c r="M1" i="77"/>
  <c r="N1" i="147"/>
  <c r="P1" i="130"/>
  <c r="N1" i="131"/>
  <c r="N1" i="53"/>
  <c r="P1" i="132"/>
  <c r="N1" i="127"/>
  <c r="N1" i="128"/>
  <c r="H6" i="162" l="1"/>
  <c r="H7" i="162" s="1"/>
  <c r="F13" i="162"/>
  <c r="F6" i="162"/>
  <c r="C4" i="167"/>
  <c r="C24" i="163"/>
  <c r="C4" i="163"/>
  <c r="F7" i="162" l="1"/>
  <c r="N12" i="166" l="1"/>
  <c r="N5" i="166" l="1"/>
  <c r="B4" i="167" l="1"/>
  <c r="B24" i="163" l="1"/>
  <c r="N11" i="166" l="1"/>
  <c r="N4" i="166"/>
  <c r="B4" i="163" l="1"/>
  <c r="A23" i="7" l="1"/>
  <c r="A21" i="7" l="1"/>
  <c r="A20" i="7"/>
  <c r="A18" i="7" l="1"/>
  <c r="A22" i="7" l="1"/>
  <c r="A19" i="7" l="1"/>
  <c r="M1" i="113" l="1"/>
  <c r="M1" i="117"/>
  <c r="M1" i="123"/>
  <c r="M1" i="121"/>
  <c r="M1" i="114"/>
  <c r="M1" i="120"/>
  <c r="M1" i="119"/>
  <c r="M1" i="115"/>
  <c r="M1" i="124"/>
  <c r="M1" i="122"/>
  <c r="M1" i="112"/>
  <c r="M1" i="116"/>
  <c r="M1" i="118"/>
  <c r="D4" i="163" l="1"/>
  <c r="D24" i="163" l="1"/>
  <c r="N6" i="166" l="1"/>
  <c r="N13" i="166" l="1"/>
  <c r="N14" i="128" l="1"/>
  <c r="L7" i="128"/>
  <c r="M7" i="128"/>
  <c r="J7" i="128"/>
  <c r="D7" i="128"/>
  <c r="N9" i="128"/>
  <c r="F7" i="128"/>
  <c r="I7" i="128"/>
  <c r="G7" i="128"/>
  <c r="N10" i="128"/>
  <c r="N13" i="128"/>
  <c r="C7" i="128"/>
  <c r="N19" i="128"/>
  <c r="N17" i="128"/>
  <c r="N12" i="128"/>
  <c r="N8" i="128"/>
  <c r="L21" i="7"/>
  <c r="D21" i="7"/>
  <c r="M20" i="7"/>
  <c r="I20" i="7"/>
  <c r="J19" i="7"/>
  <c r="G21" i="7"/>
  <c r="C21" i="7"/>
  <c r="L20" i="7"/>
  <c r="D20" i="7"/>
  <c r="M19" i="7"/>
  <c r="I19" i="7"/>
  <c r="F21" i="7"/>
  <c r="G20" i="7"/>
  <c r="D19" i="7"/>
  <c r="J21" i="7"/>
  <c r="C20" i="7"/>
  <c r="L19" i="7"/>
  <c r="M21" i="7"/>
  <c r="I21" i="7"/>
  <c r="J20" i="7"/>
  <c r="F20" i="7"/>
  <c r="G19" i="7"/>
  <c r="C19" i="7"/>
  <c r="F19" i="7"/>
  <c r="N18" i="128" l="1"/>
  <c r="I22" i="147"/>
  <c r="L22" i="147"/>
  <c r="F14" i="147"/>
  <c r="H22" i="147"/>
  <c r="B7" i="128"/>
  <c r="B6" i="128" s="1"/>
  <c r="K5" i="147"/>
  <c r="E22" i="147"/>
  <c r="F5" i="147"/>
  <c r="D22" i="147"/>
  <c r="P16" i="130"/>
  <c r="D6" i="131"/>
  <c r="M22" i="147"/>
  <c r="J14" i="147"/>
  <c r="E5" i="147"/>
  <c r="E7" i="129"/>
  <c r="J11" i="57"/>
  <c r="B6" i="77"/>
  <c r="J14" i="57"/>
  <c r="J13" i="57"/>
  <c r="C7" i="129"/>
  <c r="H4" i="57"/>
  <c r="J6" i="77"/>
  <c r="H5" i="77" s="1"/>
  <c r="E4" i="57"/>
  <c r="D7" i="129"/>
  <c r="J15" i="57"/>
  <c r="J12" i="57"/>
  <c r="H7" i="129"/>
  <c r="N9" i="129"/>
  <c r="J16" i="57"/>
  <c r="N12" i="129"/>
  <c r="J7" i="57"/>
  <c r="I4" i="57"/>
  <c r="J9" i="57"/>
  <c r="D6" i="77"/>
  <c r="B5" i="77" s="1"/>
  <c r="L6" i="77"/>
  <c r="G7" i="129"/>
  <c r="L7" i="129"/>
  <c r="N13" i="129"/>
  <c r="K7" i="129"/>
  <c r="C4" i="57"/>
  <c r="N14" i="129"/>
  <c r="M6" i="77"/>
  <c r="K5" i="77" s="1"/>
  <c r="H6" i="77"/>
  <c r="C6" i="77"/>
  <c r="N10" i="129"/>
  <c r="J17" i="57"/>
  <c r="J5" i="57"/>
  <c r="B4" i="57"/>
  <c r="F6" i="77"/>
  <c r="G6" i="77"/>
  <c r="E5" i="77" s="1"/>
  <c r="J8" i="57"/>
  <c r="K6" i="77"/>
  <c r="E6" i="77"/>
  <c r="I7" i="129"/>
  <c r="B7" i="129"/>
  <c r="N8" i="129"/>
  <c r="F4" i="57"/>
  <c r="G4" i="57"/>
  <c r="N11" i="129"/>
  <c r="J6" i="57"/>
  <c r="M7" i="129"/>
  <c r="I6" i="77"/>
  <c r="F7" i="129"/>
  <c r="J7" i="129"/>
  <c r="J18" i="57"/>
  <c r="D4" i="57"/>
  <c r="N15" i="129"/>
  <c r="J10" i="57"/>
  <c r="L6" i="131"/>
  <c r="F4" i="130"/>
  <c r="C7" i="53"/>
  <c r="N20" i="128"/>
  <c r="P12" i="132"/>
  <c r="P10" i="132"/>
  <c r="P6" i="130"/>
  <c r="E7" i="128"/>
  <c r="E6" i="128" s="1"/>
  <c r="N16" i="128"/>
  <c r="I18" i="7"/>
  <c r="K7" i="7"/>
  <c r="K19" i="7"/>
  <c r="H4" i="132"/>
  <c r="N14" i="127"/>
  <c r="P8" i="132"/>
  <c r="N9" i="53"/>
  <c r="N9" i="127"/>
  <c r="P11" i="132"/>
  <c r="N12" i="131"/>
  <c r="N20" i="131"/>
  <c r="N13" i="131"/>
  <c r="D4" i="130"/>
  <c r="P9" i="130"/>
  <c r="N14" i="131"/>
  <c r="P20" i="130"/>
  <c r="F6" i="131"/>
  <c r="P11" i="130"/>
  <c r="P18" i="130"/>
  <c r="P19" i="130"/>
  <c r="E14" i="147"/>
  <c r="N19" i="147"/>
  <c r="H7" i="128"/>
  <c r="H6" i="128" s="1"/>
  <c r="N13" i="127"/>
  <c r="G4" i="132"/>
  <c r="D7" i="53"/>
  <c r="C6" i="131"/>
  <c r="I4" i="130"/>
  <c r="P13" i="132"/>
  <c r="P8" i="130"/>
  <c r="J6" i="131"/>
  <c r="G4" i="130"/>
  <c r="G18" i="7"/>
  <c r="C4" i="132"/>
  <c r="J5" i="147"/>
  <c r="N25" i="147"/>
  <c r="N11" i="147"/>
  <c r="N16" i="147"/>
  <c r="E20" i="7"/>
  <c r="E9" i="7"/>
  <c r="N7" i="127"/>
  <c r="N16" i="53"/>
  <c r="N21" i="53"/>
  <c r="H9" i="7"/>
  <c r="H20" i="7"/>
  <c r="C6" i="127"/>
  <c r="D6" i="127"/>
  <c r="N11" i="53"/>
  <c r="K4" i="132"/>
  <c r="P7" i="132"/>
  <c r="G6" i="131"/>
  <c r="P5" i="130"/>
  <c r="B4" i="130"/>
  <c r="K4" i="130"/>
  <c r="P7" i="130"/>
  <c r="P15" i="130"/>
  <c r="M18" i="7"/>
  <c r="B22" i="147"/>
  <c r="N23" i="147"/>
  <c r="N8" i="147"/>
  <c r="N21" i="147"/>
  <c r="J22" i="147"/>
  <c r="N15" i="128"/>
  <c r="B20" i="7"/>
  <c r="N9" i="7"/>
  <c r="B9" i="7"/>
  <c r="B6" i="131"/>
  <c r="J18" i="7"/>
  <c r="I6" i="127"/>
  <c r="G6" i="127"/>
  <c r="B7" i="7"/>
  <c r="N7" i="7"/>
  <c r="B19" i="7"/>
  <c r="N16" i="127"/>
  <c r="L4" i="132"/>
  <c r="P14" i="132"/>
  <c r="N11" i="127"/>
  <c r="N19" i="127"/>
  <c r="N4" i="132"/>
  <c r="L7" i="53"/>
  <c r="K6" i="131"/>
  <c r="C4" i="130"/>
  <c r="O4" i="130"/>
  <c r="D4" i="132"/>
  <c r="P9" i="132"/>
  <c r="N8" i="53"/>
  <c r="E6" i="131"/>
  <c r="N11" i="131"/>
  <c r="N19" i="131"/>
  <c r="N4" i="130"/>
  <c r="P17" i="130"/>
  <c r="G5" i="147"/>
  <c r="K14" i="147"/>
  <c r="N13" i="147"/>
  <c r="K22" i="147"/>
  <c r="N18" i="147"/>
  <c r="F22" i="147"/>
  <c r="H21" i="7"/>
  <c r="H11" i="7"/>
  <c r="N12" i="127"/>
  <c r="J4" i="132"/>
  <c r="E11" i="7"/>
  <c r="E21" i="7"/>
  <c r="M6" i="127"/>
  <c r="E4" i="132"/>
  <c r="N18" i="53"/>
  <c r="K9" i="7"/>
  <c r="K20" i="7"/>
  <c r="F6" i="127"/>
  <c r="L6" i="127"/>
  <c r="P19" i="132"/>
  <c r="N8" i="131"/>
  <c r="N16" i="131"/>
  <c r="H4" i="130"/>
  <c r="P14" i="130"/>
  <c r="N17" i="131"/>
  <c r="I4" i="132"/>
  <c r="F7" i="53"/>
  <c r="I6" i="131"/>
  <c r="N10" i="131"/>
  <c r="N18" i="131"/>
  <c r="C5" i="147"/>
  <c r="G14" i="147"/>
  <c r="N24" i="147"/>
  <c r="N10" i="147"/>
  <c r="G22" i="147"/>
  <c r="L5" i="147"/>
  <c r="N15" i="147"/>
  <c r="B14" i="147"/>
  <c r="N11" i="128"/>
  <c r="F4" i="132"/>
  <c r="C18" i="7"/>
  <c r="M4" i="132"/>
  <c r="N11" i="7"/>
  <c r="B11" i="7"/>
  <c r="B21" i="7"/>
  <c r="M7" i="53"/>
  <c r="J6" i="127"/>
  <c r="P6" i="132"/>
  <c r="L4" i="130"/>
  <c r="B4" i="132"/>
  <c r="P5" i="132"/>
  <c r="J7" i="53"/>
  <c r="M6" i="131"/>
  <c r="E4" i="130"/>
  <c r="L18" i="7"/>
  <c r="F4" i="163"/>
  <c r="F18" i="7"/>
  <c r="C14" i="147"/>
  <c r="B5" i="147"/>
  <c r="N6" i="147"/>
  <c r="N7" i="147"/>
  <c r="C22" i="147"/>
  <c r="H5" i="147"/>
  <c r="L14" i="147"/>
  <c r="N20" i="147"/>
  <c r="N21" i="128"/>
  <c r="E7" i="7"/>
  <c r="E19" i="7"/>
  <c r="P16" i="132"/>
  <c r="I7" i="53"/>
  <c r="H6" i="131"/>
  <c r="P15" i="132"/>
  <c r="P13" i="130"/>
  <c r="O4" i="132"/>
  <c r="J4" i="130"/>
  <c r="M5" i="147"/>
  <c r="N12" i="147"/>
  <c r="M14" i="147"/>
  <c r="D5" i="147"/>
  <c r="H14" i="147"/>
  <c r="N17" i="147"/>
  <c r="N22" i="128"/>
  <c r="N23" i="128"/>
  <c r="K11" i="7"/>
  <c r="K21" i="7"/>
  <c r="N18" i="127"/>
  <c r="P20" i="132"/>
  <c r="P18" i="132"/>
  <c r="H19" i="7"/>
  <c r="H7" i="7"/>
  <c r="G7" i="53"/>
  <c r="N23" i="53"/>
  <c r="N10" i="53"/>
  <c r="P10" i="130"/>
  <c r="N17" i="127"/>
  <c r="P17" i="132"/>
  <c r="N12" i="53"/>
  <c r="M4" i="130"/>
  <c r="P12" i="130"/>
  <c r="N7" i="131"/>
  <c r="N15" i="131"/>
  <c r="D18" i="7"/>
  <c r="I5" i="147"/>
  <c r="N9" i="147"/>
  <c r="I14" i="147"/>
  <c r="D14" i="147"/>
  <c r="K7" i="128"/>
  <c r="K6" i="128" s="1"/>
  <c r="D6" i="171" l="1"/>
  <c r="E6" i="171" s="1"/>
  <c r="D7" i="171"/>
  <c r="F7" i="171" s="1"/>
  <c r="D5" i="171"/>
  <c r="F5" i="171" s="1"/>
  <c r="D10" i="171"/>
  <c r="F10" i="171" s="1"/>
  <c r="D12" i="171"/>
  <c r="F12" i="171" s="1"/>
  <c r="D9" i="171"/>
  <c r="F9" i="171" s="1"/>
  <c r="D8" i="171"/>
  <c r="F8" i="171" s="1"/>
  <c r="D11" i="171"/>
  <c r="F11" i="171" s="1"/>
  <c r="G4" i="163"/>
  <c r="H4" i="163"/>
  <c r="B5" i="131"/>
  <c r="N15" i="127"/>
  <c r="K6" i="127"/>
  <c r="K5" i="127" s="1"/>
  <c r="N20" i="53"/>
  <c r="H5" i="131"/>
  <c r="B7" i="53"/>
  <c r="B6" i="53" s="1"/>
  <c r="E6" i="129"/>
  <c r="H6" i="129"/>
  <c r="J4" i="57"/>
  <c r="B6" i="129"/>
  <c r="N6" i="129"/>
  <c r="K6" i="129"/>
  <c r="E7" i="53"/>
  <c r="E6" i="53" s="1"/>
  <c r="E5" i="131"/>
  <c r="N6" i="128"/>
  <c r="H6" i="127"/>
  <c r="H5" i="127" s="1"/>
  <c r="F22" i="7"/>
  <c r="G22" i="7"/>
  <c r="M22" i="7"/>
  <c r="P4" i="132"/>
  <c r="N14" i="147"/>
  <c r="N14" i="53"/>
  <c r="J22" i="7"/>
  <c r="N15" i="53"/>
  <c r="F24" i="163"/>
  <c r="N9" i="131"/>
  <c r="N5" i="131" s="1"/>
  <c r="E6" i="127"/>
  <c r="E5" i="127" s="1"/>
  <c r="N19" i="53"/>
  <c r="N10" i="127"/>
  <c r="L22" i="7"/>
  <c r="C22" i="7"/>
  <c r="K5" i="131"/>
  <c r="P4" i="130"/>
  <c r="H7" i="53"/>
  <c r="H6" i="53" s="1"/>
  <c r="K7" i="53"/>
  <c r="K6" i="53" s="1"/>
  <c r="N13" i="53"/>
  <c r="N17" i="53"/>
  <c r="B6" i="127"/>
  <c r="B5" i="127" s="1"/>
  <c r="N20" i="127"/>
  <c r="I22" i="7"/>
  <c r="N22" i="53"/>
  <c r="D22" i="7"/>
  <c r="N5" i="147"/>
  <c r="N8" i="127"/>
  <c r="N22" i="147"/>
  <c r="F23" i="7"/>
  <c r="M23" i="7"/>
  <c r="D23" i="7"/>
  <c r="J23" i="7"/>
  <c r="L23" i="7"/>
  <c r="I23" i="7"/>
  <c r="C23" i="7"/>
  <c r="G23" i="7"/>
  <c r="E7" i="171" l="1"/>
  <c r="F6" i="171"/>
  <c r="E10" i="171"/>
  <c r="E5" i="171"/>
  <c r="E8" i="171"/>
  <c r="D4" i="171"/>
  <c r="F4" i="171" s="1"/>
  <c r="E11" i="171"/>
  <c r="E9" i="171"/>
  <c r="E12" i="171"/>
  <c r="H24" i="163"/>
  <c r="G24" i="163"/>
  <c r="N5" i="127"/>
  <c r="K23" i="7"/>
  <c r="K15" i="7"/>
  <c r="N7" i="166"/>
  <c r="F8" i="162"/>
  <c r="K13" i="7"/>
  <c r="K22" i="7"/>
  <c r="H5" i="7"/>
  <c r="H18" i="7"/>
  <c r="E5" i="7"/>
  <c r="E18" i="7"/>
  <c r="N6" i="53"/>
  <c r="K5" i="7"/>
  <c r="K18" i="7"/>
  <c r="B5" i="7"/>
  <c r="N5" i="7"/>
  <c r="B18" i="7"/>
  <c r="N39" i="158"/>
  <c r="N39" i="149"/>
  <c r="N40" i="156"/>
  <c r="N39" i="154"/>
  <c r="N39" i="157"/>
  <c r="N40" i="146"/>
  <c r="N39" i="155"/>
  <c r="N39" i="150"/>
  <c r="N39" i="159"/>
  <c r="N39" i="153"/>
  <c r="N40" i="152"/>
  <c r="N39" i="160"/>
  <c r="N39" i="148"/>
  <c r="N39" i="151"/>
  <c r="N41" i="155"/>
  <c r="N41" i="146"/>
  <c r="N40" i="159"/>
  <c r="N41" i="152"/>
  <c r="N40" i="157"/>
  <c r="N40" i="148"/>
  <c r="N41" i="151"/>
  <c r="N40" i="155"/>
  <c r="N40" i="160"/>
  <c r="N41" i="150"/>
  <c r="N41" i="157"/>
  <c r="N41" i="149"/>
  <c r="N41" i="160"/>
  <c r="N40" i="151"/>
  <c r="N40" i="154"/>
  <c r="N41" i="153"/>
  <c r="N42" i="152"/>
  <c r="N41" i="148"/>
  <c r="N40" i="149"/>
  <c r="N41" i="159"/>
  <c r="N40" i="158"/>
  <c r="N41" i="158"/>
  <c r="N40" i="153"/>
  <c r="N41" i="156"/>
  <c r="N40" i="150"/>
  <c r="N41" i="154"/>
  <c r="N42" i="156"/>
  <c r="E4" i="171" l="1"/>
  <c r="N10" i="166"/>
  <c r="N9" i="166"/>
  <c r="F10" i="162"/>
  <c r="F11" i="162"/>
  <c r="N15" i="7"/>
  <c r="B23" i="7"/>
  <c r="B15" i="7"/>
  <c r="N13" i="7"/>
  <c r="B13" i="7"/>
  <c r="B22" i="7"/>
  <c r="N14" i="166"/>
  <c r="H13" i="7"/>
  <c r="H22" i="7"/>
  <c r="F15" i="162"/>
  <c r="F18" i="162" s="1"/>
  <c r="H23" i="7"/>
  <c r="H15" i="7"/>
  <c r="E23" i="7"/>
  <c r="E15" i="7"/>
  <c r="E22" i="7"/>
  <c r="E13" i="7"/>
  <c r="N17" i="166" l="1"/>
  <c r="N16" i="166"/>
  <c r="F17" i="162"/>
  <c r="N42" i="146" l="1"/>
</calcChain>
</file>

<file path=xl/sharedStrings.xml><?xml version="1.0" encoding="utf-8"?>
<sst xmlns="http://schemas.openxmlformats.org/spreadsheetml/2006/main" count="1504" uniqueCount="325">
  <si>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</si>
  <si>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</si>
  <si>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</si>
  <si>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</si>
  <si>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</si>
  <si>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</si>
  <si>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</si>
  <si>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</si>
  <si>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</si>
  <si>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</si>
  <si>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</si>
  <si>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</si>
  <si>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</si>
  <si>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JHČ</t>
  </si>
  <si>
    <t>JHM</t>
  </si>
  <si>
    <t>KVK</t>
  </si>
  <si>
    <t>HKK</t>
  </si>
  <si>
    <t>LBK</t>
  </si>
  <si>
    <t>MSK</t>
  </si>
  <si>
    <t>OLK</t>
  </si>
  <si>
    <t>PAK</t>
  </si>
  <si>
    <t>PLK</t>
  </si>
  <si>
    <t>PHA</t>
  </si>
  <si>
    <t>STČ</t>
  </si>
  <si>
    <t>ULK</t>
  </si>
  <si>
    <t>VYS</t>
  </si>
  <si>
    <t>ZLK</t>
  </si>
  <si>
    <t>SZT</t>
  </si>
  <si>
    <t>CZ-NACE</t>
  </si>
  <si>
    <t>2021</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</si>
  <si>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</si>
  <si>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</si>
  <si>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</si>
  <si>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</si>
  <si>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</si>
  <si>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</si>
  <si>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</si>
  <si>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</si>
  <si>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</si>
  <si>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</si>
  <si>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</si>
  <si>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</si>
  <si>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</si>
  <si>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</si>
  <si>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</si>
  <si>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</si>
  <si>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</si>
  <si>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</si>
  <si>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</si>
  <si>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</si>
  <si>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</si>
  <si>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</si>
  <si>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</si>
  <si>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</si>
  <si>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</si>
  <si>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</si>
  <si>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</si>
  <si>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</si>
  <si>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</si>
  <si>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</si>
  <si>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</si>
  <si>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</si>
  <si>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</si>
  <si>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</si>
  <si>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</si>
  <si>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</si>
  <si>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</si>
  <si>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10.6</t>
  </si>
  <si>
    <t>11</t>
  </si>
  <si>
    <t>teplo.statistika@eru.cz</t>
  </si>
  <si>
    <t>5.3</t>
  </si>
  <si>
    <t>5.4</t>
  </si>
  <si>
    <r>
      <t xml:space="preserve">YEARLY REPORT ON THE OPERATION OF CZECH HEAT SUPPLY SYSTEMS
</t>
    </r>
    <r>
      <rPr>
        <b/>
        <sz val="24"/>
        <color rgb="FFFF0000"/>
        <rFont val="Arial"/>
        <family val="2"/>
        <charset val="238"/>
      </rPr>
      <t>FOR 2021</t>
    </r>
  </si>
  <si>
    <t>Gross heat production by fuel</t>
  </si>
  <si>
    <t>Gross heat production in Czech Regions</t>
  </si>
  <si>
    <t>Gross heat production by fuel in Czech Regions</t>
  </si>
  <si>
    <t>Heat supply</t>
  </si>
  <si>
    <t>Heat supply by fuel</t>
  </si>
  <si>
    <t>Heat supply in Czech Regions</t>
  </si>
  <si>
    <t>Heat supply by fuel in Czech Regions</t>
  </si>
  <si>
    <t>Supply of heat from coal, biomass and biogas</t>
  </si>
  <si>
    <t>Heat consumption</t>
  </si>
  <si>
    <t>Heat consumption by national economy sector</t>
  </si>
  <si>
    <t>Heat consumption by national economy sector in Czech Regions</t>
  </si>
  <si>
    <t>Heat production, supply and consumption: Prague</t>
  </si>
  <si>
    <t>Heat production, supply and consumption: Jihočeský Region</t>
  </si>
  <si>
    <t>Heat production, supply and consumption: Jihomoravský Region</t>
  </si>
  <si>
    <t>Heat production, supply and consumption: Karlovarský Region</t>
  </si>
  <si>
    <t>Heat production, supply and consumption: Vysočina Region</t>
  </si>
  <si>
    <t>Heat production, supply and consumption: Královéhradecký Region</t>
  </si>
  <si>
    <t>Heat production, supply and consumption: Liberecký Region</t>
  </si>
  <si>
    <t>Heat production, supply and consumption: Moravskoslezský Region</t>
  </si>
  <si>
    <t>Heat production, supply and consumption: Olomoucký Region</t>
  </si>
  <si>
    <t>Heat production, supply and consumption: Pardubický Region</t>
  </si>
  <si>
    <t>Heat production, supply and consumption: Plzeňský Region</t>
  </si>
  <si>
    <t>Heat production, supply and consumption: Středočeský Region</t>
  </si>
  <si>
    <t>Heat production, supply and consumption: Ústecký Region</t>
  </si>
  <si>
    <t>Heat production, supply and consumption: Zlínský Region</t>
  </si>
  <si>
    <t>Development of the heat balance, quarter-on-quarter comparison</t>
  </si>
  <si>
    <t>Development of the heat balance, month-on-month comparison</t>
  </si>
  <si>
    <t>Gross heat production by fuel and Czech Regions</t>
  </si>
  <si>
    <t>Heat supply by fuel and Czech Regions</t>
  </si>
  <si>
    <t xml:space="preserve">Heat production from CHP </t>
  </si>
  <si>
    <t>HEAT BALANCE, HEAT SUPPLY, HEAT CONSUMPTION, AND CHP</t>
  </si>
  <si>
    <t>NET HEAT PRODUCTION AND HEAT PRODUCTION FROM CHP</t>
  </si>
  <si>
    <t>HEAT PRODUCTION, SUPPLY AND CONSUMPTION BY CZECH REGION</t>
  </si>
  <si>
    <t>HEAT CONSUMPTION</t>
  </si>
  <si>
    <t>INSTALLED CAPACITY OF HEAT GENERATING IN CZECH REGIONS</t>
  </si>
  <si>
    <t>HEAT SUPPLY</t>
  </si>
  <si>
    <t>HEAT PRODUCTION</t>
  </si>
  <si>
    <t>HEAT BALANCE</t>
  </si>
  <si>
    <t>COMMENTARY</t>
  </si>
  <si>
    <t>ABBREVIATIONS, DEFINITIONS AND KEY RELATIONSHIPS</t>
  </si>
  <si>
    <t>INTRODUCTION</t>
  </si>
  <si>
    <t>Under Section 17 (7) (m) of Act No 458/2000 as amended (the Energy Act), the Energy Regulatory Office (ERO) publishes the Yearly Report on the Operation of Heat Supply Systems in the CR for 2021. The statistics contained herein are mainly intended for Czech governmental authorities and institutions and those of the European Union, and the expert circles. 
The ERO obtains data for the yearly report under ERO Public Notice 404/2016 on the particulars and structure of the returns required for preparing reports on the operation of systems in energy industries, including the dates, scope and rules for preparing the returns (the statistics public notice), as amended, which came into effect on 1 January 2017. 
All the details of the methodology for reporting data for the ERO statistics are specified in the ERO’s Explanatory Statement 8/2018 of 14 September 2018 on the method of completing the returns under the statistics public notice for the electricity and heat supply industries. The Explanatory Statement and the current returns are posted on the ERO’s website. 
All information for this yearly report has been obtained from licensed entities.  
The Yearly Report on the Operation of Heat Supply Systems in the CR for 2021 follows up on the yearly reports released in preceding years and provides information about the heat supply industry’s key statistics for 2021, thereby complementing the Yearly Report on the Operation of the Czech Electricity Grid for 2021, which also contains data on combined heat &amp; power generation (CHP). The present report covers all heat produced in licensed activities, including CHP, and also statistics on heat balance, supply and consumption by category. The report also contains an overview of the installed capacities in the Czech heat producing plants and some Region-specific evaluations. The yearly report for 2021 is based on the data in the report for 4Q 2021 and contains some data that is more accurate. 
You are welcome to send your questions and comments to teplo.statistika@eru.cz</t>
  </si>
  <si>
    <t>1 ABBREVIATIONS, DEFINITIONS AND KEY RELATIONSHIPS</t>
  </si>
  <si>
    <t>Classification of economic activities, CZ-NACE, in accordance with the Czech Statistical Office</t>
  </si>
  <si>
    <t>CHP</t>
  </si>
  <si>
    <t>Combined heat and power generation</t>
  </si>
  <si>
    <t>Heat supply system</t>
  </si>
  <si>
    <t>Qnet</t>
  </si>
  <si>
    <t>Net heat production</t>
  </si>
  <si>
    <t>QCHP</t>
  </si>
  <si>
    <t>Supply of useful heat from CHP</t>
  </si>
  <si>
    <t>Prague</t>
  </si>
  <si>
    <t>Jihočeský (South Bohemian) Region</t>
  </si>
  <si>
    <t>Jihomoravský (South Moravian) Region</t>
  </si>
  <si>
    <t>Karlovarský (Karlovy Vary) Region</t>
  </si>
  <si>
    <t>Vysočina Region</t>
  </si>
  <si>
    <t>Královéhradecký (Hradec Králové) Region</t>
  </si>
  <si>
    <t>Liberecký (Liberec) Region</t>
  </si>
  <si>
    <t>Moravskoslezský (Moravian-Silesian) Region</t>
  </si>
  <si>
    <t>Olomoucký (Olomouc) Region</t>
  </si>
  <si>
    <t>Pardubický (Pardubice) Region</t>
  </si>
  <si>
    <t>Plzeňský (Plzeň) Region</t>
  </si>
  <si>
    <t>Středočeský (Central Bohemian) Region</t>
  </si>
  <si>
    <t>Ústecký (Ústí nad Labem) Region</t>
  </si>
  <si>
    <t>Zlínský (Zlín) Region</t>
  </si>
  <si>
    <t>Gross heat production =</t>
  </si>
  <si>
    <t>Gross heat production in plants, without heat used for electricity generation</t>
  </si>
  <si>
    <t>Net heat production =</t>
  </si>
  <si>
    <t>Gross heat production without own use (process only) heat consumption</t>
  </si>
  <si>
    <t>Own use (process only) of heat =</t>
  </si>
  <si>
    <t>Heat consumption for heat and power generation, which is required for operating the process of heat and power generation</t>
  </si>
  <si>
    <t>Losses =</t>
  </si>
  <si>
    <t>Losses in heat production and distribution losses (in heat distribution)</t>
  </si>
  <si>
    <t>Own use of heat =</t>
  </si>
  <si>
    <t>Heat consumption for the producer’s own consumption (without own use (process only) of heat)</t>
  </si>
  <si>
    <t>Heat supply =</t>
  </si>
  <si>
    <t>Thermal energy quantity supplied into heat supply systems</t>
  </si>
  <si>
    <t>Balancing difference =</t>
  </si>
  <si>
    <t>Gross heat production - own use (process only) of heat - losses - supply to the producer’s own enterprise - heat supply</t>
  </si>
  <si>
    <t>Heat consumption =</t>
  </si>
  <si>
    <t>Final heat consumption in each of the sectors of the national economy</t>
  </si>
  <si>
    <t>2 COMMENTARY</t>
  </si>
  <si>
    <t>3 HEAT BALANCE [TJ]</t>
  </si>
  <si>
    <t>First quarter</t>
  </si>
  <si>
    <t>Second quarter</t>
  </si>
  <si>
    <t>Third quarter</t>
  </si>
  <si>
    <t>Fourth quarter</t>
  </si>
  <si>
    <t>Total</t>
  </si>
  <si>
    <t>January</t>
  </si>
  <si>
    <t>February</t>
  </si>
  <si>
    <t>March</t>
  </si>
  <si>
    <t>April</t>
  </si>
  <si>
    <t>May</t>
  </si>
  <si>
    <t>June</t>
  </si>
  <si>
    <t>July</t>
  </si>
  <si>
    <t>August</t>
  </si>
  <si>
    <t>September</t>
  </si>
  <si>
    <t>October</t>
  </si>
  <si>
    <t>November</t>
  </si>
  <si>
    <t>December</t>
  </si>
  <si>
    <t>Gross heat production</t>
  </si>
  <si>
    <t xml:space="preserve">Own use (process only) of heat </t>
  </si>
  <si>
    <t>Losses</t>
  </si>
  <si>
    <t>Own use of heat</t>
  </si>
  <si>
    <t>Balancing difference</t>
  </si>
  <si>
    <t>4 HEAT PRODUCTION</t>
  </si>
  <si>
    <t>4.1 Gross heat production by fuel [TJ]</t>
  </si>
  <si>
    <t>Biomass</t>
  </si>
  <si>
    <t>Biogas</t>
  </si>
  <si>
    <t>Hard coal</t>
  </si>
  <si>
    <t>Electrical energy</t>
  </si>
  <si>
    <t>Ambient energy (heat pump)</t>
  </si>
  <si>
    <t>Solar energy (solar panel)</t>
  </si>
  <si>
    <t>Brown coal</t>
  </si>
  <si>
    <t>Nuclear fuel</t>
  </si>
  <si>
    <t>Coke</t>
  </si>
  <si>
    <t>Waste heat</t>
  </si>
  <si>
    <t>Other liquid fuels</t>
  </si>
  <si>
    <t>Other solid fuels</t>
  </si>
  <si>
    <t>Other gases</t>
  </si>
  <si>
    <t>Other</t>
  </si>
  <si>
    <t>Fuel oils</t>
  </si>
  <si>
    <t>Natural gas</t>
  </si>
  <si>
    <t>4.2 Gross heat production in Czech Regions [TJ]</t>
  </si>
  <si>
    <t>Jihočeský Region</t>
  </si>
  <si>
    <t>Jihomoravský Region</t>
  </si>
  <si>
    <t>Karlovarský Region</t>
  </si>
  <si>
    <t>Královéhradecký Region</t>
  </si>
  <si>
    <t>Liberecký Region</t>
  </si>
  <si>
    <t>Moravskoslezský Region</t>
  </si>
  <si>
    <t>Olomoucký Region</t>
  </si>
  <si>
    <t>Pardubický Region</t>
  </si>
  <si>
    <t>Plzeňský Region</t>
  </si>
  <si>
    <t>Středočeský Region</t>
  </si>
  <si>
    <t>Ústecký Region</t>
  </si>
  <si>
    <t>Zlínský Region</t>
  </si>
  <si>
    <t>4.3. Gross heat production by fuel in Czech Regions [TJ]</t>
  </si>
  <si>
    <t>5 HEAT SUPPLY</t>
  </si>
  <si>
    <t>5.1 Heat supply by fuel [TJ]</t>
  </si>
  <si>
    <t>5.2 Heat supply in Czech Regions [TJ]</t>
  </si>
  <si>
    <t>5.3 Heat supply by fuel in Czech Regions [TJ]</t>
  </si>
  <si>
    <t>5.4 Supply of heat from coal, biomass and biogas [TJ]</t>
  </si>
  <si>
    <t>Supply of heat from coal</t>
  </si>
  <si>
    <t>Sized hard coal</t>
  </si>
  <si>
    <t>Industrial hard coal</t>
  </si>
  <si>
    <t>Hard coal sludge and granulated</t>
  </si>
  <si>
    <t>Sized brown coal</t>
  </si>
  <si>
    <t>Industrial brown coal</t>
  </si>
  <si>
    <t>Brown coal - briquettes</t>
  </si>
  <si>
    <t>Brown coal - lignite</t>
  </si>
  <si>
    <t>Brown coal - coal mud sludge</t>
  </si>
  <si>
    <t>Supply of heat from biomass</t>
  </si>
  <si>
    <t>Briquettes and pellets</t>
  </si>
  <si>
    <t>Black liquor</t>
  </si>
  <si>
    <t>Liquid biofuels</t>
  </si>
  <si>
    <t>Other biomass</t>
  </si>
  <si>
    <t>Fuel wood</t>
  </si>
  <si>
    <t>Saw dust, bark, chips, wood waste</t>
  </si>
  <si>
    <t>Straw and other vegetable materials</t>
  </si>
  <si>
    <t>Supply of heat from biogas</t>
  </si>
  <si>
    <t>Landfill gas</t>
  </si>
  <si>
    <t>Wastewater sludge gas (WWTP)</t>
  </si>
  <si>
    <t>Other biogas</t>
  </si>
  <si>
    <r>
      <t>6 INSTALLED CAPACITY OF HEAT GENERATING IN CZECH REGIONS [MW</t>
    </r>
    <r>
      <rPr>
        <b/>
        <vertAlign val="subscript"/>
        <sz val="16"/>
        <color theme="3"/>
        <rFont val="Arial"/>
        <family val="2"/>
        <charset val="238"/>
        <scheme val="minor"/>
      </rPr>
      <t>t</t>
    </r>
    <r>
      <rPr>
        <b/>
        <sz val="16"/>
        <color theme="3"/>
        <rFont val="Arial"/>
        <family val="2"/>
        <charset val="238"/>
        <scheme val="minor"/>
      </rPr>
      <t>]</t>
    </r>
  </si>
  <si>
    <t>Installed capacity in the CR</t>
  </si>
  <si>
    <t>Prague (PHA)</t>
  </si>
  <si>
    <t>Jihočeský Region (JHČ)</t>
  </si>
  <si>
    <t>Jihomoravský Region (JHM)</t>
  </si>
  <si>
    <t>Karlovarský Region (KVK)</t>
  </si>
  <si>
    <t>Vysočina Region (VYS)</t>
  </si>
  <si>
    <t>Královéhradecký Region (HKK)</t>
  </si>
  <si>
    <t>Liberecký Region (LBK)</t>
  </si>
  <si>
    <t>Moravskoslezský Region (MSK)</t>
  </si>
  <si>
    <t>Olomoucký Region (OLK)</t>
  </si>
  <si>
    <t>Pardubický Region (PAK)</t>
  </si>
  <si>
    <t>Plzeňský Region (PLK)</t>
  </si>
  <si>
    <t>Středočeský Region (STČ)</t>
  </si>
  <si>
    <t>Ústecký Region (ULK)</t>
  </si>
  <si>
    <t>Zlínský Region (ZLK)</t>
  </si>
  <si>
    <t>7 HEAT CONSUMPTION</t>
  </si>
  <si>
    <t>7.1 Heat consumption by national economy sector [TJ]</t>
  </si>
  <si>
    <t>Heat consumption by national economy sector *</t>
  </si>
  <si>
    <t>Industry</t>
  </si>
  <si>
    <t>Energy</t>
  </si>
  <si>
    <t>Transport</t>
  </si>
  <si>
    <t>Construction</t>
  </si>
  <si>
    <t>Farming and forestry</t>
  </si>
  <si>
    <t>Households</t>
  </si>
  <si>
    <t>Retail, services, schools, health care</t>
  </si>
  <si>
    <t>* Does not include unidentified heat distribution.</t>
  </si>
  <si>
    <t>7.2 Heat consumption by national economy sector in Czech Regions [TJ]</t>
  </si>
  <si>
    <t>Total CR *</t>
  </si>
  <si>
    <t>8 HEAT PRODUCTION, SUPPLY AND CONSUMPTION BY CZECH REGION</t>
  </si>
  <si>
    <t>8.1 Heat production, supply and consumption: Prague</t>
  </si>
  <si>
    <t>Share in CR</t>
  </si>
  <si>
    <t>Total installed capacity [MWt]</t>
  </si>
  <si>
    <t>Gross heat production [TJ]</t>
  </si>
  <si>
    <t>Heat supply by fuel [TJ]</t>
  </si>
  <si>
    <t>* The difference between supply and consumption includes losses of bought heat and a part of unidentified heat distribution.</t>
  </si>
  <si>
    <t>Installed capacity</t>
  </si>
  <si>
    <t>8.2 Heat production, supply and consumption: Jihočeský Region</t>
  </si>
  <si>
    <t>8.3 Heat production, supply and consumption: Jihomoravský Region</t>
  </si>
  <si>
    <t>8.4 Heat production, supply and consumption: Karlovarský Region</t>
  </si>
  <si>
    <t>8.5 Heat production, supply and consumption: Vysočina Region</t>
  </si>
  <si>
    <t>8.6 Heat production, supply and consumption: Královéhradecký Region</t>
  </si>
  <si>
    <t>8.7 Heat production, supply and consumption: Liberecký Region</t>
  </si>
  <si>
    <t>8.8 Heat production, supply and consumption: Moravskoslezský Region</t>
  </si>
  <si>
    <t>8.9 Heat production, supply and consumption: Olomoucký Region</t>
  </si>
  <si>
    <t>Heat supply from Pardubický Region</t>
  </si>
  <si>
    <t>8.10 Heat production, supply and consumption: Pardubický Region</t>
  </si>
  <si>
    <t>* The difference between supply and consumption includes losses of bought heat, a part of unidentified heat distribution, and the heat portion supplied to the Hradec Králové SZT.</t>
  </si>
  <si>
    <t>8.11 Heat production, supply and consumption: Plzeňský Region</t>
  </si>
  <si>
    <t>8.12 Heat production, supply and consumption: Středočeský Region</t>
  </si>
  <si>
    <t>8.13 Heat production, supply and consumption: Ústecký Region</t>
  </si>
  <si>
    <t>8.14 Heat production, supply and consumption: Zlínský Region</t>
  </si>
  <si>
    <t>9 Net heat production and heat production from CHP [TJ]</t>
  </si>
  <si>
    <r>
      <t>Q</t>
    </r>
    <r>
      <rPr>
        <b/>
        <vertAlign val="subscript"/>
        <sz val="9"/>
        <rFont val="Arial"/>
        <family val="2"/>
        <charset val="238"/>
        <scheme val="minor"/>
      </rPr>
      <t>net</t>
    </r>
  </si>
  <si>
    <r>
      <t>Q</t>
    </r>
    <r>
      <rPr>
        <b/>
        <vertAlign val="subscript"/>
        <sz val="9"/>
        <rFont val="Arial"/>
        <family val="2"/>
        <charset val="238"/>
        <scheme val="minor"/>
      </rPr>
      <t>CHP</t>
    </r>
  </si>
  <si>
    <r>
      <t>Q</t>
    </r>
    <r>
      <rPr>
        <b/>
        <vertAlign val="subscript"/>
        <sz val="9"/>
        <rFont val="Arial"/>
        <family val="2"/>
        <charset val="238"/>
        <scheme val="minor"/>
      </rPr>
      <t>CHP</t>
    </r>
    <r>
      <rPr>
        <b/>
        <sz val="9"/>
        <rFont val="Arial"/>
        <family val="2"/>
        <charset val="238"/>
        <scheme val="minor"/>
      </rPr>
      <t>/ Q</t>
    </r>
    <r>
      <rPr>
        <b/>
        <vertAlign val="subscript"/>
        <sz val="9"/>
        <rFont val="Arial"/>
        <family val="2"/>
        <charset val="238"/>
        <scheme val="minor"/>
      </rPr>
      <t>net</t>
    </r>
  </si>
  <si>
    <t>10 Heat balance, heat supply, heat consumption, and CHP</t>
  </si>
  <si>
    <t>10.1 Development of the heat balance [TJ], quarter-on-quarter comparison</t>
  </si>
  <si>
    <t>Gross heat production in 2017</t>
  </si>
  <si>
    <t>Gross heat production in 2018</t>
  </si>
  <si>
    <t>Gross heat production in 2019</t>
  </si>
  <si>
    <t>Gross heat production in 2020</t>
  </si>
  <si>
    <t>Gross heat production in 2021</t>
  </si>
  <si>
    <t>Year-on-year change - gross heat production</t>
  </si>
  <si>
    <t>Heat supply in 2017</t>
  </si>
  <si>
    <t>Heat supply in 2018</t>
  </si>
  <si>
    <t>Heat supply in 2019</t>
  </si>
  <si>
    <t>Heat supply in 2020</t>
  </si>
  <si>
    <t>Heat supply in 2021</t>
  </si>
  <si>
    <t>Year-on-year change - heat supply</t>
  </si>
  <si>
    <t>10.2 Development of the heat balance [TJ], month-on-month comparison</t>
  </si>
  <si>
    <t>10.3 Gross heat production by fuel and Czech Regions [TJ]</t>
  </si>
  <si>
    <t>Year-on-year change</t>
  </si>
  <si>
    <t>Difference (2021-2020)</t>
  </si>
  <si>
    <t>10.4 Heat supply by fuel and Czech Regions [TJ]</t>
  </si>
  <si>
    <t>10.5 Heat consumption [TJ]</t>
  </si>
  <si>
    <t>Retails, services, schools, health care</t>
  </si>
  <si>
    <t>10.6 Heat production from CHP [TJ]</t>
  </si>
  <si>
    <t>11 ADDITIONAL GRAPHS AND THE HEAT BALANCE DIAGRAM FOR 2021</t>
  </si>
  <si>
    <t>ADDITIONAL GRAPHS AND THE HEAT BALANCE DIAGRAM FOR 2021</t>
  </si>
  <si>
    <t>Statistics and Quality Monitoring Unit</t>
  </si>
  <si>
    <t>Released on 21 June 2022</t>
  </si>
  <si>
    <t>CONTENTS</t>
  </si>
  <si>
    <t xml:space="preserve">The basic chapter contains the heat balance; it shows that gross heat production totalled 161,657.4 TJ in 2021 and 3% more heat was produced compared with 2020 (156,917.7 TJ). Approximately 29% of gross production was consumed in the entity’s own enterprise or facility (these are mostly works’ own CHP plants that are not included in the classification of economic activities (CZ-NACE) in group 35 Electricity, gas, steam and air conditioning supply). Heat supply amounted to 92,429.4 TJ, up by 7.6% on 2020 (85,928.5 TJ). Heat supply accounted for approximately 57%, own use for process purposes accounted for 6%, and losses accounted for 8% of gross heat production. Most of the heat was produced from brown coal (38%), followed by natural gas (21%) and biomass (15%). The largest quantity of heat was produced in the Ústecký Region (20.1%), followed by the Moravskoslezský Region (20%) and the Středočeský Region (17%). The structure of heat production by fuel differs in each of the Regions depending on fuel availability. The decline in gross heat production from brown coal continues; compared with 2017, the decline was by 14%. On the other hand, in the case of biomass it increased by 35%. The largest quantity of heat from hard coal was produced in the Moravskoslezský Region (94%), from brown coal in the Ústecký Region (32%), from natural gas in the Středočeský Region (21%), from biomass in the Ústecký Region (36%), and from biogas in the Vysočina Region (15%). 
The structure of heat supply by fuel is similar to that of gross heat production (43% from brown coal, 28% from natural gas, and 11% from hard coal); in terms of the structure of heat supply by Region, the Středočeský Region is placed first, followed by the Moravskoslezský Region and the Ústecký Region. At the end of 2021, the installed thermal capacity of heat generating plants totalled 39,043.2 MW. Chapter 7 shows a heat consumption breakdown by sector of the national economy. In 2021, households consumed 36,758.4 TJ, accounting for 44% of total consumption, industry consumed 22,024.8 TJ (26% of total consumption), and the trade and service sector consumed 20,012.3 TJ (24% of total consumption). Chapter 8 summarises gross heat production, and heat supply and consumption in the Czech Regions. 
Combined heat and power generation (CHP) produced 99,014.9 TJ of useful heat, accounting for 65% of net heat production. Most of useful heat from CHP was produced from brown coal (49%), followed by biomass (16%) and natural gas (13%). The small share of useful heat from natural gas in net heat (39%) is attributable to the larger number of natural gas heating plants (substations) than cogeneration units. In 2021, CHP produced 1.3% less heat than in 2020, while heat production from natural gas and biogas rose by 10% and 2.6% respectively. On the other hand, production from biomass decreased by 7%. 
A comparison of each of the quarters of the two years shows the largest increase in gross heat production and heat supply in the second quarter of 2021, specifically by 7.2% and 19.8% respectively compared with the second quarter of 2020. A month-to-month comparison already indicates quite significant variations in gross production, caused by the weather. In almost all Czech Regions, gross heat production in 2021 rose by units of per cent compared with 2020; it rose more, by 13%, in the Vysočina Region, while it dropped by 37% in the Karlovarský Region due to a drop in own use of heat at Sokolovská uhelná, právní nástupce, a.s. (coal mining phase-out). On the contrary, heat supply increased in all Czech Regions, most of all in the Vysočina Region (by 13%), the Pardubický Region (by 11%), and the Karlovarský Region (by 10%).   
</t>
  </si>
  <si>
    <t>Heat consumption by economic sector*</t>
  </si>
  <si>
    <t>Heat supply from Středočeský Region</t>
  </si>
  <si>
    <t>Heat supply to Královehradecký Region</t>
  </si>
  <si>
    <t>Heat supply to Prague</t>
  </si>
  <si>
    <t>Heat balance diagram for 2021 [PJ]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</si>
</sst>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_ "/>
    <numFmt numFmtId="166" formatCode="0.0"/>
    <numFmt numFmtId="167" formatCode="0.0%"/>
    <numFmt numFmtId="168" formatCode="\$#,##0\ ;\(\$#,##0\)"/>
    <numFmt numFmtId="169" formatCode="#,##0.000"/>
    <numFmt numFmtId="170" formatCode="0.0000"/>
  </numFmts>
  <fonts count="94" x14ac:knownFonts="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sz val="11"/>
      <color rgb="FF1A3366"/>
      <name val="Arial"/>
      <family val="2"/>
      <charset val="238"/>
    </font>
    <font>
      <i/>
      <sz val="9"/>
      <name val="Arial"/>
      <family val="2"/>
      <charset val="238"/>
      <scheme val="minor"/>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color rgb="FF1A3366"/>
      <name val="Arial"/>
      <family val="2"/>
      <charset val="238"/>
    </font>
    <font>
      <b/>
      <sz val="10"/>
      <color rgb="FF233060"/>
      <name val="Arial"/>
      <family val="2"/>
      <charset val="238"/>
      <scheme val="minor"/>
    </font>
    <font>
      <b/>
      <sz val="24"/>
      <color rgb="FFFF0000"/>
      <name val="Arial"/>
      <family val="2"/>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7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1" fillId="11" borderId="0" applyNumberFormat="0" applyBorder="0" applyAlignment="0" applyProtection="0"/>
    <xf numFmtId="0" fontId="12" fillId="12" borderId="1" applyNumberFormat="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0" applyNumberFormat="0" applyBorder="0" applyAlignment="0" applyProtection="0"/>
    <xf numFmtId="0" fontId="8" fillId="4" borderId="5" applyNumberFormat="0" applyFont="0" applyAlignment="0" applyProtection="0"/>
    <xf numFmtId="0" fontId="18" fillId="0" borderId="6" applyNumberFormat="0" applyFill="0" applyAlignment="0" applyProtection="0"/>
    <xf numFmtId="0" fontId="19" fillId="6" borderId="0" applyNumberFormat="0" applyBorder="0" applyAlignment="0" applyProtection="0"/>
    <xf numFmtId="0" fontId="18" fillId="0" borderId="0" applyNumberFormat="0" applyFill="0" applyBorder="0" applyAlignment="0" applyProtection="0"/>
    <xf numFmtId="0" fontId="20" fillId="7" borderId="7" applyNumberFormat="0" applyAlignment="0" applyProtection="0"/>
    <xf numFmtId="0" fontId="21" fillId="13" borderId="7" applyNumberFormat="0" applyAlignment="0" applyProtection="0"/>
    <xf numFmtId="0" fontId="22" fillId="13" borderId="8" applyNumberFormat="0" applyAlignment="0" applyProtection="0"/>
    <xf numFmtId="0" fontId="23" fillId="0" borderId="0" applyNumberFormat="0" applyFill="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9" fontId="27" fillId="0" borderId="0" applyFont="0" applyFill="0" applyBorder="0" applyAlignment="0" applyProtection="0"/>
    <xf numFmtId="0" fontId="51" fillId="0" borderId="0"/>
    <xf numFmtId="0" fontId="7" fillId="0" borderId="0"/>
    <xf numFmtId="9" fontId="7" fillId="0" borderId="0" applyFont="0" applyFill="0" applyBorder="0" applyAlignment="0" applyProtection="0"/>
    <xf numFmtId="0" fontId="54" fillId="0" borderId="0"/>
    <xf numFmtId="4" fontId="56" fillId="20" borderId="29" applyNumberFormat="0" applyProtection="0">
      <alignment horizontal="left" vertical="center" indent="1"/>
    </xf>
    <xf numFmtId="0" fontId="55" fillId="0" borderId="0" applyNumberFormat="0" applyFill="0" applyBorder="0" applyAlignment="0" applyProtection="0">
      <alignment vertical="top"/>
      <protection locked="0"/>
    </xf>
    <xf numFmtId="0" fontId="7" fillId="0" borderId="0"/>
    <xf numFmtId="0" fontId="6" fillId="0" borderId="0"/>
    <xf numFmtId="9" fontId="7" fillId="0" borderId="0" applyFont="0" applyFill="0" applyBorder="0" applyAlignment="0" applyProtection="0"/>
    <xf numFmtId="4" fontId="57" fillId="7" borderId="29" applyNumberFormat="0" applyProtection="0">
      <alignment vertical="center"/>
    </xf>
    <xf numFmtId="4" fontId="57" fillId="21" borderId="29" applyNumberFormat="0" applyProtection="0">
      <alignment horizontal="left" vertical="center" indent="1"/>
    </xf>
    <xf numFmtId="4" fontId="57" fillId="22" borderId="0" applyNumberFormat="0" applyProtection="0">
      <alignment horizontal="left" vertical="center" indent="1"/>
    </xf>
    <xf numFmtId="4" fontId="56" fillId="23" borderId="29" applyNumberFormat="0" applyProtection="0">
      <alignment horizontal="right" vertical="center"/>
    </xf>
    <xf numFmtId="0" fontId="7" fillId="0" borderId="0"/>
    <xf numFmtId="0" fontId="6" fillId="0" borderId="0"/>
    <xf numFmtId="0" fontId="7" fillId="0" borderId="0"/>
    <xf numFmtId="2" fontId="7" fillId="0" borderId="0" applyFont="0" applyFill="0" applyBorder="0" applyAlignment="0" applyProtection="0"/>
    <xf numFmtId="0" fontId="6" fillId="0" borderId="0"/>
    <xf numFmtId="0" fontId="7" fillId="0" borderId="0"/>
    <xf numFmtId="0" fontId="7" fillId="0" borderId="0"/>
    <xf numFmtId="4" fontId="58" fillId="21" borderId="29" applyNumberFormat="0" applyProtection="0">
      <alignment vertical="center"/>
    </xf>
    <xf numFmtId="0" fontId="57" fillId="21" borderId="29" applyNumberFormat="0" applyProtection="0">
      <alignment horizontal="left" vertical="top" indent="1"/>
    </xf>
    <xf numFmtId="4" fontId="56" fillId="8" borderId="29" applyNumberFormat="0" applyProtection="0">
      <alignment horizontal="right" vertical="center"/>
    </xf>
    <xf numFmtId="4" fontId="56" fillId="3" borderId="29" applyNumberFormat="0" applyProtection="0">
      <alignment horizontal="right" vertical="center"/>
    </xf>
    <xf numFmtId="4" fontId="56" fillId="17" borderId="29" applyNumberFormat="0" applyProtection="0">
      <alignment horizontal="right" vertical="center"/>
    </xf>
    <xf numFmtId="4" fontId="56" fillId="10" borderId="29" applyNumberFormat="0" applyProtection="0">
      <alignment horizontal="right" vertical="center"/>
    </xf>
    <xf numFmtId="4" fontId="56" fillId="24" borderId="29" applyNumberFormat="0" applyProtection="0">
      <alignment horizontal="right" vertical="center"/>
    </xf>
    <xf numFmtId="4" fontId="56" fillId="9" borderId="29" applyNumberFormat="0" applyProtection="0">
      <alignment horizontal="right" vertical="center"/>
    </xf>
    <xf numFmtId="4" fontId="56" fillId="25" borderId="29" applyNumberFormat="0" applyProtection="0">
      <alignment horizontal="right" vertical="center"/>
    </xf>
    <xf numFmtId="4" fontId="56" fillId="26" borderId="29" applyNumberFormat="0" applyProtection="0">
      <alignment horizontal="right" vertical="center"/>
    </xf>
    <xf numFmtId="4" fontId="56" fillId="27" borderId="29" applyNumberFormat="0" applyProtection="0">
      <alignment horizontal="right" vertical="center"/>
    </xf>
    <xf numFmtId="4" fontId="57" fillId="0" borderId="0" applyNumberFormat="0" applyProtection="0">
      <alignment horizontal="left" vertical="center" indent="1"/>
    </xf>
    <xf numFmtId="4" fontId="56" fillId="23" borderId="0" applyNumberFormat="0" applyProtection="0">
      <alignment horizontal="left" vertical="center" indent="1"/>
    </xf>
    <xf numFmtId="4" fontId="59" fillId="28" borderId="0" applyNumberFormat="0" applyProtection="0">
      <alignment horizontal="left" vertical="center" indent="1"/>
    </xf>
    <xf numFmtId="4" fontId="56" fillId="20" borderId="29" applyNumberFormat="0" applyProtection="0">
      <alignment horizontal="right" vertical="center"/>
    </xf>
    <xf numFmtId="4" fontId="60" fillId="23" borderId="0" applyNumberFormat="0" applyProtection="0">
      <alignment horizontal="left" vertical="center" indent="1"/>
    </xf>
    <xf numFmtId="4" fontId="60" fillId="22" borderId="0" applyNumberFormat="0" applyProtection="0">
      <alignment horizontal="left" vertical="center" indent="1"/>
    </xf>
    <xf numFmtId="0" fontId="7" fillId="28" borderId="29" applyNumberFormat="0" applyProtection="0">
      <alignment horizontal="left" vertical="center" indent="1"/>
    </xf>
    <xf numFmtId="0" fontId="7" fillId="28" borderId="29" applyNumberFormat="0" applyProtection="0">
      <alignment horizontal="left" vertical="top" indent="1"/>
    </xf>
    <xf numFmtId="0" fontId="7" fillId="22" borderId="29" applyNumberFormat="0" applyProtection="0">
      <alignment horizontal="left" vertical="center" indent="1"/>
    </xf>
    <xf numFmtId="0" fontId="7" fillId="22" borderId="29" applyNumberFormat="0" applyProtection="0">
      <alignment horizontal="left" vertical="top" indent="1"/>
    </xf>
    <xf numFmtId="0" fontId="7" fillId="29" borderId="29" applyNumberFormat="0" applyProtection="0">
      <alignment horizontal="left" vertical="center" indent="1"/>
    </xf>
    <xf numFmtId="0" fontId="7" fillId="29" borderId="29" applyNumberFormat="0" applyProtection="0">
      <alignment horizontal="left" vertical="top" indent="1"/>
    </xf>
    <xf numFmtId="0" fontId="7" fillId="30" borderId="29" applyNumberFormat="0" applyProtection="0">
      <alignment horizontal="left" vertical="center" indent="1"/>
    </xf>
    <xf numFmtId="0" fontId="7" fillId="30" borderId="29" applyNumberFormat="0" applyProtection="0">
      <alignment horizontal="left" vertical="top" indent="1"/>
    </xf>
    <xf numFmtId="4" fontId="56" fillId="31" borderId="29" applyNumberFormat="0" applyProtection="0">
      <alignment vertical="center"/>
    </xf>
    <xf numFmtId="4" fontId="61" fillId="31" borderId="29" applyNumberFormat="0" applyProtection="0">
      <alignment vertical="center"/>
    </xf>
    <xf numFmtId="4" fontId="56" fillId="31" borderId="29" applyNumberFormat="0" applyProtection="0">
      <alignment horizontal="left" vertical="center" indent="1"/>
    </xf>
    <xf numFmtId="0" fontId="56" fillId="31" borderId="29" applyNumberFormat="0" applyProtection="0">
      <alignment horizontal="left" vertical="top" indent="1"/>
    </xf>
    <xf numFmtId="4" fontId="61" fillId="23" borderId="29" applyNumberFormat="0" applyProtection="0">
      <alignment horizontal="right" vertical="center"/>
    </xf>
    <xf numFmtId="0" fontId="56" fillId="22" borderId="29" applyNumberFormat="0" applyProtection="0">
      <alignment horizontal="left" vertical="top" indent="1"/>
    </xf>
    <xf numFmtId="4" fontId="62" fillId="0" borderId="0" applyNumberFormat="0" applyProtection="0">
      <alignment horizontal="left" vertical="center" indent="1"/>
    </xf>
    <xf numFmtId="4" fontId="63" fillId="23" borderId="29" applyNumberFormat="0" applyProtection="0">
      <alignment horizontal="right" vertical="center"/>
    </xf>
    <xf numFmtId="0" fontId="7" fillId="0" borderId="0"/>
    <xf numFmtId="0" fontId="6" fillId="0" borderId="0"/>
    <xf numFmtId="0" fontId="6" fillId="0" borderId="0"/>
    <xf numFmtId="0" fontId="6" fillId="0" borderId="0"/>
    <xf numFmtId="0" fontId="7" fillId="0" borderId="0"/>
    <xf numFmtId="0" fontId="6" fillId="0" borderId="0"/>
    <xf numFmtId="0" fontId="6"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7" fillId="0" borderId="0"/>
    <xf numFmtId="0" fontId="6" fillId="0" borderId="0"/>
    <xf numFmtId="0" fontId="6" fillId="0" borderId="0"/>
    <xf numFmtId="0" fontId="6" fillId="0" borderId="0"/>
    <xf numFmtId="0" fontId="51" fillId="0" borderId="0"/>
    <xf numFmtId="0" fontId="51" fillId="32" borderId="30" applyNumberFormat="0" applyFont="0" applyFill="0" applyAlignment="0" applyProtection="0"/>
    <xf numFmtId="0" fontId="51" fillId="32" borderId="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3" fontId="51" fillId="32" borderId="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168" fontId="51" fillId="32" borderId="0" applyFont="0" applyFill="0" applyBorder="0" applyAlignment="0" applyProtection="0"/>
    <xf numFmtId="2" fontId="51" fillId="32" borderId="0" applyFont="0" applyFill="0" applyBorder="0" applyAlignment="0" applyProtection="0"/>
    <xf numFmtId="0" fontId="65" fillId="32" borderId="0" applyNumberFormat="0" applyFill="0" applyBorder="0" applyAlignment="0" applyProtection="0"/>
    <xf numFmtId="0" fontId="66" fillId="32" borderId="0" applyNumberFormat="0" applyFill="0" applyBorder="0" applyAlignment="0" applyProtection="0"/>
    <xf numFmtId="0" fontId="6" fillId="0" borderId="0"/>
    <xf numFmtId="9" fontId="6" fillId="0" borderId="0" applyFont="0" applyFill="0" applyBorder="0" applyAlignment="0" applyProtection="0"/>
    <xf numFmtId="1" fontId="67" fillId="0" borderId="0">
      <alignment horizontal="left"/>
      <protection hidden="1"/>
    </xf>
    <xf numFmtId="1" fontId="68" fillId="0" borderId="0">
      <protection hidden="1"/>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7" fillId="0" borderId="0"/>
    <xf numFmtId="0" fontId="3" fillId="0" borderId="0"/>
    <xf numFmtId="0" fontId="2" fillId="0" borderId="0"/>
    <xf numFmtId="0" fontId="82" fillId="0" borderId="0" applyNumberFormat="0" applyFill="0" applyBorder="0" applyAlignment="0" applyProtection="0"/>
    <xf numFmtId="0" fontId="1" fillId="0" borderId="0"/>
  </cellStyleXfs>
  <cellXfs count="360">
    <xf numFmtId="0" fontId="0" fillId="0" borderId="0" xfId="0"/>
    <xf numFmtId="164" fontId="30" fillId="0" borderId="0" xfId="0" applyNumberFormat="1" applyFont="1" applyFill="1" applyBorder="1"/>
    <xf numFmtId="0" fontId="26" fillId="0" borderId="0" xfId="0" applyFont="1" applyFill="1" applyBorder="1"/>
    <xf numFmtId="0" fontId="33" fillId="0" borderId="0" xfId="0" applyFont="1" applyFill="1" applyBorder="1" applyAlignment="1">
      <alignment horizontal="right" vertical="top"/>
    </xf>
    <xf numFmtId="0" fontId="29" fillId="0" borderId="0" xfId="0" applyFont="1" applyFill="1" applyBorder="1"/>
    <xf numFmtId="164" fontId="28" fillId="0" borderId="12" xfId="0" applyNumberFormat="1" applyFont="1" applyFill="1" applyBorder="1"/>
    <xf numFmtId="0" fontId="30" fillId="0" borderId="0" xfId="0" applyFont="1" applyFill="1" applyBorder="1" applyAlignment="1">
      <alignment vertical="center"/>
    </xf>
    <xf numFmtId="0" fontId="28" fillId="0" borderId="0" xfId="0" applyFont="1" applyFill="1" applyBorder="1"/>
    <xf numFmtId="164" fontId="28" fillId="0" borderId="0" xfId="0" applyNumberFormat="1" applyFont="1" applyFill="1" applyBorder="1"/>
    <xf numFmtId="0" fontId="30" fillId="0" borderId="0" xfId="0" applyFont="1" applyFill="1" applyBorder="1" applyAlignment="1">
      <alignment horizontal="right"/>
    </xf>
    <xf numFmtId="0" fontId="32" fillId="0" borderId="0" xfId="0" applyFont="1" applyFill="1" applyBorder="1"/>
    <xf numFmtId="9" fontId="32" fillId="0" borderId="0" xfId="41" applyFont="1" applyFill="1" applyBorder="1"/>
    <xf numFmtId="164" fontId="28" fillId="0" borderId="9" xfId="0" applyNumberFormat="1" applyFont="1" applyFill="1" applyBorder="1"/>
    <xf numFmtId="0" fontId="42" fillId="0" borderId="0" xfId="0" applyFont="1" applyFill="1" applyBorder="1"/>
    <xf numFmtId="0" fontId="28" fillId="19" borderId="9" xfId="0" applyFont="1" applyFill="1" applyBorder="1"/>
    <xf numFmtId="0" fontId="28" fillId="0" borderId="12" xfId="0" applyFont="1" applyFill="1" applyBorder="1" applyAlignment="1">
      <alignment horizontal="left" vertical="center" indent="1"/>
    </xf>
    <xf numFmtId="0" fontId="28" fillId="19" borderId="0" xfId="0" applyFont="1" applyFill="1" applyBorder="1"/>
    <xf numFmtId="0" fontId="28" fillId="0" borderId="0" xfId="0" applyFont="1" applyFill="1" applyBorder="1" applyAlignment="1">
      <alignment horizontal="left" indent="1"/>
    </xf>
    <xf numFmtId="0" fontId="28" fillId="0" borderId="0" xfId="0" applyFont="1" applyFill="1" applyBorder="1" applyAlignment="1">
      <alignment horizontal="left" vertical="center" indent="1"/>
    </xf>
    <xf numFmtId="164" fontId="28" fillId="0" borderId="13" xfId="0" applyNumberFormat="1" applyFont="1" applyFill="1" applyBorder="1"/>
    <xf numFmtId="164" fontId="28" fillId="0" borderId="13" xfId="0" applyNumberFormat="1" applyFont="1" applyFill="1" applyBorder="1" applyAlignment="1"/>
    <xf numFmtId="0" fontId="28" fillId="0" borderId="0" xfId="0" applyNumberFormat="1" applyFont="1" applyFill="1" applyBorder="1" applyAlignment="1"/>
    <xf numFmtId="164" fontId="28" fillId="0" borderId="11" xfId="0" applyNumberFormat="1" applyFont="1" applyFill="1" applyBorder="1" applyAlignment="1"/>
    <xf numFmtId="164" fontId="28" fillId="0" borderId="22" xfId="0" applyNumberFormat="1" applyFont="1" applyFill="1" applyBorder="1"/>
    <xf numFmtId="0" fontId="30" fillId="0" borderId="0" xfId="0" applyFont="1" applyFill="1" applyBorder="1"/>
    <xf numFmtId="164" fontId="28" fillId="0" borderId="24" xfId="0" applyNumberFormat="1" applyFont="1" applyFill="1" applyBorder="1"/>
    <xf numFmtId="164" fontId="32" fillId="0" borderId="0" xfId="0" applyNumberFormat="1" applyFont="1" applyFill="1" applyBorder="1"/>
    <xf numFmtId="0" fontId="28" fillId="0" borderId="21" xfId="0" applyFont="1" applyFill="1" applyBorder="1" applyAlignment="1">
      <alignment horizontal="left" vertical="center" indent="1"/>
    </xf>
    <xf numFmtId="0" fontId="28" fillId="19" borderId="0" xfId="0" applyFont="1" applyFill="1"/>
    <xf numFmtId="0" fontId="30" fillId="19" borderId="0" xfId="0" applyFont="1" applyFill="1" applyBorder="1" applyAlignment="1">
      <alignment horizontal="right"/>
    </xf>
    <xf numFmtId="0" fontId="28" fillId="0" borderId="13" xfId="0" applyFont="1" applyFill="1" applyBorder="1" applyAlignment="1">
      <alignment horizontal="left" vertical="center" indent="1"/>
    </xf>
    <xf numFmtId="0" fontId="28" fillId="0" borderId="11" xfId="0" applyFont="1" applyFill="1" applyBorder="1" applyAlignment="1">
      <alignment horizontal="left" vertical="center" indent="1"/>
    </xf>
    <xf numFmtId="0" fontId="30" fillId="19" borderId="17" xfId="0" applyFont="1" applyFill="1" applyBorder="1" applyAlignment="1">
      <alignment horizontal="center"/>
    </xf>
    <xf numFmtId="0" fontId="30" fillId="19" borderId="18" xfId="0" applyFont="1" applyFill="1" applyBorder="1" applyAlignment="1">
      <alignment horizontal="center"/>
    </xf>
    <xf numFmtId="164" fontId="30" fillId="18" borderId="24" xfId="0" applyNumberFormat="1" applyFont="1" applyFill="1" applyBorder="1"/>
    <xf numFmtId="164" fontId="30" fillId="18" borderId="9" xfId="0" applyNumberFormat="1" applyFont="1" applyFill="1" applyBorder="1"/>
    <xf numFmtId="0" fontId="28" fillId="0" borderId="10" xfId="0" applyFont="1" applyFill="1" applyBorder="1" applyAlignment="1">
      <alignment horizontal="left" vertical="center" indent="1"/>
    </xf>
    <xf numFmtId="0" fontId="28" fillId="19" borderId="0" xfId="0" applyFont="1" applyFill="1" applyBorder="1" applyAlignment="1">
      <alignment horizontal="right" vertical="center"/>
    </xf>
    <xf numFmtId="0" fontId="30" fillId="19" borderId="14" xfId="0" applyFont="1" applyFill="1" applyBorder="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right"/>
    </xf>
    <xf numFmtId="164" fontId="30" fillId="0" borderId="0" xfId="0" applyNumberFormat="1" applyFont="1" applyFill="1" applyBorder="1" applyAlignment="1">
      <alignment horizontal="center"/>
    </xf>
    <xf numFmtId="167" fontId="28" fillId="0" borderId="0" xfId="41" applyNumberFormat="1" applyFont="1" applyFill="1" applyBorder="1"/>
    <xf numFmtId="167" fontId="28" fillId="0" borderId="13" xfId="0" applyNumberFormat="1" applyFont="1" applyFill="1" applyBorder="1" applyAlignment="1">
      <alignment vertical="center"/>
    </xf>
    <xf numFmtId="167" fontId="28" fillId="0" borderId="11" xfId="0" applyNumberFormat="1" applyFont="1" applyFill="1" applyBorder="1" applyAlignment="1">
      <alignment vertical="center"/>
    </xf>
    <xf numFmtId="167" fontId="28" fillId="0" borderId="0" xfId="0" applyNumberFormat="1" applyFont="1" applyFill="1" applyBorder="1"/>
    <xf numFmtId="167" fontId="28" fillId="18" borderId="13" xfId="41" applyNumberFormat="1" applyFont="1" applyFill="1" applyBorder="1" applyAlignment="1"/>
    <xf numFmtId="167" fontId="28" fillId="18" borderId="13" xfId="0" applyNumberFormat="1" applyFont="1" applyFill="1" applyBorder="1" applyAlignment="1">
      <alignment vertical="center"/>
    </xf>
    <xf numFmtId="0" fontId="28" fillId="19" borderId="15" xfId="0" applyFont="1" applyFill="1" applyBorder="1"/>
    <xf numFmtId="0" fontId="30" fillId="19" borderId="18" xfId="0" applyFont="1" applyFill="1" applyBorder="1" applyAlignment="1">
      <alignment horizontal="center"/>
    </xf>
    <xf numFmtId="0" fontId="30" fillId="19" borderId="0" xfId="0" applyFont="1" applyFill="1" applyBorder="1" applyAlignment="1">
      <alignment horizontal="right"/>
    </xf>
    <xf numFmtId="0" fontId="32" fillId="0" borderId="0" xfId="41" applyNumberFormat="1" applyFont="1" applyFill="1" applyBorder="1"/>
    <xf numFmtId="0" fontId="31" fillId="0" borderId="0" xfId="0" applyFont="1" applyFill="1" applyBorder="1" applyAlignment="1">
      <alignment horizontal="right"/>
    </xf>
    <xf numFmtId="0" fontId="32" fillId="0" borderId="0" xfId="0" applyFont="1" applyFill="1" applyBorder="1" applyAlignment="1">
      <alignment horizontal="right"/>
    </xf>
    <xf numFmtId="0" fontId="31" fillId="0" borderId="0" xfId="0" applyFont="1" applyFill="1" applyBorder="1" applyAlignment="1">
      <alignment horizontal="center"/>
    </xf>
    <xf numFmtId="164" fontId="31" fillId="0" borderId="0" xfId="0" applyNumberFormat="1" applyFont="1" applyFill="1" applyBorder="1" applyAlignment="1">
      <alignment horizontal="center"/>
    </xf>
    <xf numFmtId="164" fontId="31" fillId="0" borderId="0" xfId="0" applyNumberFormat="1" applyFont="1" applyFill="1" applyBorder="1"/>
    <xf numFmtId="164" fontId="28" fillId="0" borderId="23" xfId="0" applyNumberFormat="1" applyFont="1" applyFill="1" applyBorder="1" applyAlignment="1">
      <alignment vertical="center"/>
    </xf>
    <xf numFmtId="164" fontId="28" fillId="0" borderId="25" xfId="0" applyNumberFormat="1" applyFont="1" applyFill="1" applyBorder="1" applyAlignment="1">
      <alignment vertical="center"/>
    </xf>
    <xf numFmtId="0" fontId="30" fillId="0" borderId="0" xfId="0" applyFont="1" applyFill="1" applyBorder="1" applyAlignment="1">
      <alignment horizontal="center"/>
    </xf>
    <xf numFmtId="0" fontId="28" fillId="0" borderId="0" xfId="0" applyFont="1" applyFill="1" applyBorder="1" applyAlignment="1">
      <alignment vertical="center" wrapText="1"/>
    </xf>
    <xf numFmtId="0" fontId="32" fillId="0" borderId="0" xfId="41" applyNumberFormat="1" applyFont="1" applyFill="1" applyBorder="1" applyAlignment="1"/>
    <xf numFmtId="0" fontId="28" fillId="0" borderId="0" xfId="0" applyNumberFormat="1" applyFont="1" applyFill="1" applyBorder="1" applyAlignment="1">
      <alignment wrapText="1"/>
    </xf>
    <xf numFmtId="0" fontId="30" fillId="19" borderId="9" xfId="0" applyFont="1" applyFill="1" applyBorder="1" applyAlignment="1">
      <alignment horizontal="center"/>
    </xf>
    <xf numFmtId="0" fontId="30" fillId="19" borderId="19" xfId="0" applyFont="1" applyFill="1" applyBorder="1" applyAlignment="1">
      <alignment horizontal="center"/>
    </xf>
    <xf numFmtId="0" fontId="28" fillId="0" borderId="0" xfId="0" applyFont="1" applyFill="1" applyBorder="1" applyAlignment="1"/>
    <xf numFmtId="49" fontId="43" fillId="0" borderId="0" xfId="0" applyNumberFormat="1" applyFont="1" applyFill="1" applyBorder="1" applyAlignment="1">
      <alignment horizontal="right"/>
    </xf>
    <xf numFmtId="0" fontId="25" fillId="0" borderId="0" xfId="0" applyFont="1" applyFill="1"/>
    <xf numFmtId="0" fontId="38" fillId="0" borderId="0" xfId="0" applyFont="1" applyFill="1" applyBorder="1"/>
    <xf numFmtId="164" fontId="38" fillId="0" borderId="0" xfId="0" applyNumberFormat="1" applyFont="1" applyFill="1" applyBorder="1"/>
    <xf numFmtId="165" fontId="28" fillId="0" borderId="0" xfId="0" applyNumberFormat="1" applyFont="1" applyFill="1" applyBorder="1" applyAlignment="1">
      <alignment horizontal="right"/>
    </xf>
    <xf numFmtId="0" fontId="26" fillId="0" borderId="0" xfId="0" applyNumberFormat="1" applyFont="1" applyFill="1" applyBorder="1"/>
    <xf numFmtId="0" fontId="33" fillId="0" borderId="0" xfId="0" applyFont="1" applyFill="1" applyBorder="1" applyAlignment="1">
      <alignment vertical="top"/>
    </xf>
    <xf numFmtId="0" fontId="46" fillId="0" borderId="0" xfId="0" applyFont="1" applyFill="1" applyBorder="1"/>
    <xf numFmtId="0" fontId="49" fillId="0" borderId="0" xfId="0" applyFont="1" applyFill="1" applyBorder="1"/>
    <xf numFmtId="0" fontId="28" fillId="0" borderId="0" xfId="0" applyFont="1" applyFill="1"/>
    <xf numFmtId="0" fontId="29" fillId="0" borderId="0" xfId="0" applyFont="1" applyFill="1"/>
    <xf numFmtId="0" fontId="48" fillId="0" borderId="0" xfId="0" applyFont="1" applyFill="1"/>
    <xf numFmtId="0" fontId="24" fillId="0" borderId="0" xfId="0" applyFont="1" applyFill="1"/>
    <xf numFmtId="164" fontId="28" fillId="0" borderId="0" xfId="0" applyNumberFormat="1" applyFont="1" applyFill="1"/>
    <xf numFmtId="0" fontId="25" fillId="0" borderId="0" xfId="0" applyFont="1" applyFill="1" applyAlignment="1"/>
    <xf numFmtId="0" fontId="28" fillId="0" borderId="0" xfId="0" applyFont="1" applyFill="1" applyAlignment="1">
      <alignment horizontal="right"/>
    </xf>
    <xf numFmtId="0" fontId="26" fillId="0" borderId="0" xfId="0" applyFont="1" applyFill="1"/>
    <xf numFmtId="0" fontId="47" fillId="0" borderId="0" xfId="0" applyFont="1" applyFill="1"/>
    <xf numFmtId="0" fontId="30" fillId="0" borderId="0" xfId="0" applyFont="1" applyFill="1"/>
    <xf numFmtId="0" fontId="45" fillId="0" borderId="0" xfId="0" applyFont="1" applyFill="1"/>
    <xf numFmtId="0" fontId="44" fillId="0" borderId="0" xfId="0" applyFont="1" applyFill="1" applyAlignment="1"/>
    <xf numFmtId="0" fontId="45" fillId="0" borderId="0" xfId="0" applyFont="1" applyFill="1" applyBorder="1"/>
    <xf numFmtId="0" fontId="45" fillId="0" borderId="0" xfId="0" applyFont="1" applyFill="1" applyAlignment="1">
      <alignment vertical="top"/>
    </xf>
    <xf numFmtId="0" fontId="45" fillId="0" borderId="0" xfId="0" applyFont="1" applyFill="1" applyAlignment="1"/>
    <xf numFmtId="0" fontId="42" fillId="0" borderId="0" xfId="0" applyFont="1" applyFill="1"/>
    <xf numFmtId="0" fontId="43" fillId="0" borderId="0" xfId="0" applyFont="1" applyFill="1" applyAlignment="1">
      <alignment horizontal="right"/>
    </xf>
    <xf numFmtId="164" fontId="28" fillId="0" borderId="23" xfId="0" applyNumberFormat="1" applyFont="1" applyFill="1" applyBorder="1"/>
    <xf numFmtId="167" fontId="28" fillId="0" borderId="13" xfId="41" applyNumberFormat="1" applyFont="1" applyFill="1" applyBorder="1" applyAlignment="1"/>
    <xf numFmtId="164" fontId="32" fillId="0" borderId="0" xfId="0" applyNumberFormat="1" applyFont="1" applyFill="1"/>
    <xf numFmtId="167" fontId="28" fillId="0" borderId="13" xfId="41" applyNumberFormat="1" applyFont="1" applyFill="1" applyBorder="1"/>
    <xf numFmtId="167" fontId="28" fillId="0" borderId="11" xfId="41" applyNumberFormat="1" applyFont="1" applyFill="1" applyBorder="1" applyAlignment="1"/>
    <xf numFmtId="167" fontId="28" fillId="0" borderId="11" xfId="41" applyNumberFormat="1" applyFont="1" applyFill="1" applyBorder="1"/>
    <xf numFmtId="167" fontId="28" fillId="0" borderId="12" xfId="41" applyNumberFormat="1" applyFont="1" applyFill="1" applyBorder="1"/>
    <xf numFmtId="166" fontId="28" fillId="0" borderId="0" xfId="0" applyNumberFormat="1" applyFont="1" applyFill="1" applyBorder="1"/>
    <xf numFmtId="0" fontId="33" fillId="0" borderId="0" xfId="0" applyFont="1" applyFill="1" applyAlignment="1">
      <alignment horizontal="right"/>
    </xf>
    <xf numFmtId="0" fontId="35" fillId="0" borderId="0" xfId="0" applyFont="1" applyFill="1" applyAlignment="1">
      <alignment horizontal="right"/>
    </xf>
    <xf numFmtId="166" fontId="32" fillId="0" borderId="0" xfId="0" applyNumberFormat="1" applyFont="1" applyFill="1" applyBorder="1"/>
    <xf numFmtId="167" fontId="32" fillId="0" borderId="0" xfId="41" applyNumberFormat="1" applyFont="1" applyFill="1" applyBorder="1"/>
    <xf numFmtId="0" fontId="32" fillId="0" borderId="0" xfId="0" applyFont="1" applyFill="1"/>
    <xf numFmtId="167" fontId="32" fillId="0" borderId="0" xfId="41" applyNumberFormat="1" applyFont="1" applyFill="1"/>
    <xf numFmtId="167" fontId="32" fillId="0" borderId="0" xfId="0" applyNumberFormat="1" applyFont="1" applyFill="1"/>
    <xf numFmtId="0" fontId="28" fillId="0" borderId="0" xfId="0" applyNumberFormat="1" applyFont="1" applyFill="1" applyAlignment="1"/>
    <xf numFmtId="0" fontId="32" fillId="0" borderId="0" xfId="41" applyNumberFormat="1" applyFont="1" applyFill="1" applyAlignment="1"/>
    <xf numFmtId="0" fontId="32" fillId="0" borderId="0" xfId="0" applyNumberFormat="1" applyFont="1" applyFill="1" applyAlignment="1"/>
    <xf numFmtId="0" fontId="32" fillId="0" borderId="0" xfId="0" applyNumberFormat="1" applyFont="1" applyFill="1" applyBorder="1" applyAlignment="1"/>
    <xf numFmtId="0" fontId="28" fillId="0" borderId="0" xfId="0" applyFont="1" applyFill="1" applyBorder="1" applyAlignment="1"/>
    <xf numFmtId="0" fontId="32" fillId="0" borderId="0" xfId="0" applyNumberFormat="1" applyFont="1" applyFill="1" applyBorder="1"/>
    <xf numFmtId="0" fontId="50" fillId="0" borderId="0" xfId="0" applyFont="1" applyFill="1"/>
    <xf numFmtId="164" fontId="50" fillId="0" borderId="0" xfId="0" applyNumberFormat="1" applyFont="1" applyFill="1"/>
    <xf numFmtId="9" fontId="32" fillId="0" borderId="0" xfId="41" applyFont="1" applyFill="1"/>
    <xf numFmtId="0" fontId="31" fillId="0" borderId="0" xfId="42" applyFont="1" applyFill="1" applyBorder="1" applyAlignment="1">
      <alignment horizontal="right"/>
    </xf>
    <xf numFmtId="167" fontId="32" fillId="0" borderId="0" xfId="0" applyNumberFormat="1" applyFont="1" applyFill="1" applyBorder="1"/>
    <xf numFmtId="0" fontId="52" fillId="0" borderId="0" xfId="0" applyFont="1" applyFill="1"/>
    <xf numFmtId="9" fontId="25" fillId="0" borderId="0" xfId="41" applyFont="1" applyFill="1"/>
    <xf numFmtId="0" fontId="32" fillId="0" borderId="0" xfId="0" applyFont="1" applyFill="1" applyBorder="1" applyAlignment="1">
      <alignment horizontal="left" indent="1"/>
    </xf>
    <xf numFmtId="164" fontId="30" fillId="0" borderId="0" xfId="0" applyNumberFormat="1" applyFont="1" applyFill="1"/>
    <xf numFmtId="167" fontId="25" fillId="0" borderId="0" xfId="41" applyNumberFormat="1" applyFont="1" applyFill="1"/>
    <xf numFmtId="0" fontId="33" fillId="0" borderId="0" xfId="0" applyFont="1" applyFill="1" applyBorder="1"/>
    <xf numFmtId="9" fontId="25" fillId="0" borderId="0" xfId="41" applyFont="1" applyFill="1" applyAlignment="1"/>
    <xf numFmtId="9" fontId="28" fillId="0" borderId="0" xfId="41" applyFont="1" applyFill="1" applyBorder="1"/>
    <xf numFmtId="0" fontId="25" fillId="0" borderId="0" xfId="0" applyFont="1" applyFill="1" applyAlignment="1">
      <alignment horizontal="center"/>
    </xf>
    <xf numFmtId="0" fontId="30" fillId="0" borderId="0" xfId="0" applyFont="1" applyFill="1" applyBorder="1" applyAlignment="1">
      <alignment horizontal="right"/>
    </xf>
    <xf numFmtId="0" fontId="30" fillId="0" borderId="0" xfId="0" applyFont="1" applyFill="1" applyBorder="1" applyAlignment="1">
      <alignment horizontal="right"/>
    </xf>
    <xf numFmtId="0" fontId="30" fillId="0" borderId="0" xfId="0" applyFont="1" applyFill="1" applyBorder="1" applyAlignment="1"/>
    <xf numFmtId="167" fontId="28" fillId="0" borderId="0" xfId="41" applyNumberFormat="1" applyFont="1" applyFill="1"/>
    <xf numFmtId="164" fontId="25" fillId="0" borderId="0" xfId="0" applyNumberFormat="1" applyFont="1" applyFill="1"/>
    <xf numFmtId="0" fontId="25" fillId="0" borderId="0" xfId="0" applyFont="1" applyFill="1" applyBorder="1"/>
    <xf numFmtId="167" fontId="28" fillId="0" borderId="0" xfId="41" applyNumberFormat="1" applyFont="1" applyFill="1" applyBorder="1" applyAlignment="1"/>
    <xf numFmtId="0" fontId="28" fillId="0" borderId="0" xfId="0" applyFont="1" applyFill="1" applyBorder="1"/>
    <xf numFmtId="0" fontId="25" fillId="0" borderId="0" xfId="0" applyFont="1" applyFill="1"/>
    <xf numFmtId="0" fontId="46" fillId="0" borderId="0" xfId="0" applyFont="1" applyFill="1" applyBorder="1"/>
    <xf numFmtId="0" fontId="25" fillId="0" borderId="0" xfId="0" applyFont="1" applyFill="1" applyAlignment="1"/>
    <xf numFmtId="0" fontId="26" fillId="0" borderId="0" xfId="0" applyFont="1"/>
    <xf numFmtId="0" fontId="30" fillId="0" borderId="0" xfId="0" applyFont="1" applyFill="1" applyBorder="1" applyAlignment="1">
      <alignment horizontal="center" vertical="center" wrapText="1"/>
    </xf>
    <xf numFmtId="164" fontId="52" fillId="0" borderId="0" xfId="0" applyNumberFormat="1" applyFont="1" applyFill="1"/>
    <xf numFmtId="164" fontId="69" fillId="0" borderId="0" xfId="0" applyNumberFormat="1" applyFont="1" applyFill="1"/>
    <xf numFmtId="164" fontId="70" fillId="0" borderId="0" xfId="0" applyNumberFormat="1" applyFont="1" applyFill="1" applyBorder="1"/>
    <xf numFmtId="9" fontId="70" fillId="0" borderId="0" xfId="41" applyFont="1" applyFill="1" applyBorder="1"/>
    <xf numFmtId="9" fontId="69" fillId="0" borderId="0" xfId="41" applyFont="1" applyFill="1"/>
    <xf numFmtId="9" fontId="52" fillId="0" borderId="0" xfId="41" applyFont="1" applyFill="1"/>
    <xf numFmtId="10" fontId="25" fillId="0" borderId="0" xfId="41" applyNumberFormat="1" applyFont="1" applyFill="1"/>
    <xf numFmtId="9" fontId="30" fillId="0" borderId="0" xfId="41" applyFont="1" applyFill="1" applyBorder="1"/>
    <xf numFmtId="0" fontId="71" fillId="0" borderId="0" xfId="0" applyFont="1" applyFill="1"/>
    <xf numFmtId="0" fontId="32" fillId="33" borderId="0" xfId="0" applyFont="1" applyFill="1"/>
    <xf numFmtId="0" fontId="39" fillId="0" borderId="0" xfId="0" applyFont="1" applyFill="1"/>
    <xf numFmtId="0" fontId="47" fillId="0" borderId="0" xfId="0" applyFont="1" applyFill="1" applyBorder="1"/>
    <xf numFmtId="0" fontId="26" fillId="0" borderId="0" xfId="43" applyFont="1" applyFill="1"/>
    <xf numFmtId="49" fontId="26" fillId="0" borderId="0" xfId="43" applyNumberFormat="1" applyFont="1" applyFill="1" applyAlignment="1">
      <alignment horizontal="right" vertical="center"/>
    </xf>
    <xf numFmtId="0" fontId="72" fillId="0" borderId="0" xfId="43" applyFont="1" applyFill="1"/>
    <xf numFmtId="0" fontId="28" fillId="0" borderId="0" xfId="43" applyFont="1" applyFill="1"/>
    <xf numFmtId="0" fontId="44" fillId="0" borderId="0" xfId="0" applyFont="1" applyFill="1"/>
    <xf numFmtId="0" fontId="45" fillId="0" borderId="0" xfId="0" applyFont="1" applyAlignment="1">
      <alignment vertical="top" wrapText="1"/>
    </xf>
    <xf numFmtId="0" fontId="44" fillId="0" borderId="0" xfId="0" applyFont="1" applyFill="1" applyAlignment="1">
      <alignment vertical="top"/>
    </xf>
    <xf numFmtId="169" fontId="0" fillId="0" borderId="0" xfId="0" applyNumberFormat="1"/>
    <xf numFmtId="166" fontId="0" fillId="0" borderId="0" xfId="0" applyNumberFormat="1"/>
    <xf numFmtId="9" fontId="25" fillId="0" borderId="0" xfId="41" applyNumberFormat="1" applyFont="1" applyFill="1"/>
    <xf numFmtId="9" fontId="28" fillId="0" borderId="0" xfId="41" applyNumberFormat="1" applyFont="1" applyFill="1" applyBorder="1" applyAlignment="1"/>
    <xf numFmtId="0" fontId="28" fillId="0" borderId="0" xfId="149" applyFont="1" applyFill="1" applyBorder="1"/>
    <xf numFmtId="0" fontId="28" fillId="0" borderId="0" xfId="149" applyFont="1" applyFill="1"/>
    <xf numFmtId="0" fontId="28" fillId="0" borderId="0" xfId="149" applyFont="1" applyFill="1" applyAlignment="1"/>
    <xf numFmtId="164" fontId="28" fillId="0" borderId="0" xfId="149" applyNumberFormat="1" applyFont="1" applyFill="1"/>
    <xf numFmtId="0" fontId="28" fillId="33" borderId="0" xfId="149" applyFont="1" applyFill="1"/>
    <xf numFmtId="1" fontId="25" fillId="0" borderId="0" xfId="41" applyNumberFormat="1" applyFont="1" applyFill="1"/>
    <xf numFmtId="0" fontId="33" fillId="0" borderId="0" xfId="0" applyFont="1" applyFill="1" applyBorder="1" applyAlignment="1">
      <alignment horizontal="right"/>
    </xf>
    <xf numFmtId="0" fontId="24" fillId="0" borderId="0" xfId="0" applyFont="1"/>
    <xf numFmtId="170" fontId="25" fillId="0" borderId="0" xfId="41" applyNumberFormat="1" applyFont="1" applyFill="1"/>
    <xf numFmtId="0" fontId="30" fillId="33" borderId="31" xfId="0" applyFont="1" applyFill="1" applyBorder="1" applyAlignment="1">
      <alignment horizontal="center" vertical="center"/>
    </xf>
    <xf numFmtId="0" fontId="28" fillId="33" borderId="31" xfId="0" applyFont="1" applyFill="1" applyBorder="1" applyAlignment="1">
      <alignment horizontal="left" indent="1"/>
    </xf>
    <xf numFmtId="0" fontId="30" fillId="33" borderId="31" xfId="0" applyFont="1" applyFill="1" applyBorder="1" applyAlignment="1">
      <alignment vertical="center" wrapText="1"/>
    </xf>
    <xf numFmtId="0" fontId="30" fillId="33" borderId="31" xfId="0" applyFont="1" applyFill="1" applyBorder="1" applyAlignment="1">
      <alignment vertical="center"/>
    </xf>
    <xf numFmtId="0" fontId="28" fillId="33" borderId="31" xfId="0" applyFont="1" applyFill="1" applyBorder="1" applyAlignment="1">
      <alignment horizontal="left" wrapText="1" indent="1"/>
    </xf>
    <xf numFmtId="0" fontId="28" fillId="33" borderId="31" xfId="0" applyFont="1" applyFill="1" applyBorder="1" applyAlignment="1">
      <alignment horizontal="left" vertical="center" indent="1"/>
    </xf>
    <xf numFmtId="0" fontId="30" fillId="33" borderId="31" xfId="0" applyFont="1" applyFill="1" applyBorder="1" applyAlignment="1">
      <alignment horizontal="right"/>
    </xf>
    <xf numFmtId="0" fontId="30" fillId="33" borderId="32" xfId="0" applyFont="1" applyFill="1" applyBorder="1" applyAlignment="1">
      <alignment vertical="center" wrapText="1"/>
    </xf>
    <xf numFmtId="0" fontId="28" fillId="33" borderId="32" xfId="0" applyFont="1" applyFill="1" applyBorder="1"/>
    <xf numFmtId="0" fontId="28" fillId="33" borderId="0" xfId="0" applyFont="1" applyFill="1" applyBorder="1"/>
    <xf numFmtId="0" fontId="30" fillId="33" borderId="31" xfId="149" applyFont="1" applyFill="1" applyBorder="1"/>
    <xf numFmtId="0" fontId="30" fillId="33" borderId="31" xfId="149" applyFont="1" applyFill="1" applyBorder="1" applyAlignment="1">
      <alignment horizontal="left" vertical="center" wrapText="1"/>
    </xf>
    <xf numFmtId="0" fontId="75" fillId="0" borderId="0" xfId="43" applyFont="1" applyFill="1" applyAlignment="1">
      <alignment horizontal="left" vertical="top"/>
    </xf>
    <xf numFmtId="0" fontId="75" fillId="0" borderId="0" xfId="0" applyFont="1" applyFill="1" applyAlignment="1">
      <alignment horizontal="left" vertical="top"/>
    </xf>
    <xf numFmtId="0" fontId="75" fillId="0" borderId="0" xfId="0" applyFont="1" applyFill="1" applyBorder="1"/>
    <xf numFmtId="0" fontId="75" fillId="0" borderId="0" xfId="43" applyFont="1" applyFill="1" applyBorder="1"/>
    <xf numFmtId="0" fontId="75" fillId="0" borderId="0" xfId="43" applyFont="1" applyFill="1"/>
    <xf numFmtId="0" fontId="77" fillId="0" borderId="0" xfId="0" applyFont="1" applyFill="1" applyBorder="1"/>
    <xf numFmtId="0" fontId="30" fillId="33" borderId="31" xfId="0" applyFont="1" applyFill="1" applyBorder="1" applyAlignment="1">
      <alignment horizontal="right" vertical="center"/>
    </xf>
    <xf numFmtId="0" fontId="79" fillId="0" borderId="0" xfId="0" applyFont="1" applyFill="1"/>
    <xf numFmtId="0" fontId="79" fillId="0" borderId="0" xfId="0" applyFont="1" applyFill="1" applyAlignment="1">
      <alignment horizontal="right"/>
    </xf>
    <xf numFmtId="0" fontId="74" fillId="0" borderId="0" xfId="0" applyFont="1" applyFill="1"/>
    <xf numFmtId="0" fontId="78" fillId="0" borderId="0" xfId="43" applyFont="1" applyFill="1" applyBorder="1"/>
    <xf numFmtId="0" fontId="78" fillId="0" borderId="0" xfId="43" applyFont="1" applyFill="1" applyBorder="1" applyAlignment="1">
      <alignment horizontal="left" vertical="center" indent="1"/>
    </xf>
    <xf numFmtId="0" fontId="81" fillId="0" borderId="0" xfId="0" applyFont="1" applyFill="1"/>
    <xf numFmtId="0" fontId="80" fillId="0" borderId="0" xfId="0" applyFont="1" applyFill="1"/>
    <xf numFmtId="49" fontId="78" fillId="0" borderId="0" xfId="43" applyNumberFormat="1" applyFont="1" applyFill="1" applyBorder="1" applyAlignment="1">
      <alignment horizontal="left" vertical="center"/>
    </xf>
    <xf numFmtId="0" fontId="78" fillId="0" borderId="0" xfId="43" applyFont="1" applyFill="1" applyBorder="1" applyAlignment="1">
      <alignment horizontal="left" vertical="center"/>
    </xf>
    <xf numFmtId="0" fontId="78" fillId="0" borderId="0" xfId="43" applyFont="1" applyFill="1" applyBorder="1" applyAlignment="1">
      <alignment horizontal="right" vertical="center"/>
    </xf>
    <xf numFmtId="164" fontId="28" fillId="33" borderId="31" xfId="0" applyNumberFormat="1" applyFont="1" applyFill="1" applyBorder="1" applyAlignment="1">
      <alignment horizontal="right" vertical="top"/>
    </xf>
    <xf numFmtId="0" fontId="29" fillId="0" borderId="0" xfId="0" applyFont="1" applyFill="1" applyBorder="1" applyAlignment="1">
      <alignment vertical="top"/>
    </xf>
    <xf numFmtId="0" fontId="28" fillId="0" borderId="0" xfId="0" applyFont="1" applyFill="1" applyBorder="1" applyAlignment="1">
      <alignment vertical="top"/>
    </xf>
    <xf numFmtId="164" fontId="30" fillId="33" borderId="31" xfId="0" applyNumberFormat="1" applyFont="1" applyFill="1" applyBorder="1" applyAlignment="1">
      <alignment horizontal="right" vertical="top"/>
    </xf>
    <xf numFmtId="0" fontId="30" fillId="33" borderId="31" xfId="0" applyFont="1" applyFill="1" applyBorder="1" applyAlignment="1">
      <alignment horizontal="right" vertical="top"/>
    </xf>
    <xf numFmtId="0" fontId="30" fillId="33" borderId="32" xfId="0" applyFont="1" applyFill="1" applyBorder="1" applyAlignment="1">
      <alignment horizontal="right" vertical="top"/>
    </xf>
    <xf numFmtId="164" fontId="30" fillId="33" borderId="31" xfId="0" applyNumberFormat="1" applyFont="1" applyFill="1" applyBorder="1" applyAlignment="1">
      <alignment vertical="top"/>
    </xf>
    <xf numFmtId="164" fontId="28" fillId="33" borderId="31" xfId="0" applyNumberFormat="1" applyFont="1" applyFill="1" applyBorder="1" applyAlignment="1">
      <alignment vertical="top"/>
    </xf>
    <xf numFmtId="0" fontId="30" fillId="33" borderId="31" xfId="42" applyFont="1" applyFill="1" applyBorder="1" applyAlignment="1">
      <alignment horizontal="right" vertical="top"/>
    </xf>
    <xf numFmtId="0" fontId="28" fillId="33" borderId="31" xfId="0" applyFont="1" applyFill="1" applyBorder="1" applyAlignment="1">
      <alignment horizontal="left" vertical="top"/>
    </xf>
    <xf numFmtId="0" fontId="30" fillId="33" borderId="32" xfId="0" applyFont="1" applyFill="1" applyBorder="1" applyAlignment="1">
      <alignment horizontal="right" vertical="center"/>
    </xf>
    <xf numFmtId="0" fontId="29" fillId="0" borderId="0" xfId="0" applyFont="1" applyFill="1" applyBorder="1" applyAlignment="1"/>
    <xf numFmtId="0" fontId="29" fillId="0" borderId="0" xfId="0" applyFont="1" applyFill="1" applyBorder="1" applyAlignment="1">
      <alignment horizontal="left" vertical="top"/>
    </xf>
    <xf numFmtId="167" fontId="30" fillId="33" borderId="31" xfId="41" applyNumberFormat="1" applyFont="1" applyFill="1" applyBorder="1" applyAlignment="1">
      <alignment vertical="top"/>
    </xf>
    <xf numFmtId="167" fontId="30" fillId="33" borderId="31" xfId="0" applyNumberFormat="1" applyFont="1" applyFill="1" applyBorder="1" applyAlignment="1">
      <alignment vertical="top"/>
    </xf>
    <xf numFmtId="167" fontId="28" fillId="33" borderId="31" xfId="0" applyNumberFormat="1" applyFont="1" applyFill="1" applyBorder="1" applyAlignment="1">
      <alignment vertical="top"/>
    </xf>
    <xf numFmtId="167" fontId="30" fillId="33" borderId="31" xfId="41" applyNumberFormat="1" applyFont="1" applyFill="1" applyBorder="1" applyAlignment="1">
      <alignment horizontal="right" vertical="top"/>
    </xf>
    <xf numFmtId="167" fontId="30" fillId="33" borderId="31" xfId="0" applyNumberFormat="1" applyFont="1" applyFill="1" applyBorder="1" applyAlignment="1">
      <alignment horizontal="right" vertical="top"/>
    </xf>
    <xf numFmtId="167" fontId="28" fillId="33" borderId="31" xfId="0" applyNumberFormat="1" applyFont="1" applyFill="1" applyBorder="1" applyAlignment="1">
      <alignment horizontal="right" vertical="top"/>
    </xf>
    <xf numFmtId="164" fontId="34" fillId="33" borderId="31" xfId="0" applyNumberFormat="1" applyFont="1" applyFill="1" applyBorder="1" applyAlignment="1" applyProtection="1">
      <alignment horizontal="right" vertical="top"/>
    </xf>
    <xf numFmtId="0" fontId="30" fillId="33" borderId="31" xfId="0" applyFont="1" applyFill="1" applyBorder="1" applyAlignment="1">
      <alignment horizontal="right" wrapText="1"/>
    </xf>
    <xf numFmtId="0" fontId="30" fillId="33" borderId="33" xfId="0" applyFont="1" applyFill="1" applyBorder="1" applyAlignment="1">
      <alignment horizontal="right" vertical="center"/>
    </xf>
    <xf numFmtId="0" fontId="30" fillId="33" borderId="33" xfId="0" applyFont="1" applyFill="1" applyBorder="1" applyAlignment="1">
      <alignment horizontal="right" vertical="top"/>
    </xf>
    <xf numFmtId="0" fontId="7" fillId="0" borderId="0" xfId="0" applyFont="1"/>
    <xf numFmtId="0" fontId="83" fillId="0" borderId="0" xfId="0" applyFont="1"/>
    <xf numFmtId="0" fontId="54" fillId="0" borderId="0" xfId="170" applyFont="1"/>
    <xf numFmtId="0" fontId="54" fillId="0" borderId="0" xfId="0" applyFont="1"/>
    <xf numFmtId="0" fontId="84" fillId="0" borderId="0" xfId="0" applyFont="1"/>
    <xf numFmtId="0" fontId="85" fillId="0" borderId="0" xfId="0" applyFont="1" applyFill="1"/>
    <xf numFmtId="0" fontId="29" fillId="0" borderId="0" xfId="149" applyFont="1" applyFill="1"/>
    <xf numFmtId="0" fontId="30" fillId="0" borderId="0" xfId="0" applyFont="1" applyFill="1" applyAlignment="1"/>
    <xf numFmtId="0" fontId="39" fillId="0" borderId="0" xfId="0" applyFont="1" applyFill="1" applyAlignment="1">
      <alignment horizontal="left" vertical="center"/>
    </xf>
    <xf numFmtId="0" fontId="26" fillId="0" borderId="0" xfId="0" applyFont="1" applyFill="1" applyAlignment="1">
      <alignment horizontal="right"/>
    </xf>
    <xf numFmtId="0" fontId="39" fillId="0" borderId="0" xfId="0" applyFont="1" applyFill="1" applyAlignment="1"/>
    <xf numFmtId="0" fontId="75" fillId="0" borderId="0" xfId="43" applyFont="1"/>
    <xf numFmtId="164" fontId="30" fillId="33" borderId="31" xfId="0" applyNumberFormat="1" applyFont="1" applyFill="1" applyBorder="1" applyAlignment="1">
      <alignment horizontal="right" vertical="top"/>
    </xf>
    <xf numFmtId="164" fontId="28" fillId="33" borderId="31" xfId="0" applyNumberFormat="1" applyFont="1" applyFill="1" applyBorder="1" applyAlignment="1">
      <alignment horizontal="right" vertical="top"/>
    </xf>
    <xf numFmtId="0" fontId="30" fillId="33" borderId="31" xfId="0" applyFont="1" applyFill="1" applyBorder="1" applyAlignment="1">
      <alignment horizontal="left" vertical="top"/>
    </xf>
    <xf numFmtId="0" fontId="30" fillId="33" borderId="31" xfId="0" applyFont="1" applyFill="1" applyBorder="1" applyAlignment="1">
      <alignment horizontal="right" vertical="top"/>
    </xf>
    <xf numFmtId="49" fontId="86" fillId="0" borderId="0" xfId="0" applyNumberFormat="1" applyFont="1" applyFill="1" applyBorder="1" applyAlignment="1">
      <alignment horizontal="left" vertical="center"/>
    </xf>
    <xf numFmtId="0" fontId="86" fillId="0" borderId="0" xfId="0" applyFont="1" applyFill="1" applyBorder="1" applyAlignment="1">
      <alignment horizontal="left" vertical="center"/>
    </xf>
    <xf numFmtId="0" fontId="86" fillId="0" borderId="0" xfId="0" applyFont="1" applyFill="1" applyBorder="1" applyAlignment="1"/>
    <xf numFmtId="0" fontId="86" fillId="0" borderId="0" xfId="0" applyFont="1" applyFill="1" applyBorder="1" applyAlignment="1">
      <alignment horizontal="right" vertical="center"/>
    </xf>
    <xf numFmtId="0" fontId="86" fillId="0" borderId="0" xfId="0" applyFont="1" applyFill="1" applyBorder="1"/>
    <xf numFmtId="0" fontId="86" fillId="0" borderId="0" xfId="0" applyFont="1" applyFill="1" applyBorder="1" applyAlignment="1">
      <alignment horizontal="left" vertical="center" indent="1"/>
    </xf>
    <xf numFmtId="49" fontId="86" fillId="0" borderId="0" xfId="43" applyNumberFormat="1" applyFont="1" applyFill="1" applyBorder="1" applyAlignment="1">
      <alignment horizontal="left" vertical="center"/>
    </xf>
    <xf numFmtId="0" fontId="86" fillId="0" borderId="0" xfId="43" applyFont="1" applyFill="1" applyBorder="1" applyAlignment="1">
      <alignment horizontal="left" vertical="center"/>
    </xf>
    <xf numFmtId="0" fontId="86" fillId="0" borderId="0" xfId="43" applyFont="1" applyFill="1" applyBorder="1"/>
    <xf numFmtId="0" fontId="86" fillId="0" borderId="0" xfId="43" applyFont="1" applyFill="1" applyBorder="1" applyAlignment="1">
      <alignment horizontal="left" vertical="center" indent="1"/>
    </xf>
    <xf numFmtId="0" fontId="86" fillId="0" borderId="0" xfId="43" applyFont="1" applyFill="1" applyBorder="1" applyAlignment="1">
      <alignment horizontal="right" vertical="center"/>
    </xf>
    <xf numFmtId="0" fontId="86" fillId="0" borderId="0" xfId="0" applyFont="1" applyFill="1" applyBorder="1" applyAlignment="1">
      <alignment horizontal="right"/>
    </xf>
    <xf numFmtId="0" fontId="87" fillId="0" borderId="0" xfId="0" applyFont="1" applyFill="1" applyBorder="1"/>
    <xf numFmtId="0" fontId="88" fillId="0" borderId="0" xfId="0" applyFont="1" applyFill="1" applyBorder="1"/>
    <xf numFmtId="0" fontId="29" fillId="0" borderId="0" xfId="0" applyFont="1" applyFill="1" applyBorder="1" applyAlignment="1">
      <alignment horizontal="left"/>
    </xf>
    <xf numFmtId="0" fontId="88" fillId="0" borderId="0" xfId="0" applyFont="1" applyFill="1"/>
    <xf numFmtId="0" fontId="88" fillId="0" borderId="0" xfId="149" applyFont="1" applyFill="1" applyBorder="1"/>
    <xf numFmtId="49" fontId="38" fillId="0" borderId="0" xfId="0" applyNumberFormat="1" applyFont="1" applyFill="1" applyBorder="1" applyAlignment="1">
      <alignment horizontal="right"/>
    </xf>
    <xf numFmtId="49" fontId="38" fillId="0" borderId="0" xfId="0" applyNumberFormat="1" applyFont="1" applyFill="1" applyAlignment="1">
      <alignment horizontal="right"/>
    </xf>
    <xf numFmtId="49" fontId="38" fillId="0" borderId="0" xfId="149" applyNumberFormat="1" applyFont="1" applyFill="1" applyAlignment="1">
      <alignment horizontal="right"/>
    </xf>
    <xf numFmtId="9" fontId="30" fillId="33" borderId="31" xfId="41" applyFont="1" applyFill="1" applyBorder="1" applyAlignment="1">
      <alignment vertical="top"/>
    </xf>
    <xf numFmtId="9" fontId="28" fillId="33" borderId="31" xfId="41" applyFont="1" applyFill="1" applyBorder="1" applyAlignment="1">
      <alignment horizontal="right" vertical="top"/>
    </xf>
    <xf numFmtId="0" fontId="28" fillId="33" borderId="31" xfId="0" applyFont="1" applyFill="1" applyBorder="1" applyAlignment="1">
      <alignment vertical="top"/>
    </xf>
    <xf numFmtId="164" fontId="28" fillId="33" borderId="31" xfId="41" applyNumberFormat="1" applyFont="1" applyFill="1" applyBorder="1" applyAlignment="1">
      <alignment vertical="top"/>
    </xf>
    <xf numFmtId="0" fontId="30" fillId="33" borderId="31" xfId="0" applyFont="1" applyFill="1" applyBorder="1" applyAlignment="1">
      <alignment vertical="top"/>
    </xf>
    <xf numFmtId="0" fontId="30" fillId="33" borderId="31" xfId="0" applyFont="1" applyFill="1" applyBorder="1" applyAlignment="1">
      <alignment vertical="top" wrapText="1"/>
    </xf>
    <xf numFmtId="167" fontId="28" fillId="33" borderId="31" xfId="41" applyNumberFormat="1" applyFont="1" applyFill="1" applyBorder="1" applyAlignment="1">
      <alignment horizontal="right" vertical="top"/>
    </xf>
    <xf numFmtId="164" fontId="28" fillId="33" borderId="31" xfId="44" applyNumberFormat="1" applyFont="1" applyFill="1" applyBorder="1" applyAlignment="1">
      <alignment vertical="top"/>
    </xf>
    <xf numFmtId="0" fontId="26" fillId="0" borderId="0" xfId="167" applyFont="1"/>
    <xf numFmtId="49" fontId="40" fillId="0" borderId="0" xfId="167" applyNumberFormat="1" applyFont="1" applyAlignment="1">
      <alignment vertical="center"/>
    </xf>
    <xf numFmtId="0" fontId="26" fillId="0" borderId="0" xfId="167" applyFont="1" applyAlignment="1">
      <alignment horizontal="left" vertical="center" indent="1"/>
    </xf>
    <xf numFmtId="0" fontId="26" fillId="0" borderId="0" xfId="167" applyFont="1" applyAlignment="1">
      <alignment horizontal="right" vertical="center"/>
    </xf>
    <xf numFmtId="0" fontId="39" fillId="0" borderId="0" xfId="167" applyFont="1"/>
    <xf numFmtId="0" fontId="37" fillId="0" borderId="0" xfId="167" applyFont="1"/>
    <xf numFmtId="0" fontId="37" fillId="0" borderId="0" xfId="167" applyFont="1" applyAlignment="1">
      <alignment horizontal="left" vertical="center" indent="1"/>
    </xf>
    <xf numFmtId="0" fontId="37" fillId="0" borderId="0" xfId="167" applyFont="1" applyAlignment="1">
      <alignment horizontal="right" vertical="center"/>
    </xf>
    <xf numFmtId="0" fontId="39" fillId="0" borderId="0" xfId="167" applyFont="1" applyAlignment="1">
      <alignment horizontal="center"/>
    </xf>
    <xf numFmtId="0" fontId="26" fillId="0" borderId="0" xfId="167" applyFont="1" applyAlignment="1">
      <alignment horizontal="left" vertical="center"/>
    </xf>
    <xf numFmtId="0" fontId="36" fillId="0" borderId="0" xfId="167" applyFont="1"/>
    <xf numFmtId="49" fontId="41" fillId="0" borderId="0" xfId="167" applyNumberFormat="1" applyFont="1" applyAlignment="1">
      <alignment vertical="center"/>
    </xf>
    <xf numFmtId="49" fontId="74" fillId="0" borderId="0" xfId="171" applyNumberFormat="1" applyFont="1" applyAlignment="1">
      <alignment vertical="top" wrapText="1"/>
    </xf>
    <xf numFmtId="0" fontId="40" fillId="0" borderId="0" xfId="167" applyFont="1" applyAlignment="1">
      <alignment horizontal="center" vertical="center"/>
    </xf>
    <xf numFmtId="0" fontId="89" fillId="0" borderId="0" xfId="171" applyFont="1" applyAlignment="1">
      <alignment horizontal="left" vertical="center" wrapText="1"/>
    </xf>
    <xf numFmtId="0" fontId="40" fillId="0" borderId="0" xfId="167" applyFont="1" applyAlignment="1">
      <alignment horizontal="left" vertical="center"/>
    </xf>
    <xf numFmtId="164" fontId="30" fillId="33" borderId="31" xfId="0" applyNumberFormat="1" applyFont="1" applyFill="1" applyBorder="1" applyAlignment="1">
      <alignment horizontal="right" vertical="top"/>
    </xf>
    <xf numFmtId="164" fontId="28" fillId="33" borderId="31" xfId="0" applyNumberFormat="1" applyFont="1" applyFill="1" applyBorder="1" applyAlignment="1">
      <alignment horizontal="right" vertical="top"/>
    </xf>
    <xf numFmtId="0" fontId="30" fillId="33" borderId="31" xfId="0" applyFont="1" applyFill="1" applyBorder="1" applyAlignment="1">
      <alignment horizontal="right" vertical="top"/>
    </xf>
    <xf numFmtId="0" fontId="79" fillId="0" borderId="0" xfId="0" applyNumberFormat="1" applyFont="1" applyFill="1" applyBorder="1" applyAlignment="1"/>
    <xf numFmtId="0" fontId="79" fillId="0" borderId="0" xfId="0" applyNumberFormat="1" applyFont="1" applyFill="1" applyBorder="1"/>
    <xf numFmtId="0" fontId="79" fillId="0" borderId="0" xfId="41" applyNumberFormat="1" applyFont="1" applyFill="1" applyBorder="1" applyAlignment="1"/>
    <xf numFmtId="166" fontId="79" fillId="0" borderId="0" xfId="0" applyNumberFormat="1" applyFont="1" applyFill="1" applyBorder="1"/>
    <xf numFmtId="167" fontId="79" fillId="0" borderId="0" xfId="41" applyNumberFormat="1" applyFont="1" applyFill="1"/>
    <xf numFmtId="164" fontId="79" fillId="0" borderId="0" xfId="0" applyNumberFormat="1" applyFont="1" applyFill="1"/>
    <xf numFmtId="164" fontId="30" fillId="33" borderId="31" xfId="0" applyNumberFormat="1" applyFont="1" applyFill="1" applyBorder="1" applyAlignment="1">
      <alignment horizontal="right" vertical="top"/>
    </xf>
    <xf numFmtId="164" fontId="28" fillId="33" borderId="31" xfId="0" applyNumberFormat="1" applyFont="1" applyFill="1" applyBorder="1" applyAlignment="1">
      <alignment horizontal="right" vertical="top"/>
    </xf>
    <xf numFmtId="0" fontId="30" fillId="33" borderId="31" xfId="0" applyFont="1" applyFill="1" applyBorder="1" applyAlignment="1">
      <alignment horizontal="right" vertical="top"/>
    </xf>
    <xf numFmtId="0" fontId="30" fillId="33" borderId="34" xfId="0" applyFont="1" applyFill="1" applyBorder="1" applyAlignment="1">
      <alignment horizontal="right" vertical="top"/>
    </xf>
    <xf numFmtId="0" fontId="30" fillId="33" borderId="35" xfId="0" applyFont="1" applyFill="1" applyBorder="1" applyAlignment="1">
      <alignment horizontal="right" vertical="top"/>
    </xf>
    <xf numFmtId="164" fontId="28" fillId="33" borderId="34" xfId="0" applyNumberFormat="1" applyFont="1" applyFill="1" applyBorder="1" applyAlignment="1">
      <alignment horizontal="right" vertical="top"/>
    </xf>
    <xf numFmtId="164" fontId="28" fillId="33" borderId="35" xfId="0" applyNumberFormat="1" applyFont="1" applyFill="1" applyBorder="1" applyAlignment="1">
      <alignment horizontal="right" vertical="top"/>
    </xf>
    <xf numFmtId="164" fontId="30" fillId="33" borderId="34" xfId="0" applyNumberFormat="1" applyFont="1" applyFill="1" applyBorder="1" applyAlignment="1">
      <alignment horizontal="right" vertical="top"/>
    </xf>
    <xf numFmtId="164" fontId="30" fillId="33" borderId="35" xfId="0" applyNumberFormat="1" applyFont="1" applyFill="1" applyBorder="1" applyAlignment="1">
      <alignment horizontal="right" vertical="top"/>
    </xf>
    <xf numFmtId="164" fontId="30" fillId="33" borderId="34" xfId="0" applyNumberFormat="1" applyFont="1" applyFill="1" applyBorder="1" applyAlignment="1">
      <alignment vertical="top"/>
    </xf>
    <xf numFmtId="164" fontId="30" fillId="33" borderId="35" xfId="0" applyNumberFormat="1" applyFont="1" applyFill="1" applyBorder="1" applyAlignment="1">
      <alignment vertical="top"/>
    </xf>
    <xf numFmtId="164" fontId="28" fillId="33" borderId="34" xfId="0" applyNumberFormat="1" applyFont="1" applyFill="1" applyBorder="1" applyAlignment="1">
      <alignment vertical="top"/>
    </xf>
    <xf numFmtId="164" fontId="28" fillId="33" borderId="35" xfId="0" applyNumberFormat="1" applyFont="1" applyFill="1" applyBorder="1" applyAlignment="1">
      <alignment vertical="top"/>
    </xf>
    <xf numFmtId="0" fontId="30" fillId="33" borderId="34" xfId="0" applyFont="1" applyFill="1" applyBorder="1" applyAlignment="1">
      <alignment horizontal="right" vertical="center"/>
    </xf>
    <xf numFmtId="0" fontId="30" fillId="33" borderId="35" xfId="0" applyFont="1" applyFill="1" applyBorder="1" applyAlignment="1">
      <alignment horizontal="right" vertical="center"/>
    </xf>
    <xf numFmtId="0" fontId="30" fillId="33" borderId="35" xfId="0" applyFont="1" applyFill="1" applyBorder="1" applyAlignment="1">
      <alignment horizontal="right" vertical="top" wrapText="1"/>
    </xf>
    <xf numFmtId="9" fontId="30" fillId="33" borderId="35" xfId="41" applyFont="1" applyFill="1" applyBorder="1" applyAlignment="1">
      <alignment vertical="top"/>
    </xf>
    <xf numFmtId="9" fontId="28" fillId="33" borderId="35" xfId="41" applyFont="1" applyFill="1" applyBorder="1" applyAlignment="1">
      <alignment horizontal="right" vertical="top"/>
    </xf>
    <xf numFmtId="0" fontId="30" fillId="33" borderId="31" xfId="0" applyFont="1" applyFill="1" applyBorder="1" applyAlignment="1">
      <alignment horizontal="right" vertical="top"/>
    </xf>
    <xf numFmtId="0" fontId="30" fillId="33" borderId="31" xfId="0" applyFont="1" applyFill="1" applyBorder="1" applyAlignment="1">
      <alignment horizontal="center" vertical="top"/>
    </xf>
    <xf numFmtId="0" fontId="74" fillId="0" borderId="0" xfId="0" applyFont="1"/>
    <xf numFmtId="0" fontId="91" fillId="0" borderId="0" xfId="167" applyFont="1" applyAlignment="1">
      <alignment horizontal="left" vertical="center" wrapText="1"/>
    </xf>
    <xf numFmtId="0" fontId="90" fillId="0" borderId="0" xfId="167" applyFont="1" applyAlignment="1">
      <alignment horizontal="left" vertical="center" wrapText="1"/>
    </xf>
    <xf numFmtId="0" fontId="73" fillId="0" borderId="0" xfId="167" applyFont="1" applyAlignment="1">
      <alignment horizontal="center"/>
    </xf>
    <xf numFmtId="49" fontId="73" fillId="0" borderId="0" xfId="167" applyNumberFormat="1" applyFont="1" applyAlignment="1">
      <alignment horizontal="center" vertical="center"/>
    </xf>
    <xf numFmtId="49" fontId="38" fillId="0" borderId="0" xfId="167" applyNumberFormat="1" applyFont="1" applyAlignment="1">
      <alignment horizontal="center" vertical="center"/>
    </xf>
    <xf numFmtId="0" fontId="45" fillId="0" borderId="0" xfId="43" applyFont="1" applyFill="1" applyBorder="1" applyAlignment="1">
      <alignment horizontal="justify" vertical="top" wrapText="1"/>
    </xf>
    <xf numFmtId="0" fontId="45" fillId="0" borderId="0" xfId="0" applyFont="1" applyFill="1" applyAlignment="1">
      <alignment vertical="top" wrapText="1"/>
    </xf>
    <xf numFmtId="0" fontId="45" fillId="0" borderId="0" xfId="0" applyFont="1" applyFill="1" applyBorder="1" applyAlignment="1">
      <alignment horizontal="justify" vertical="top" wrapText="1"/>
    </xf>
    <xf numFmtId="164" fontId="30" fillId="33" borderId="31" xfId="0" applyNumberFormat="1" applyFont="1" applyFill="1" applyBorder="1" applyAlignment="1">
      <alignment horizontal="right" vertical="top"/>
    </xf>
    <xf numFmtId="0" fontId="28" fillId="33" borderId="31" xfId="0" applyFont="1" applyFill="1" applyBorder="1" applyAlignment="1">
      <alignment horizontal="left" vertical="center" wrapText="1" indent="1"/>
    </xf>
    <xf numFmtId="164" fontId="28" fillId="33" borderId="34" xfId="0" applyNumberFormat="1" applyFont="1" applyFill="1" applyBorder="1" applyAlignment="1">
      <alignment horizontal="center" vertical="top"/>
    </xf>
    <xf numFmtId="164" fontId="28" fillId="33" borderId="31" xfId="0" applyNumberFormat="1" applyFont="1" applyFill="1" applyBorder="1" applyAlignment="1">
      <alignment horizontal="center" vertical="top"/>
    </xf>
    <xf numFmtId="164" fontId="28" fillId="33" borderId="35" xfId="0" applyNumberFormat="1" applyFont="1" applyFill="1" applyBorder="1" applyAlignment="1">
      <alignment horizontal="center" vertical="top"/>
    </xf>
    <xf numFmtId="0" fontId="30" fillId="33" borderId="31" xfId="0" applyFont="1" applyFill="1" applyBorder="1" applyAlignment="1">
      <alignment horizontal="center" vertical="center"/>
    </xf>
    <xf numFmtId="0" fontId="30" fillId="33" borderId="34" xfId="0" applyFont="1" applyFill="1" applyBorder="1" applyAlignment="1">
      <alignment horizontal="center" vertical="top"/>
    </xf>
    <xf numFmtId="0" fontId="30" fillId="33" borderId="31" xfId="0" applyFont="1" applyFill="1" applyBorder="1" applyAlignment="1">
      <alignment horizontal="center" vertical="top"/>
    </xf>
    <xf numFmtId="0" fontId="30" fillId="33" borderId="35" xfId="0" applyFont="1" applyFill="1" applyBorder="1" applyAlignment="1">
      <alignment horizontal="center" vertical="top"/>
    </xf>
    <xf numFmtId="0" fontId="30" fillId="33" borderId="31" xfId="0" applyFont="1" applyFill="1" applyBorder="1" applyAlignment="1">
      <alignment horizontal="right" vertical="top"/>
    </xf>
    <xf numFmtId="0" fontId="30" fillId="33" borderId="31" xfId="0" applyFont="1" applyFill="1" applyBorder="1" applyAlignment="1">
      <alignment horizontal="left" vertical="top" wrapText="1"/>
    </xf>
    <xf numFmtId="164" fontId="30" fillId="33" borderId="34" xfId="0" applyNumberFormat="1" applyFont="1" applyFill="1" applyBorder="1" applyAlignment="1">
      <alignment horizontal="center" vertical="top"/>
    </xf>
    <xf numFmtId="164" fontId="30" fillId="33" borderId="31" xfId="0" applyNumberFormat="1" applyFont="1" applyFill="1" applyBorder="1" applyAlignment="1">
      <alignment horizontal="center" vertical="top"/>
    </xf>
    <xf numFmtId="164" fontId="30" fillId="33" borderId="35" xfId="0" applyNumberFormat="1" applyFont="1" applyFill="1" applyBorder="1" applyAlignment="1">
      <alignment horizontal="center" vertical="top"/>
    </xf>
    <xf numFmtId="0" fontId="30" fillId="33" borderId="31" xfId="0" applyFont="1" applyFill="1" applyBorder="1" applyAlignment="1">
      <alignment horizontal="left" vertical="top"/>
    </xf>
    <xf numFmtId="0" fontId="30" fillId="0" borderId="0" xfId="0" applyFont="1" applyFill="1" applyBorder="1" applyAlignment="1">
      <alignment horizontal="center" vertical="center"/>
    </xf>
    <xf numFmtId="0" fontId="28" fillId="33" borderId="0" xfId="0" applyFont="1" applyFill="1" applyBorder="1" applyAlignment="1">
      <alignment horizontal="center"/>
    </xf>
    <xf numFmtId="0" fontId="28" fillId="33" borderId="32" xfId="0" applyFont="1" applyFill="1" applyBorder="1" applyAlignment="1">
      <alignment horizontal="center"/>
    </xf>
    <xf numFmtId="0" fontId="30" fillId="33" borderId="31" xfId="0" applyFont="1" applyFill="1" applyBorder="1" applyAlignment="1">
      <alignment horizontal="right" vertical="top" wrapText="1"/>
    </xf>
    <xf numFmtId="164" fontId="30" fillId="18" borderId="10" xfId="0" applyNumberFormat="1" applyFont="1" applyFill="1" applyBorder="1" applyAlignment="1">
      <alignment horizontal="left" vertical="center"/>
    </xf>
    <xf numFmtId="164" fontId="30" fillId="18" borderId="9" xfId="0" applyNumberFormat="1" applyFont="1" applyFill="1" applyBorder="1" applyAlignment="1">
      <alignment horizontal="left" vertical="center"/>
    </xf>
    <xf numFmtId="164" fontId="30" fillId="18" borderId="26" xfId="0" applyNumberFormat="1" applyFont="1" applyFill="1" applyBorder="1" applyAlignment="1">
      <alignment horizontal="center"/>
    </xf>
    <xf numFmtId="164" fontId="30" fillId="18" borderId="27" xfId="0" applyNumberFormat="1" applyFont="1" applyFill="1" applyBorder="1" applyAlignment="1">
      <alignment horizontal="center"/>
    </xf>
    <xf numFmtId="0" fontId="30" fillId="18" borderId="10" xfId="0" applyFont="1" applyFill="1" applyBorder="1" applyAlignment="1">
      <alignment horizontal="left" vertical="center"/>
    </xf>
    <xf numFmtId="0" fontId="30" fillId="18" borderId="0" xfId="0" applyFont="1" applyFill="1" applyBorder="1" applyAlignment="1">
      <alignment horizontal="left" vertical="center"/>
    </xf>
    <xf numFmtId="164" fontId="30" fillId="18" borderId="28" xfId="0" applyNumberFormat="1" applyFont="1" applyFill="1" applyBorder="1" applyAlignment="1">
      <alignment horizontal="center"/>
    </xf>
    <xf numFmtId="0" fontId="30" fillId="19" borderId="0" xfId="0" applyFont="1" applyFill="1" applyBorder="1" applyAlignment="1">
      <alignment horizontal="right"/>
    </xf>
    <xf numFmtId="0" fontId="30" fillId="19" borderId="14" xfId="0" applyFont="1" applyFill="1" applyBorder="1" applyAlignment="1">
      <alignment horizontal="right"/>
    </xf>
    <xf numFmtId="0" fontId="28" fillId="19" borderId="16" xfId="0" applyFont="1" applyFill="1" applyBorder="1" applyAlignment="1">
      <alignment horizontal="right" vertical="center"/>
    </xf>
    <xf numFmtId="0" fontId="28" fillId="19" borderId="9" xfId="0" applyFont="1" applyFill="1" applyBorder="1" applyAlignment="1">
      <alignment horizontal="right" vertical="center"/>
    </xf>
    <xf numFmtId="0" fontId="30" fillId="19" borderId="13" xfId="0" applyFont="1" applyFill="1" applyBorder="1" applyAlignment="1">
      <alignment horizontal="center"/>
    </xf>
    <xf numFmtId="0" fontId="30" fillId="19" borderId="19" xfId="0" applyFont="1" applyFill="1" applyBorder="1" applyAlignment="1">
      <alignment horizontal="center"/>
    </xf>
    <xf numFmtId="0" fontId="30" fillId="19" borderId="18" xfId="0" applyFont="1" applyFill="1" applyBorder="1" applyAlignment="1">
      <alignment horizontal="center"/>
    </xf>
    <xf numFmtId="0" fontId="30" fillId="19" borderId="20" xfId="0" applyFont="1" applyFill="1" applyBorder="1" applyAlignment="1">
      <alignment horizontal="right"/>
    </xf>
    <xf numFmtId="0" fontId="28" fillId="19" borderId="16" xfId="0" applyFont="1" applyFill="1" applyBorder="1" applyAlignment="1">
      <alignment horizontal="right"/>
    </xf>
    <xf numFmtId="0" fontId="28" fillId="19" borderId="9" xfId="0" applyFont="1" applyFill="1" applyBorder="1" applyAlignment="1">
      <alignment horizontal="right"/>
    </xf>
    <xf numFmtId="0" fontId="28" fillId="19" borderId="15" xfId="0" applyFont="1" applyFill="1" applyBorder="1" applyAlignment="1">
      <alignment horizontal="right"/>
    </xf>
    <xf numFmtId="0" fontId="92" fillId="0" borderId="0" xfId="0" applyFont="1" applyAlignment="1">
      <alignment horizontal="left"/>
    </xf>
  </cellXfs>
  <cellStyles count="172">
    <cellStyle name="$l0 Row" xfId="129" xr:uid="{00000000-0005-0000-0000-000000000000}"/>
    <cellStyle name="$l1 Row" xfId="130"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0"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Normální 10" xfId="100" xr:uid="{00000000-0005-0000-0000-00002D000000}"/>
    <cellStyle name="Normální 10 2" xfId="138" xr:uid="{00000000-0005-0000-0000-00002E000000}"/>
    <cellStyle name="Normální 10 3" xfId="150" xr:uid="{00000000-0005-0000-0000-00002F000000}"/>
    <cellStyle name="Normální 11" xfId="110" xr:uid="{00000000-0005-0000-0000-000030000000}"/>
    <cellStyle name="Normální 12" xfId="127" xr:uid="{00000000-0005-0000-0000-000031000000}"/>
    <cellStyle name="Normální 12 2" xfId="146" xr:uid="{00000000-0005-0000-0000-000032000000}"/>
    <cellStyle name="Normální 12 2 2" xfId="149" xr:uid="{00000000-0005-0000-0000-000033000000}"/>
    <cellStyle name="Normální 12 3" xfId="151" xr:uid="{00000000-0005-0000-0000-000034000000}"/>
    <cellStyle name="Normální 13" xfId="131" xr:uid="{00000000-0005-0000-0000-000035000000}"/>
    <cellStyle name="Normální 13 2" xfId="148" xr:uid="{00000000-0005-0000-0000-000036000000}"/>
    <cellStyle name="Normální 13 3" xfId="152" xr:uid="{00000000-0005-0000-0000-000037000000}"/>
    <cellStyle name="Normální 19" xfId="168" xr:uid="{8402CB00-FF53-419C-83D1-AFE65A98DBF0}"/>
    <cellStyle name="Normální 19 2" xfId="169" xr:uid="{6D95584E-CFCD-452C-9F27-53B53D80770F}"/>
    <cellStyle name="Normální 19 2 2" xfId="171"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7"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39" xr:uid="{00000000-0005-0000-0000-000040000000}"/>
    <cellStyle name="Normální 4 2 3" xfId="153" xr:uid="{00000000-0005-0000-0000-000041000000}"/>
    <cellStyle name="Normální 4 3" xfId="132" xr:uid="{00000000-0005-0000-0000-000042000000}"/>
    <cellStyle name="Normální 4 4" xfId="154"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1" xr:uid="{00000000-0005-0000-0000-000047000000}"/>
    <cellStyle name="Normální 5 2 2 3" xfId="155" xr:uid="{00000000-0005-0000-0000-000048000000}"/>
    <cellStyle name="Normální 5 2 3" xfId="134" xr:uid="{00000000-0005-0000-0000-000049000000}"/>
    <cellStyle name="Normální 5 2 4" xfId="156" xr:uid="{00000000-0005-0000-0000-00004A000000}"/>
    <cellStyle name="Normální 5 3" xfId="95" xr:uid="{00000000-0005-0000-0000-00004B000000}"/>
    <cellStyle name="Normální 5 4" xfId="103" xr:uid="{00000000-0005-0000-0000-00004C000000}"/>
    <cellStyle name="Normální 5 4 2" xfId="140" xr:uid="{00000000-0005-0000-0000-00004D000000}"/>
    <cellStyle name="Normální 5 4 3" xfId="157" xr:uid="{00000000-0005-0000-0000-00004E000000}"/>
    <cellStyle name="Normální 5 5" xfId="133" xr:uid="{00000000-0005-0000-0000-00004F000000}"/>
    <cellStyle name="Normální 5 6" xfId="158"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3" xr:uid="{00000000-0005-0000-0000-000056000000}"/>
    <cellStyle name="Normální 7 3 3" xfId="159" xr:uid="{00000000-0005-0000-0000-000057000000}"/>
    <cellStyle name="Normální 7 4" xfId="135" xr:uid="{00000000-0005-0000-0000-000058000000}"/>
    <cellStyle name="Normální 7 5" xfId="160" xr:uid="{00000000-0005-0000-0000-000059000000}"/>
    <cellStyle name="Normální 8" xfId="97" xr:uid="{00000000-0005-0000-0000-00005A000000}"/>
    <cellStyle name="Normální 8 2" xfId="108" xr:uid="{00000000-0005-0000-0000-00005B000000}"/>
    <cellStyle name="Normální 8 2 2" xfId="144" xr:uid="{00000000-0005-0000-0000-00005C000000}"/>
    <cellStyle name="Normální 8 2 3" xfId="161" xr:uid="{00000000-0005-0000-0000-00005D000000}"/>
    <cellStyle name="Normální 8 3" xfId="136" xr:uid="{00000000-0005-0000-0000-00005E000000}"/>
    <cellStyle name="Normální 8 4" xfId="162" xr:uid="{00000000-0005-0000-0000-00005F000000}"/>
    <cellStyle name="Normální 9" xfId="98" xr:uid="{00000000-0005-0000-0000-000060000000}"/>
    <cellStyle name="Normální 9 2" xfId="109" xr:uid="{00000000-0005-0000-0000-000061000000}"/>
    <cellStyle name="Normální 9 2 2" xfId="145" xr:uid="{00000000-0005-0000-0000-000062000000}"/>
    <cellStyle name="Normální 9 2 3" xfId="163" xr:uid="{00000000-0005-0000-0000-000063000000}"/>
    <cellStyle name="Normální 9 3" xfId="137" xr:uid="{00000000-0005-0000-0000-000064000000}"/>
    <cellStyle name="Normální 9 4" xfId="164" xr:uid="{00000000-0005-0000-0000-000065000000}"/>
    <cellStyle name="normální_meszpr 12_2011-draft pro úpravy" xfId="42" xr:uid="{00000000-0005-0000-0000-000066000000}"/>
    <cellStyle name="Pevný" xfId="124"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8" xr:uid="{00000000-0005-0000-0000-00006E000000}"/>
    <cellStyle name="Procenta 3 2 2" xfId="147" xr:uid="{00000000-0005-0000-0000-00006F000000}"/>
    <cellStyle name="Procenta 3 2 3" xfId="165" xr:uid="{00000000-0005-0000-0000-000070000000}"/>
    <cellStyle name="Procenta 3 3" xfId="142" xr:uid="{00000000-0005-0000-0000-000071000000}"/>
    <cellStyle name="Procenta 3 4" xfId="166" xr:uid="{00000000-0005-0000-0000-000072000000}"/>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5" xr:uid="{00000000-0005-0000-0000-0000A0000000}"/>
    <cellStyle name="Záhlaví 2" xfId="126"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233060"/>
      <color rgb="FF596387"/>
      <color rgb="FF000000"/>
      <color rgb="FFE86159"/>
      <color rgb="FF9196B0"/>
      <color rgb="FFC7CCD6"/>
      <color rgb="FFDF2B20"/>
      <color rgb="FFF0948F"/>
      <color rgb="FFD0D0D0"/>
      <color rgb="FFF7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Heat supply</a:t>
            </a:r>
            <a:r>
              <a:rPr lang="en-US" sz="1000" baseline="0">
                <a:solidFill>
                  <a:schemeClr val="accent1"/>
                </a:solidFill>
              </a:rPr>
              <a:t> [</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Biomass</c:v>
                </c:pt>
              </c:strCache>
            </c:strRef>
          </c:tx>
          <c:spPr>
            <a:solidFill>
              <a:schemeClr val="tx2"/>
            </a:solidFill>
          </c:spPr>
          <c:invertIfNegative val="0"/>
          <c:val>
            <c:numRef>
              <c:f>'5.1'!$B$8:$M$8</c:f>
              <c:numCache>
                <c:formatCode>#,##0.0</c:formatCode>
                <c:ptCount val="12"/>
                <c:pt idx="0">
                  <c:v>1098.1380259999999</c:v>
                </c:pt>
                <c:pt idx="1">
                  <c:v>930.31717900000012</c:v>
                </c:pt>
                <c:pt idx="2">
                  <c:v>994.17692199999976</c:v>
                </c:pt>
                <c:pt idx="3">
                  <c:v>857.79219999999998</c:v>
                </c:pt>
                <c:pt idx="4">
                  <c:v>687.65530100000001</c:v>
                </c:pt>
                <c:pt idx="5">
                  <c:v>341.13849799999997</c:v>
                </c:pt>
                <c:pt idx="6">
                  <c:v>327.96207700000002</c:v>
                </c:pt>
                <c:pt idx="7">
                  <c:v>354.34386600000011</c:v>
                </c:pt>
                <c:pt idx="8">
                  <c:v>460.27189700000008</c:v>
                </c:pt>
                <c:pt idx="9">
                  <c:v>734.31345700000008</c:v>
                </c:pt>
                <c:pt idx="10">
                  <c:v>942.54122800000016</c:v>
                </c:pt>
                <c:pt idx="11">
                  <c:v>987.30895700000019</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Biogas</c:v>
                </c:pt>
              </c:strCache>
            </c:strRef>
          </c:tx>
          <c:spPr>
            <a:solidFill>
              <a:schemeClr val="accent2"/>
            </a:solidFill>
          </c:spPr>
          <c:invertIfNegative val="0"/>
          <c:val>
            <c:numRef>
              <c:f>'5.1'!$B$9:$M$9</c:f>
              <c:numCache>
                <c:formatCode>#,##0.0</c:formatCode>
                <c:ptCount val="12"/>
                <c:pt idx="0">
                  <c:v>67.122093000000007</c:v>
                </c:pt>
                <c:pt idx="1">
                  <c:v>58.656354000000015</c:v>
                </c:pt>
                <c:pt idx="2">
                  <c:v>60.761566999999992</c:v>
                </c:pt>
                <c:pt idx="3">
                  <c:v>54.526399000000012</c:v>
                </c:pt>
                <c:pt idx="4">
                  <c:v>47.517994999999992</c:v>
                </c:pt>
                <c:pt idx="5">
                  <c:v>29.722528000000001</c:v>
                </c:pt>
                <c:pt idx="6">
                  <c:v>28.042158999999998</c:v>
                </c:pt>
                <c:pt idx="7">
                  <c:v>28.994156000000007</c:v>
                </c:pt>
                <c:pt idx="8">
                  <c:v>36.547138999999994</c:v>
                </c:pt>
                <c:pt idx="9">
                  <c:v>52.684787000000014</c:v>
                </c:pt>
                <c:pt idx="10">
                  <c:v>55.889420999999999</c:v>
                </c:pt>
                <c:pt idx="11">
                  <c:v>62.844661999999978</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Hard coal</c:v>
                </c:pt>
              </c:strCache>
            </c:strRef>
          </c:tx>
          <c:spPr>
            <a:solidFill>
              <a:schemeClr val="accent4"/>
            </a:solidFill>
          </c:spPr>
          <c:invertIfNegative val="0"/>
          <c:val>
            <c:numRef>
              <c:f>'5.1'!$B$10:$M$10</c:f>
              <c:numCache>
                <c:formatCode>#,##0.0</c:formatCode>
                <c:ptCount val="12"/>
                <c:pt idx="0">
                  <c:v>1510.2598869999999</c:v>
                </c:pt>
                <c:pt idx="1">
                  <c:v>1456.8636059999999</c:v>
                </c:pt>
                <c:pt idx="2">
                  <c:v>1203.1186279999999</c:v>
                </c:pt>
                <c:pt idx="3">
                  <c:v>906.208844</c:v>
                </c:pt>
                <c:pt idx="4">
                  <c:v>464.28780800000004</c:v>
                </c:pt>
                <c:pt idx="5">
                  <c:v>221.82855200000003</c:v>
                </c:pt>
                <c:pt idx="6">
                  <c:v>203.39677599999999</c:v>
                </c:pt>
                <c:pt idx="7">
                  <c:v>220.726609</c:v>
                </c:pt>
                <c:pt idx="8">
                  <c:v>324.06547</c:v>
                </c:pt>
                <c:pt idx="9">
                  <c:v>785.50251999999989</c:v>
                </c:pt>
                <c:pt idx="10">
                  <c:v>1025.8235540000001</c:v>
                </c:pt>
                <c:pt idx="11">
                  <c:v>1460.2761759999999</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Electrical energy</c:v>
                </c:pt>
              </c:strCache>
            </c:strRef>
          </c:tx>
          <c:spPr>
            <a:solidFill>
              <a:schemeClr val="accent4"/>
            </a:solidFill>
          </c:spPr>
          <c:invertIfNegative val="0"/>
          <c:val>
            <c:numRef>
              <c:f>'5.1'!$B$11:$M$11</c:f>
              <c:numCache>
                <c:formatCode>#,##0.0</c:formatCode>
                <c:ptCount val="12"/>
                <c:pt idx="0">
                  <c:v>1.88645</c:v>
                </c:pt>
                <c:pt idx="1">
                  <c:v>2.2386500000000003</c:v>
                </c:pt>
                <c:pt idx="2">
                  <c:v>2.3788100000000001</c:v>
                </c:pt>
                <c:pt idx="3">
                  <c:v>2.8949400000000001</c:v>
                </c:pt>
                <c:pt idx="4">
                  <c:v>2.462761</c:v>
                </c:pt>
                <c:pt idx="5">
                  <c:v>2.695052</c:v>
                </c:pt>
                <c:pt idx="6">
                  <c:v>3.8735079999999997</c:v>
                </c:pt>
                <c:pt idx="7">
                  <c:v>3.5000399999999998</c:v>
                </c:pt>
                <c:pt idx="8">
                  <c:v>3.495428</c:v>
                </c:pt>
                <c:pt idx="9">
                  <c:v>3.2243499999999998</c:v>
                </c:pt>
                <c:pt idx="10">
                  <c:v>2.3516699999999999</c:v>
                </c:pt>
                <c:pt idx="11">
                  <c:v>2.5389699999999999</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Ambient energy (heat pump)</c:v>
                </c:pt>
              </c:strCache>
            </c:strRef>
          </c:tx>
          <c:spPr>
            <a:solidFill>
              <a:schemeClr val="accent5"/>
            </a:solidFill>
          </c:spPr>
          <c:invertIfNegative val="0"/>
          <c:val>
            <c:numRef>
              <c:f>'5.1'!$B$12:$M$12</c:f>
              <c:numCache>
                <c:formatCode>#,##0.0</c:formatCode>
                <c:ptCount val="12"/>
                <c:pt idx="0">
                  <c:v>14.100577303656198</c:v>
                </c:pt>
                <c:pt idx="1">
                  <c:v>12.835797786244411</c:v>
                </c:pt>
                <c:pt idx="2">
                  <c:v>10.789857737050102</c:v>
                </c:pt>
                <c:pt idx="3">
                  <c:v>9.0243836134619855</c:v>
                </c:pt>
                <c:pt idx="4">
                  <c:v>6.8929434721097156</c:v>
                </c:pt>
                <c:pt idx="5">
                  <c:v>3.4484906402360189</c:v>
                </c:pt>
                <c:pt idx="6">
                  <c:v>2.5150131166255334</c:v>
                </c:pt>
                <c:pt idx="7">
                  <c:v>2.7031046669147876</c:v>
                </c:pt>
                <c:pt idx="8">
                  <c:v>4.3243776936663361</c:v>
                </c:pt>
                <c:pt idx="9">
                  <c:v>8.2759450935691792</c:v>
                </c:pt>
                <c:pt idx="10">
                  <c:v>9.8949160304680426</c:v>
                </c:pt>
                <c:pt idx="11">
                  <c:v>12.091112845997683</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Solar energy (solar panel)</c:v>
                </c:pt>
              </c:strCache>
            </c:strRef>
          </c:tx>
          <c:spPr>
            <a:solidFill>
              <a:schemeClr val="accent6"/>
            </a:solidFill>
          </c:spPr>
          <c:invertIfNegative val="0"/>
          <c:val>
            <c:numRef>
              <c:f>'5.1'!$B$13:$M$13</c:f>
              <c:numCache>
                <c:formatCode>#,##0.0</c:formatCode>
                <c:ptCount val="12"/>
                <c:pt idx="0">
                  <c:v>1.0129000000000001E-2</c:v>
                </c:pt>
                <c:pt idx="1">
                  <c:v>2.0753999999999998E-2</c:v>
                </c:pt>
                <c:pt idx="2">
                  <c:v>3.7942999999999998E-2</c:v>
                </c:pt>
                <c:pt idx="3">
                  <c:v>5.2948000000000002E-2</c:v>
                </c:pt>
                <c:pt idx="4">
                  <c:v>6.1956999999999998E-2</c:v>
                </c:pt>
                <c:pt idx="5">
                  <c:v>0.100568</c:v>
                </c:pt>
                <c:pt idx="6">
                  <c:v>8.5294999999999996E-2</c:v>
                </c:pt>
                <c:pt idx="7">
                  <c:v>6.8782999999999997E-2</c:v>
                </c:pt>
                <c:pt idx="8">
                  <c:v>5.7896000000000003E-2</c:v>
                </c:pt>
                <c:pt idx="9">
                  <c:v>5.5410999999999995E-2</c:v>
                </c:pt>
                <c:pt idx="10">
                  <c:v>1.4919999999999999E-2</c:v>
                </c:pt>
                <c:pt idx="11">
                  <c:v>8.9479999999999994E-3</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Brown coal</c:v>
                </c:pt>
              </c:strCache>
            </c:strRef>
          </c:tx>
          <c:spPr>
            <a:solidFill>
              <a:srgbClr val="F0948F"/>
            </a:solidFill>
          </c:spPr>
          <c:invertIfNegative val="0"/>
          <c:val>
            <c:numRef>
              <c:f>'5.1'!$B$14:$M$14</c:f>
              <c:numCache>
                <c:formatCode>#,##0.0</c:formatCode>
                <c:ptCount val="12"/>
                <c:pt idx="0">
                  <c:v>5829.6726189999963</c:v>
                </c:pt>
                <c:pt idx="1">
                  <c:v>5340.1227739999986</c:v>
                </c:pt>
                <c:pt idx="2">
                  <c:v>4878.0584770000005</c:v>
                </c:pt>
                <c:pt idx="3">
                  <c:v>3692.6919160000007</c:v>
                </c:pt>
                <c:pt idx="4">
                  <c:v>2433.7323880000004</c:v>
                </c:pt>
                <c:pt idx="5">
                  <c:v>1152.5509689999999</c:v>
                </c:pt>
                <c:pt idx="6">
                  <c:v>879.11041</c:v>
                </c:pt>
                <c:pt idx="7">
                  <c:v>1016.4611720000003</c:v>
                </c:pt>
                <c:pt idx="8">
                  <c:v>1449.2992079999995</c:v>
                </c:pt>
                <c:pt idx="9">
                  <c:v>3022.9727579999999</c:v>
                </c:pt>
                <c:pt idx="10">
                  <c:v>4284.8468750000011</c:v>
                </c:pt>
                <c:pt idx="11">
                  <c:v>5445.9604899999995</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Nuclear fuel</c:v>
                </c:pt>
              </c:strCache>
            </c:strRef>
          </c:tx>
          <c:spPr>
            <a:solidFill>
              <a:srgbClr val="F7C9C7"/>
            </a:solidFill>
          </c:spPr>
          <c:invertIfNegative val="0"/>
          <c:val>
            <c:numRef>
              <c:f>'5.1'!$B$15:$M$15</c:f>
              <c:numCache>
                <c:formatCode>#,##0.0</c:formatCode>
                <c:ptCount val="12"/>
                <c:pt idx="0">
                  <c:v>39.560950000000005</c:v>
                </c:pt>
                <c:pt idx="1">
                  <c:v>30.579789999999999</c:v>
                </c:pt>
                <c:pt idx="2">
                  <c:v>24.95355</c:v>
                </c:pt>
                <c:pt idx="3">
                  <c:v>3.7126100000000002</c:v>
                </c:pt>
                <c:pt idx="4">
                  <c:v>2.9389600000000002</c:v>
                </c:pt>
                <c:pt idx="5">
                  <c:v>7.6589200000000002</c:v>
                </c:pt>
                <c:pt idx="6">
                  <c:v>6.99444</c:v>
                </c:pt>
                <c:pt idx="7">
                  <c:v>7.0701800000000006</c:v>
                </c:pt>
                <c:pt idx="8">
                  <c:v>7.15482</c:v>
                </c:pt>
                <c:pt idx="9">
                  <c:v>18.23498</c:v>
                </c:pt>
                <c:pt idx="10">
                  <c:v>29.209330000000001</c:v>
                </c:pt>
                <c:pt idx="11">
                  <c:v>32.903600000000004</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Coke</c:v>
                </c:pt>
              </c:strCache>
            </c:strRef>
          </c:tx>
          <c:spPr>
            <a:solidFill>
              <a:schemeClr val="tx1"/>
            </a:solidFill>
          </c:spPr>
          <c:invertIfNegative val="0"/>
          <c:val>
            <c:numRef>
              <c:f>'5.1'!$B$16:$M$16</c:f>
              <c:numCache>
                <c:formatCode>#,##0.0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Waste heat</c:v>
                </c:pt>
              </c:strCache>
            </c:strRef>
          </c:tx>
          <c:spPr>
            <a:solidFill>
              <a:srgbClr val="646363"/>
            </a:solidFill>
          </c:spPr>
          <c:invertIfNegative val="0"/>
          <c:val>
            <c:numRef>
              <c:f>'5.1'!$B$17:$M$17</c:f>
              <c:numCache>
                <c:formatCode>#,##0.0</c:formatCode>
                <c:ptCount val="12"/>
                <c:pt idx="0">
                  <c:v>93.838949999999997</c:v>
                </c:pt>
                <c:pt idx="1">
                  <c:v>83.308513000000005</c:v>
                </c:pt>
                <c:pt idx="2">
                  <c:v>86.440765999999996</c:v>
                </c:pt>
                <c:pt idx="3">
                  <c:v>85.695363</c:v>
                </c:pt>
                <c:pt idx="4">
                  <c:v>86.263877000000008</c:v>
                </c:pt>
                <c:pt idx="5">
                  <c:v>69.435276000000002</c:v>
                </c:pt>
                <c:pt idx="6">
                  <c:v>64.729728000000009</c:v>
                </c:pt>
                <c:pt idx="7">
                  <c:v>53.397657000000002</c:v>
                </c:pt>
                <c:pt idx="8">
                  <c:v>43.198357999999999</c:v>
                </c:pt>
                <c:pt idx="9">
                  <c:v>65.294409999999999</c:v>
                </c:pt>
                <c:pt idx="10">
                  <c:v>74.719100999999995</c:v>
                </c:pt>
                <c:pt idx="11">
                  <c:v>67.736811000000003</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Other liquid fuels</c:v>
                </c:pt>
              </c:strCache>
            </c:strRef>
          </c:tx>
          <c:spPr>
            <a:solidFill>
              <a:srgbClr val="D0D0D0"/>
            </a:solidFill>
          </c:spPr>
          <c:invertIfNegative val="0"/>
          <c:val>
            <c:numRef>
              <c:f>'5.1'!$B$18:$M$18</c:f>
              <c:numCache>
                <c:formatCode>#,##0.0</c:formatCode>
                <c:ptCount val="12"/>
                <c:pt idx="0">
                  <c:v>18.640791</c:v>
                </c:pt>
                <c:pt idx="1">
                  <c:v>19.432047999999998</c:v>
                </c:pt>
                <c:pt idx="2">
                  <c:v>5.5088710000000001</c:v>
                </c:pt>
                <c:pt idx="3">
                  <c:v>3.2171080000000001</c:v>
                </c:pt>
                <c:pt idx="4">
                  <c:v>5.6117929999999996</c:v>
                </c:pt>
                <c:pt idx="5">
                  <c:v>5.6192229999999999</c:v>
                </c:pt>
                <c:pt idx="6">
                  <c:v>4.3509739999999999</c:v>
                </c:pt>
                <c:pt idx="7">
                  <c:v>5.6529860000000003</c:v>
                </c:pt>
                <c:pt idx="8">
                  <c:v>4.3357299999999999</c:v>
                </c:pt>
                <c:pt idx="9">
                  <c:v>7.5961360000000004</c:v>
                </c:pt>
                <c:pt idx="10">
                  <c:v>11.593363999999999</c:v>
                </c:pt>
                <c:pt idx="11">
                  <c:v>7.3293759999999999</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Other solid fuels</c:v>
                </c:pt>
              </c:strCache>
            </c:strRef>
          </c:tx>
          <c:spPr>
            <a:solidFill>
              <a:srgbClr val="D0D0D0"/>
            </a:solidFill>
          </c:spPr>
          <c:invertIfNegative val="0"/>
          <c:val>
            <c:numRef>
              <c:f>'5.1'!$B$19:$M$19</c:f>
              <c:numCache>
                <c:formatCode>#,##0.0</c:formatCode>
                <c:ptCount val="12"/>
                <c:pt idx="0">
                  <c:v>298.66571399999998</c:v>
                </c:pt>
                <c:pt idx="1">
                  <c:v>252.92496800000001</c:v>
                </c:pt>
                <c:pt idx="2">
                  <c:v>242.16855799999999</c:v>
                </c:pt>
                <c:pt idx="3">
                  <c:v>278.48478807913671</c:v>
                </c:pt>
                <c:pt idx="4">
                  <c:v>284.43396723992919</c:v>
                </c:pt>
                <c:pt idx="5">
                  <c:v>225.82782889885164</c:v>
                </c:pt>
                <c:pt idx="6">
                  <c:v>191.25091493479792</c:v>
                </c:pt>
                <c:pt idx="7">
                  <c:v>200.49891489543134</c:v>
                </c:pt>
                <c:pt idx="8">
                  <c:v>195.52096941393009</c:v>
                </c:pt>
                <c:pt idx="9">
                  <c:v>231.93058820151421</c:v>
                </c:pt>
                <c:pt idx="10">
                  <c:v>289.11245967907462</c:v>
                </c:pt>
                <c:pt idx="11">
                  <c:v>201.37910052948945</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Other gases</c:v>
                </c:pt>
              </c:strCache>
            </c:strRef>
          </c:tx>
          <c:spPr>
            <a:pattFill prst="ltUpDiag">
              <a:fgClr>
                <a:schemeClr val="tx2"/>
              </a:fgClr>
              <a:bgClr>
                <a:schemeClr val="bg1"/>
              </a:bgClr>
            </a:pattFill>
          </c:spPr>
          <c:invertIfNegative val="0"/>
          <c:val>
            <c:numRef>
              <c:f>'5.1'!$B$20:$M$20</c:f>
              <c:numCache>
                <c:formatCode>#,##0.0</c:formatCode>
                <c:ptCount val="12"/>
                <c:pt idx="0">
                  <c:v>414.81414499999994</c:v>
                </c:pt>
                <c:pt idx="1">
                  <c:v>381.71306600000003</c:v>
                </c:pt>
                <c:pt idx="2">
                  <c:v>392.94813599999992</c:v>
                </c:pt>
                <c:pt idx="3">
                  <c:v>328.57783899999998</c:v>
                </c:pt>
                <c:pt idx="4">
                  <c:v>317.73175600000002</c:v>
                </c:pt>
                <c:pt idx="5">
                  <c:v>225.96368499999997</c:v>
                </c:pt>
                <c:pt idx="6">
                  <c:v>214.10194299999995</c:v>
                </c:pt>
                <c:pt idx="7">
                  <c:v>276.88951499999996</c:v>
                </c:pt>
                <c:pt idx="8">
                  <c:v>301.37925100000001</c:v>
                </c:pt>
                <c:pt idx="9">
                  <c:v>330.73571599999997</c:v>
                </c:pt>
                <c:pt idx="10">
                  <c:v>367.52930900000001</c:v>
                </c:pt>
                <c:pt idx="11">
                  <c:v>422.40495800000008</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Other</c:v>
                </c:pt>
              </c:strCache>
            </c:strRef>
          </c:tx>
          <c:spPr>
            <a:pattFill prst="ltUpDiag">
              <a:fgClr>
                <a:schemeClr val="accent5"/>
              </a:fgClr>
              <a:bgClr>
                <a:schemeClr val="bg1"/>
              </a:bgClr>
            </a:pattFill>
          </c:spPr>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Fuel oils</c:v>
                </c:pt>
              </c:strCache>
            </c:strRef>
          </c:tx>
          <c:spPr>
            <a:pattFill prst="ltUpDiag">
              <a:fgClr>
                <a:schemeClr val="accent2"/>
              </a:fgClr>
              <a:bgClr>
                <a:schemeClr val="bg1"/>
              </a:bgClr>
            </a:pattFill>
          </c:spPr>
          <c:invertIfNegative val="0"/>
          <c:val>
            <c:numRef>
              <c:f>'5.1'!$B$22:$M$22</c:f>
              <c:numCache>
                <c:formatCode>#,##0.0</c:formatCode>
                <c:ptCount val="12"/>
                <c:pt idx="0">
                  <c:v>50.188034000000002</c:v>
                </c:pt>
                <c:pt idx="1">
                  <c:v>55.968317000000006</c:v>
                </c:pt>
                <c:pt idx="2">
                  <c:v>20.805604999999996</c:v>
                </c:pt>
                <c:pt idx="3">
                  <c:v>3.6417269999999995</c:v>
                </c:pt>
                <c:pt idx="4">
                  <c:v>1.7932980000000001</c:v>
                </c:pt>
                <c:pt idx="5">
                  <c:v>30.559021000000001</c:v>
                </c:pt>
                <c:pt idx="6">
                  <c:v>20.032538999999996</c:v>
                </c:pt>
                <c:pt idx="7">
                  <c:v>7.1020799999999991</c:v>
                </c:pt>
                <c:pt idx="8">
                  <c:v>3.6283529999999993</c:v>
                </c:pt>
                <c:pt idx="9">
                  <c:v>8.7100669999999987</c:v>
                </c:pt>
                <c:pt idx="10">
                  <c:v>23.437701999999994</c:v>
                </c:pt>
                <c:pt idx="11">
                  <c:v>64.049908000000016</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Natural gas</c:v>
                </c:pt>
              </c:strCache>
            </c:strRef>
          </c:tx>
          <c:spPr>
            <a:pattFill prst="ltUpDiag">
              <a:fgClr>
                <a:schemeClr val="accent6"/>
              </a:fgClr>
              <a:bgClr>
                <a:schemeClr val="bg1"/>
              </a:bgClr>
            </a:pattFill>
          </c:spPr>
          <c:invertIfNegative val="0"/>
          <c:val>
            <c:numRef>
              <c:f>'5.1'!$B$23:$M$23</c:f>
              <c:numCache>
                <c:formatCode>#,##0.0</c:formatCode>
                <c:ptCount val="12"/>
                <c:pt idx="0">
                  <c:v>3594.2587123726653</c:v>
                </c:pt>
                <c:pt idx="1">
                  <c:v>3370.3072643043038</c:v>
                </c:pt>
                <c:pt idx="2">
                  <c:v>2916.2004167231344</c:v>
                </c:pt>
                <c:pt idx="3">
                  <c:v>2369.5114320470389</c:v>
                </c:pt>
                <c:pt idx="4">
                  <c:v>1647.2421560047253</c:v>
                </c:pt>
                <c:pt idx="5">
                  <c:v>855.02772868728221</c:v>
                </c:pt>
                <c:pt idx="6">
                  <c:v>837.74724710712655</c:v>
                </c:pt>
                <c:pt idx="7">
                  <c:v>869.48039798400271</c:v>
                </c:pt>
                <c:pt idx="8">
                  <c:v>1102.015280978334</c:v>
                </c:pt>
                <c:pt idx="9">
                  <c:v>1954.0849263585405</c:v>
                </c:pt>
                <c:pt idx="10">
                  <c:v>2568.8465951138146</c:v>
                </c:pt>
                <c:pt idx="11">
                  <c:v>3365.6268404205566</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75"/>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u="none" strike="noStrike" baseline="0">
                <a:solidFill>
                  <a:schemeClr val="accent1"/>
                </a:solidFill>
                <a:effectLst/>
              </a:rPr>
              <a:t>Heat consumption by national economy sector [</a:t>
            </a:r>
            <a:r>
              <a:rPr lang="cs-CZ" sz="1000">
                <a:solidFill>
                  <a:schemeClr val="accent1"/>
                </a:solidFill>
              </a:rPr>
              <a:t>TJ</a:t>
            </a:r>
            <a:r>
              <a:rPr lang="en-US" sz="1000">
                <a:solidFill>
                  <a:schemeClr val="accent1"/>
                </a:solidFill>
              </a:rPr>
              <a:t>]</a:t>
            </a:r>
            <a:endParaRPr lang="cs-CZ" sz="1000">
              <a:solidFill>
                <a:schemeClr val="accent1"/>
              </a:solidFill>
            </a:endParaRP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Industry</c:v>
                </c:pt>
              </c:strCache>
            </c:strRef>
          </c:tx>
          <c:invertIfNegative val="0"/>
          <c:val>
            <c:numRef>
              <c:f>'8.3'!$B$27:$M$27</c:f>
              <c:numCache>
                <c:formatCode>#,##0.0</c:formatCode>
                <c:ptCount val="12"/>
                <c:pt idx="0">
                  <c:v>76.492830999999981</c:v>
                </c:pt>
                <c:pt idx="1">
                  <c:v>71.620525999999998</c:v>
                </c:pt>
                <c:pt idx="2">
                  <c:v>64.482396000000008</c:v>
                </c:pt>
                <c:pt idx="3">
                  <c:v>44.432079999999999</c:v>
                </c:pt>
                <c:pt idx="4">
                  <c:v>26.591142999999995</c:v>
                </c:pt>
                <c:pt idx="5">
                  <c:v>17.507051000000001</c:v>
                </c:pt>
                <c:pt idx="6">
                  <c:v>14.780407</c:v>
                </c:pt>
                <c:pt idx="7">
                  <c:v>14.49309</c:v>
                </c:pt>
                <c:pt idx="8">
                  <c:v>18.589674000000002</c:v>
                </c:pt>
                <c:pt idx="9">
                  <c:v>36.763989000000002</c:v>
                </c:pt>
                <c:pt idx="10">
                  <c:v>55.538017000000004</c:v>
                </c:pt>
                <c:pt idx="11">
                  <c:v>70.517740000000003</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Energy</c:v>
                </c:pt>
              </c:strCache>
            </c:strRef>
          </c:tx>
          <c:invertIfNegative val="0"/>
          <c:val>
            <c:numRef>
              <c:f>'8.3'!$B$28:$M$28</c:f>
              <c:numCache>
                <c:formatCode>#,##0.0</c:formatCode>
                <c:ptCount val="12"/>
                <c:pt idx="0">
                  <c:v>0.68345999999999996</c:v>
                </c:pt>
                <c:pt idx="1">
                  <c:v>0.64122999999999997</c:v>
                </c:pt>
                <c:pt idx="2">
                  <c:v>0.56682999999999995</c:v>
                </c:pt>
                <c:pt idx="3">
                  <c:v>0.40461000000000003</c:v>
                </c:pt>
                <c:pt idx="4">
                  <c:v>0.25563999999999998</c:v>
                </c:pt>
                <c:pt idx="5">
                  <c:v>0.15446000000000001</c:v>
                </c:pt>
                <c:pt idx="6">
                  <c:v>0.13772000000000001</c:v>
                </c:pt>
                <c:pt idx="7">
                  <c:v>0.15721000000000002</c:v>
                </c:pt>
                <c:pt idx="8">
                  <c:v>0.18151</c:v>
                </c:pt>
                <c:pt idx="9">
                  <c:v>0.34310000000000002</c:v>
                </c:pt>
                <c:pt idx="10">
                  <c:v>0.48956</c:v>
                </c:pt>
                <c:pt idx="11">
                  <c:v>1.4051300000000002</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Transport</c:v>
                </c:pt>
              </c:strCache>
            </c:strRef>
          </c:tx>
          <c:invertIfNegative val="0"/>
          <c:val>
            <c:numRef>
              <c:f>'8.3'!$B$29:$M$29</c:f>
              <c:numCache>
                <c:formatCode>#,##0.0</c:formatCode>
                <c:ptCount val="12"/>
                <c:pt idx="0">
                  <c:v>9.7000000000000003E-2</c:v>
                </c:pt>
                <c:pt idx="1">
                  <c:v>9.2999999999999999E-2</c:v>
                </c:pt>
                <c:pt idx="2">
                  <c:v>8.5999999999999993E-2</c:v>
                </c:pt>
                <c:pt idx="3">
                  <c:v>6.0999999999999999E-2</c:v>
                </c:pt>
                <c:pt idx="4">
                  <c:v>5.8999999999999997E-2</c:v>
                </c:pt>
                <c:pt idx="5">
                  <c:v>3.0000000000000001E-3</c:v>
                </c:pt>
                <c:pt idx="6">
                  <c:v>3.0000000000000001E-3</c:v>
                </c:pt>
                <c:pt idx="7">
                  <c:v>3.0000000000000001E-3</c:v>
                </c:pt>
                <c:pt idx="8">
                  <c:v>7.0000000000000001E-3</c:v>
                </c:pt>
                <c:pt idx="9">
                  <c:v>4.3999999999999997E-2</c:v>
                </c:pt>
                <c:pt idx="10">
                  <c:v>7.5999999999999998E-2</c:v>
                </c:pt>
                <c:pt idx="11">
                  <c:v>0.106</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Construction</c:v>
                </c:pt>
              </c:strCache>
            </c:strRef>
          </c:tx>
          <c:invertIfNegative val="0"/>
          <c:val>
            <c:numRef>
              <c:f>'8.3'!$B$30:$M$30</c:f>
              <c:numCache>
                <c:formatCode>#,##0.0</c:formatCode>
                <c:ptCount val="12"/>
                <c:pt idx="0">
                  <c:v>0.10100000000000001</c:v>
                </c:pt>
                <c:pt idx="1">
                  <c:v>9.8000000000000004E-2</c:v>
                </c:pt>
                <c:pt idx="2">
                  <c:v>7.0999999999999994E-2</c:v>
                </c:pt>
                <c:pt idx="3">
                  <c:v>3.3000000000000002E-2</c:v>
                </c:pt>
                <c:pt idx="4">
                  <c:v>2E-3</c:v>
                </c:pt>
                <c:pt idx="5">
                  <c:v>0</c:v>
                </c:pt>
                <c:pt idx="6">
                  <c:v>0</c:v>
                </c:pt>
                <c:pt idx="7">
                  <c:v>0</c:v>
                </c:pt>
                <c:pt idx="8">
                  <c:v>0</c:v>
                </c:pt>
                <c:pt idx="9">
                  <c:v>1.7000000000000001E-2</c:v>
                </c:pt>
                <c:pt idx="10">
                  <c:v>4.2999999999999997E-2</c:v>
                </c:pt>
                <c:pt idx="11">
                  <c:v>0.10199999999999999</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Farming and forestry</c:v>
                </c:pt>
              </c:strCache>
            </c:strRef>
          </c:tx>
          <c:spPr>
            <a:solidFill>
              <a:schemeClr val="accent5"/>
            </a:solidFill>
          </c:spPr>
          <c:invertIfNegative val="0"/>
          <c:val>
            <c:numRef>
              <c:f>'8.3'!$B$31:$M$31</c:f>
              <c:numCache>
                <c:formatCode>#,##0.0</c:formatCode>
                <c:ptCount val="12"/>
                <c:pt idx="0">
                  <c:v>6.7267419999999998</c:v>
                </c:pt>
                <c:pt idx="1">
                  <c:v>6.3432919999999999</c:v>
                </c:pt>
                <c:pt idx="2">
                  <c:v>5.9891330000000007</c:v>
                </c:pt>
                <c:pt idx="3">
                  <c:v>4.3052859999999997</c:v>
                </c:pt>
                <c:pt idx="4">
                  <c:v>3.5341740000000001</c:v>
                </c:pt>
                <c:pt idx="5">
                  <c:v>2.2241109999999997</c:v>
                </c:pt>
                <c:pt idx="6">
                  <c:v>2.5284330000000002</c:v>
                </c:pt>
                <c:pt idx="7">
                  <c:v>1.5257740000000002</c:v>
                </c:pt>
                <c:pt idx="8">
                  <c:v>2.2191279999999995</c:v>
                </c:pt>
                <c:pt idx="9">
                  <c:v>4.2735249999999994</c:v>
                </c:pt>
                <c:pt idx="10">
                  <c:v>5.7288549999999994</c:v>
                </c:pt>
                <c:pt idx="11">
                  <c:v>6.471012</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Households</c:v>
                </c:pt>
              </c:strCache>
            </c:strRef>
          </c:tx>
          <c:spPr>
            <a:solidFill>
              <a:schemeClr val="accent6"/>
            </a:solidFill>
          </c:spPr>
          <c:invertIfNegative val="0"/>
          <c:val>
            <c:numRef>
              <c:f>'8.3'!$B$32:$M$32</c:f>
              <c:numCache>
                <c:formatCode>#,##0.0</c:formatCode>
                <c:ptCount val="12"/>
                <c:pt idx="0">
                  <c:v>456.18242899999996</c:v>
                </c:pt>
                <c:pt idx="1">
                  <c:v>417.4523860000001</c:v>
                </c:pt>
                <c:pt idx="2">
                  <c:v>363.32929699999988</c:v>
                </c:pt>
                <c:pt idx="3">
                  <c:v>268.95688100100006</c:v>
                </c:pt>
                <c:pt idx="4">
                  <c:v>169.26936500100001</c:v>
                </c:pt>
                <c:pt idx="5">
                  <c:v>81.225095999999994</c:v>
                </c:pt>
                <c:pt idx="6">
                  <c:v>74.026672000000005</c:v>
                </c:pt>
                <c:pt idx="7">
                  <c:v>76.782692999999995</c:v>
                </c:pt>
                <c:pt idx="8">
                  <c:v>102.11082699999999</c:v>
                </c:pt>
                <c:pt idx="9">
                  <c:v>229.60976200000007</c:v>
                </c:pt>
                <c:pt idx="10">
                  <c:v>321.89392900000007</c:v>
                </c:pt>
                <c:pt idx="11">
                  <c:v>440.54072400000001</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Retail, services, schools, health care</c:v>
                </c:pt>
              </c:strCache>
            </c:strRef>
          </c:tx>
          <c:spPr>
            <a:solidFill>
              <a:srgbClr val="F0948F"/>
            </a:solidFill>
          </c:spPr>
          <c:invertIfNegative val="0"/>
          <c:val>
            <c:numRef>
              <c:f>'8.3'!$B$33:$M$33</c:f>
              <c:numCache>
                <c:formatCode>#,##0.0</c:formatCode>
                <c:ptCount val="12"/>
                <c:pt idx="0">
                  <c:v>136.53950400000002</c:v>
                </c:pt>
                <c:pt idx="1">
                  <c:v>123.77293199999998</c:v>
                </c:pt>
                <c:pt idx="2">
                  <c:v>105.98521400000001</c:v>
                </c:pt>
                <c:pt idx="3">
                  <c:v>75.86019499999999</c:v>
                </c:pt>
                <c:pt idx="4">
                  <c:v>41.109914000000003</c:v>
                </c:pt>
                <c:pt idx="5">
                  <c:v>17.874344999999995</c:v>
                </c:pt>
                <c:pt idx="6">
                  <c:v>15.379417</c:v>
                </c:pt>
                <c:pt idx="7">
                  <c:v>17.088215000000002</c:v>
                </c:pt>
                <c:pt idx="8">
                  <c:v>24.517916</c:v>
                </c:pt>
                <c:pt idx="9">
                  <c:v>67.113810999999998</c:v>
                </c:pt>
                <c:pt idx="10">
                  <c:v>99.840719000000007</c:v>
                </c:pt>
                <c:pt idx="11">
                  <c:v>124.80523100000002</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Other</c:v>
                </c:pt>
              </c:strCache>
            </c:strRef>
          </c:tx>
          <c:spPr>
            <a:solidFill>
              <a:srgbClr val="F7C9C7"/>
            </a:solidFill>
          </c:spPr>
          <c:invertIfNegative val="0"/>
          <c:val>
            <c:numRef>
              <c:f>'8.3'!$B$34:$M$34</c:f>
              <c:numCache>
                <c:formatCode>#,##0.0</c:formatCode>
                <c:ptCount val="12"/>
                <c:pt idx="0">
                  <c:v>123.63049599999999</c:v>
                </c:pt>
                <c:pt idx="1">
                  <c:v>112.31559799999999</c:v>
                </c:pt>
                <c:pt idx="2">
                  <c:v>94.172831000000002</c:v>
                </c:pt>
                <c:pt idx="3">
                  <c:v>65.007507000000004</c:v>
                </c:pt>
                <c:pt idx="4">
                  <c:v>33.692807000000002</c:v>
                </c:pt>
                <c:pt idx="5">
                  <c:v>11.148743</c:v>
                </c:pt>
                <c:pt idx="6">
                  <c:v>8.9861050000000002</c:v>
                </c:pt>
                <c:pt idx="7">
                  <c:v>10.779916999999999</c:v>
                </c:pt>
                <c:pt idx="8">
                  <c:v>19.833136</c:v>
                </c:pt>
                <c:pt idx="9">
                  <c:v>56.181922999999998</c:v>
                </c:pt>
                <c:pt idx="10">
                  <c:v>90.265830999999991</c:v>
                </c:pt>
                <c:pt idx="11">
                  <c:v>111.56744799999998</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1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Share in CR</a:t>
            </a:r>
            <a:endParaRPr lang="cs-CZ" sz="1000">
              <a:solidFill>
                <a:schemeClr val="tx2"/>
              </a:solidFill>
            </a:endParaRPr>
          </a:p>
        </c:rich>
      </c:tx>
      <c:layout>
        <c:manualLayout>
          <c:xMode val="edge"/>
          <c:yMode val="edge"/>
          <c:x val="5.2920909316302894E-4"/>
          <c:y val="1.4981255735933544E-2"/>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'8.3'!$M$39</c:f>
              <c:strCache>
                <c:ptCount val="1"/>
                <c:pt idx="0">
                  <c:v>Installed capacity</c:v>
                </c:pt>
              </c:strCache>
            </c:strRef>
          </c:tx>
          <c:invertIfNegative val="0"/>
          <c:val>
            <c:numRef>
              <c:f>'8.3'!$N$39</c:f>
              <c:numCache>
                <c:formatCode>0.0%</c:formatCode>
                <c:ptCount val="1"/>
                <c:pt idx="0">
                  <c:v>4.9049179067424599E-2</c:v>
                </c:pt>
              </c:numCache>
            </c:numRef>
          </c:val>
          <c:extLst>
            <c:ext xmlns:c16="http://schemas.microsoft.com/office/drawing/2014/chart" uri="{C3380CC4-5D6E-409C-BE32-E72D297353CC}">
              <c16:uniqueId val="{00000000-9F11-41FA-B525-72907D9A7F76}"/>
            </c:ext>
          </c:extLst>
        </c:ser>
        <c:ser>
          <c:idx val="1"/>
          <c:order val="1"/>
          <c:tx>
            <c:strRef>
              <c:f>'8.3'!$M$40</c:f>
              <c:strCache>
                <c:ptCount val="1"/>
                <c:pt idx="0">
                  <c:v>Gross heat production</c:v>
                </c:pt>
              </c:strCache>
            </c:strRef>
          </c:tx>
          <c:invertIfNegative val="0"/>
          <c:val>
            <c:numRef>
              <c:f>'8.3'!$N$40</c:f>
              <c:numCache>
                <c:formatCode>0.0%</c:formatCode>
                <c:ptCount val="1"/>
                <c:pt idx="0">
                  <c:v>5.0094584029529696E-2</c:v>
                </c:pt>
              </c:numCache>
            </c:numRef>
          </c:val>
          <c:extLst>
            <c:ext xmlns:c16="http://schemas.microsoft.com/office/drawing/2014/chart" uri="{C3380CC4-5D6E-409C-BE32-E72D297353CC}">
              <c16:uniqueId val="{00000001-9F11-41FA-B525-72907D9A7F76}"/>
            </c:ext>
          </c:extLst>
        </c:ser>
        <c:ser>
          <c:idx val="2"/>
          <c:order val="2"/>
          <c:tx>
            <c:strRef>
              <c:f>'8.3'!$M$41</c:f>
              <c:strCache>
                <c:ptCount val="1"/>
                <c:pt idx="0">
                  <c:v>Heat supply</c:v>
                </c:pt>
              </c:strCache>
            </c:strRef>
          </c:tx>
          <c:invertIfNegative val="0"/>
          <c:val>
            <c:numRef>
              <c:f>'8.3'!$N$41</c:f>
              <c:numCache>
                <c:formatCode>0.0%</c:formatCode>
                <c:ptCount val="1"/>
                <c:pt idx="0">
                  <c:v>6.2618784212065196E-2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0"/>
          <c:y val="0.74158985332524896"/>
          <c:w val="0.57249916954498214"/>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en-US" sz="1000">
                <a:solidFill>
                  <a:srgbClr val="233060"/>
                </a:solidFill>
                <a:latin typeface="Arial" panose="020B0604020202020204" pitchFamily="34" charset="0"/>
                <a:cs typeface="Arial" panose="020B0604020202020204" pitchFamily="34" charset="0"/>
              </a:rPr>
              <a:t>Heat supply by fuel [</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Biomass</c:v>
                </c:pt>
              </c:strCache>
            </c:strRef>
          </c:tx>
          <c:spPr>
            <a:solidFill>
              <a:srgbClr val="23315F"/>
            </a:solidFill>
          </c:spPr>
          <c:invertIfNegative val="0"/>
          <c:val>
            <c:numRef>
              <c:f>'8.3'!$B$10:$M$10</c:f>
              <c:numCache>
                <c:formatCode>#,##0.0</c:formatCode>
                <c:ptCount val="12"/>
                <c:pt idx="0">
                  <c:v>70.02573000000001</c:v>
                </c:pt>
                <c:pt idx="1">
                  <c:v>46.989460000000001</c:v>
                </c:pt>
                <c:pt idx="2">
                  <c:v>64.000720000000001</c:v>
                </c:pt>
                <c:pt idx="3">
                  <c:v>47.463050000000003</c:v>
                </c:pt>
                <c:pt idx="4">
                  <c:v>31.130939999999999</c:v>
                </c:pt>
                <c:pt idx="5">
                  <c:v>19.08343</c:v>
                </c:pt>
                <c:pt idx="6">
                  <c:v>16.883140000000001</c:v>
                </c:pt>
                <c:pt idx="7">
                  <c:v>14.905460000000001</c:v>
                </c:pt>
                <c:pt idx="8">
                  <c:v>20.69171</c:v>
                </c:pt>
                <c:pt idx="9">
                  <c:v>39.239019999999996</c:v>
                </c:pt>
                <c:pt idx="10">
                  <c:v>52.18817</c:v>
                </c:pt>
                <c:pt idx="11">
                  <c:v>64.984309999999994</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Biogas</c:v>
                </c:pt>
              </c:strCache>
            </c:strRef>
          </c:tx>
          <c:spPr>
            <a:solidFill>
              <a:srgbClr val="5A6588"/>
            </a:solidFill>
          </c:spPr>
          <c:invertIfNegative val="0"/>
          <c:val>
            <c:numRef>
              <c:f>'8.3'!$B$11:$M$11</c:f>
              <c:numCache>
                <c:formatCode>#,##0.0</c:formatCode>
                <c:ptCount val="12"/>
                <c:pt idx="0">
                  <c:v>9.3200840000000014</c:v>
                </c:pt>
                <c:pt idx="1">
                  <c:v>7.9042159999999999</c:v>
                </c:pt>
                <c:pt idx="2">
                  <c:v>7.5116029999999991</c:v>
                </c:pt>
                <c:pt idx="3">
                  <c:v>6.4109539999999994</c:v>
                </c:pt>
                <c:pt idx="4">
                  <c:v>5.9242730000000003</c:v>
                </c:pt>
                <c:pt idx="5">
                  <c:v>3.6302240000000001</c:v>
                </c:pt>
                <c:pt idx="6">
                  <c:v>3.6251250000000006</c:v>
                </c:pt>
                <c:pt idx="7">
                  <c:v>4.5035639999999999</c:v>
                </c:pt>
                <c:pt idx="8">
                  <c:v>5.1390139999999995</c:v>
                </c:pt>
                <c:pt idx="9">
                  <c:v>6.9074999999999998</c:v>
                </c:pt>
                <c:pt idx="10">
                  <c:v>7.4663330000000006</c:v>
                </c:pt>
                <c:pt idx="11">
                  <c:v>8.8167019999999994</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Hard coal</c:v>
                </c:pt>
              </c:strCache>
            </c:strRef>
          </c:tx>
          <c:spPr>
            <a:solidFill>
              <a:srgbClr val="9198B0"/>
            </a:solidFill>
          </c:spPr>
          <c:invertIfNegative val="0"/>
          <c:val>
            <c:numRef>
              <c:f>'8.3'!$B$12:$M$12</c:f>
              <c:numCache>
                <c:formatCode>#,##0.0</c:formatCode>
                <c:ptCount val="12"/>
                <c:pt idx="0">
                  <c:v>0</c:v>
                </c:pt>
                <c:pt idx="1">
                  <c:v>0.93752000000000002</c:v>
                </c:pt>
                <c:pt idx="2">
                  <c:v>0</c:v>
                </c:pt>
                <c:pt idx="3">
                  <c:v>0</c:v>
                </c:pt>
                <c:pt idx="4">
                  <c:v>0</c:v>
                </c:pt>
                <c:pt idx="5">
                  <c:v>0</c:v>
                </c:pt>
                <c:pt idx="6">
                  <c:v>0</c:v>
                </c:pt>
                <c:pt idx="7">
                  <c:v>0</c:v>
                </c:pt>
                <c:pt idx="8">
                  <c:v>0</c:v>
                </c:pt>
                <c:pt idx="9">
                  <c:v>0</c:v>
                </c:pt>
                <c:pt idx="10">
                  <c:v>0</c:v>
                </c:pt>
                <c:pt idx="11">
                  <c:v>1.6190000000000003E-2</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Electrical energy</c:v>
                </c:pt>
              </c:strCache>
            </c:strRef>
          </c:tx>
          <c:spPr>
            <a:solidFill>
              <a:srgbClr val="C8CBD7"/>
            </a:solidFill>
          </c:spPr>
          <c:invertIfNegative val="0"/>
          <c:val>
            <c:numRef>
              <c:f>'8.3'!$B$13:$M$13</c:f>
              <c:numCache>
                <c:formatCode>#,##0.0</c:formatCode>
                <c:ptCount val="12"/>
                <c:pt idx="0">
                  <c:v>2.5999999999999999E-2</c:v>
                </c:pt>
                <c:pt idx="1">
                  <c:v>0.01</c:v>
                </c:pt>
                <c:pt idx="2">
                  <c:v>8.7999999999999995E-2</c:v>
                </c:pt>
                <c:pt idx="3">
                  <c:v>0.16900000000000001</c:v>
                </c:pt>
                <c:pt idx="4">
                  <c:v>0.189</c:v>
                </c:pt>
                <c:pt idx="5">
                  <c:v>0.51700000000000002</c:v>
                </c:pt>
                <c:pt idx="6">
                  <c:v>0.443</c:v>
                </c:pt>
                <c:pt idx="7">
                  <c:v>0.46400000000000002</c:v>
                </c:pt>
                <c:pt idx="8">
                  <c:v>0.433</c:v>
                </c:pt>
                <c:pt idx="9">
                  <c:v>0.39</c:v>
                </c:pt>
                <c:pt idx="10">
                  <c:v>0.43</c:v>
                </c:pt>
                <c:pt idx="11">
                  <c:v>0.40500000000000003</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Ambient energy (heat pump)</c:v>
                </c:pt>
              </c:strCache>
            </c:strRef>
          </c:tx>
          <c:spPr>
            <a:solidFill>
              <a:srgbClr val="E02C1F"/>
            </a:solidFill>
          </c:spPr>
          <c:invertIfNegative val="0"/>
          <c:val>
            <c:numRef>
              <c:f>'8.3'!$B$14:$M$14</c:f>
              <c:numCache>
                <c:formatCode>#,##0.0</c:formatCode>
                <c:ptCount val="12"/>
                <c:pt idx="0">
                  <c:v>0.104</c:v>
                </c:pt>
                <c:pt idx="1">
                  <c:v>8.4000000000000005E-2</c:v>
                </c:pt>
                <c:pt idx="2">
                  <c:v>8.5999999999999993E-2</c:v>
                </c:pt>
                <c:pt idx="3">
                  <c:v>6.6000000000000003E-2</c:v>
                </c:pt>
                <c:pt idx="4">
                  <c:v>4.7E-2</c:v>
                </c:pt>
                <c:pt idx="5">
                  <c:v>1.4E-2</c:v>
                </c:pt>
                <c:pt idx="6">
                  <c:v>1.4E-2</c:v>
                </c:pt>
                <c:pt idx="7">
                  <c:v>1.7999999999999999E-2</c:v>
                </c:pt>
                <c:pt idx="8">
                  <c:v>2.8000000000000001E-2</c:v>
                </c:pt>
                <c:pt idx="9">
                  <c:v>6.0999999999999999E-2</c:v>
                </c:pt>
                <c:pt idx="10">
                  <c:v>0.08</c:v>
                </c:pt>
                <c:pt idx="11">
                  <c:v>0.11</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Solar energy (solar panel)</c:v>
                </c:pt>
              </c:strCache>
            </c:strRef>
          </c:tx>
          <c:spPr>
            <a:solidFill>
              <a:srgbClr val="E86158"/>
            </a:solidFill>
          </c:spPr>
          <c:invertIfNegative val="0"/>
          <c:val>
            <c:numRef>
              <c:f>'8.3'!$B$15:$M$15</c:f>
              <c:numCache>
                <c:formatCode>#,##0.0</c:formatCode>
                <c:ptCount val="12"/>
                <c:pt idx="0">
                  <c:v>4.0000000000000001E-3</c:v>
                </c:pt>
                <c:pt idx="1">
                  <c:v>6.0000000000000001E-3</c:v>
                </c:pt>
                <c:pt idx="2">
                  <c:v>1.2999999999999999E-2</c:v>
                </c:pt>
                <c:pt idx="3">
                  <c:v>1.2E-2</c:v>
                </c:pt>
                <c:pt idx="4">
                  <c:v>1.6E-2</c:v>
                </c:pt>
                <c:pt idx="5">
                  <c:v>3.3000000000000002E-2</c:v>
                </c:pt>
                <c:pt idx="6">
                  <c:v>2.8000000000000001E-2</c:v>
                </c:pt>
                <c:pt idx="7">
                  <c:v>0.02</c:v>
                </c:pt>
                <c:pt idx="8">
                  <c:v>0.02</c:v>
                </c:pt>
                <c:pt idx="9">
                  <c:v>1.7999999999999999E-2</c:v>
                </c:pt>
                <c:pt idx="10">
                  <c:v>6.0000000000000001E-3</c:v>
                </c:pt>
                <c:pt idx="11">
                  <c:v>3.0000000000000001E-3</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Brown coal</c:v>
                </c:pt>
              </c:strCache>
            </c:strRef>
          </c:tx>
          <c:spPr>
            <a:solidFill>
              <a:srgbClr val="F0948F"/>
            </a:solidFill>
          </c:spPr>
          <c:invertIfNegative val="0"/>
          <c:val>
            <c:numRef>
              <c:f>'8.3'!$B$16:$M$16</c:f>
              <c:numCache>
                <c:formatCode>#,##0.0</c:formatCode>
                <c:ptCount val="12"/>
                <c:pt idx="0">
                  <c:v>6.4313100000000007</c:v>
                </c:pt>
                <c:pt idx="1">
                  <c:v>23.41329</c:v>
                </c:pt>
                <c:pt idx="2">
                  <c:v>0.34599999999999997</c:v>
                </c:pt>
                <c:pt idx="3">
                  <c:v>0.25700000000000001</c:v>
                </c:pt>
                <c:pt idx="4">
                  <c:v>0.22</c:v>
                </c:pt>
                <c:pt idx="5">
                  <c:v>0.16600000000000001</c:v>
                </c:pt>
                <c:pt idx="6">
                  <c:v>0.153</c:v>
                </c:pt>
                <c:pt idx="7">
                  <c:v>0.154</c:v>
                </c:pt>
                <c:pt idx="8">
                  <c:v>0.17</c:v>
                </c:pt>
                <c:pt idx="9">
                  <c:v>0.22600000000000001</c:v>
                </c:pt>
                <c:pt idx="10">
                  <c:v>4.8582299999999998</c:v>
                </c:pt>
                <c:pt idx="11">
                  <c:v>6.6680699999999993</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Nuclear fuel</c:v>
                </c:pt>
              </c:strCache>
            </c:strRef>
          </c:tx>
          <c:spPr>
            <a:solidFill>
              <a:srgbClr val="F7C9C7"/>
            </a:solidFill>
          </c:spPr>
          <c:invertIfNegative val="0"/>
          <c:val>
            <c:numRef>
              <c:f>'8.3'!$B$17:$M$17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Coke</c:v>
                </c:pt>
              </c:strCache>
            </c:strRef>
          </c:tx>
          <c:spPr>
            <a:solidFill>
              <a:srgbClr val="262626"/>
            </a:solidFill>
          </c:spPr>
          <c:invertIfNegative val="0"/>
          <c:val>
            <c:numRef>
              <c:f>'8.3'!$B$18:$M$18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Waste heat</c:v>
                </c:pt>
              </c:strCache>
            </c:strRef>
          </c:tx>
          <c:spPr>
            <a:solidFill>
              <a:srgbClr val="646363"/>
            </a:solidFill>
          </c:spPr>
          <c:invertIfNegative val="0"/>
          <c:val>
            <c:numRef>
              <c:f>'8.3'!$B$19:$M$19</c:f>
              <c:numCache>
                <c:formatCode>#,##0.0</c:formatCode>
                <c:ptCount val="12"/>
                <c:pt idx="0">
                  <c:v>9.8811599999999995</c:v>
                </c:pt>
                <c:pt idx="1">
                  <c:v>8.7366900000000012</c:v>
                </c:pt>
                <c:pt idx="2">
                  <c:v>8.7337099999999985</c:v>
                </c:pt>
                <c:pt idx="3">
                  <c:v>8.03017</c:v>
                </c:pt>
                <c:pt idx="4">
                  <c:v>5.7070300000000005</c:v>
                </c:pt>
                <c:pt idx="5">
                  <c:v>1.79633</c:v>
                </c:pt>
                <c:pt idx="6">
                  <c:v>1.7469100000000002</c:v>
                </c:pt>
                <c:pt idx="7">
                  <c:v>1.8672500000000001</c:v>
                </c:pt>
                <c:pt idx="8">
                  <c:v>2.6571799999999999</c:v>
                </c:pt>
                <c:pt idx="9">
                  <c:v>6.84694</c:v>
                </c:pt>
                <c:pt idx="10">
                  <c:v>8.7351200000000002</c:v>
                </c:pt>
                <c:pt idx="11">
                  <c:v>10.25206</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Other liquid fuels</c:v>
                </c:pt>
              </c:strCache>
            </c:strRef>
          </c:tx>
          <c:spPr>
            <a:solidFill>
              <a:srgbClr val="9D9D9C"/>
            </a:solidFill>
          </c:spPr>
          <c:invertIfNegative val="0"/>
          <c:val>
            <c:numRef>
              <c:f>'8.3'!$B$20:$M$20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Other solid fuels</c:v>
                </c:pt>
              </c:strCache>
            </c:strRef>
          </c:tx>
          <c:spPr>
            <a:solidFill>
              <a:srgbClr val="D0D0D0"/>
            </a:solidFill>
          </c:spPr>
          <c:invertIfNegative val="0"/>
          <c:val>
            <c:numRef>
              <c:f>'8.3'!$B$21:$M$21</c:f>
              <c:numCache>
                <c:formatCode>#,##0.0</c:formatCode>
                <c:ptCount val="12"/>
                <c:pt idx="0">
                  <c:v>98.25</c:v>
                </c:pt>
                <c:pt idx="1">
                  <c:v>71.471000000000004</c:v>
                </c:pt>
                <c:pt idx="2">
                  <c:v>57.718000000000004</c:v>
                </c:pt>
                <c:pt idx="3">
                  <c:v>98.066999999999993</c:v>
                </c:pt>
                <c:pt idx="4">
                  <c:v>142.47800000000001</c:v>
                </c:pt>
                <c:pt idx="5">
                  <c:v>98.393000000000001</c:v>
                </c:pt>
                <c:pt idx="6">
                  <c:v>92.536000000000001</c:v>
                </c:pt>
                <c:pt idx="7">
                  <c:v>96.852000000000004</c:v>
                </c:pt>
                <c:pt idx="8">
                  <c:v>103.74</c:v>
                </c:pt>
                <c:pt idx="9">
                  <c:v>62.564050000000002</c:v>
                </c:pt>
                <c:pt idx="10">
                  <c:v>102.2908</c:v>
                </c:pt>
                <c:pt idx="11">
                  <c:v>32.808999999999997</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Other gases</c:v>
                </c:pt>
              </c:strCache>
            </c:strRef>
          </c:tx>
          <c:spPr>
            <a:pattFill prst="ltUpDiag">
              <a:fgClr>
                <a:srgbClr val="23315F"/>
              </a:fgClr>
              <a:bgClr>
                <a:sysClr val="window" lastClr="FFFFFF"/>
              </a:bgClr>
            </a:pattFill>
          </c:spPr>
          <c:invertIfNegative val="0"/>
          <c:val>
            <c:numRef>
              <c:f>'8.3'!$B$22:$M$22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Other</c:v>
                </c:pt>
              </c:strCache>
            </c:strRef>
          </c:tx>
          <c:spPr>
            <a:pattFill prst="ltUpDiag">
              <a:fgClr>
                <a:srgbClr val="E02C1F"/>
              </a:fgClr>
              <a:bgClr>
                <a:sysClr val="window" lastClr="FFFFFF"/>
              </a:bgClr>
            </a:pattFill>
          </c:spPr>
          <c:invertIfNegative val="0"/>
          <c:val>
            <c:numRef>
              <c:f>'8.3'!$B$23:$M$23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Fuel oils</c:v>
                </c:pt>
              </c:strCache>
            </c:strRef>
          </c:tx>
          <c:spPr>
            <a:pattFill prst="ltUpDiag">
              <a:fgClr>
                <a:srgbClr val="5A6588"/>
              </a:fgClr>
              <a:bgClr>
                <a:sysClr val="window" lastClr="FFFFFF"/>
              </a:bgClr>
            </a:pattFill>
          </c:spPr>
          <c:invertIfNegative val="0"/>
          <c:val>
            <c:numRef>
              <c:f>'8.3'!$B$24:$M$24</c:f>
              <c:numCache>
                <c:formatCode>#,##0.0</c:formatCode>
                <c:ptCount val="12"/>
                <c:pt idx="0">
                  <c:v>2.3306999999999998E-2</c:v>
                </c:pt>
                <c:pt idx="1">
                  <c:v>2.0917000000000002E-2</c:v>
                </c:pt>
                <c:pt idx="2">
                  <c:v>1.7748999999999997E-2</c:v>
                </c:pt>
                <c:pt idx="3">
                  <c:v>8.4259999999999995E-3</c:v>
                </c:pt>
                <c:pt idx="4">
                  <c:v>7.1699999999999997E-4</c:v>
                </c:pt>
                <c:pt idx="5">
                  <c:v>5.4380000000000001E-3</c:v>
                </c:pt>
                <c:pt idx="6">
                  <c:v>0.25573099999999999</c:v>
                </c:pt>
                <c:pt idx="7">
                  <c:v>3.1922320000000002</c:v>
                </c:pt>
                <c:pt idx="8">
                  <c:v>0</c:v>
                </c:pt>
                <c:pt idx="9">
                  <c:v>0.69064000000000003</c:v>
                </c:pt>
                <c:pt idx="10">
                  <c:v>0</c:v>
                </c:pt>
                <c:pt idx="11">
                  <c:v>0</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Natural gas</c:v>
                </c:pt>
              </c:strCache>
            </c:strRef>
          </c:tx>
          <c:spPr>
            <a:pattFill prst="ltUpDiag">
              <a:fgClr>
                <a:srgbClr val="E86158"/>
              </a:fgClr>
              <a:bgClr>
                <a:sysClr val="window" lastClr="FFFFFF"/>
              </a:bgClr>
            </a:pattFill>
          </c:spPr>
          <c:invertIfNegative val="0"/>
          <c:val>
            <c:numRef>
              <c:f>'8.3'!$B$25:$M$25</c:f>
              <c:numCache>
                <c:formatCode>#,##0.0</c:formatCode>
                <c:ptCount val="12"/>
                <c:pt idx="0">
                  <c:v>656.88712600000019</c:v>
                </c:pt>
                <c:pt idx="1">
                  <c:v>617.14923599999997</c:v>
                </c:pt>
                <c:pt idx="2">
                  <c:v>537.33806299999992</c:v>
                </c:pt>
                <c:pt idx="3">
                  <c:v>348.74373700100011</c:v>
                </c:pt>
                <c:pt idx="4">
                  <c:v>153.64684000100004</c:v>
                </c:pt>
                <c:pt idx="5">
                  <c:v>63.569814000000008</c:v>
                </c:pt>
                <c:pt idx="6">
                  <c:v>54.852132999999995</c:v>
                </c:pt>
                <c:pt idx="7">
                  <c:v>56.171715999999996</c:v>
                </c:pt>
                <c:pt idx="8">
                  <c:v>92.145148000000034</c:v>
                </c:pt>
                <c:pt idx="9">
                  <c:v>321.34505000000007</c:v>
                </c:pt>
                <c:pt idx="10">
                  <c:v>452.83058700000009</c:v>
                </c:pt>
                <c:pt idx="11">
                  <c:v>683.5453110000002</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75"/>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'8.3'!$U$27:$U$34</c:f>
              <c:numCache>
                <c:formatCode>#,##0.0</c:formatCode>
                <c:ptCount val="8"/>
              </c:numCache>
            </c:numRef>
          </c:cat>
          <c:val>
            <c:numRef>
              <c:f>'8.3'!$P$27:$P$34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u="none" strike="noStrike" baseline="0">
                <a:solidFill>
                  <a:schemeClr val="accent1"/>
                </a:solidFill>
                <a:effectLst/>
              </a:rPr>
              <a:t>Heat consumption by national economy sector [</a:t>
            </a:r>
            <a:r>
              <a:rPr lang="cs-CZ" sz="1000">
                <a:solidFill>
                  <a:schemeClr val="accent1"/>
                </a:solidFill>
              </a:rPr>
              <a:t>TJ</a:t>
            </a:r>
            <a:r>
              <a:rPr lang="en-US" sz="1000">
                <a:solidFill>
                  <a:schemeClr val="accent1"/>
                </a:solidFill>
              </a:rPr>
              <a:t>]</a:t>
            </a:r>
            <a:endParaRPr lang="cs-CZ" sz="1000">
              <a:solidFill>
                <a:schemeClr val="accent1"/>
              </a:solidFill>
            </a:endParaRP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Industry</c:v>
                </c:pt>
              </c:strCache>
            </c:strRef>
          </c:tx>
          <c:invertIfNegative val="0"/>
          <c:val>
            <c:numRef>
              <c:f>'8.4'!$B$27:$M$27</c:f>
              <c:numCache>
                <c:formatCode>#,##0.0</c:formatCode>
                <c:ptCount val="12"/>
                <c:pt idx="0">
                  <c:v>24.786947000000001</c:v>
                </c:pt>
                <c:pt idx="1">
                  <c:v>24.538450999999998</c:v>
                </c:pt>
                <c:pt idx="2">
                  <c:v>21.779038</c:v>
                </c:pt>
                <c:pt idx="3">
                  <c:v>17.376982999999999</c:v>
                </c:pt>
                <c:pt idx="4">
                  <c:v>12.756066000000001</c:v>
                </c:pt>
                <c:pt idx="5">
                  <c:v>7.0489550000000003</c:v>
                </c:pt>
                <c:pt idx="6">
                  <c:v>6.2026829999999995</c:v>
                </c:pt>
                <c:pt idx="7">
                  <c:v>5.0419259999999992</c:v>
                </c:pt>
                <c:pt idx="8">
                  <c:v>8.3881259999999997</c:v>
                </c:pt>
                <c:pt idx="9">
                  <c:v>15.989381999999999</c:v>
                </c:pt>
                <c:pt idx="10">
                  <c:v>20.961677999999999</c:v>
                </c:pt>
                <c:pt idx="11">
                  <c:v>21.710561000000002</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Energy</c:v>
                </c:pt>
              </c:strCache>
            </c:strRef>
          </c:tx>
          <c:invertIfNegative val="0"/>
          <c:val>
            <c:numRef>
              <c:f>'8.4'!$B$28:$M$28</c:f>
              <c:numCache>
                <c:formatCode>#,##0.0</c:formatCode>
                <c:ptCount val="12"/>
                <c:pt idx="0">
                  <c:v>15.33361</c:v>
                </c:pt>
                <c:pt idx="1">
                  <c:v>17.180949999999999</c:v>
                </c:pt>
                <c:pt idx="2">
                  <c:v>17.0748</c:v>
                </c:pt>
                <c:pt idx="3">
                  <c:v>12.268840000000001</c:v>
                </c:pt>
                <c:pt idx="4">
                  <c:v>9.2323699999999995</c:v>
                </c:pt>
                <c:pt idx="5">
                  <c:v>3.7733499999999998</c:v>
                </c:pt>
                <c:pt idx="6">
                  <c:v>2.4326500000000002</c:v>
                </c:pt>
                <c:pt idx="7">
                  <c:v>2.6949099999999997</c:v>
                </c:pt>
                <c:pt idx="8">
                  <c:v>5.5291100000000002</c:v>
                </c:pt>
                <c:pt idx="9">
                  <c:v>8.8407599999999995</c:v>
                </c:pt>
                <c:pt idx="10">
                  <c:v>11.419500000000001</c:v>
                </c:pt>
                <c:pt idx="11">
                  <c:v>13.458</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Transport</c:v>
                </c:pt>
              </c:strCache>
            </c:strRef>
          </c:tx>
          <c:invertIfNegative val="0"/>
          <c:val>
            <c:numRef>
              <c:f>'8.4'!$B$29:$M$29</c:f>
              <c:numCache>
                <c:formatCode>#,##0.0</c:formatCode>
                <c:ptCount val="12"/>
                <c:pt idx="0">
                  <c:v>1.857415</c:v>
                </c:pt>
                <c:pt idx="1">
                  <c:v>1.7632260000000002</c:v>
                </c:pt>
                <c:pt idx="2">
                  <c:v>1.420776</c:v>
                </c:pt>
                <c:pt idx="3">
                  <c:v>1.141993</c:v>
                </c:pt>
                <c:pt idx="4">
                  <c:v>0.80480999999999991</c:v>
                </c:pt>
                <c:pt idx="5">
                  <c:v>0.30580099999999999</c:v>
                </c:pt>
                <c:pt idx="6">
                  <c:v>0.30782300000000001</c:v>
                </c:pt>
                <c:pt idx="7">
                  <c:v>0.40411999999999998</c:v>
                </c:pt>
                <c:pt idx="8">
                  <c:v>0.66445899999999991</c:v>
                </c:pt>
                <c:pt idx="9">
                  <c:v>1.425416</c:v>
                </c:pt>
                <c:pt idx="10">
                  <c:v>1.9437200000000003</c:v>
                </c:pt>
                <c:pt idx="11">
                  <c:v>2.2208999999999999</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Construction</c:v>
                </c:pt>
              </c:strCache>
            </c:strRef>
          </c:tx>
          <c:invertIfNegative val="0"/>
          <c:val>
            <c:numRef>
              <c:f>'8.4'!$B$30:$M$30</c:f>
              <c:numCache>
                <c:formatCode>#,##0.0</c:formatCode>
                <c:ptCount val="12"/>
                <c:pt idx="0">
                  <c:v>2.0698099999999999</c:v>
                </c:pt>
                <c:pt idx="1">
                  <c:v>2.080857</c:v>
                </c:pt>
                <c:pt idx="2">
                  <c:v>1.7264740000000001</c:v>
                </c:pt>
                <c:pt idx="3">
                  <c:v>1.357478</c:v>
                </c:pt>
                <c:pt idx="4">
                  <c:v>0.92364999999999997</c:v>
                </c:pt>
                <c:pt idx="5">
                  <c:v>0.24723200000000001</c:v>
                </c:pt>
                <c:pt idx="6">
                  <c:v>0.20546199999999998</c:v>
                </c:pt>
                <c:pt idx="7">
                  <c:v>0.277034</c:v>
                </c:pt>
                <c:pt idx="8">
                  <c:v>0.481402</c:v>
                </c:pt>
                <c:pt idx="9">
                  <c:v>1.259423</c:v>
                </c:pt>
                <c:pt idx="10">
                  <c:v>1.7895669999999999</c:v>
                </c:pt>
                <c:pt idx="11">
                  <c:v>1.9998340000000001</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Farming and forestry</c:v>
                </c:pt>
              </c:strCache>
            </c:strRef>
          </c:tx>
          <c:invertIfNegative val="0"/>
          <c:val>
            <c:numRef>
              <c:f>'8.4'!$B$31:$M$31</c:f>
              <c:numCache>
                <c:formatCode>#,##0.0</c:formatCode>
                <c:ptCount val="12"/>
                <c:pt idx="0">
                  <c:v>0.99</c:v>
                </c:pt>
                <c:pt idx="1">
                  <c:v>0.82869999999999999</c:v>
                </c:pt>
                <c:pt idx="2">
                  <c:v>0.84295000000000009</c:v>
                </c:pt>
                <c:pt idx="3">
                  <c:v>0.62790000000000001</c:v>
                </c:pt>
                <c:pt idx="4">
                  <c:v>0.34364999999999996</c:v>
                </c:pt>
                <c:pt idx="5">
                  <c:v>0.20827999999999999</c:v>
                </c:pt>
                <c:pt idx="6">
                  <c:v>0.14232</c:v>
                </c:pt>
                <c:pt idx="7">
                  <c:v>0.21098</c:v>
                </c:pt>
                <c:pt idx="8">
                  <c:v>0.47960000000000003</c:v>
                </c:pt>
                <c:pt idx="9">
                  <c:v>0.42275999999999997</c:v>
                </c:pt>
                <c:pt idx="10">
                  <c:v>0.68108000000000002</c:v>
                </c:pt>
                <c:pt idx="11">
                  <c:v>0.78886999999999996</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Households</c:v>
                </c:pt>
              </c:strCache>
            </c:strRef>
          </c:tx>
          <c:spPr>
            <a:solidFill>
              <a:schemeClr val="accent6"/>
            </a:solidFill>
          </c:spPr>
          <c:invertIfNegative val="0"/>
          <c:val>
            <c:numRef>
              <c:f>'8.4'!$B$32:$M$32</c:f>
              <c:numCache>
                <c:formatCode>#,##0.0</c:formatCode>
                <c:ptCount val="12"/>
                <c:pt idx="0">
                  <c:v>243.11540800000003</c:v>
                </c:pt>
                <c:pt idx="1">
                  <c:v>223.10530500000004</c:v>
                </c:pt>
                <c:pt idx="2">
                  <c:v>198.81446199999996</c:v>
                </c:pt>
                <c:pt idx="3">
                  <c:v>162.21068700000001</c:v>
                </c:pt>
                <c:pt idx="4">
                  <c:v>120.10367499999998</c:v>
                </c:pt>
                <c:pt idx="5">
                  <c:v>46.194292999999995</c:v>
                </c:pt>
                <c:pt idx="6">
                  <c:v>43.008901999999992</c:v>
                </c:pt>
                <c:pt idx="7">
                  <c:v>48.814064999999999</c:v>
                </c:pt>
                <c:pt idx="8">
                  <c:v>80.592430999999991</c:v>
                </c:pt>
                <c:pt idx="9">
                  <c:v>147.50673600000002</c:v>
                </c:pt>
                <c:pt idx="10">
                  <c:v>193.74573500000002</c:v>
                </c:pt>
                <c:pt idx="11">
                  <c:v>233.578622</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Retail, services, schools, health care</c:v>
                </c:pt>
              </c:strCache>
            </c:strRef>
          </c:tx>
          <c:spPr>
            <a:solidFill>
              <a:srgbClr val="F0948F"/>
            </a:solidFill>
          </c:spPr>
          <c:invertIfNegative val="0"/>
          <c:val>
            <c:numRef>
              <c:f>'8.4'!$B$33:$M$33</c:f>
              <c:numCache>
                <c:formatCode>#,##0.0</c:formatCode>
                <c:ptCount val="12"/>
                <c:pt idx="0">
                  <c:v>98.815003000000019</c:v>
                </c:pt>
                <c:pt idx="1">
                  <c:v>93.819018999999997</c:v>
                </c:pt>
                <c:pt idx="2">
                  <c:v>78.357678000000007</c:v>
                </c:pt>
                <c:pt idx="3">
                  <c:v>60.722519000000013</c:v>
                </c:pt>
                <c:pt idx="4">
                  <c:v>44.627932000000001</c:v>
                </c:pt>
                <c:pt idx="5">
                  <c:v>17.653181</c:v>
                </c:pt>
                <c:pt idx="6">
                  <c:v>15.588937999999999</c:v>
                </c:pt>
                <c:pt idx="7">
                  <c:v>19.964110999999999</c:v>
                </c:pt>
                <c:pt idx="8">
                  <c:v>31.873611</c:v>
                </c:pt>
                <c:pt idx="9">
                  <c:v>64.981031000000002</c:v>
                </c:pt>
                <c:pt idx="10">
                  <c:v>91.445307999999983</c:v>
                </c:pt>
                <c:pt idx="11">
                  <c:v>106.89448299999999</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Other</c:v>
                </c:pt>
              </c:strCache>
            </c:strRef>
          </c:tx>
          <c:spPr>
            <a:solidFill>
              <a:srgbClr val="F7C9C7"/>
            </a:solidFill>
          </c:spPr>
          <c:invertIfNegative val="0"/>
          <c:val>
            <c:numRef>
              <c:f>'8.4'!$B$34:$M$34</c:f>
              <c:numCache>
                <c:formatCode>#,##0.0</c:formatCode>
                <c:ptCount val="12"/>
                <c:pt idx="0">
                  <c:v>21.603839999999998</c:v>
                </c:pt>
                <c:pt idx="1">
                  <c:v>20.484527999999997</c:v>
                </c:pt>
                <c:pt idx="2">
                  <c:v>17.514334999999999</c:v>
                </c:pt>
                <c:pt idx="3">
                  <c:v>13.944981</c:v>
                </c:pt>
                <c:pt idx="4">
                  <c:v>9.7812450000000002</c:v>
                </c:pt>
                <c:pt idx="5">
                  <c:v>3.4140419999999998</c:v>
                </c:pt>
                <c:pt idx="6">
                  <c:v>2.9713000000000003</c:v>
                </c:pt>
                <c:pt idx="7">
                  <c:v>3.9353500000000001</c:v>
                </c:pt>
                <c:pt idx="8">
                  <c:v>6.1476670000000002</c:v>
                </c:pt>
                <c:pt idx="9">
                  <c:v>13.612855999999997</c:v>
                </c:pt>
                <c:pt idx="10">
                  <c:v>18.442685999999998</c:v>
                </c:pt>
                <c:pt idx="11">
                  <c:v>21.902343999999999</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75"/>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Share in CR</a:t>
            </a:r>
            <a:endParaRPr lang="cs-CZ" sz="1000">
              <a:solidFill>
                <a:schemeClr val="accent1"/>
              </a:solidFill>
            </a:endParaRPr>
          </a:p>
        </c:rich>
      </c:tx>
      <c:layout>
        <c:manualLayout>
          <c:xMode val="edge"/>
          <c:yMode val="edge"/>
          <c:x val="5.2920909316302894E-4"/>
          <c:y val="7.4740335724244878E-5"/>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'8.4'!$M$39</c:f>
              <c:strCache>
                <c:ptCount val="1"/>
                <c:pt idx="0">
                  <c:v>Installed capacity</c:v>
                </c:pt>
              </c:strCache>
            </c:strRef>
          </c:tx>
          <c:invertIfNegative val="0"/>
          <c:val>
            <c:numRef>
              <c:f>'8.4'!$N$39</c:f>
              <c:numCache>
                <c:formatCode>0.0%</c:formatCode>
                <c:ptCount val="1"/>
                <c:pt idx="0">
                  <c:v>7.2592778872754851E-2</c:v>
                </c:pt>
              </c:numCache>
            </c:numRef>
          </c:val>
          <c:extLst>
            <c:ext xmlns:c16="http://schemas.microsoft.com/office/drawing/2014/chart" uri="{C3380CC4-5D6E-409C-BE32-E72D297353CC}">
              <c16:uniqueId val="{00000000-8CE4-42CD-925A-5E49B358BA46}"/>
            </c:ext>
          </c:extLst>
        </c:ser>
        <c:ser>
          <c:idx val="1"/>
          <c:order val="1"/>
          <c:tx>
            <c:strRef>
              <c:f>'8.4'!$M$40</c:f>
              <c:strCache>
                <c:ptCount val="1"/>
                <c:pt idx="0">
                  <c:v>Gross heat production</c:v>
                </c:pt>
              </c:strCache>
            </c:strRef>
          </c:tx>
          <c:invertIfNegative val="0"/>
          <c:val>
            <c:numRef>
              <c:f>'8.4'!$N$40</c:f>
              <c:numCache>
                <c:formatCode>0.0%</c:formatCode>
                <c:ptCount val="1"/>
                <c:pt idx="0">
                  <c:v>5.1188393161657311E-2</c:v>
                </c:pt>
              </c:numCache>
            </c:numRef>
          </c:val>
          <c:extLst>
            <c:ext xmlns:c16="http://schemas.microsoft.com/office/drawing/2014/chart" uri="{C3380CC4-5D6E-409C-BE32-E72D297353CC}">
              <c16:uniqueId val="{00000001-8CE4-42CD-925A-5E49B358BA46}"/>
            </c:ext>
          </c:extLst>
        </c:ser>
        <c:ser>
          <c:idx val="2"/>
          <c:order val="2"/>
          <c:tx>
            <c:strRef>
              <c:f>'8.4'!$M$41</c:f>
              <c:strCache>
                <c:ptCount val="1"/>
                <c:pt idx="0">
                  <c:v>Heat supply</c:v>
                </c:pt>
              </c:strCache>
            </c:strRef>
          </c:tx>
          <c:invertIfNegative val="0"/>
          <c:val>
            <c:numRef>
              <c:f>'8.4'!$N$41</c:f>
              <c:numCache>
                <c:formatCode>0.0%</c:formatCode>
                <c:ptCount val="1"/>
                <c:pt idx="0">
                  <c:v>3.7905941912192063E-2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2396231415507E-3"/>
          <c:y val="0.71926770820438668"/>
          <c:w val="0.58240876794166418"/>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en-US" sz="1000">
                <a:solidFill>
                  <a:srgbClr val="233060"/>
                </a:solidFill>
                <a:latin typeface="Arial" panose="020B0604020202020204" pitchFamily="34" charset="0"/>
                <a:cs typeface="Arial" panose="020B0604020202020204" pitchFamily="34" charset="0"/>
              </a:rPr>
              <a:t>Heat supply</a:t>
            </a:r>
            <a:r>
              <a:rPr lang="en-US" sz="1000" baseline="0">
                <a:solidFill>
                  <a:srgbClr val="233060"/>
                </a:solidFill>
                <a:latin typeface="Arial" panose="020B0604020202020204" pitchFamily="34" charset="0"/>
                <a:cs typeface="Arial" panose="020B0604020202020204" pitchFamily="34" charset="0"/>
              </a:rPr>
              <a:t> by fuel [</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4.7738674573559381E-3"/>
          <c:y val="3.6372237692668206E-3"/>
        </c:manualLayout>
      </c:layout>
      <c:overlay val="0"/>
    </c:title>
    <c:autoTitleDeleted val="0"/>
    <c:plotArea>
      <c:layout/>
      <c:barChart>
        <c:barDir val="col"/>
        <c:grouping val="stacked"/>
        <c:varyColors val="0"/>
        <c:ser>
          <c:idx val="0"/>
          <c:order val="0"/>
          <c:tx>
            <c:strRef>
              <c:f>'8.4'!$A$10</c:f>
              <c:strCache>
                <c:ptCount val="1"/>
                <c:pt idx="0">
                  <c:v>Biomass</c:v>
                </c:pt>
              </c:strCache>
            </c:strRef>
          </c:tx>
          <c:spPr>
            <a:solidFill>
              <a:srgbClr val="23315F"/>
            </a:solidFill>
          </c:spPr>
          <c:invertIfNegative val="0"/>
          <c:val>
            <c:numRef>
              <c:f>'8.4'!$B$10:$M$10</c:f>
              <c:numCache>
                <c:formatCode>#,##0.0</c:formatCode>
                <c:ptCount val="12"/>
                <c:pt idx="0">
                  <c:v>41.823642999999997</c:v>
                </c:pt>
                <c:pt idx="1">
                  <c:v>36.317533000000005</c:v>
                </c:pt>
                <c:pt idx="2">
                  <c:v>35.979361000000004</c:v>
                </c:pt>
                <c:pt idx="3">
                  <c:v>33.253067999999992</c:v>
                </c:pt>
                <c:pt idx="4">
                  <c:v>26.101967999999999</c:v>
                </c:pt>
                <c:pt idx="5">
                  <c:v>11.630571999999999</c:v>
                </c:pt>
                <c:pt idx="6">
                  <c:v>9.7724330000000013</c:v>
                </c:pt>
                <c:pt idx="7">
                  <c:v>10.787068</c:v>
                </c:pt>
                <c:pt idx="8">
                  <c:v>18.720879</c:v>
                </c:pt>
                <c:pt idx="9">
                  <c:v>35.307263999999996</c:v>
                </c:pt>
                <c:pt idx="10">
                  <c:v>48.922465999999993</c:v>
                </c:pt>
                <c:pt idx="11">
                  <c:v>40.426161</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Biogas</c:v>
                </c:pt>
              </c:strCache>
            </c:strRef>
          </c:tx>
          <c:spPr>
            <a:solidFill>
              <a:srgbClr val="5A6588"/>
            </a:solidFill>
          </c:spPr>
          <c:invertIfNegative val="0"/>
          <c:val>
            <c:numRef>
              <c:f>'8.4'!$B$11:$M$11</c:f>
              <c:numCache>
                <c:formatCode>#,##0.0</c:formatCode>
                <c:ptCount val="12"/>
                <c:pt idx="0">
                  <c:v>0.88100000000000001</c:v>
                </c:pt>
                <c:pt idx="1">
                  <c:v>0.73299999999999998</c:v>
                </c:pt>
                <c:pt idx="2">
                  <c:v>0.77600000000000002</c:v>
                </c:pt>
                <c:pt idx="3">
                  <c:v>0.57099999999999995</c:v>
                </c:pt>
                <c:pt idx="4">
                  <c:v>0.313</c:v>
                </c:pt>
                <c:pt idx="5">
                  <c:v>0.20100000000000001</c:v>
                </c:pt>
                <c:pt idx="6">
                  <c:v>0.13600000000000001</c:v>
                </c:pt>
                <c:pt idx="7">
                  <c:v>0.20200000000000001</c:v>
                </c:pt>
                <c:pt idx="8">
                  <c:v>0.47</c:v>
                </c:pt>
                <c:pt idx="9">
                  <c:v>0.376</c:v>
                </c:pt>
                <c:pt idx="10">
                  <c:v>0.60199999999999998</c:v>
                </c:pt>
                <c:pt idx="11">
                  <c:v>0.67900000000000005</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Hard coal</c:v>
                </c:pt>
              </c:strCache>
            </c:strRef>
          </c:tx>
          <c:spPr>
            <a:solidFill>
              <a:srgbClr val="9198B0"/>
            </a:solidFill>
          </c:spPr>
          <c:invertIfNegative val="0"/>
          <c:val>
            <c:numRef>
              <c:f>'8.4'!$B$12:$M$12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Electrical energy</c:v>
                </c:pt>
              </c:strCache>
            </c:strRef>
          </c:tx>
          <c:spPr>
            <a:solidFill>
              <a:srgbClr val="C8CBD7"/>
            </a:solidFill>
          </c:spPr>
          <c:invertIfNegative val="0"/>
          <c:val>
            <c:numRef>
              <c:f>'8.4'!$B$13:$M$13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Ambient energy (heat pump)</c:v>
                </c:pt>
              </c:strCache>
            </c:strRef>
          </c:tx>
          <c:spPr>
            <a:solidFill>
              <a:srgbClr val="E02C1F"/>
            </a:solidFill>
          </c:spPr>
          <c:invertIfNegative val="0"/>
          <c:val>
            <c:numRef>
              <c:f>'8.4'!$B$14:$M$14</c:f>
              <c:numCache>
                <c:formatCode>#,##0.0</c:formatCode>
                <c:ptCount val="12"/>
                <c:pt idx="0">
                  <c:v>0.65930999999999995</c:v>
                </c:pt>
                <c:pt idx="1">
                  <c:v>0.54576000000000002</c:v>
                </c:pt>
                <c:pt idx="2">
                  <c:v>0.48724000000000001</c:v>
                </c:pt>
                <c:pt idx="3">
                  <c:v>0.46276999999999996</c:v>
                </c:pt>
                <c:pt idx="4">
                  <c:v>0.46300000000000002</c:v>
                </c:pt>
                <c:pt idx="5">
                  <c:v>0.33143</c:v>
                </c:pt>
                <c:pt idx="6">
                  <c:v>0.35641</c:v>
                </c:pt>
                <c:pt idx="7">
                  <c:v>0.42937999999999998</c:v>
                </c:pt>
                <c:pt idx="8">
                  <c:v>0.45572000000000001</c:v>
                </c:pt>
                <c:pt idx="9">
                  <c:v>0.35804000000000002</c:v>
                </c:pt>
                <c:pt idx="10">
                  <c:v>0.32083999999999996</c:v>
                </c:pt>
                <c:pt idx="11">
                  <c:v>0.30262</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Solar energy (solar panel)</c:v>
                </c:pt>
              </c:strCache>
            </c:strRef>
          </c:tx>
          <c:spPr>
            <a:solidFill>
              <a:srgbClr val="E86158"/>
            </a:solidFill>
          </c:spPr>
          <c:invertIfNegative val="0"/>
          <c:val>
            <c:numRef>
              <c:f>'8.4'!$B$15:$M$15</c:f>
              <c:numCache>
                <c:formatCode>#,##0.0</c:formatCode>
                <c:ptCount val="12"/>
                <c:pt idx="0">
                  <c:v>1.4289999999999999E-3</c:v>
                </c:pt>
                <c:pt idx="1">
                  <c:v>4.1539999999999997E-3</c:v>
                </c:pt>
                <c:pt idx="2">
                  <c:v>6.5429999999999993E-3</c:v>
                </c:pt>
                <c:pt idx="3">
                  <c:v>1.4748000000000001E-2</c:v>
                </c:pt>
                <c:pt idx="4">
                  <c:v>1.7156999999999999E-2</c:v>
                </c:pt>
                <c:pt idx="5">
                  <c:v>2.5567999999999997E-2</c:v>
                </c:pt>
                <c:pt idx="6">
                  <c:v>1.9594999999999998E-2</c:v>
                </c:pt>
                <c:pt idx="7">
                  <c:v>2.0882999999999999E-2</c:v>
                </c:pt>
                <c:pt idx="8">
                  <c:v>1.2896000000000001E-2</c:v>
                </c:pt>
                <c:pt idx="9">
                  <c:v>1.6349999999999996E-2</c:v>
                </c:pt>
                <c:pt idx="10">
                  <c:v>4.0199999999999993E-3</c:v>
                </c:pt>
                <c:pt idx="11">
                  <c:v>1.2800000000000001E-3</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Brown coal</c:v>
                </c:pt>
              </c:strCache>
            </c:strRef>
          </c:tx>
          <c:spPr>
            <a:solidFill>
              <a:srgbClr val="F0948F"/>
            </a:solidFill>
          </c:spPr>
          <c:invertIfNegative val="0"/>
          <c:val>
            <c:numRef>
              <c:f>'8.4'!$B$16:$M$16</c:f>
              <c:numCache>
                <c:formatCode>#,##0.0</c:formatCode>
                <c:ptCount val="12"/>
                <c:pt idx="0">
                  <c:v>268.46597700000001</c:v>
                </c:pt>
                <c:pt idx="1">
                  <c:v>257.25602800000001</c:v>
                </c:pt>
                <c:pt idx="2">
                  <c:v>229.02243999999999</c:v>
                </c:pt>
                <c:pt idx="3">
                  <c:v>170.57841399999998</c:v>
                </c:pt>
                <c:pt idx="4">
                  <c:v>120.587855</c:v>
                </c:pt>
                <c:pt idx="5">
                  <c:v>72.156346999999997</c:v>
                </c:pt>
                <c:pt idx="6">
                  <c:v>73.979294999999993</c:v>
                </c:pt>
                <c:pt idx="7">
                  <c:v>56.408750999999995</c:v>
                </c:pt>
                <c:pt idx="8">
                  <c:v>94.796170000000018</c:v>
                </c:pt>
                <c:pt idx="9">
                  <c:v>151.85026799999997</c:v>
                </c:pt>
                <c:pt idx="10">
                  <c:v>206.71274499999998</c:v>
                </c:pt>
                <c:pt idx="11">
                  <c:v>259.05898300000001</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Nuclear fuel</c:v>
                </c:pt>
              </c:strCache>
            </c:strRef>
          </c:tx>
          <c:spPr>
            <a:solidFill>
              <a:srgbClr val="F7C9C7"/>
            </a:solidFill>
          </c:spPr>
          <c:invertIfNegative val="0"/>
          <c:val>
            <c:numRef>
              <c:f>'8.4'!$B$17:$M$17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Coke</c:v>
                </c:pt>
              </c:strCache>
            </c:strRef>
          </c:tx>
          <c:spPr>
            <a:solidFill>
              <a:srgbClr val="262626"/>
            </a:solidFill>
          </c:spPr>
          <c:invertIfNegative val="0"/>
          <c:val>
            <c:numRef>
              <c:f>'8.4'!$B$18:$M$18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Waste heat</c:v>
                </c:pt>
              </c:strCache>
            </c:strRef>
          </c:tx>
          <c:spPr>
            <a:solidFill>
              <a:srgbClr val="646363"/>
            </a:solidFill>
          </c:spPr>
          <c:invertIfNegative val="0"/>
          <c:val>
            <c:numRef>
              <c:f>'8.4'!$B$19:$M$19</c:f>
              <c:numCache>
                <c:formatCode>#,##0.0</c:formatCode>
                <c:ptCount val="12"/>
                <c:pt idx="0">
                  <c:v>0</c:v>
                </c:pt>
                <c:pt idx="1">
                  <c:v>0</c:v>
                </c:pt>
                <c:pt idx="2">
                  <c:v>0</c:v>
                </c:pt>
                <c:pt idx="3">
                  <c:v>0</c:v>
                </c:pt>
                <c:pt idx="4">
                  <c:v>0</c:v>
                </c:pt>
                <c:pt idx="5">
                  <c:v>2.2800000000000001E-2</c:v>
                </c:pt>
                <c:pt idx="6">
                  <c:v>0</c:v>
                </c:pt>
                <c:pt idx="7">
                  <c:v>1.34E-2</c:v>
                </c:pt>
                <c:pt idx="8">
                  <c:v>0</c:v>
                </c:pt>
                <c:pt idx="9">
                  <c:v>0</c:v>
                </c:pt>
                <c:pt idx="10">
                  <c:v>0</c:v>
                </c:pt>
                <c:pt idx="11">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Other liquid fuels</c:v>
                </c:pt>
              </c:strCache>
            </c:strRef>
          </c:tx>
          <c:spPr>
            <a:solidFill>
              <a:srgbClr val="9D9D9C"/>
            </a:solidFill>
          </c:spPr>
          <c:invertIfNegative val="0"/>
          <c:val>
            <c:numRef>
              <c:f>'8.4'!$B$20:$M$20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Other solid fuels</c:v>
                </c:pt>
              </c:strCache>
            </c:strRef>
          </c:tx>
          <c:spPr>
            <a:solidFill>
              <a:srgbClr val="D0D0D0"/>
            </a:solidFill>
          </c:spPr>
          <c:invertIfNegative val="0"/>
          <c:val>
            <c:numRef>
              <c:f>'8.4'!$B$21:$M$21</c:f>
              <c:numCache>
                <c:formatCode>#,##0.0</c:formatCode>
                <c:ptCount val="12"/>
                <c:pt idx="0">
                  <c:v>0</c:v>
                </c:pt>
                <c:pt idx="1">
                  <c:v>0</c:v>
                </c:pt>
                <c:pt idx="2">
                  <c:v>0.77208600000000005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Other gases</c:v>
                </c:pt>
              </c:strCache>
            </c:strRef>
          </c:tx>
          <c:spPr>
            <a:pattFill prst="ltUpDiag">
              <a:fgClr>
                <a:srgbClr val="23315F"/>
              </a:fgClr>
              <a:bgClr>
                <a:sysClr val="window" lastClr="FFFFFF"/>
              </a:bgClr>
            </a:pattFill>
          </c:spPr>
          <c:invertIfNegative val="0"/>
          <c:val>
            <c:numRef>
              <c:f>'8.4'!$B$22:$M$22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Other</c:v>
                </c:pt>
              </c:strCache>
            </c:strRef>
          </c:tx>
          <c:spPr>
            <a:pattFill prst="ltUpDiag">
              <a:fgClr>
                <a:srgbClr val="E02C1F"/>
              </a:fgClr>
              <a:bgClr>
                <a:sysClr val="window" lastClr="FFFFFF"/>
              </a:bgClr>
            </a:pattFill>
          </c:spPr>
          <c:invertIfNegative val="0"/>
          <c:val>
            <c:numRef>
              <c:f>'8.4'!$B$23:$M$23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Fuel oils</c:v>
                </c:pt>
              </c:strCache>
            </c:strRef>
          </c:tx>
          <c:spPr>
            <a:pattFill prst="ltUpDiag">
              <a:fgClr>
                <a:srgbClr val="5A6588"/>
              </a:fgClr>
              <a:bgClr>
                <a:sysClr val="window" lastClr="FFFFFF"/>
              </a:bgClr>
            </a:pattFill>
          </c:spPr>
          <c:invertIfNegative val="0"/>
          <c:val>
            <c:numRef>
              <c:f>'8.4'!$B$24:$M$24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Natural gas</c:v>
                </c:pt>
              </c:strCache>
            </c:strRef>
          </c:tx>
          <c:spPr>
            <a:pattFill prst="ltUpDiag">
              <a:fgClr>
                <a:srgbClr val="E86158"/>
              </a:fgClr>
              <a:bgClr>
                <a:sysClr val="window" lastClr="FFFFFF"/>
              </a:bgClr>
            </a:pattFill>
          </c:spPr>
          <c:invertIfNegative val="0"/>
          <c:val>
            <c:numRef>
              <c:f>'8.4'!$B$25:$M$25</c:f>
              <c:numCache>
                <c:formatCode>#,##0.0</c:formatCode>
                <c:ptCount val="12"/>
                <c:pt idx="0">
                  <c:v>152.41965700000003</c:v>
                </c:pt>
                <c:pt idx="1">
                  <c:v>140.116061</c:v>
                </c:pt>
                <c:pt idx="2">
                  <c:v>118.24994199999998</c:v>
                </c:pt>
                <c:pt idx="3">
                  <c:v>110.79903099999999</c:v>
                </c:pt>
                <c:pt idx="4">
                  <c:v>93.779175000000009</c:v>
                </c:pt>
                <c:pt idx="5">
                  <c:v>26.085611</c:v>
                </c:pt>
                <c:pt idx="6">
                  <c:v>38.795104999999992</c:v>
                </c:pt>
                <c:pt idx="7">
                  <c:v>53.483658000000013</c:v>
                </c:pt>
                <c:pt idx="8">
                  <c:v>53.808845999999988</c:v>
                </c:pt>
                <c:pt idx="9">
                  <c:v>107.57116299999998</c:v>
                </c:pt>
                <c:pt idx="10">
                  <c:v>130.50918199999998</c:v>
                </c:pt>
                <c:pt idx="11">
                  <c:v>156.02431699999994</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75"/>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'8.4'!$U$27:$U$34</c:f>
              <c:numCache>
                <c:formatCode>#,##0.0</c:formatCode>
                <c:ptCount val="8"/>
              </c:numCache>
            </c:numRef>
          </c:cat>
          <c:val>
            <c:numRef>
              <c:f>'8.4'!$P$27:$P$34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en-US" sz="1000" baseline="0">
                <a:solidFill>
                  <a:srgbClr val="233060"/>
                </a:solidFill>
                <a:latin typeface="Arial" panose="020B0604020202020204" pitchFamily="34" charset="0"/>
                <a:cs typeface="Arial" panose="020B0604020202020204" pitchFamily="34" charset="0"/>
              </a:rPr>
              <a:t>Shares of fuels in heat supply</a:t>
            </a:r>
            <a:endParaRPr lang="cs-CZ" sz="1000" baseline="0">
              <a:solidFill>
                <a:srgbClr val="233060"/>
              </a:solidFill>
              <a:latin typeface="Arial" panose="020B0604020202020204" pitchFamily="34" charset="0"/>
              <a:cs typeface="Arial" panose="020B0604020202020204" pitchFamily="34" charset="0"/>
            </a:endParaRPr>
          </a:p>
        </c:rich>
      </c:tx>
      <c:layout>
        <c:manualLayout>
          <c:xMode val="edge"/>
          <c:yMode val="edge"/>
          <c:x val="8.7851731180618178E-4"/>
          <c:y val="1.1100832562442183E-2"/>
        </c:manualLayout>
      </c:layout>
      <c:overlay val="0"/>
    </c:title>
    <c:autoTitleDeleted val="0"/>
    <c:plotArea>
      <c:layout>
        <c:manualLayout>
          <c:layoutTarget val="inner"/>
          <c:xMode val="edge"/>
          <c:yMode val="edge"/>
          <c:x val="8.3331666875167715E-2"/>
          <c:y val="0.11933668332971675"/>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069178365891358"/>
                  <c:y val="-0.14739128015709907"/>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layout>
                <c:manualLayout>
                  <c:x val="0.17507360773894312"/>
                  <c:y val="-2.8275901476150417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8.5345689780001829E-2"/>
                  <c:y val="0.16128950089565885"/>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5099520581543233"/>
                  <c:y val="0.1182290325645308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15823811752767797"/>
                  <c:y val="3.730649707206974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4824979636729632"/>
                  <c:y val="1.6651248843663275E-2"/>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Biomass</c:v>
                </c:pt>
                <c:pt idx="1">
                  <c:v>Biogas</c:v>
                </c:pt>
                <c:pt idx="2">
                  <c:v>Hard coal</c:v>
                </c:pt>
                <c:pt idx="3">
                  <c:v>Electrical energy</c:v>
                </c:pt>
                <c:pt idx="4">
                  <c:v>Ambient energy (heat pump)</c:v>
                </c:pt>
                <c:pt idx="5">
                  <c:v>Solar energy (solar panel)</c:v>
                </c:pt>
                <c:pt idx="6">
                  <c:v>Brown coal</c:v>
                </c:pt>
                <c:pt idx="7">
                  <c:v>Nuclear fuel</c:v>
                </c:pt>
                <c:pt idx="8">
                  <c:v>Coke</c:v>
                </c:pt>
                <c:pt idx="9">
                  <c:v>Waste heat</c:v>
                </c:pt>
                <c:pt idx="10">
                  <c:v>Other liquid fuels</c:v>
                </c:pt>
                <c:pt idx="11">
                  <c:v>Other solid fuels</c:v>
                </c:pt>
                <c:pt idx="12">
                  <c:v>Other gases</c:v>
                </c:pt>
                <c:pt idx="13">
                  <c:v>Other</c:v>
                </c:pt>
                <c:pt idx="14">
                  <c:v>Fuel oils</c:v>
                </c:pt>
                <c:pt idx="15">
                  <c:v>Natural gas</c:v>
                </c:pt>
              </c:strCache>
            </c:strRef>
          </c:cat>
          <c:val>
            <c:numRef>
              <c:f>'5.1'!$B$26:$B$41</c:f>
              <c:numCache>
                <c:formatCode>#,##0.0</c:formatCode>
                <c:ptCount val="16"/>
                <c:pt idx="0">
                  <c:v>8715.959608000001</c:v>
                </c:pt>
                <c:pt idx="1">
                  <c:v>583.30926000000011</c:v>
                </c:pt>
                <c:pt idx="2">
                  <c:v>9782.3584300000002</c:v>
                </c:pt>
                <c:pt idx="3">
                  <c:v>33.540629000000003</c:v>
                </c:pt>
                <c:pt idx="4">
                  <c:v>96.896519999999981</c:v>
                </c:pt>
                <c:pt idx="5">
                  <c:v>0.57555199999999995</c:v>
                </c:pt>
                <c:pt idx="6">
                  <c:v>39425.480055999993</c:v>
                </c:pt>
                <c:pt idx="7">
                  <c:v>210.97212999999999</c:v>
                </c:pt>
                <c:pt idx="8">
                  <c:v>9.0999999999999998E-2</c:v>
                </c:pt>
                <c:pt idx="9">
                  <c:v>874.05880999999988</c:v>
                </c:pt>
                <c:pt idx="10">
                  <c:v>98.88839999999999</c:v>
                </c:pt>
                <c:pt idx="11">
                  <c:v>2892.1987718721552</c:v>
                </c:pt>
                <c:pt idx="12">
                  <c:v>3974.789319</c:v>
                </c:pt>
                <c:pt idx="13">
                  <c:v>0</c:v>
                </c:pt>
                <c:pt idx="14">
                  <c:v>289.916651</c:v>
                </c:pt>
                <c:pt idx="15">
                  <c:v>25450.348998101523</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u="none" strike="noStrike" baseline="0">
                <a:solidFill>
                  <a:schemeClr val="tx2"/>
                </a:solidFill>
                <a:effectLst/>
              </a:rPr>
              <a:t>Heat consumption by national economy sector [</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7450955379706915"/>
          <c:w val="0.65337529325185317"/>
          <c:h val="0.52766356120425606"/>
        </c:manualLayout>
      </c:layout>
      <c:barChart>
        <c:barDir val="col"/>
        <c:grouping val="stacked"/>
        <c:varyColors val="0"/>
        <c:ser>
          <c:idx val="0"/>
          <c:order val="0"/>
          <c:tx>
            <c:strRef>
              <c:f>'8.5'!$A$27</c:f>
              <c:strCache>
                <c:ptCount val="1"/>
                <c:pt idx="0">
                  <c:v>Industry</c:v>
                </c:pt>
              </c:strCache>
            </c:strRef>
          </c:tx>
          <c:invertIfNegative val="0"/>
          <c:val>
            <c:numRef>
              <c:f>'8.5'!$B$27:$M$27</c:f>
              <c:numCache>
                <c:formatCode>#,##0.0</c:formatCode>
                <c:ptCount val="12"/>
                <c:pt idx="0">
                  <c:v>23.238699</c:v>
                </c:pt>
                <c:pt idx="1">
                  <c:v>21.653009999999998</c:v>
                </c:pt>
                <c:pt idx="2">
                  <c:v>20.689727999999999</c:v>
                </c:pt>
                <c:pt idx="3">
                  <c:v>16.926226</c:v>
                </c:pt>
                <c:pt idx="4">
                  <c:v>10.635414000000001</c:v>
                </c:pt>
                <c:pt idx="5">
                  <c:v>9.6246750000000016</c:v>
                </c:pt>
                <c:pt idx="6">
                  <c:v>9.1618250000000003</c:v>
                </c:pt>
                <c:pt idx="7">
                  <c:v>8.8165949999999995</c:v>
                </c:pt>
                <c:pt idx="8">
                  <c:v>9.3409449999999996</c:v>
                </c:pt>
                <c:pt idx="9">
                  <c:v>10.374571</c:v>
                </c:pt>
                <c:pt idx="10">
                  <c:v>13.799515999999999</c:v>
                </c:pt>
                <c:pt idx="11">
                  <c:v>19.191587999999999</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Energy</c:v>
                </c:pt>
              </c:strCache>
            </c:strRef>
          </c:tx>
          <c:invertIfNegative val="0"/>
          <c:val>
            <c:numRef>
              <c:f>'8.5'!$B$28:$M$28</c:f>
              <c:numCache>
                <c:formatCode>#,##0.0</c:formatCode>
                <c:ptCount val="12"/>
                <c:pt idx="0">
                  <c:v>6.1529399999999992</c:v>
                </c:pt>
                <c:pt idx="1">
                  <c:v>5.4262299999999994</c:v>
                </c:pt>
                <c:pt idx="2">
                  <c:v>5.0037099999999999</c:v>
                </c:pt>
                <c:pt idx="3">
                  <c:v>3.7126100000000002</c:v>
                </c:pt>
                <c:pt idx="4">
                  <c:v>1.9205699999999999</c:v>
                </c:pt>
                <c:pt idx="5">
                  <c:v>1.40876</c:v>
                </c:pt>
                <c:pt idx="6">
                  <c:v>1.4065799999999999</c:v>
                </c:pt>
                <c:pt idx="7">
                  <c:v>1.4053399999999998</c:v>
                </c:pt>
                <c:pt idx="8">
                  <c:v>1.66021</c:v>
                </c:pt>
                <c:pt idx="9">
                  <c:v>3.42719</c:v>
                </c:pt>
                <c:pt idx="10">
                  <c:v>4.9712700000000005</c:v>
                </c:pt>
                <c:pt idx="11">
                  <c:v>5.7340200000000001</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Transport</c:v>
                </c:pt>
              </c:strCache>
            </c:strRef>
          </c:tx>
          <c:invertIfNegative val="0"/>
          <c:val>
            <c:numRef>
              <c:f>'8.5'!$B$29:$M$29</c:f>
              <c:numCache>
                <c:formatCode>#,##0.0</c:formatCode>
                <c:ptCount val="12"/>
                <c:pt idx="0">
                  <c:v>0.66920999999999997</c:v>
                </c:pt>
                <c:pt idx="1">
                  <c:v>0.63951000000000002</c:v>
                </c:pt>
                <c:pt idx="2">
                  <c:v>0.52652999999999994</c:v>
                </c:pt>
                <c:pt idx="3">
                  <c:v>0.34534999999999999</c:v>
                </c:pt>
                <c:pt idx="4">
                  <c:v>0.13325999999999999</c:v>
                </c:pt>
                <c:pt idx="5">
                  <c:v>2.9959999999999997E-2</c:v>
                </c:pt>
                <c:pt idx="6">
                  <c:v>1.9709999999999998E-2</c:v>
                </c:pt>
                <c:pt idx="7">
                  <c:v>1.9969999999999998E-2</c:v>
                </c:pt>
                <c:pt idx="8">
                  <c:v>5.4629999999999998E-2</c:v>
                </c:pt>
                <c:pt idx="9">
                  <c:v>0.22549</c:v>
                </c:pt>
                <c:pt idx="10">
                  <c:v>0.39517000000000002</c:v>
                </c:pt>
                <c:pt idx="11">
                  <c:v>0.55362</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Construction</c:v>
                </c:pt>
              </c:strCache>
            </c:strRef>
          </c:tx>
          <c:invertIfNegative val="0"/>
          <c:val>
            <c:numRef>
              <c:f>'8.5'!$B$30:$M$30</c:f>
              <c:numCache>
                <c:formatCode>#,##0.0</c:formatCode>
                <c:ptCount val="12"/>
                <c:pt idx="0">
                  <c:v>0.64254999999999995</c:v>
                </c:pt>
                <c:pt idx="1">
                  <c:v>0.51360000000000006</c:v>
                </c:pt>
                <c:pt idx="2">
                  <c:v>0.50548999999999999</c:v>
                </c:pt>
                <c:pt idx="3">
                  <c:v>0.45095000000000007</c:v>
                </c:pt>
                <c:pt idx="4">
                  <c:v>0.32116999999999996</c:v>
                </c:pt>
                <c:pt idx="5">
                  <c:v>3.2350000000000004E-2</c:v>
                </c:pt>
                <c:pt idx="6">
                  <c:v>1.2710000000000001E-2</c:v>
                </c:pt>
                <c:pt idx="7">
                  <c:v>2.3600000000000003E-2</c:v>
                </c:pt>
                <c:pt idx="8">
                  <c:v>7.9650000000000012E-2</c:v>
                </c:pt>
                <c:pt idx="9">
                  <c:v>0.26483000000000007</c:v>
                </c:pt>
                <c:pt idx="10">
                  <c:v>0.44500000000000001</c:v>
                </c:pt>
                <c:pt idx="11">
                  <c:v>0.66867999999999994</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Farming and forestry</c:v>
                </c:pt>
              </c:strCache>
            </c:strRef>
          </c:tx>
          <c:invertIfNegative val="0"/>
          <c:val>
            <c:numRef>
              <c:f>'8.5'!$B$31:$M$31</c:f>
              <c:numCache>
                <c:formatCode>#,##0.0</c:formatCode>
                <c:ptCount val="12"/>
                <c:pt idx="0">
                  <c:v>9.3178920000000005</c:v>
                </c:pt>
                <c:pt idx="1">
                  <c:v>8.6750170000000004</c:v>
                </c:pt>
                <c:pt idx="2">
                  <c:v>9.0172000000000008</c:v>
                </c:pt>
                <c:pt idx="3">
                  <c:v>7.5102919999999997</c:v>
                </c:pt>
                <c:pt idx="4">
                  <c:v>5.8756969999999997</c:v>
                </c:pt>
                <c:pt idx="5">
                  <c:v>3.0867900000000001</c:v>
                </c:pt>
                <c:pt idx="6">
                  <c:v>2.6400100000000002</c:v>
                </c:pt>
                <c:pt idx="7">
                  <c:v>2.56854</c:v>
                </c:pt>
                <c:pt idx="8">
                  <c:v>4.4567860000000001</c:v>
                </c:pt>
                <c:pt idx="9">
                  <c:v>3.2982760000000004</c:v>
                </c:pt>
                <c:pt idx="10">
                  <c:v>7.7018940000000002</c:v>
                </c:pt>
                <c:pt idx="11">
                  <c:v>8.9956720000000008</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Households</c:v>
                </c:pt>
              </c:strCache>
            </c:strRef>
          </c:tx>
          <c:spPr>
            <a:solidFill>
              <a:schemeClr val="accent6"/>
            </a:solidFill>
          </c:spPr>
          <c:invertIfNegative val="0"/>
          <c:val>
            <c:numRef>
              <c:f>'8.5'!$B$32:$M$32</c:f>
              <c:numCache>
                <c:formatCode>#,##0.0</c:formatCode>
                <c:ptCount val="12"/>
                <c:pt idx="0">
                  <c:v>142.56952899999996</c:v>
                </c:pt>
                <c:pt idx="1">
                  <c:v>123.61623500000005</c:v>
                </c:pt>
                <c:pt idx="2">
                  <c:v>116.106089</c:v>
                </c:pt>
                <c:pt idx="3">
                  <c:v>91.255241999999996</c:v>
                </c:pt>
                <c:pt idx="4">
                  <c:v>61.207556999999994</c:v>
                </c:pt>
                <c:pt idx="5">
                  <c:v>24.968147999999992</c:v>
                </c:pt>
                <c:pt idx="6">
                  <c:v>20.569039</c:v>
                </c:pt>
                <c:pt idx="7">
                  <c:v>21.099833000000011</c:v>
                </c:pt>
                <c:pt idx="8">
                  <c:v>33.553453000000005</c:v>
                </c:pt>
                <c:pt idx="9">
                  <c:v>73.874157000000011</c:v>
                </c:pt>
                <c:pt idx="10">
                  <c:v>104.24452699999996</c:v>
                </c:pt>
                <c:pt idx="11">
                  <c:v>133.53677999999996</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Retail, services, schools, health care</c:v>
                </c:pt>
              </c:strCache>
            </c:strRef>
          </c:tx>
          <c:spPr>
            <a:solidFill>
              <a:srgbClr val="F0948F"/>
            </a:solidFill>
          </c:spPr>
          <c:invertIfNegative val="0"/>
          <c:val>
            <c:numRef>
              <c:f>'8.5'!$B$33:$M$33</c:f>
              <c:numCache>
                <c:formatCode>#,##0.0</c:formatCode>
                <c:ptCount val="12"/>
                <c:pt idx="0">
                  <c:v>55.934105999999986</c:v>
                </c:pt>
                <c:pt idx="1">
                  <c:v>49.22487000000001</c:v>
                </c:pt>
                <c:pt idx="2">
                  <c:v>42.826830000000001</c:v>
                </c:pt>
                <c:pt idx="3">
                  <c:v>33.079725999999994</c:v>
                </c:pt>
                <c:pt idx="4">
                  <c:v>19.172340000000009</c:v>
                </c:pt>
                <c:pt idx="5">
                  <c:v>6.8934779999999991</c:v>
                </c:pt>
                <c:pt idx="6">
                  <c:v>5.3143460000000005</c:v>
                </c:pt>
                <c:pt idx="7">
                  <c:v>6.2016790000000004</c:v>
                </c:pt>
                <c:pt idx="8">
                  <c:v>10.426935</c:v>
                </c:pt>
                <c:pt idx="9">
                  <c:v>27.626840999999992</c:v>
                </c:pt>
                <c:pt idx="10">
                  <c:v>44.035006000000003</c:v>
                </c:pt>
                <c:pt idx="11">
                  <c:v>53.691215999999997</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Other</c:v>
                </c:pt>
              </c:strCache>
            </c:strRef>
          </c:tx>
          <c:spPr>
            <a:solidFill>
              <a:srgbClr val="F7C9C7"/>
            </a:solidFill>
          </c:spPr>
          <c:invertIfNegative val="0"/>
          <c:val>
            <c:numRef>
              <c:f>'8.5'!$B$34:$M$34</c:f>
              <c:numCache>
                <c:formatCode>#,##0.0</c:formatCode>
                <c:ptCount val="12"/>
                <c:pt idx="0">
                  <c:v>7.7509999999999996E-2</c:v>
                </c:pt>
                <c:pt idx="1">
                  <c:v>5.7599999999999991E-2</c:v>
                </c:pt>
                <c:pt idx="2">
                  <c:v>5.3439999999999994E-2</c:v>
                </c:pt>
                <c:pt idx="3">
                  <c:v>3.8969999999999998E-2</c:v>
                </c:pt>
                <c:pt idx="4">
                  <c:v>1.584E-2</c:v>
                </c:pt>
                <c:pt idx="5">
                  <c:v>1.1E-4</c:v>
                </c:pt>
                <c:pt idx="6">
                  <c:v>0</c:v>
                </c:pt>
                <c:pt idx="7">
                  <c:v>8.9999999999999992E-5</c:v>
                </c:pt>
                <c:pt idx="8">
                  <c:v>5.0500000000000007E-3</c:v>
                </c:pt>
                <c:pt idx="9">
                  <c:v>4.7577000000000001E-2</c:v>
                </c:pt>
                <c:pt idx="10">
                  <c:v>6.7886000000000002E-2</c:v>
                </c:pt>
                <c:pt idx="11">
                  <c:v>9.486E-2</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max val="3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Share in CR</a:t>
            </a:r>
            <a:endParaRPr lang="cs-CZ" sz="1000">
              <a:solidFill>
                <a:schemeClr val="accent1"/>
              </a:solidFill>
            </a:endParaRP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'8.5'!$M$39</c:f>
              <c:strCache>
                <c:ptCount val="1"/>
                <c:pt idx="0">
                  <c:v>Installed capacity</c:v>
                </c:pt>
              </c:strCache>
            </c:strRef>
          </c:tx>
          <c:invertIfNegative val="0"/>
          <c:val>
            <c:numRef>
              <c:f>'8.5'!$N$39</c:f>
              <c:numCache>
                <c:formatCode>0.0%</c:formatCode>
                <c:ptCount val="1"/>
                <c:pt idx="0">
                  <c:v>1.5581091026476162E-2</c:v>
                </c:pt>
              </c:numCache>
            </c:numRef>
          </c:val>
          <c:extLst>
            <c:ext xmlns:c16="http://schemas.microsoft.com/office/drawing/2014/chart" uri="{C3380CC4-5D6E-409C-BE32-E72D297353CC}">
              <c16:uniqueId val="{00000000-EF5E-4BE5-871E-3DB8301B520D}"/>
            </c:ext>
          </c:extLst>
        </c:ser>
        <c:ser>
          <c:idx val="1"/>
          <c:order val="1"/>
          <c:tx>
            <c:strRef>
              <c:f>'8.5'!$M$40</c:f>
              <c:strCache>
                <c:ptCount val="1"/>
                <c:pt idx="0">
                  <c:v>Gross heat production</c:v>
                </c:pt>
              </c:strCache>
            </c:strRef>
          </c:tx>
          <c:invertIfNegative val="0"/>
          <c:val>
            <c:numRef>
              <c:f>'8.5'!$N$40</c:f>
              <c:numCache>
                <c:formatCode>0.0%</c:formatCode>
                <c:ptCount val="1"/>
                <c:pt idx="0">
                  <c:v>2.4430380914066911E-2</c:v>
                </c:pt>
              </c:numCache>
            </c:numRef>
          </c:val>
          <c:extLst>
            <c:ext xmlns:c16="http://schemas.microsoft.com/office/drawing/2014/chart" uri="{C3380CC4-5D6E-409C-BE32-E72D297353CC}">
              <c16:uniqueId val="{00000001-EF5E-4BE5-871E-3DB8301B520D}"/>
            </c:ext>
          </c:extLst>
        </c:ser>
        <c:ser>
          <c:idx val="2"/>
          <c:order val="2"/>
          <c:tx>
            <c:strRef>
              <c:f>'8.5'!$M$41</c:f>
              <c:strCache>
                <c:ptCount val="1"/>
                <c:pt idx="0">
                  <c:v>Heat supply</c:v>
                </c:pt>
              </c:strCache>
            </c:strRef>
          </c:tx>
          <c:invertIfNegative val="0"/>
          <c:val>
            <c:numRef>
              <c:f>'8.5'!$N$41</c:f>
              <c:numCache>
                <c:formatCode>0.0%</c:formatCode>
                <c:ptCount val="1"/>
                <c:pt idx="0">
                  <c:v>1.8898571242768319E-2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7872687921358001"/>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en-US" sz="1000">
                <a:solidFill>
                  <a:srgbClr val="233060"/>
                </a:solidFill>
                <a:latin typeface="Arial" panose="020B0604020202020204" pitchFamily="34" charset="0"/>
                <a:cs typeface="Arial" panose="020B0604020202020204" pitchFamily="34" charset="0"/>
              </a:rPr>
              <a:t>Heat supply by fuel [</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1.2248472483886101E-3"/>
          <c:y val="2.5086803908547575E-2"/>
        </c:manualLayout>
      </c:layout>
      <c:overlay val="0"/>
    </c:title>
    <c:autoTitleDeleted val="0"/>
    <c:plotArea>
      <c:layout/>
      <c:barChart>
        <c:barDir val="col"/>
        <c:grouping val="stacked"/>
        <c:varyColors val="0"/>
        <c:ser>
          <c:idx val="0"/>
          <c:order val="0"/>
          <c:tx>
            <c:strRef>
              <c:f>'8.5'!$A$10</c:f>
              <c:strCache>
                <c:ptCount val="1"/>
                <c:pt idx="0">
                  <c:v>Biomass</c:v>
                </c:pt>
              </c:strCache>
            </c:strRef>
          </c:tx>
          <c:spPr>
            <a:solidFill>
              <a:srgbClr val="23315F"/>
            </a:solidFill>
          </c:spPr>
          <c:invertIfNegative val="0"/>
          <c:val>
            <c:numRef>
              <c:f>'8.5'!$B$10:$M$10</c:f>
              <c:numCache>
                <c:formatCode>#,##0.0</c:formatCode>
                <c:ptCount val="12"/>
                <c:pt idx="0">
                  <c:v>96.567809999999994</c:v>
                </c:pt>
                <c:pt idx="1">
                  <c:v>86.08441000000002</c:v>
                </c:pt>
                <c:pt idx="2">
                  <c:v>78.796499999999995</c:v>
                </c:pt>
                <c:pt idx="3">
                  <c:v>61.084029999999998</c:v>
                </c:pt>
                <c:pt idx="4">
                  <c:v>35.904199999999996</c:v>
                </c:pt>
                <c:pt idx="5">
                  <c:v>13.953604</c:v>
                </c:pt>
                <c:pt idx="6">
                  <c:v>11.598160999999999</c:v>
                </c:pt>
                <c:pt idx="7">
                  <c:v>11.793026000000001</c:v>
                </c:pt>
                <c:pt idx="8">
                  <c:v>18.455089999999998</c:v>
                </c:pt>
                <c:pt idx="9">
                  <c:v>47.398640000000007</c:v>
                </c:pt>
                <c:pt idx="10">
                  <c:v>67.901054000000002</c:v>
                </c:pt>
                <c:pt idx="11">
                  <c:v>89.015429999999995</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Biogas</c:v>
                </c:pt>
              </c:strCache>
            </c:strRef>
          </c:tx>
          <c:spPr>
            <a:solidFill>
              <a:srgbClr val="5A6588"/>
            </a:solidFill>
          </c:spPr>
          <c:invertIfNegative val="0"/>
          <c:val>
            <c:numRef>
              <c:f>'8.5'!$B$11:$M$11</c:f>
              <c:numCache>
                <c:formatCode>#,##0.0</c:formatCode>
                <c:ptCount val="12"/>
                <c:pt idx="0">
                  <c:v>5.3127139999999997</c:v>
                </c:pt>
                <c:pt idx="1">
                  <c:v>4.9881690000000001</c:v>
                </c:pt>
                <c:pt idx="2">
                  <c:v>5.1799949999999999</c:v>
                </c:pt>
                <c:pt idx="3">
                  <c:v>4.3721689999999995</c:v>
                </c:pt>
                <c:pt idx="4">
                  <c:v>3.8390720000000003</c:v>
                </c:pt>
                <c:pt idx="5">
                  <c:v>2.6680540000000001</c:v>
                </c:pt>
                <c:pt idx="6">
                  <c:v>2.2536740000000002</c:v>
                </c:pt>
                <c:pt idx="7">
                  <c:v>2.053661</c:v>
                </c:pt>
                <c:pt idx="8">
                  <c:v>2.4195739999999994</c:v>
                </c:pt>
                <c:pt idx="9">
                  <c:v>3.7424819999999999</c:v>
                </c:pt>
                <c:pt idx="10">
                  <c:v>5.9840339999999994</c:v>
                </c:pt>
                <c:pt idx="11">
                  <c:v>7.0806339999999999</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Hard coal</c:v>
                </c:pt>
              </c:strCache>
            </c:strRef>
          </c:tx>
          <c:spPr>
            <a:solidFill>
              <a:srgbClr val="9198B0"/>
            </a:solidFill>
          </c:spPr>
          <c:invertIfNegative val="0"/>
          <c:val>
            <c:numRef>
              <c:f>'8.5'!$B$12:$M$12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Electrical energy</c:v>
                </c:pt>
              </c:strCache>
            </c:strRef>
          </c:tx>
          <c:spPr>
            <a:solidFill>
              <a:srgbClr val="C8CBD7"/>
            </a:solidFill>
          </c:spPr>
          <c:invertIfNegative val="0"/>
          <c:val>
            <c:numRef>
              <c:f>'8.5'!$B$13:$M$13</c:f>
              <c:numCache>
                <c:formatCode>#,##0.0</c:formatCode>
                <c:ptCount val="12"/>
                <c:pt idx="0">
                  <c:v>0</c:v>
                </c:pt>
                <c:pt idx="1">
                  <c:v>0</c:v>
                </c:pt>
                <c:pt idx="2">
                  <c:v>0</c:v>
                </c:pt>
                <c:pt idx="3">
                  <c:v>0</c:v>
                </c:pt>
                <c:pt idx="4">
                  <c:v>0</c:v>
                </c:pt>
                <c:pt idx="5">
                  <c:v>0.01</c:v>
                </c:pt>
                <c:pt idx="6">
                  <c:v>0.01</c:v>
                </c:pt>
                <c:pt idx="7">
                  <c:v>1.7999999999999999E-2</c:v>
                </c:pt>
                <c:pt idx="8">
                  <c:v>1.4999999999999999E-2</c:v>
                </c:pt>
                <c:pt idx="9">
                  <c:v>2E-3</c:v>
                </c:pt>
                <c:pt idx="10">
                  <c:v>1E-3</c:v>
                </c:pt>
                <c:pt idx="11">
                  <c:v>0</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Ambient energy (heat pump)</c:v>
                </c:pt>
              </c:strCache>
            </c:strRef>
          </c:tx>
          <c:spPr>
            <a:solidFill>
              <a:srgbClr val="E02C1F"/>
            </a:solidFill>
          </c:spPr>
          <c:invertIfNegative val="0"/>
          <c:val>
            <c:numRef>
              <c:f>'8.5'!$B$14:$M$14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Solar energy (solar panel)</c:v>
                </c:pt>
              </c:strCache>
            </c:strRef>
          </c:tx>
          <c:spPr>
            <a:solidFill>
              <a:srgbClr val="E86158"/>
            </a:solidFill>
          </c:spPr>
          <c:invertIfNegative val="0"/>
          <c:val>
            <c:numRef>
              <c:f>'8.5'!$B$15:$M$15</c:f>
              <c:numCache>
                <c:formatCode>#,##0.0</c:formatCode>
                <c:ptCount val="12"/>
                <c:pt idx="0">
                  <c:v>3.7000000000000002E-3</c:v>
                </c:pt>
                <c:pt idx="1">
                  <c:v>7.6E-3</c:v>
                </c:pt>
                <c:pt idx="2">
                  <c:v>1.24E-2</c:v>
                </c:pt>
                <c:pt idx="3">
                  <c:v>1.72E-2</c:v>
                </c:pt>
                <c:pt idx="4">
                  <c:v>1.8800000000000001E-2</c:v>
                </c:pt>
                <c:pt idx="5">
                  <c:v>2.8000000000000001E-2</c:v>
                </c:pt>
                <c:pt idx="6">
                  <c:v>2.47E-2</c:v>
                </c:pt>
                <c:pt idx="7">
                  <c:v>1.7899999999999999E-2</c:v>
                </c:pt>
                <c:pt idx="8">
                  <c:v>1.6E-2</c:v>
                </c:pt>
                <c:pt idx="9">
                  <c:v>1.2699999999999999E-2</c:v>
                </c:pt>
                <c:pt idx="10">
                  <c:v>3.8999999999999998E-3</c:v>
                </c:pt>
                <c:pt idx="11">
                  <c:v>2.5999999999999999E-3</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Brown coal</c:v>
                </c:pt>
              </c:strCache>
            </c:strRef>
          </c:tx>
          <c:spPr>
            <a:solidFill>
              <a:srgbClr val="F0948F"/>
            </a:solidFill>
          </c:spPr>
          <c:invertIfNegative val="0"/>
          <c:val>
            <c:numRef>
              <c:f>'8.5'!$B$16:$M$16</c:f>
              <c:numCache>
                <c:formatCode>#,##0.0</c:formatCode>
                <c:ptCount val="12"/>
                <c:pt idx="0">
                  <c:v>45.815911</c:v>
                </c:pt>
                <c:pt idx="1">
                  <c:v>39.598559999999999</c:v>
                </c:pt>
                <c:pt idx="2">
                  <c:v>36.127970999999995</c:v>
                </c:pt>
                <c:pt idx="3">
                  <c:v>29.026882000000001</c:v>
                </c:pt>
                <c:pt idx="4">
                  <c:v>16.878263999999998</c:v>
                </c:pt>
                <c:pt idx="5">
                  <c:v>0.432</c:v>
                </c:pt>
                <c:pt idx="6">
                  <c:v>0.47099999999999997</c:v>
                </c:pt>
                <c:pt idx="7">
                  <c:v>0.504</c:v>
                </c:pt>
                <c:pt idx="8">
                  <c:v>0.78600000000000003</c:v>
                </c:pt>
                <c:pt idx="9">
                  <c:v>21.274776000000003</c:v>
                </c:pt>
                <c:pt idx="10">
                  <c:v>31.371758999999997</c:v>
                </c:pt>
                <c:pt idx="11">
                  <c:v>41.064175000000006</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Nuclear fuel</c:v>
                </c:pt>
              </c:strCache>
            </c:strRef>
          </c:tx>
          <c:spPr>
            <a:solidFill>
              <a:srgbClr val="F7C9C7"/>
            </a:solidFill>
          </c:spPr>
          <c:invertIfNegative val="0"/>
          <c:val>
            <c:numRef>
              <c:f>'8.5'!$B$17:$M$17</c:f>
              <c:numCache>
                <c:formatCode>#,##0.0</c:formatCode>
                <c:ptCount val="12"/>
                <c:pt idx="0">
                  <c:v>6.1529399999999992</c:v>
                </c:pt>
                <c:pt idx="1">
                  <c:v>5.4262299999999994</c:v>
                </c:pt>
                <c:pt idx="2">
                  <c:v>5.0037099999999999</c:v>
                </c:pt>
                <c:pt idx="3">
                  <c:v>3.7126100000000002</c:v>
                </c:pt>
                <c:pt idx="4">
                  <c:v>1.9205699999999999</c:v>
                </c:pt>
                <c:pt idx="5">
                  <c:v>1.40876</c:v>
                </c:pt>
                <c:pt idx="6">
                  <c:v>1.4065799999999999</c:v>
                </c:pt>
                <c:pt idx="7">
                  <c:v>1.4053399999999998</c:v>
                </c:pt>
                <c:pt idx="8">
                  <c:v>1.66021</c:v>
                </c:pt>
                <c:pt idx="9">
                  <c:v>3.42719</c:v>
                </c:pt>
                <c:pt idx="10">
                  <c:v>4.9712700000000005</c:v>
                </c:pt>
                <c:pt idx="11">
                  <c:v>5.7340200000000001</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Coke</c:v>
                </c:pt>
              </c:strCache>
            </c:strRef>
          </c:tx>
          <c:spPr>
            <a:solidFill>
              <a:srgbClr val="262626"/>
            </a:solidFill>
          </c:spPr>
          <c:invertIfNegative val="0"/>
          <c:val>
            <c:numRef>
              <c:f>'8.5'!$B$18:$M$18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Waste heat</c:v>
                </c:pt>
              </c:strCache>
            </c:strRef>
          </c:tx>
          <c:spPr>
            <a:solidFill>
              <a:srgbClr val="646363"/>
            </a:solidFill>
          </c:spPr>
          <c:invertIfNegative val="0"/>
          <c:val>
            <c:numRef>
              <c:f>'8.5'!$B$19:$M$19</c:f>
              <c:numCache>
                <c:formatCode>#,##0.0</c:formatCode>
                <c:ptCount val="12"/>
                <c:pt idx="0">
                  <c:v>1.7950889999999999</c:v>
                </c:pt>
                <c:pt idx="1">
                  <c:v>1.8769629999999999</c:v>
                </c:pt>
                <c:pt idx="2">
                  <c:v>1.8712310000000001</c:v>
                </c:pt>
                <c:pt idx="3">
                  <c:v>1.549782</c:v>
                </c:pt>
                <c:pt idx="4">
                  <c:v>2.851378</c:v>
                </c:pt>
                <c:pt idx="5">
                  <c:v>2.2345839999999999</c:v>
                </c:pt>
                <c:pt idx="6">
                  <c:v>1.419254</c:v>
                </c:pt>
                <c:pt idx="7">
                  <c:v>1.2094149999999999</c:v>
                </c:pt>
                <c:pt idx="8">
                  <c:v>1.9188859999999999</c:v>
                </c:pt>
                <c:pt idx="9">
                  <c:v>2.1623679999999998</c:v>
                </c:pt>
                <c:pt idx="10">
                  <c:v>2.1904940000000002</c:v>
                </c:pt>
                <c:pt idx="11">
                  <c:v>1.447762</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Other liquid fuels</c:v>
                </c:pt>
              </c:strCache>
            </c:strRef>
          </c:tx>
          <c:spPr>
            <a:solidFill>
              <a:srgbClr val="9D9D9C"/>
            </a:solidFill>
          </c:spPr>
          <c:invertIfNegative val="0"/>
          <c:val>
            <c:numRef>
              <c:f>'8.5'!$B$20:$M$20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Other solid fuels</c:v>
                </c:pt>
              </c:strCache>
            </c:strRef>
          </c:tx>
          <c:spPr>
            <a:solidFill>
              <a:srgbClr val="D0D0D0"/>
            </a:solidFill>
          </c:spPr>
          <c:invertIfNegative val="0"/>
          <c:val>
            <c:numRef>
              <c:f>'8.5'!$B$21:$M$21</c:f>
              <c:numCache>
                <c:formatCode>#,##0.0</c:formatCode>
                <c:ptCount val="12"/>
                <c:pt idx="0">
                  <c:v>0.42799999999999999</c:v>
                </c:pt>
                <c:pt idx="1">
                  <c:v>0.93</c:v>
                </c:pt>
                <c:pt idx="2">
                  <c:v>1.423</c:v>
                </c:pt>
                <c:pt idx="3">
                  <c:v>1.1260219999999999</c:v>
                </c:pt>
                <c:pt idx="4">
                  <c:v>0.31892300000000001</c:v>
                </c:pt>
                <c:pt idx="5">
                  <c:v>0.261517</c:v>
                </c:pt>
                <c:pt idx="6">
                  <c:v>0.278279</c:v>
                </c:pt>
                <c:pt idx="7">
                  <c:v>0.247726</c:v>
                </c:pt>
                <c:pt idx="8">
                  <c:v>0.2485</c:v>
                </c:pt>
                <c:pt idx="9">
                  <c:v>1.1702629999999998</c:v>
                </c:pt>
                <c:pt idx="10">
                  <c:v>1.2372180000000002</c:v>
                </c:pt>
                <c:pt idx="11">
                  <c:v>1.201376</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Other gases</c:v>
                </c:pt>
              </c:strCache>
            </c:strRef>
          </c:tx>
          <c:spPr>
            <a:pattFill prst="ltUpDiag">
              <a:fgClr>
                <a:srgbClr val="23315F"/>
              </a:fgClr>
              <a:bgClr>
                <a:sysClr val="window" lastClr="FFFFFF"/>
              </a:bgClr>
            </a:pattFill>
          </c:spPr>
          <c:invertIfNegative val="0"/>
          <c:val>
            <c:numRef>
              <c:f>'8.5'!$B$22:$M$22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Other</c:v>
                </c:pt>
              </c:strCache>
            </c:strRef>
          </c:tx>
          <c:spPr>
            <a:pattFill prst="ltUpDiag">
              <a:fgClr>
                <a:srgbClr val="E02C1F"/>
              </a:fgClr>
              <a:bgClr>
                <a:sysClr val="window" lastClr="FFFFFF"/>
              </a:bgClr>
            </a:pattFill>
          </c:spPr>
          <c:invertIfNegative val="0"/>
          <c:val>
            <c:numRef>
              <c:f>'8.5'!$B$23:$M$23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Fuel oils</c:v>
                </c:pt>
              </c:strCache>
            </c:strRef>
          </c:tx>
          <c:spPr>
            <a:pattFill prst="ltUpDiag">
              <a:fgClr>
                <a:srgbClr val="5A6588"/>
              </a:fgClr>
              <a:bgClr>
                <a:sysClr val="window" lastClr="FFFFFF"/>
              </a:bgClr>
            </a:pattFill>
          </c:spPr>
          <c:invertIfNegative val="0"/>
          <c:val>
            <c:numRef>
              <c:f>'8.5'!$B$24:$M$24</c:f>
              <c:numCache>
                <c:formatCode>#,##0.0</c:formatCode>
                <c:ptCount val="12"/>
                <c:pt idx="0">
                  <c:v>0.134494</c:v>
                </c:pt>
                <c:pt idx="1">
                  <c:v>0.12371500000000001</c:v>
                </c:pt>
                <c:pt idx="2">
                  <c:v>0.11101</c:v>
                </c:pt>
                <c:pt idx="3">
                  <c:v>8.4567000000000003E-2</c:v>
                </c:pt>
                <c:pt idx="4">
                  <c:v>4.9938000000000003E-2</c:v>
                </c:pt>
                <c:pt idx="5">
                  <c:v>1.0949E-2</c:v>
                </c:pt>
                <c:pt idx="6">
                  <c:v>3.2729999999999999E-3</c:v>
                </c:pt>
                <c:pt idx="7">
                  <c:v>8.9770000000000006E-3</c:v>
                </c:pt>
                <c:pt idx="8">
                  <c:v>1.9862999999999999E-2</c:v>
                </c:pt>
                <c:pt idx="9">
                  <c:v>8.0003000000000005E-2</c:v>
                </c:pt>
                <c:pt idx="10">
                  <c:v>0.102977</c:v>
                </c:pt>
                <c:pt idx="11">
                  <c:v>0.134936</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Natural gas</c:v>
                </c:pt>
              </c:strCache>
            </c:strRef>
          </c:tx>
          <c:spPr>
            <a:pattFill prst="ltUpDiag">
              <a:fgClr>
                <a:srgbClr val="E86158"/>
              </a:fgClr>
              <a:bgClr>
                <a:sysClr val="window" lastClr="FFFFFF"/>
              </a:bgClr>
            </a:pattFill>
          </c:spPr>
          <c:invertIfNegative val="0"/>
          <c:val>
            <c:numRef>
              <c:f>'8.5'!$B$25:$M$25</c:f>
              <c:numCache>
                <c:formatCode>#,##0.0</c:formatCode>
                <c:ptCount val="12"/>
                <c:pt idx="0">
                  <c:v>100.00261600000002</c:v>
                </c:pt>
                <c:pt idx="1">
                  <c:v>87.338540000000023</c:v>
                </c:pt>
                <c:pt idx="2">
                  <c:v>84.105227000000014</c:v>
                </c:pt>
                <c:pt idx="3">
                  <c:v>66.886248000000023</c:v>
                </c:pt>
                <c:pt idx="4">
                  <c:v>48.776432999999997</c:v>
                </c:pt>
                <c:pt idx="5">
                  <c:v>30.645153999999998</c:v>
                </c:pt>
                <c:pt idx="6">
                  <c:v>29.032641999999999</c:v>
                </c:pt>
                <c:pt idx="7">
                  <c:v>30.716899000000005</c:v>
                </c:pt>
                <c:pt idx="8">
                  <c:v>42.300937000000005</c:v>
                </c:pt>
                <c:pt idx="9">
                  <c:v>52.750164999999996</c:v>
                </c:pt>
                <c:pt idx="10">
                  <c:v>77.418813999999998</c:v>
                </c:pt>
                <c:pt idx="11">
                  <c:v>90.298479</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75"/>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max val="3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u="none" strike="noStrike" baseline="0">
                <a:solidFill>
                  <a:schemeClr val="accent1"/>
                </a:solidFill>
                <a:effectLst/>
              </a:rPr>
              <a:t>Heat consumption by national economy sector [</a:t>
            </a:r>
            <a:r>
              <a:rPr lang="cs-CZ" sz="1000">
                <a:solidFill>
                  <a:schemeClr val="accent1"/>
                </a:solidFill>
              </a:rPr>
              <a:t>TJ</a:t>
            </a:r>
            <a:r>
              <a:rPr lang="en-US" sz="1000">
                <a:solidFill>
                  <a:schemeClr val="accent1"/>
                </a:solidFill>
              </a:rPr>
              <a:t>]</a:t>
            </a:r>
            <a:endParaRPr lang="cs-CZ" sz="1000">
              <a:solidFill>
                <a:schemeClr val="accent1"/>
              </a:solidFill>
            </a:endParaRP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9506664792372106"/>
          <c:w val="0.61241682696674693"/>
          <c:h val="0.48613325505968485"/>
        </c:manualLayout>
      </c:layout>
      <c:barChart>
        <c:barDir val="col"/>
        <c:grouping val="stacked"/>
        <c:varyColors val="0"/>
        <c:ser>
          <c:idx val="0"/>
          <c:order val="0"/>
          <c:tx>
            <c:strRef>
              <c:f>'8.6'!$A$28</c:f>
              <c:strCache>
                <c:ptCount val="1"/>
                <c:pt idx="0">
                  <c:v>Industry</c:v>
                </c:pt>
              </c:strCache>
            </c:strRef>
          </c:tx>
          <c:invertIfNegative val="0"/>
          <c:val>
            <c:numRef>
              <c:f>'8.6'!$B$28:$M$28</c:f>
              <c:numCache>
                <c:formatCode>#,##0.0</c:formatCode>
                <c:ptCount val="12"/>
                <c:pt idx="0">
                  <c:v>90.347900203310417</c:v>
                </c:pt>
                <c:pt idx="1">
                  <c:v>90.24651868828812</c:v>
                </c:pt>
                <c:pt idx="2">
                  <c:v>87.165079074831937</c:v>
                </c:pt>
                <c:pt idx="3">
                  <c:v>68.507134210865473</c:v>
                </c:pt>
                <c:pt idx="4">
                  <c:v>57.629543507485408</c:v>
                </c:pt>
                <c:pt idx="5">
                  <c:v>46.443453999999996</c:v>
                </c:pt>
                <c:pt idx="6">
                  <c:v>31.455515999999999</c:v>
                </c:pt>
                <c:pt idx="7">
                  <c:v>29.324630000000003</c:v>
                </c:pt>
                <c:pt idx="8">
                  <c:v>41.160976999999988</c:v>
                </c:pt>
                <c:pt idx="9">
                  <c:v>57.233630000000005</c:v>
                </c:pt>
                <c:pt idx="10">
                  <c:v>62.156557000000006</c:v>
                </c:pt>
                <c:pt idx="11">
                  <c:v>73.143699999999995</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Energy</c:v>
                </c:pt>
              </c:strCache>
            </c:strRef>
          </c:tx>
          <c:invertIfNegative val="0"/>
          <c:val>
            <c:numRef>
              <c:f>'8.6'!$B$29:$M$29</c:f>
              <c:numCache>
                <c:formatCode>#,##0.0</c:formatCode>
                <c:ptCount val="12"/>
                <c:pt idx="0">
                  <c:v>1.1713500000000001</c:v>
                </c:pt>
                <c:pt idx="1">
                  <c:v>1.1487999999999998</c:v>
                </c:pt>
                <c:pt idx="2">
                  <c:v>0.99364999999999992</c:v>
                </c:pt>
                <c:pt idx="3">
                  <c:v>0.69641000000000008</c:v>
                </c:pt>
                <c:pt idx="4">
                  <c:v>0.50409999999999999</c:v>
                </c:pt>
                <c:pt idx="5">
                  <c:v>0.2717</c:v>
                </c:pt>
                <c:pt idx="6">
                  <c:v>0.22826000000000002</c:v>
                </c:pt>
                <c:pt idx="7">
                  <c:v>0.28388000000000002</c:v>
                </c:pt>
                <c:pt idx="8">
                  <c:v>0.35735999999999996</c:v>
                </c:pt>
                <c:pt idx="9">
                  <c:v>0.62235000000000007</c:v>
                </c:pt>
                <c:pt idx="10">
                  <c:v>0.82579999999999998</c:v>
                </c:pt>
                <c:pt idx="11">
                  <c:v>1.1533</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Transport</c:v>
                </c:pt>
              </c:strCache>
            </c:strRef>
          </c:tx>
          <c:invertIfNegative val="0"/>
          <c:val>
            <c:numRef>
              <c:f>'8.6'!$B$30:$M$30</c:f>
              <c:numCache>
                <c:formatCode>#,##0.0</c:formatCode>
                <c:ptCount val="12"/>
                <c:pt idx="0">
                  <c:v>2.8159999999999998</c:v>
                </c:pt>
                <c:pt idx="1">
                  <c:v>2.6960000000000002</c:v>
                </c:pt>
                <c:pt idx="2">
                  <c:v>2.3155999999999999</c:v>
                </c:pt>
                <c:pt idx="3">
                  <c:v>1.8325</c:v>
                </c:pt>
                <c:pt idx="4">
                  <c:v>1.0615000000000001</c:v>
                </c:pt>
                <c:pt idx="5">
                  <c:v>0.30019999999999997</c:v>
                </c:pt>
                <c:pt idx="6">
                  <c:v>0.1794</c:v>
                </c:pt>
                <c:pt idx="7">
                  <c:v>0.22169999999999998</c:v>
                </c:pt>
                <c:pt idx="8">
                  <c:v>0.48899999999999999</c:v>
                </c:pt>
                <c:pt idx="9">
                  <c:v>1.2495000000000001</c:v>
                </c:pt>
                <c:pt idx="10">
                  <c:v>2.0103</c:v>
                </c:pt>
                <c:pt idx="11">
                  <c:v>4.8538999999999994</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Construction</c:v>
                </c:pt>
              </c:strCache>
            </c:strRef>
          </c:tx>
          <c:invertIfNegative val="0"/>
          <c:val>
            <c:numRef>
              <c:f>'8.6'!$B$31:$M$31</c:f>
              <c:numCache>
                <c:formatCode>#,##0.0</c:formatCode>
                <c:ptCount val="12"/>
                <c:pt idx="0">
                  <c:v>1.2950999999999999</c:v>
                </c:pt>
                <c:pt idx="1">
                  <c:v>1.1289</c:v>
                </c:pt>
                <c:pt idx="2">
                  <c:v>0.96179999999999999</c:v>
                </c:pt>
                <c:pt idx="3">
                  <c:v>0.67200000000000004</c:v>
                </c:pt>
                <c:pt idx="4">
                  <c:v>0.34699999999999998</c:v>
                </c:pt>
                <c:pt idx="5">
                  <c:v>4.3999999999999997E-2</c:v>
                </c:pt>
                <c:pt idx="6">
                  <c:v>2.7E-2</c:v>
                </c:pt>
                <c:pt idx="7">
                  <c:v>3.9E-2</c:v>
                </c:pt>
                <c:pt idx="8">
                  <c:v>0.13900000000000001</c:v>
                </c:pt>
                <c:pt idx="9">
                  <c:v>0.45200000000000001</c:v>
                </c:pt>
                <c:pt idx="10">
                  <c:v>0.71699999999999997</c:v>
                </c:pt>
                <c:pt idx="11">
                  <c:v>0.95299999999999996</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Farming and forestry</c:v>
                </c:pt>
              </c:strCache>
            </c:strRef>
          </c:tx>
          <c:invertIfNegative val="0"/>
          <c:val>
            <c:numRef>
              <c:f>'8.6'!$B$32:$M$32</c:f>
              <c:numCache>
                <c:formatCode>#,##0.0</c:formatCode>
                <c:ptCount val="12"/>
                <c:pt idx="0">
                  <c:v>0.26150000000000001</c:v>
                </c:pt>
                <c:pt idx="1">
                  <c:v>0.183196</c:v>
                </c:pt>
                <c:pt idx="2">
                  <c:v>0.121</c:v>
                </c:pt>
                <c:pt idx="3">
                  <c:v>8.7999999999999995E-2</c:v>
                </c:pt>
                <c:pt idx="4">
                  <c:v>3.7999999999999999E-2</c:v>
                </c:pt>
                <c:pt idx="5">
                  <c:v>1.4E-2</c:v>
                </c:pt>
                <c:pt idx="6">
                  <c:v>1.0999999999999999E-2</c:v>
                </c:pt>
                <c:pt idx="7">
                  <c:v>1.4E-2</c:v>
                </c:pt>
                <c:pt idx="8">
                  <c:v>0.02</c:v>
                </c:pt>
                <c:pt idx="9">
                  <c:v>7.1999999999999995E-2</c:v>
                </c:pt>
                <c:pt idx="10">
                  <c:v>0.11799999999999999</c:v>
                </c:pt>
                <c:pt idx="11">
                  <c:v>0.53300000000000003</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Households</c:v>
                </c:pt>
              </c:strCache>
            </c:strRef>
          </c:tx>
          <c:spPr>
            <a:solidFill>
              <a:schemeClr val="accent6"/>
            </a:solidFill>
          </c:spPr>
          <c:invertIfNegative val="0"/>
          <c:val>
            <c:numRef>
              <c:f>'8.6'!$B$33:$M$33</c:f>
              <c:numCache>
                <c:formatCode>#,##0.0</c:formatCode>
                <c:ptCount val="12"/>
                <c:pt idx="0">
                  <c:v>254.65518999999998</c:v>
                </c:pt>
                <c:pt idx="1">
                  <c:v>230.88844000000003</c:v>
                </c:pt>
                <c:pt idx="2">
                  <c:v>203.74288999999999</c:v>
                </c:pt>
                <c:pt idx="3">
                  <c:v>169.49467999999999</c:v>
                </c:pt>
                <c:pt idx="4">
                  <c:v>99.723320000000001</c:v>
                </c:pt>
                <c:pt idx="5">
                  <c:v>38.711370000000009</c:v>
                </c:pt>
                <c:pt idx="6">
                  <c:v>52.268049999999995</c:v>
                </c:pt>
                <c:pt idx="7">
                  <c:v>39.159140000000001</c:v>
                </c:pt>
                <c:pt idx="8">
                  <c:v>56.500520000000002</c:v>
                </c:pt>
                <c:pt idx="9">
                  <c:v>133.04276999999999</c:v>
                </c:pt>
                <c:pt idx="10">
                  <c:v>183.51102000000003</c:v>
                </c:pt>
                <c:pt idx="11">
                  <c:v>211.13470999999998</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Retail, services, schools, health care</c:v>
                </c:pt>
              </c:strCache>
            </c:strRef>
          </c:tx>
          <c:spPr>
            <a:solidFill>
              <a:srgbClr val="F0948F"/>
            </a:solidFill>
          </c:spPr>
          <c:invertIfNegative val="0"/>
          <c:val>
            <c:numRef>
              <c:f>'8.6'!$B$34:$M$34</c:f>
              <c:numCache>
                <c:formatCode>#,##0.0</c:formatCode>
                <c:ptCount val="12"/>
                <c:pt idx="0">
                  <c:v>164.45446299999998</c:v>
                </c:pt>
                <c:pt idx="1">
                  <c:v>154.23728500000001</c:v>
                </c:pt>
                <c:pt idx="2">
                  <c:v>132.51637499999998</c:v>
                </c:pt>
                <c:pt idx="3">
                  <c:v>100.05703800000001</c:v>
                </c:pt>
                <c:pt idx="4">
                  <c:v>62.437291000000002</c:v>
                </c:pt>
                <c:pt idx="5">
                  <c:v>21.607144000000002</c:v>
                </c:pt>
                <c:pt idx="6">
                  <c:v>17.851367</c:v>
                </c:pt>
                <c:pt idx="7">
                  <c:v>21.987362000000005</c:v>
                </c:pt>
                <c:pt idx="8">
                  <c:v>33.709232</c:v>
                </c:pt>
                <c:pt idx="9">
                  <c:v>87.809483999999955</c:v>
                </c:pt>
                <c:pt idx="10">
                  <c:v>119.00473</c:v>
                </c:pt>
                <c:pt idx="11">
                  <c:v>204.97563700000001</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Other</c:v>
                </c:pt>
              </c:strCache>
            </c:strRef>
          </c:tx>
          <c:spPr>
            <a:solidFill>
              <a:srgbClr val="F7C9C7"/>
            </a:solidFill>
          </c:spPr>
          <c:invertIfNegative val="0"/>
          <c:val>
            <c:numRef>
              <c:f>'8.6'!$B$35:$M$35</c:f>
              <c:numCache>
                <c:formatCode>#,##0.0</c:formatCode>
                <c:ptCount val="12"/>
                <c:pt idx="0">
                  <c:v>7.0461069999999983</c:v>
                </c:pt>
                <c:pt idx="1">
                  <c:v>6.6340320000000004</c:v>
                </c:pt>
                <c:pt idx="2">
                  <c:v>6.5149480000000004</c:v>
                </c:pt>
                <c:pt idx="3">
                  <c:v>5.0063839999999988</c:v>
                </c:pt>
                <c:pt idx="4">
                  <c:v>4.0898050000000001</c:v>
                </c:pt>
                <c:pt idx="5">
                  <c:v>2.9885080000000004</c:v>
                </c:pt>
                <c:pt idx="6">
                  <c:v>2.8885679999999998</c:v>
                </c:pt>
                <c:pt idx="7">
                  <c:v>3.0141240000000007</c:v>
                </c:pt>
                <c:pt idx="8">
                  <c:v>2.9209620000000003</c:v>
                </c:pt>
                <c:pt idx="9">
                  <c:v>4.6241130000000004</c:v>
                </c:pt>
                <c:pt idx="10">
                  <c:v>5.4764260000000009</c:v>
                </c:pt>
                <c:pt idx="11">
                  <c:v>7.381060999999999</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Share in CR</a:t>
            </a:r>
            <a:endParaRPr lang="cs-CZ" sz="1000">
              <a:solidFill>
                <a:schemeClr val="accent1"/>
              </a:solidFill>
            </a:endParaRP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3242588608863868"/>
        </c:manualLayout>
      </c:layout>
      <c:barChart>
        <c:barDir val="bar"/>
        <c:grouping val="clustered"/>
        <c:varyColors val="0"/>
        <c:ser>
          <c:idx val="0"/>
          <c:order val="0"/>
          <c:tx>
            <c:strRef>
              <c:f>'8.6'!$M$40</c:f>
              <c:strCache>
                <c:ptCount val="1"/>
                <c:pt idx="0">
                  <c:v>Installed capacity</c:v>
                </c:pt>
              </c:strCache>
            </c:strRef>
          </c:tx>
          <c:invertIfNegative val="0"/>
          <c:val>
            <c:numRef>
              <c:f>'8.6'!$N$40</c:f>
              <c:numCache>
                <c:formatCode>0.0%</c:formatCode>
                <c:ptCount val="1"/>
                <c:pt idx="0">
                  <c:v>2.7465010261168939E-2</c:v>
                </c:pt>
              </c:numCache>
            </c:numRef>
          </c:val>
          <c:extLst>
            <c:ext xmlns:c16="http://schemas.microsoft.com/office/drawing/2014/chart" uri="{C3380CC4-5D6E-409C-BE32-E72D297353CC}">
              <c16:uniqueId val="{00000000-959C-46A4-A3E1-0DDC2617E363}"/>
            </c:ext>
          </c:extLst>
        </c:ser>
        <c:ser>
          <c:idx val="1"/>
          <c:order val="1"/>
          <c:tx>
            <c:strRef>
              <c:f>'8.6'!$M$41</c:f>
              <c:strCache>
                <c:ptCount val="1"/>
                <c:pt idx="0">
                  <c:v>Gross heat production</c:v>
                </c:pt>
              </c:strCache>
            </c:strRef>
          </c:tx>
          <c:invertIfNegative val="0"/>
          <c:val>
            <c:numRef>
              <c:f>'8.6'!$N$41</c:f>
              <c:numCache>
                <c:formatCode>0.0%</c:formatCode>
                <c:ptCount val="1"/>
                <c:pt idx="0">
                  <c:v>2.9225987313496658E-2</c:v>
                </c:pt>
              </c:numCache>
            </c:numRef>
          </c:val>
          <c:extLst>
            <c:ext xmlns:c16="http://schemas.microsoft.com/office/drawing/2014/chart" uri="{C3380CC4-5D6E-409C-BE32-E72D297353CC}">
              <c16:uniqueId val="{00000001-959C-46A4-A3E1-0DDC2617E363}"/>
            </c:ext>
          </c:extLst>
        </c:ser>
        <c:ser>
          <c:idx val="2"/>
          <c:order val="2"/>
          <c:tx>
            <c:strRef>
              <c:f>'8.6'!$M$42</c:f>
              <c:strCache>
                <c:ptCount val="1"/>
                <c:pt idx="0">
                  <c:v>Heat supply</c:v>
                </c:pt>
              </c:strCache>
            </c:strRef>
          </c:tx>
          <c:invertIfNegative val="0"/>
          <c:val>
            <c:numRef>
              <c:f>'8.6'!$N$42</c:f>
              <c:numCache>
                <c:formatCode>0.0%</c:formatCode>
                <c:ptCount val="1"/>
                <c:pt idx="0">
                  <c:v>3.3390677635349364E-2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valAx>
    </c:plotArea>
    <c:legend>
      <c:legendPos val="b"/>
      <c:layout>
        <c:manualLayout>
          <c:xMode val="edge"/>
          <c:yMode val="edge"/>
          <c:x val="6.9449477811089509E-3"/>
          <c:y val="0.70131165422504005"/>
          <c:w val="0.63199178363574116"/>
          <c:h val="0.2555682500471754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en-US" sz="1000">
                <a:solidFill>
                  <a:srgbClr val="233060"/>
                </a:solidFill>
                <a:latin typeface="Arial" panose="020B0604020202020204" pitchFamily="34" charset="0"/>
                <a:cs typeface="Arial" panose="020B0604020202020204" pitchFamily="34" charset="0"/>
              </a:rPr>
              <a:t>Heat supply by fuel [</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1.5771851879898952E-3"/>
          <c:y val="1.6209679220659044E-2"/>
        </c:manualLayout>
      </c:layout>
      <c:overlay val="0"/>
    </c:title>
    <c:autoTitleDeleted val="0"/>
    <c:plotArea>
      <c:layout/>
      <c:barChart>
        <c:barDir val="col"/>
        <c:grouping val="stacked"/>
        <c:varyColors val="0"/>
        <c:ser>
          <c:idx val="0"/>
          <c:order val="0"/>
          <c:tx>
            <c:strRef>
              <c:f>'8.6'!$A$10</c:f>
              <c:strCache>
                <c:ptCount val="1"/>
                <c:pt idx="0">
                  <c:v>Biomass</c:v>
                </c:pt>
              </c:strCache>
            </c:strRef>
          </c:tx>
          <c:spPr>
            <a:solidFill>
              <a:srgbClr val="23315F"/>
            </a:solidFill>
          </c:spPr>
          <c:invertIfNegative val="0"/>
          <c:val>
            <c:numRef>
              <c:f>'8.6'!$B$10:$M$10</c:f>
              <c:numCache>
                <c:formatCode>#,##0.0</c:formatCode>
                <c:ptCount val="12"/>
                <c:pt idx="0">
                  <c:v>80.270959999999988</c:v>
                </c:pt>
                <c:pt idx="1">
                  <c:v>75.507530000000003</c:v>
                </c:pt>
                <c:pt idx="2">
                  <c:v>58.345690000000005</c:v>
                </c:pt>
                <c:pt idx="3">
                  <c:v>69.830380000000005</c:v>
                </c:pt>
                <c:pt idx="4">
                  <c:v>86.54243000000001</c:v>
                </c:pt>
                <c:pt idx="5">
                  <c:v>42.814709999999998</c:v>
                </c:pt>
                <c:pt idx="6">
                  <c:v>11.41112</c:v>
                </c:pt>
                <c:pt idx="7">
                  <c:v>40.742089999999997</c:v>
                </c:pt>
                <c:pt idx="8">
                  <c:v>62.449920000000006</c:v>
                </c:pt>
                <c:pt idx="9">
                  <c:v>79.905901999999983</c:v>
                </c:pt>
                <c:pt idx="10">
                  <c:v>55.213879999999996</c:v>
                </c:pt>
                <c:pt idx="11">
                  <c:v>47.241222</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Biogas</c:v>
                </c:pt>
              </c:strCache>
            </c:strRef>
          </c:tx>
          <c:spPr>
            <a:solidFill>
              <a:srgbClr val="5A6588"/>
            </a:solidFill>
          </c:spPr>
          <c:invertIfNegative val="0"/>
          <c:val>
            <c:numRef>
              <c:f>'8.6'!$B$11:$M$11</c:f>
              <c:numCache>
                <c:formatCode>#,##0.0</c:formatCode>
                <c:ptCount val="12"/>
                <c:pt idx="0">
                  <c:v>5.1417960000000003</c:v>
                </c:pt>
                <c:pt idx="1">
                  <c:v>4.4695110000000007</c:v>
                </c:pt>
                <c:pt idx="2">
                  <c:v>4.6593070000000001</c:v>
                </c:pt>
                <c:pt idx="3">
                  <c:v>3.9221689999999998</c:v>
                </c:pt>
                <c:pt idx="4">
                  <c:v>3.477411</c:v>
                </c:pt>
                <c:pt idx="5">
                  <c:v>1.9689070000000002</c:v>
                </c:pt>
                <c:pt idx="6">
                  <c:v>1.6068239999999998</c:v>
                </c:pt>
                <c:pt idx="7">
                  <c:v>1.204232</c:v>
                </c:pt>
                <c:pt idx="8">
                  <c:v>2.3061120000000002</c:v>
                </c:pt>
                <c:pt idx="9">
                  <c:v>3.7956999999999996</c:v>
                </c:pt>
                <c:pt idx="10">
                  <c:v>4.8124979999999997</c:v>
                </c:pt>
                <c:pt idx="11">
                  <c:v>5.1649419999999999</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Hard coal</c:v>
                </c:pt>
              </c:strCache>
            </c:strRef>
          </c:tx>
          <c:spPr>
            <a:solidFill>
              <a:srgbClr val="9198B0"/>
            </a:solidFill>
          </c:spPr>
          <c:invertIfNegative val="0"/>
          <c:val>
            <c:numRef>
              <c:f>'8.6'!$B$12:$M$12</c:f>
              <c:numCache>
                <c:formatCode>#,##0.0</c:formatCode>
                <c:ptCount val="12"/>
                <c:pt idx="0">
                  <c:v>9.0659100000000006</c:v>
                </c:pt>
                <c:pt idx="1">
                  <c:v>6.2101000000000006</c:v>
                </c:pt>
                <c:pt idx="2">
                  <c:v>10.697950000000001</c:v>
                </c:pt>
                <c:pt idx="3">
                  <c:v>3.8064</c:v>
                </c:pt>
                <c:pt idx="4">
                  <c:v>0</c:v>
                </c:pt>
                <c:pt idx="5">
                  <c:v>0</c:v>
                </c:pt>
                <c:pt idx="6">
                  <c:v>0.37557999999999997</c:v>
                </c:pt>
                <c:pt idx="7">
                  <c:v>2.9749400000000001</c:v>
                </c:pt>
                <c:pt idx="8">
                  <c:v>0.58035000000000003</c:v>
                </c:pt>
                <c:pt idx="9">
                  <c:v>2.37643</c:v>
                </c:pt>
                <c:pt idx="10">
                  <c:v>10.81855</c:v>
                </c:pt>
                <c:pt idx="11">
                  <c:v>7.71889</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Electrical energy</c:v>
                </c:pt>
              </c:strCache>
            </c:strRef>
          </c:tx>
          <c:spPr>
            <a:solidFill>
              <a:srgbClr val="C8CBD7"/>
            </a:solidFill>
          </c:spPr>
          <c:invertIfNegative val="0"/>
          <c:val>
            <c:numRef>
              <c:f>'8.6'!$B$13:$M$13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Ambient energy (heat pump)</c:v>
                </c:pt>
              </c:strCache>
            </c:strRef>
          </c:tx>
          <c:spPr>
            <a:solidFill>
              <a:srgbClr val="E02C1F"/>
            </a:solidFill>
          </c:spPr>
          <c:invertIfNegative val="0"/>
          <c:val>
            <c:numRef>
              <c:f>'8.6'!$B$14:$M$14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Solar energy (solar panel)</c:v>
                </c:pt>
              </c:strCache>
            </c:strRef>
          </c:tx>
          <c:spPr>
            <a:solidFill>
              <a:srgbClr val="E86158"/>
            </a:solidFill>
          </c:spPr>
          <c:invertIfNegative val="0"/>
          <c:val>
            <c:numRef>
              <c:f>'8.6'!$B$15:$M$15</c:f>
              <c:numCache>
                <c:formatCode>#,##0.0</c:formatCode>
                <c:ptCount val="12"/>
                <c:pt idx="0">
                  <c:v>0</c:v>
                </c:pt>
                <c:pt idx="1">
                  <c:v>0</c:v>
                </c:pt>
                <c:pt idx="2">
                  <c:v>0</c:v>
                </c:pt>
                <c:pt idx="3">
                  <c:v>0</c:v>
                </c:pt>
                <c:pt idx="4">
                  <c:v>0</c:v>
                </c:pt>
                <c:pt idx="5">
                  <c:v>0</c:v>
                </c:pt>
                <c:pt idx="6">
                  <c:v>0</c:v>
                </c:pt>
                <c:pt idx="7">
                  <c:v>0</c:v>
                </c:pt>
                <c:pt idx="8">
                  <c:v>0</c:v>
                </c:pt>
                <c:pt idx="9">
                  <c:v>1.361E-3</c:v>
                </c:pt>
                <c:pt idx="10">
                  <c:v>0</c:v>
                </c:pt>
                <c:pt idx="11">
                  <c:v>6.7999999999999999E-5</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Brown coal</c:v>
                </c:pt>
              </c:strCache>
            </c:strRef>
          </c:tx>
          <c:spPr>
            <a:solidFill>
              <a:srgbClr val="F0948F"/>
            </a:solidFill>
          </c:spPr>
          <c:invertIfNegative val="0"/>
          <c:val>
            <c:numRef>
              <c:f>'8.6'!$B$16:$M$16</c:f>
              <c:numCache>
                <c:formatCode>#,##0.0</c:formatCode>
                <c:ptCount val="12"/>
                <c:pt idx="0">
                  <c:v>162.45522</c:v>
                </c:pt>
                <c:pt idx="1">
                  <c:v>151.79088000000002</c:v>
                </c:pt>
                <c:pt idx="2">
                  <c:v>148.87607</c:v>
                </c:pt>
                <c:pt idx="3">
                  <c:v>101.67014</c:v>
                </c:pt>
                <c:pt idx="4">
                  <c:v>46.181550000000001</c:v>
                </c:pt>
                <c:pt idx="5">
                  <c:v>31.525729999999999</c:v>
                </c:pt>
                <c:pt idx="6">
                  <c:v>49.608350000000002</c:v>
                </c:pt>
                <c:pt idx="7">
                  <c:v>24.946620000000003</c:v>
                </c:pt>
                <c:pt idx="8">
                  <c:v>34.282150000000001</c:v>
                </c:pt>
                <c:pt idx="9">
                  <c:v>77.469979999999993</c:v>
                </c:pt>
                <c:pt idx="10">
                  <c:v>126.01629000000001</c:v>
                </c:pt>
                <c:pt idx="11">
                  <c:v>189.55058</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Nuclear fuel</c:v>
                </c:pt>
              </c:strCache>
            </c:strRef>
          </c:tx>
          <c:spPr>
            <a:solidFill>
              <a:srgbClr val="F7C9C7"/>
            </a:solidFill>
          </c:spPr>
          <c:invertIfNegative val="0"/>
          <c:val>
            <c:numRef>
              <c:f>'8.6'!$B$17:$M$17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Coke</c:v>
                </c:pt>
              </c:strCache>
            </c:strRef>
          </c:tx>
          <c:spPr>
            <a:solidFill>
              <a:srgbClr val="262626"/>
            </a:solidFill>
          </c:spPr>
          <c:invertIfNegative val="0"/>
          <c:val>
            <c:numRef>
              <c:f>'8.6'!$B$18:$M$18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Waste heat</c:v>
                </c:pt>
              </c:strCache>
            </c:strRef>
          </c:tx>
          <c:spPr>
            <a:solidFill>
              <a:srgbClr val="646363"/>
            </a:solidFill>
          </c:spPr>
          <c:invertIfNegative val="0"/>
          <c:val>
            <c:numRef>
              <c:f>'8.6'!$B$19:$M$19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Other liquid fuels</c:v>
                </c:pt>
              </c:strCache>
            </c:strRef>
          </c:tx>
          <c:spPr>
            <a:solidFill>
              <a:srgbClr val="9D9D9C"/>
            </a:solidFill>
          </c:spPr>
          <c:invertIfNegative val="0"/>
          <c:val>
            <c:numRef>
              <c:f>'8.6'!$B$20:$M$20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Other solid fuels</c:v>
                </c:pt>
              </c:strCache>
            </c:strRef>
          </c:tx>
          <c:spPr>
            <a:solidFill>
              <a:srgbClr val="D0D0D0"/>
            </a:solidFill>
          </c:spPr>
          <c:invertIfNegative val="0"/>
          <c:val>
            <c:numRef>
              <c:f>'8.6'!$B$21:$M$21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Other gases</c:v>
                </c:pt>
              </c:strCache>
            </c:strRef>
          </c:tx>
          <c:spPr>
            <a:pattFill prst="ltUpDiag">
              <a:fgClr>
                <a:srgbClr val="23315F"/>
              </a:fgClr>
              <a:bgClr>
                <a:sysClr val="window" lastClr="FFFFFF"/>
              </a:bgClr>
            </a:pattFill>
          </c:spPr>
          <c:invertIfNegative val="0"/>
          <c:val>
            <c:numRef>
              <c:f>'8.6'!$B$22:$M$22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Other</c:v>
                </c:pt>
              </c:strCache>
            </c:strRef>
          </c:tx>
          <c:spPr>
            <a:pattFill prst="ltUpDiag">
              <a:fgClr>
                <a:srgbClr val="E02C1F"/>
              </a:fgClr>
              <a:bgClr>
                <a:sysClr val="window" lastClr="FFFFFF"/>
              </a:bgClr>
            </a:pattFill>
          </c:spPr>
          <c:invertIfNegative val="0"/>
          <c:val>
            <c:numRef>
              <c:f>'8.6'!$B$23:$M$23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Fuel oils</c:v>
                </c:pt>
              </c:strCache>
            </c:strRef>
          </c:tx>
          <c:spPr>
            <a:pattFill prst="ltUpDiag">
              <a:fgClr>
                <a:srgbClr val="5A6588"/>
              </a:fgClr>
              <a:bgClr>
                <a:sysClr val="window" lastClr="FFFFFF"/>
              </a:bgClr>
            </a:pattFill>
          </c:spPr>
          <c:invertIfNegative val="0"/>
          <c:val>
            <c:numRef>
              <c:f>'8.6'!$B$24:$M$24</c:f>
              <c:numCache>
                <c:formatCode>#,##0.0</c:formatCode>
                <c:ptCount val="12"/>
                <c:pt idx="0">
                  <c:v>8.5400000000000004E-2</c:v>
                </c:pt>
                <c:pt idx="1">
                  <c:v>0.59450000000000003</c:v>
                </c:pt>
                <c:pt idx="2">
                  <c:v>0.14330000000000001</c:v>
                </c:pt>
                <c:pt idx="3">
                  <c:v>0</c:v>
                </c:pt>
                <c:pt idx="4">
                  <c:v>0</c:v>
                </c:pt>
                <c:pt idx="5">
                  <c:v>1.5710000000000002E-2</c:v>
                </c:pt>
                <c:pt idx="6">
                  <c:v>4.4039999999999996E-2</c:v>
                </c:pt>
                <c:pt idx="7">
                  <c:v>0</c:v>
                </c:pt>
                <c:pt idx="8">
                  <c:v>0</c:v>
                </c:pt>
                <c:pt idx="9">
                  <c:v>0</c:v>
                </c:pt>
                <c:pt idx="10">
                  <c:v>0</c:v>
                </c:pt>
                <c:pt idx="11">
                  <c:v>1.2759</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Natural gas</c:v>
                </c:pt>
              </c:strCache>
            </c:strRef>
          </c:tx>
          <c:spPr>
            <a:pattFill prst="ltUpDiag">
              <a:fgClr>
                <a:srgbClr val="E86158"/>
              </a:fgClr>
              <a:bgClr>
                <a:sysClr val="window" lastClr="FFFFFF"/>
              </a:bgClr>
            </a:pattFill>
          </c:spPr>
          <c:invertIfNegative val="0"/>
          <c:val>
            <c:numRef>
              <c:f>'8.6'!$B$25:$M$25</c:f>
              <c:numCache>
                <c:formatCode>#,##0.0</c:formatCode>
                <c:ptCount val="12"/>
                <c:pt idx="0">
                  <c:v>162.75691620331042</c:v>
                </c:pt>
                <c:pt idx="1">
                  <c:v>153.2773716882881</c:v>
                </c:pt>
                <c:pt idx="2">
                  <c:v>136.00170307483197</c:v>
                </c:pt>
                <c:pt idx="3">
                  <c:v>102.46602021086548</c:v>
                </c:pt>
                <c:pt idx="4">
                  <c:v>74.891727507485413</c:v>
                </c:pt>
                <c:pt idx="5">
                  <c:v>47.062612999999999</c:v>
                </c:pt>
                <c:pt idx="6">
                  <c:v>36.209316000000001</c:v>
                </c:pt>
                <c:pt idx="7">
                  <c:v>40.124004999999997</c:v>
                </c:pt>
                <c:pt idx="8">
                  <c:v>46.982038000000003</c:v>
                </c:pt>
                <c:pt idx="9">
                  <c:v>82.221818000000013</c:v>
                </c:pt>
                <c:pt idx="10">
                  <c:v>109.90275299999999</c:v>
                </c:pt>
                <c:pt idx="11">
                  <c:v>140.41930599999998</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75"/>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u="none" strike="noStrike" baseline="0">
                <a:solidFill>
                  <a:schemeClr val="tx2"/>
                </a:solidFill>
                <a:effectLst/>
              </a:rPr>
              <a:t>Heat consumption by national economy sector [</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5203376008147127"/>
          <c:w val="0.6823276432164449"/>
          <c:h val="0.57388510985327368"/>
        </c:manualLayout>
      </c:layout>
      <c:barChart>
        <c:barDir val="col"/>
        <c:grouping val="stacked"/>
        <c:varyColors val="0"/>
        <c:ser>
          <c:idx val="0"/>
          <c:order val="0"/>
          <c:tx>
            <c:strRef>
              <c:f>'8.7'!$A$27</c:f>
              <c:strCache>
                <c:ptCount val="1"/>
                <c:pt idx="0">
                  <c:v>Industry</c:v>
                </c:pt>
              </c:strCache>
            </c:strRef>
          </c:tx>
          <c:invertIfNegative val="0"/>
          <c:val>
            <c:numRef>
              <c:f>'8.7'!$B$27:$M$27</c:f>
              <c:numCache>
                <c:formatCode>#,##0.0</c:formatCode>
                <c:ptCount val="12"/>
                <c:pt idx="0">
                  <c:v>27.855187999999998</c:v>
                </c:pt>
                <c:pt idx="1">
                  <c:v>24.905738999999997</c:v>
                </c:pt>
                <c:pt idx="2">
                  <c:v>22.823460000000004</c:v>
                </c:pt>
                <c:pt idx="3">
                  <c:v>21.262821000000006</c:v>
                </c:pt>
                <c:pt idx="4">
                  <c:v>16.373929</c:v>
                </c:pt>
                <c:pt idx="5">
                  <c:v>7.6237120000000003</c:v>
                </c:pt>
                <c:pt idx="6">
                  <c:v>5.8733040000000001</c:v>
                </c:pt>
                <c:pt idx="7">
                  <c:v>4.7852060000000005</c:v>
                </c:pt>
                <c:pt idx="8">
                  <c:v>7.9809660000000004</c:v>
                </c:pt>
                <c:pt idx="9">
                  <c:v>15.229851</c:v>
                </c:pt>
                <c:pt idx="10">
                  <c:v>26.040557</c:v>
                </c:pt>
                <c:pt idx="11">
                  <c:v>30.814260999999998</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Energy</c:v>
                </c:pt>
              </c:strCache>
            </c:strRef>
          </c:tx>
          <c:invertIfNegative val="0"/>
          <c:val>
            <c:numRef>
              <c:f>'8.7'!$B$28:$M$28</c:f>
              <c:numCache>
                <c:formatCode>#,##0.0</c:formatCode>
                <c:ptCount val="12"/>
                <c:pt idx="0">
                  <c:v>1.069</c:v>
                </c:pt>
                <c:pt idx="1">
                  <c:v>1.012</c:v>
                </c:pt>
                <c:pt idx="2">
                  <c:v>0.84799999999999998</c:v>
                </c:pt>
                <c:pt idx="3">
                  <c:v>0.64200000000000002</c:v>
                </c:pt>
                <c:pt idx="4">
                  <c:v>0.34399999999999997</c:v>
                </c:pt>
                <c:pt idx="5">
                  <c:v>3.6999999999999998E-2</c:v>
                </c:pt>
                <c:pt idx="6">
                  <c:v>2.5000000000000001E-2</c:v>
                </c:pt>
                <c:pt idx="7">
                  <c:v>0.03</c:v>
                </c:pt>
                <c:pt idx="8">
                  <c:v>0.13</c:v>
                </c:pt>
                <c:pt idx="9">
                  <c:v>0.51600000000000001</c:v>
                </c:pt>
                <c:pt idx="10">
                  <c:v>1.3514000000000002</c:v>
                </c:pt>
                <c:pt idx="11">
                  <c:v>2.19</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Transport</c:v>
                </c:pt>
              </c:strCache>
            </c:strRef>
          </c:tx>
          <c:invertIfNegative val="0"/>
          <c:val>
            <c:numRef>
              <c:f>'8.7'!$B$29:$M$29</c:f>
              <c:numCache>
                <c:formatCode>#,##0.0</c:formatCode>
                <c:ptCount val="12"/>
                <c:pt idx="0">
                  <c:v>1.208</c:v>
                </c:pt>
                <c:pt idx="1">
                  <c:v>1.032</c:v>
                </c:pt>
                <c:pt idx="2">
                  <c:v>0.84199999999999997</c:v>
                </c:pt>
                <c:pt idx="3">
                  <c:v>0.61299999999999999</c:v>
                </c:pt>
                <c:pt idx="4">
                  <c:v>0.318</c:v>
                </c:pt>
                <c:pt idx="5">
                  <c:v>2.7E-2</c:v>
                </c:pt>
                <c:pt idx="6">
                  <c:v>0</c:v>
                </c:pt>
                <c:pt idx="7">
                  <c:v>3.0000000000000001E-3</c:v>
                </c:pt>
                <c:pt idx="8">
                  <c:v>1.0999999999999999E-2</c:v>
                </c:pt>
                <c:pt idx="9">
                  <c:v>0.45889999999999997</c:v>
                </c:pt>
                <c:pt idx="10">
                  <c:v>0.88300000000000001</c:v>
                </c:pt>
                <c:pt idx="11">
                  <c:v>1.3029999999999999</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Construction</c:v>
                </c:pt>
              </c:strCache>
            </c:strRef>
          </c:tx>
          <c:invertIfNegative val="0"/>
          <c:val>
            <c:numRef>
              <c:f>'8.7'!$B$30:$M$30</c:f>
              <c:numCache>
                <c:formatCode>#,##0.0</c:formatCode>
                <c:ptCount val="12"/>
                <c:pt idx="0">
                  <c:v>0.34760000000000002</c:v>
                </c:pt>
                <c:pt idx="1">
                  <c:v>0.35560000000000003</c:v>
                </c:pt>
                <c:pt idx="2">
                  <c:v>0.31719999999999998</c:v>
                </c:pt>
                <c:pt idx="3">
                  <c:v>0.23300000000000001</c:v>
                </c:pt>
                <c:pt idx="4">
                  <c:v>8.7999999999999995E-2</c:v>
                </c:pt>
                <c:pt idx="5">
                  <c:v>7.0000000000000001E-3</c:v>
                </c:pt>
                <c:pt idx="6">
                  <c:v>5.0000000000000001E-3</c:v>
                </c:pt>
                <c:pt idx="7">
                  <c:v>5.0000000000000001E-3</c:v>
                </c:pt>
                <c:pt idx="8">
                  <c:v>1.2999999999999999E-2</c:v>
                </c:pt>
                <c:pt idx="9">
                  <c:v>0.13290000000000002</c:v>
                </c:pt>
                <c:pt idx="10">
                  <c:v>0.21980000000000002</c:v>
                </c:pt>
                <c:pt idx="11">
                  <c:v>0.32200000000000001</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Farming and forestry</c:v>
                </c:pt>
              </c:strCache>
            </c:strRef>
          </c:tx>
          <c:spPr>
            <a:solidFill>
              <a:schemeClr val="accent5"/>
            </a:solidFill>
          </c:spPr>
          <c:invertIfNegative val="0"/>
          <c:val>
            <c:numRef>
              <c:f>'8.7'!$B$31:$M$31</c:f>
              <c:numCache>
                <c:formatCode>#,##0.0</c:formatCode>
                <c:ptCount val="12"/>
                <c:pt idx="0">
                  <c:v>1.10284</c:v>
                </c:pt>
                <c:pt idx="1">
                  <c:v>1.0071699999999999</c:v>
                </c:pt>
                <c:pt idx="2">
                  <c:v>1.00068</c:v>
                </c:pt>
                <c:pt idx="3">
                  <c:v>0.99558000000000002</c:v>
                </c:pt>
                <c:pt idx="4">
                  <c:v>0.9302999999999999</c:v>
                </c:pt>
                <c:pt idx="5">
                  <c:v>0.63332999999999995</c:v>
                </c:pt>
                <c:pt idx="6">
                  <c:v>0.72096000000000005</c:v>
                </c:pt>
                <c:pt idx="7">
                  <c:v>0.73092000000000001</c:v>
                </c:pt>
                <c:pt idx="8">
                  <c:v>0.69316999999999995</c:v>
                </c:pt>
                <c:pt idx="9">
                  <c:v>0.9164500000000001</c:v>
                </c:pt>
                <c:pt idx="10">
                  <c:v>0.93103999999999998</c:v>
                </c:pt>
                <c:pt idx="11">
                  <c:v>1.0087699999999999</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Households</c:v>
                </c:pt>
              </c:strCache>
            </c:strRef>
          </c:tx>
          <c:spPr>
            <a:solidFill>
              <a:schemeClr val="accent6"/>
            </a:solidFill>
          </c:spPr>
          <c:invertIfNegative val="0"/>
          <c:val>
            <c:numRef>
              <c:f>'8.7'!$B$32:$M$32</c:f>
              <c:numCache>
                <c:formatCode>#,##0.0</c:formatCode>
                <c:ptCount val="12"/>
                <c:pt idx="0">
                  <c:v>171.25078699999997</c:v>
                </c:pt>
                <c:pt idx="1">
                  <c:v>150.122668</c:v>
                </c:pt>
                <c:pt idx="2">
                  <c:v>133.24407500000001</c:v>
                </c:pt>
                <c:pt idx="3">
                  <c:v>107.642426</c:v>
                </c:pt>
                <c:pt idx="4">
                  <c:v>72.643762999999979</c:v>
                </c:pt>
                <c:pt idx="5">
                  <c:v>28.248446999999999</c:v>
                </c:pt>
                <c:pt idx="6">
                  <c:v>26.098742999999999</c:v>
                </c:pt>
                <c:pt idx="7">
                  <c:v>27.176680999999999</c:v>
                </c:pt>
                <c:pt idx="8">
                  <c:v>42.867161000000003</c:v>
                </c:pt>
                <c:pt idx="9">
                  <c:v>88.341472000000024</c:v>
                </c:pt>
                <c:pt idx="10">
                  <c:v>116.256337</c:v>
                </c:pt>
                <c:pt idx="11">
                  <c:v>154.738719</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Retail, services, schools, health care</c:v>
                </c:pt>
              </c:strCache>
            </c:strRef>
          </c:tx>
          <c:spPr>
            <a:solidFill>
              <a:srgbClr val="F0948F"/>
            </a:solidFill>
          </c:spPr>
          <c:invertIfNegative val="0"/>
          <c:val>
            <c:numRef>
              <c:f>'8.7'!$B$33:$M$33</c:f>
              <c:numCache>
                <c:formatCode>#,##0.0</c:formatCode>
                <c:ptCount val="12"/>
                <c:pt idx="0">
                  <c:v>89.067358999999996</c:v>
                </c:pt>
                <c:pt idx="1">
                  <c:v>80.037998999999999</c:v>
                </c:pt>
                <c:pt idx="2">
                  <c:v>69.650576000000001</c:v>
                </c:pt>
                <c:pt idx="3">
                  <c:v>56.375265999999989</c:v>
                </c:pt>
                <c:pt idx="4">
                  <c:v>37.675326000000005</c:v>
                </c:pt>
                <c:pt idx="5">
                  <c:v>12.374512000000001</c:v>
                </c:pt>
                <c:pt idx="6">
                  <c:v>11.491705999999999</c:v>
                </c:pt>
                <c:pt idx="7">
                  <c:v>13.176049000000001</c:v>
                </c:pt>
                <c:pt idx="8">
                  <c:v>21.827482999999997</c:v>
                </c:pt>
                <c:pt idx="9">
                  <c:v>47.752221000000006</c:v>
                </c:pt>
                <c:pt idx="10">
                  <c:v>69.592416000000014</c:v>
                </c:pt>
                <c:pt idx="11">
                  <c:v>90.778358999999995</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Other</c:v>
                </c:pt>
              </c:strCache>
            </c:strRef>
          </c:tx>
          <c:spPr>
            <a:solidFill>
              <a:srgbClr val="F7C9C7"/>
            </a:solidFill>
          </c:spPr>
          <c:invertIfNegative val="0"/>
          <c:val>
            <c:numRef>
              <c:f>'8.7'!$B$34:$M$34</c:f>
              <c:numCache>
                <c:formatCode>#,##0.0</c:formatCode>
                <c:ptCount val="12"/>
                <c:pt idx="0">
                  <c:v>2.3366720000000005</c:v>
                </c:pt>
                <c:pt idx="1">
                  <c:v>2.1487730000000003</c:v>
                </c:pt>
                <c:pt idx="2">
                  <c:v>1.9628490000000001</c:v>
                </c:pt>
                <c:pt idx="3">
                  <c:v>1.527928</c:v>
                </c:pt>
                <c:pt idx="4">
                  <c:v>1.0112209999999999</c:v>
                </c:pt>
                <c:pt idx="5">
                  <c:v>0.18459100000000001</c:v>
                </c:pt>
                <c:pt idx="6">
                  <c:v>0.14207800000000001</c:v>
                </c:pt>
                <c:pt idx="7">
                  <c:v>0.16069700000000001</c:v>
                </c:pt>
                <c:pt idx="8">
                  <c:v>0.44697299999999995</c:v>
                </c:pt>
                <c:pt idx="9">
                  <c:v>1.2543150000000001</c:v>
                </c:pt>
                <c:pt idx="10">
                  <c:v>1.69733</c:v>
                </c:pt>
                <c:pt idx="11">
                  <c:v>2.2063410000000001</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ax val="35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Share in CR</a:t>
            </a:r>
            <a:endParaRPr lang="cs-CZ" sz="1000">
              <a:solidFill>
                <a:schemeClr val="tx2"/>
              </a:solidFill>
            </a:endParaRPr>
          </a:p>
        </c:rich>
      </c:tx>
      <c:layout>
        <c:manualLayout>
          <c:xMode val="edge"/>
          <c:yMode val="edge"/>
          <c:x val="4.3058406479069117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'8.7'!$M$39</c:f>
              <c:strCache>
                <c:ptCount val="1"/>
                <c:pt idx="0">
                  <c:v>Installed capacity</c:v>
                </c:pt>
              </c:strCache>
            </c:strRef>
          </c:tx>
          <c:invertIfNegative val="0"/>
          <c:val>
            <c:numRef>
              <c:f>'8.7'!$N$39</c:f>
              <c:numCache>
                <c:formatCode>0.0%</c:formatCode>
                <c:ptCount val="1"/>
                <c:pt idx="0">
                  <c:v>1.250257974993276E-2</c:v>
                </c:pt>
              </c:numCache>
            </c:numRef>
          </c:val>
          <c:extLst>
            <c:ext xmlns:c16="http://schemas.microsoft.com/office/drawing/2014/chart" uri="{C3380CC4-5D6E-409C-BE32-E72D297353CC}">
              <c16:uniqueId val="{00000000-CEA9-4A0F-82BA-035962860AF3}"/>
            </c:ext>
          </c:extLst>
        </c:ser>
        <c:ser>
          <c:idx val="1"/>
          <c:order val="1"/>
          <c:tx>
            <c:strRef>
              <c:f>'8.7'!$M$40</c:f>
              <c:strCache>
                <c:ptCount val="1"/>
                <c:pt idx="0">
                  <c:v>Gross heat production</c:v>
                </c:pt>
              </c:strCache>
            </c:strRef>
          </c:tx>
          <c:invertIfNegative val="0"/>
          <c:val>
            <c:numRef>
              <c:f>'8.7'!$N$40</c:f>
              <c:numCache>
                <c:formatCode>0.0%</c:formatCode>
                <c:ptCount val="1"/>
                <c:pt idx="0">
                  <c:v>1.6315772503469248E-2</c:v>
                </c:pt>
              </c:numCache>
            </c:numRef>
          </c:val>
          <c:extLst>
            <c:ext xmlns:c16="http://schemas.microsoft.com/office/drawing/2014/chart" uri="{C3380CC4-5D6E-409C-BE32-E72D297353CC}">
              <c16:uniqueId val="{00000001-CEA9-4A0F-82BA-035962860AF3}"/>
            </c:ext>
          </c:extLst>
        </c:ser>
        <c:ser>
          <c:idx val="2"/>
          <c:order val="2"/>
          <c:tx>
            <c:strRef>
              <c:f>'8.7'!$M$41</c:f>
              <c:strCache>
                <c:ptCount val="1"/>
                <c:pt idx="0">
                  <c:v>Heat supply</c:v>
                </c:pt>
              </c:strCache>
            </c:strRef>
          </c:tx>
          <c:invertIfNegative val="0"/>
          <c:val>
            <c:numRef>
              <c:f>'8.7'!$N$41</c:f>
              <c:numCache>
                <c:formatCode>0.0%</c:formatCode>
                <c:ptCount val="1"/>
                <c:pt idx="0">
                  <c:v>2.4160966000529919E-2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valAx>
    </c:plotArea>
    <c:legend>
      <c:legendPos val="b"/>
      <c:layout>
        <c:manualLayout>
          <c:xMode val="edge"/>
          <c:yMode val="edge"/>
          <c:x val="0"/>
          <c:y val="0.77155235801869182"/>
          <c:w val="0.57130256207513808"/>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Heat suppl</a:t>
            </a:r>
            <a:r>
              <a:rPr lang="cs-CZ" sz="1000" baseline="0">
                <a:solidFill>
                  <a:srgbClr val="233060"/>
                </a:solidFill>
                <a:latin typeface="Arial" panose="020B0604020202020204" pitchFamily="34" charset="0"/>
                <a:cs typeface="Arial" panose="020B0604020202020204" pitchFamily="34" charset="0"/>
              </a:rPr>
              <a:t>y by fuel </a:t>
            </a:r>
            <a:r>
              <a:rPr lang="en-US" sz="1000" baseline="0">
                <a:solidFill>
                  <a:srgbClr val="233060"/>
                </a:solidFill>
                <a:latin typeface="Arial" panose="020B0604020202020204" pitchFamily="34" charset="0"/>
                <a:cs typeface="Arial" panose="020B0604020202020204" pitchFamily="34" charset="0"/>
              </a:rPr>
              <a:t>[</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Biomass</c:v>
                </c:pt>
              </c:strCache>
            </c:strRef>
          </c:tx>
          <c:spPr>
            <a:solidFill>
              <a:srgbClr val="23315F"/>
            </a:solidFill>
          </c:spPr>
          <c:invertIfNegative val="0"/>
          <c:val>
            <c:numRef>
              <c:f>'8.7'!$B$10:$M$10</c:f>
              <c:numCache>
                <c:formatCode>#,##0.0</c:formatCode>
                <c:ptCount val="12"/>
                <c:pt idx="0">
                  <c:v>8.132041000000001</c:v>
                </c:pt>
                <c:pt idx="1">
                  <c:v>5.9816760000000002</c:v>
                </c:pt>
                <c:pt idx="2">
                  <c:v>4.0631599999999999</c:v>
                </c:pt>
                <c:pt idx="3">
                  <c:v>0.154999</c:v>
                </c:pt>
                <c:pt idx="4">
                  <c:v>0.20295199999999999</c:v>
                </c:pt>
                <c:pt idx="5">
                  <c:v>9.9879999999999997E-2</c:v>
                </c:pt>
                <c:pt idx="6">
                  <c:v>8.9219999999999994E-2</c:v>
                </c:pt>
                <c:pt idx="7">
                  <c:v>8.565600000000001E-2</c:v>
                </c:pt>
                <c:pt idx="8">
                  <c:v>3.2210000000000003E-2</c:v>
                </c:pt>
                <c:pt idx="9">
                  <c:v>0.52804399999999996</c:v>
                </c:pt>
                <c:pt idx="10">
                  <c:v>0.67537999999999998</c:v>
                </c:pt>
                <c:pt idx="11">
                  <c:v>7.7839000000000005E-2</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Biogas</c:v>
                </c:pt>
              </c:strCache>
            </c:strRef>
          </c:tx>
          <c:spPr>
            <a:solidFill>
              <a:srgbClr val="5A6588"/>
            </a:solidFill>
          </c:spPr>
          <c:invertIfNegative val="0"/>
          <c:val>
            <c:numRef>
              <c:f>'8.7'!$B$11:$M$11</c:f>
              <c:numCache>
                <c:formatCode>#,##0.0</c:formatCode>
                <c:ptCount val="12"/>
                <c:pt idx="0">
                  <c:v>1.10284</c:v>
                </c:pt>
                <c:pt idx="1">
                  <c:v>1.0071699999999999</c:v>
                </c:pt>
                <c:pt idx="2">
                  <c:v>1.00068</c:v>
                </c:pt>
                <c:pt idx="3">
                  <c:v>0.99558000000000002</c:v>
                </c:pt>
                <c:pt idx="4">
                  <c:v>0.9302999999999999</c:v>
                </c:pt>
                <c:pt idx="5">
                  <c:v>0.63332999999999995</c:v>
                </c:pt>
                <c:pt idx="6">
                  <c:v>0.72096000000000005</c:v>
                </c:pt>
                <c:pt idx="7">
                  <c:v>0.73092000000000001</c:v>
                </c:pt>
                <c:pt idx="8">
                  <c:v>0.69316999999999995</c:v>
                </c:pt>
                <c:pt idx="9">
                  <c:v>0.9164500000000001</c:v>
                </c:pt>
                <c:pt idx="10">
                  <c:v>0.93103999999999998</c:v>
                </c:pt>
                <c:pt idx="11">
                  <c:v>1.0087699999999999</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Hard coal</c:v>
                </c:pt>
              </c:strCache>
            </c:strRef>
          </c:tx>
          <c:spPr>
            <a:solidFill>
              <a:srgbClr val="9198B0"/>
            </a:solidFill>
          </c:spPr>
          <c:invertIfNegative val="0"/>
          <c:val>
            <c:numRef>
              <c:f>'8.7'!$B$12:$M$12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Electrical energy</c:v>
                </c:pt>
              </c:strCache>
            </c:strRef>
          </c:tx>
          <c:spPr>
            <a:solidFill>
              <a:srgbClr val="C8CBD7"/>
            </a:solidFill>
          </c:spPr>
          <c:invertIfNegative val="0"/>
          <c:val>
            <c:numRef>
              <c:f>'8.7'!$B$13:$M$13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Ambient energy (heat pump)</c:v>
                </c:pt>
              </c:strCache>
            </c:strRef>
          </c:tx>
          <c:spPr>
            <a:solidFill>
              <a:srgbClr val="E02C1F"/>
            </a:solidFill>
          </c:spPr>
          <c:invertIfNegative val="0"/>
          <c:val>
            <c:numRef>
              <c:f>'8.7'!$B$14:$M$14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Solar energy (solar panel)</c:v>
                </c:pt>
              </c:strCache>
            </c:strRef>
          </c:tx>
          <c:spPr>
            <a:solidFill>
              <a:srgbClr val="E86158"/>
            </a:solidFill>
          </c:spPr>
          <c:invertIfNegative val="0"/>
          <c:val>
            <c:numRef>
              <c:f>'8.7'!$B$15:$M$15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Brown coal</c:v>
                </c:pt>
              </c:strCache>
            </c:strRef>
          </c:tx>
          <c:spPr>
            <a:solidFill>
              <a:srgbClr val="F0948F"/>
            </a:solidFill>
          </c:spPr>
          <c:invertIfNegative val="0"/>
          <c:val>
            <c:numRef>
              <c:f>'8.7'!$B$16:$M$16</c:f>
              <c:numCache>
                <c:formatCode>#,##0.0</c:formatCode>
                <c:ptCount val="12"/>
                <c:pt idx="0">
                  <c:v>12.351222999999999</c:v>
                </c:pt>
                <c:pt idx="1">
                  <c:v>9.0490600000000008</c:v>
                </c:pt>
                <c:pt idx="2">
                  <c:v>9.6539009999999994</c:v>
                </c:pt>
                <c:pt idx="3">
                  <c:v>8.0241400000000009</c:v>
                </c:pt>
                <c:pt idx="4">
                  <c:v>6.2114200000000004</c:v>
                </c:pt>
                <c:pt idx="5">
                  <c:v>2.56412</c:v>
                </c:pt>
                <c:pt idx="6">
                  <c:v>2.5578469999999998</c:v>
                </c:pt>
                <c:pt idx="7">
                  <c:v>2.4076130000000004</c:v>
                </c:pt>
                <c:pt idx="8">
                  <c:v>4.0249800000000002</c:v>
                </c:pt>
                <c:pt idx="9">
                  <c:v>7.721258999999999</c:v>
                </c:pt>
                <c:pt idx="10">
                  <c:v>9.5596599999999992</c:v>
                </c:pt>
                <c:pt idx="11">
                  <c:v>12.67897</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Nuclear fuel</c:v>
                </c:pt>
              </c:strCache>
            </c:strRef>
          </c:tx>
          <c:spPr>
            <a:solidFill>
              <a:srgbClr val="F7C9C7"/>
            </a:solidFill>
          </c:spPr>
          <c:invertIfNegative val="0"/>
          <c:val>
            <c:numRef>
              <c:f>'8.7'!$B$17:$M$17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Coke</c:v>
                </c:pt>
              </c:strCache>
            </c:strRef>
          </c:tx>
          <c:spPr>
            <a:solidFill>
              <a:srgbClr val="262626"/>
            </a:solidFill>
          </c:spPr>
          <c:invertIfNegative val="0"/>
          <c:val>
            <c:numRef>
              <c:f>'8.7'!$B$18:$M$18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Waste heat</c:v>
                </c:pt>
              </c:strCache>
            </c:strRef>
          </c:tx>
          <c:spPr>
            <a:solidFill>
              <a:srgbClr val="646363"/>
            </a:solidFill>
          </c:spPr>
          <c:invertIfNegative val="0"/>
          <c:val>
            <c:numRef>
              <c:f>'8.7'!$B$19:$M$19</c:f>
              <c:numCache>
                <c:formatCode>#,##0.0</c:formatCode>
                <c:ptCount val="12"/>
                <c:pt idx="0">
                  <c:v>0.34179999999999999</c:v>
                </c:pt>
                <c:pt idx="1">
                  <c:v>0.32319999999999999</c:v>
                </c:pt>
                <c:pt idx="2">
                  <c:v>0.36380000000000001</c:v>
                </c:pt>
                <c:pt idx="3">
                  <c:v>0.316</c:v>
                </c:pt>
                <c:pt idx="4">
                  <c:v>0.1067</c:v>
                </c:pt>
                <c:pt idx="5">
                  <c:v>0.1411</c:v>
                </c:pt>
                <c:pt idx="6">
                  <c:v>0.15090000000000001</c:v>
                </c:pt>
                <c:pt idx="7">
                  <c:v>0.18709999999999999</c:v>
                </c:pt>
                <c:pt idx="8">
                  <c:v>0.20599999999999999</c:v>
                </c:pt>
                <c:pt idx="9">
                  <c:v>0.3054</c:v>
                </c:pt>
                <c:pt idx="10">
                  <c:v>0.31460000000000005</c:v>
                </c:pt>
                <c:pt idx="11">
                  <c:v>0.38400000000000001</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Other liquid fuels</c:v>
                </c:pt>
              </c:strCache>
            </c:strRef>
          </c:tx>
          <c:spPr>
            <a:solidFill>
              <a:srgbClr val="9D9D9C"/>
            </a:solidFill>
          </c:spPr>
          <c:invertIfNegative val="0"/>
          <c:val>
            <c:numRef>
              <c:f>'8.7'!$B$20:$M$20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Other solid fuels</c:v>
                </c:pt>
              </c:strCache>
            </c:strRef>
          </c:tx>
          <c:spPr>
            <a:solidFill>
              <a:srgbClr val="D0D0D0"/>
            </a:solidFill>
          </c:spPr>
          <c:invertIfNegative val="0"/>
          <c:val>
            <c:numRef>
              <c:f>'8.7'!$B$21:$M$21</c:f>
              <c:numCache>
                <c:formatCode>#,##0.0</c:formatCode>
                <c:ptCount val="12"/>
                <c:pt idx="0">
                  <c:v>62.658000000000001</c:v>
                </c:pt>
                <c:pt idx="1">
                  <c:v>61.243000000000002</c:v>
                </c:pt>
                <c:pt idx="2">
                  <c:v>65.811000000000007</c:v>
                </c:pt>
                <c:pt idx="3">
                  <c:v>65.524000000000001</c:v>
                </c:pt>
                <c:pt idx="4">
                  <c:v>30.716000000000001</c:v>
                </c:pt>
                <c:pt idx="5">
                  <c:v>33.683</c:v>
                </c:pt>
                <c:pt idx="6">
                  <c:v>30.937999999999999</c:v>
                </c:pt>
                <c:pt idx="7">
                  <c:v>31.161999999999999</c:v>
                </c:pt>
                <c:pt idx="8">
                  <c:v>44.173000000000002</c:v>
                </c:pt>
                <c:pt idx="9">
                  <c:v>60.567999999999998</c:v>
                </c:pt>
                <c:pt idx="10">
                  <c:v>60.290999999999997</c:v>
                </c:pt>
                <c:pt idx="11">
                  <c:v>65.453000000000003</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Other gases</c:v>
                </c:pt>
              </c:strCache>
            </c:strRef>
          </c:tx>
          <c:spPr>
            <a:pattFill prst="ltUpDiag">
              <a:fgClr>
                <a:srgbClr val="23315F"/>
              </a:fgClr>
              <a:bgClr>
                <a:sysClr val="window" lastClr="FFFFFF"/>
              </a:bgClr>
            </a:pattFill>
          </c:spPr>
          <c:invertIfNegative val="0"/>
          <c:val>
            <c:numRef>
              <c:f>'8.7'!$B$22:$M$22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Other</c:v>
                </c:pt>
              </c:strCache>
            </c:strRef>
          </c:tx>
          <c:spPr>
            <a:pattFill prst="ltUpDiag">
              <a:fgClr>
                <a:srgbClr val="E02C1F"/>
              </a:fgClr>
              <a:bgClr>
                <a:sysClr val="window" lastClr="FFFFFF"/>
              </a:bgClr>
            </a:pattFill>
          </c:spPr>
          <c:invertIfNegative val="0"/>
          <c:val>
            <c:numRef>
              <c:f>'8.7'!$B$23:$M$23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Fuel oils</c:v>
                </c:pt>
              </c:strCache>
            </c:strRef>
          </c:tx>
          <c:spPr>
            <a:pattFill prst="ltUpDiag">
              <a:fgClr>
                <a:srgbClr val="5A6588"/>
              </a:fgClr>
              <a:bgClr>
                <a:sysClr val="window" lastClr="FFFFFF"/>
              </a:bgClr>
            </a:pattFill>
          </c:spPr>
          <c:invertIfNegative val="0"/>
          <c:val>
            <c:numRef>
              <c:f>'8.7'!$B$24:$M$24</c:f>
              <c:numCache>
                <c:formatCode>#,##0.0</c:formatCode>
                <c:ptCount val="12"/>
                <c:pt idx="0">
                  <c:v>9.8785660000000011</c:v>
                </c:pt>
                <c:pt idx="1">
                  <c:v>8.1662879999999998</c:v>
                </c:pt>
                <c:pt idx="2">
                  <c:v>0</c:v>
                </c:pt>
                <c:pt idx="3">
                  <c:v>0</c:v>
                </c:pt>
                <c:pt idx="4">
                  <c:v>0</c:v>
                </c:pt>
                <c:pt idx="5">
                  <c:v>0</c:v>
                </c:pt>
                <c:pt idx="6">
                  <c:v>0</c:v>
                </c:pt>
                <c:pt idx="7">
                  <c:v>0</c:v>
                </c:pt>
                <c:pt idx="8">
                  <c:v>0</c:v>
                </c:pt>
                <c:pt idx="9">
                  <c:v>0</c:v>
                </c:pt>
                <c:pt idx="10">
                  <c:v>1.717136</c:v>
                </c:pt>
                <c:pt idx="11">
                  <c:v>7.7211850000000002</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Natural gas</c:v>
                </c:pt>
              </c:strCache>
            </c:strRef>
          </c:tx>
          <c:spPr>
            <a:pattFill prst="ltUpDiag">
              <a:fgClr>
                <a:srgbClr val="E86158"/>
              </a:fgClr>
              <a:bgClr>
                <a:sysClr val="window" lastClr="FFFFFF"/>
              </a:bgClr>
            </a:pattFill>
          </c:spPr>
          <c:invertIfNegative val="0"/>
          <c:val>
            <c:numRef>
              <c:f>'8.7'!$B$25:$M$25</c:f>
              <c:numCache>
                <c:formatCode>#,##0.0</c:formatCode>
                <c:ptCount val="12"/>
                <c:pt idx="0">
                  <c:v>228.37590199999997</c:v>
                </c:pt>
                <c:pt idx="1">
                  <c:v>199.19723500000001</c:v>
                </c:pt>
                <c:pt idx="2">
                  <c:v>175.14681400000003</c:v>
                </c:pt>
                <c:pt idx="3">
                  <c:v>137.05814100000003</c:v>
                </c:pt>
                <c:pt idx="4">
                  <c:v>110.28739399999999</c:v>
                </c:pt>
                <c:pt idx="5">
                  <c:v>29.780666000000004</c:v>
                </c:pt>
                <c:pt idx="6">
                  <c:v>28.898728000000002</c:v>
                </c:pt>
                <c:pt idx="7">
                  <c:v>31.991908000000002</c:v>
                </c:pt>
                <c:pt idx="8">
                  <c:v>45.302303999999999</c:v>
                </c:pt>
                <c:pt idx="9">
                  <c:v>107.6110567845154</c:v>
                </c:pt>
                <c:pt idx="10">
                  <c:v>164.03594364372751</c:v>
                </c:pt>
                <c:pt idx="11">
                  <c:v>215.05488010677578</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75"/>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max val="35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Heat consumption by national economy sector </a:t>
            </a:r>
            <a:r>
              <a:rPr lang="en-US" sz="1000" b="1" i="0" u="none" strike="noStrike" baseline="0">
                <a:solidFill>
                  <a:schemeClr val="tx2"/>
                </a:solidFill>
                <a:effectLst/>
                <a:latin typeface="Arial" panose="020B0604020202020204" pitchFamily="34" charset="0"/>
                <a:cs typeface="Arial" panose="020B0604020202020204" pitchFamily="34" charset="0"/>
              </a:rPr>
              <a:t>[</a:t>
            </a:r>
            <a:r>
              <a:rPr lang="cs-CZ" sz="1000">
                <a:solidFill>
                  <a:schemeClr val="tx2"/>
                </a:solidFill>
                <a:latin typeface="Arial" panose="020B0604020202020204" pitchFamily="34" charset="0"/>
                <a:cs typeface="Arial" panose="020B0604020202020204" pitchFamily="34" charset="0"/>
              </a:rPr>
              <a:t>TJ</a:t>
            </a:r>
            <a:r>
              <a:rPr lang="en-US" sz="1000">
                <a:solidFill>
                  <a:schemeClr val="tx2"/>
                </a:solidFill>
                <a:latin typeface="Arial" panose="020B0604020202020204" pitchFamily="34" charset="0"/>
                <a:cs typeface="Arial" panose="020B0604020202020204" pitchFamily="34" charset="0"/>
              </a:rPr>
              <a:t>]</a:t>
            </a:r>
            <a:endParaRPr lang="cs-CZ" sz="1000">
              <a:solidFill>
                <a:schemeClr val="tx2"/>
              </a:solidFill>
              <a:latin typeface="Arial" panose="020B0604020202020204" pitchFamily="34" charset="0"/>
              <a:cs typeface="Arial" panose="020B0604020202020204" pitchFamily="34" charset="0"/>
            </a:endParaRPr>
          </a:p>
        </c:rich>
      </c:tx>
      <c:layout>
        <c:manualLayout>
          <c:xMode val="edge"/>
          <c:yMode val="edge"/>
          <c:x val="7.4263696808184957E-4"/>
          <c:y val="0"/>
        </c:manualLayout>
      </c:layout>
      <c:overlay val="0"/>
    </c:title>
    <c:autoTitleDeleted val="0"/>
    <c:plotArea>
      <c:layout>
        <c:manualLayout>
          <c:layoutTarget val="inner"/>
          <c:xMode val="edge"/>
          <c:yMode val="edge"/>
          <c:x val="9.9017301208325234E-2"/>
          <c:y val="0.25737933347170605"/>
          <c:w val="0.6585583535335946"/>
          <c:h val="0.57340728836580701"/>
        </c:manualLayout>
      </c:layout>
      <c:barChart>
        <c:barDir val="col"/>
        <c:grouping val="stacked"/>
        <c:varyColors val="0"/>
        <c:ser>
          <c:idx val="0"/>
          <c:order val="0"/>
          <c:tx>
            <c:strRef>
              <c:f>'8.8'!$A$27</c:f>
              <c:strCache>
                <c:ptCount val="1"/>
                <c:pt idx="0">
                  <c:v>Industry</c:v>
                </c:pt>
              </c:strCache>
            </c:strRef>
          </c:tx>
          <c:invertIfNegative val="0"/>
          <c:val>
            <c:numRef>
              <c:f>'8.8'!$B$27:$M$27</c:f>
              <c:numCache>
                <c:formatCode>#,##0.0</c:formatCode>
                <c:ptCount val="12"/>
                <c:pt idx="0">
                  <c:v>710.60134100000005</c:v>
                </c:pt>
                <c:pt idx="1">
                  <c:v>669.9424469999999</c:v>
                </c:pt>
                <c:pt idx="2">
                  <c:v>597.68103599999995</c:v>
                </c:pt>
                <c:pt idx="3">
                  <c:v>455.25800700000002</c:v>
                </c:pt>
                <c:pt idx="4">
                  <c:v>313.54400099999998</c:v>
                </c:pt>
                <c:pt idx="5">
                  <c:v>226.92028699999997</c:v>
                </c:pt>
                <c:pt idx="6">
                  <c:v>252.37342599999999</c:v>
                </c:pt>
                <c:pt idx="7">
                  <c:v>313.76581099999999</c:v>
                </c:pt>
                <c:pt idx="8">
                  <c:v>316.699364</c:v>
                </c:pt>
                <c:pt idx="9">
                  <c:v>457.76288700000003</c:v>
                </c:pt>
                <c:pt idx="10">
                  <c:v>521.27915199999995</c:v>
                </c:pt>
                <c:pt idx="11">
                  <c:v>692.18648900000017</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Energy</c:v>
                </c:pt>
              </c:strCache>
            </c:strRef>
          </c:tx>
          <c:invertIfNegative val="0"/>
          <c:val>
            <c:numRef>
              <c:f>'8.8'!$B$28:$M$28</c:f>
              <c:numCache>
                <c:formatCode>#,##0.0</c:formatCode>
                <c:ptCount val="12"/>
                <c:pt idx="0">
                  <c:v>96.490738000000007</c:v>
                </c:pt>
                <c:pt idx="1">
                  <c:v>93.452455999999998</c:v>
                </c:pt>
                <c:pt idx="2">
                  <c:v>74.907414000000003</c:v>
                </c:pt>
                <c:pt idx="3">
                  <c:v>42.857162000000002</c:v>
                </c:pt>
                <c:pt idx="4">
                  <c:v>14.981331000000001</c:v>
                </c:pt>
                <c:pt idx="5">
                  <c:v>6.6459719999999995</c:v>
                </c:pt>
                <c:pt idx="6">
                  <c:v>28.892917999999998</c:v>
                </c:pt>
                <c:pt idx="7">
                  <c:v>30.674204</c:v>
                </c:pt>
                <c:pt idx="8">
                  <c:v>31.738301</c:v>
                </c:pt>
                <c:pt idx="9">
                  <c:v>50.543769000000005</c:v>
                </c:pt>
                <c:pt idx="10">
                  <c:v>67.129576</c:v>
                </c:pt>
                <c:pt idx="11">
                  <c:v>92.609126000000018</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Transport</c:v>
                </c:pt>
              </c:strCache>
            </c:strRef>
          </c:tx>
          <c:invertIfNegative val="0"/>
          <c:val>
            <c:numRef>
              <c:f>'8.8'!$B$29:$M$29</c:f>
              <c:numCache>
                <c:formatCode>#,##0.0</c:formatCode>
                <c:ptCount val="12"/>
                <c:pt idx="0">
                  <c:v>9.5879539999999999</c:v>
                </c:pt>
                <c:pt idx="1">
                  <c:v>8.9669860000000003</c:v>
                </c:pt>
                <c:pt idx="2">
                  <c:v>7.1055380000000001</c:v>
                </c:pt>
                <c:pt idx="3">
                  <c:v>5.4157230000000007</c:v>
                </c:pt>
                <c:pt idx="4">
                  <c:v>1.9481559999999996</c:v>
                </c:pt>
                <c:pt idx="5">
                  <c:v>0.40378199999999997</c:v>
                </c:pt>
                <c:pt idx="6">
                  <c:v>0.35414000000000007</c:v>
                </c:pt>
                <c:pt idx="7">
                  <c:v>0.41786299999999993</c:v>
                </c:pt>
                <c:pt idx="8">
                  <c:v>0.94246999999999992</c:v>
                </c:pt>
                <c:pt idx="9">
                  <c:v>3.5173589999999999</c:v>
                </c:pt>
                <c:pt idx="10">
                  <c:v>6.249301</c:v>
                </c:pt>
                <c:pt idx="11">
                  <c:v>9.3801899999999989</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Construction</c:v>
                </c:pt>
              </c:strCache>
            </c:strRef>
          </c:tx>
          <c:invertIfNegative val="0"/>
          <c:val>
            <c:numRef>
              <c:f>'8.8'!$B$30:$M$30</c:f>
              <c:numCache>
                <c:formatCode>#,##0.0</c:formatCode>
                <c:ptCount val="12"/>
                <c:pt idx="0">
                  <c:v>9.7108120000000007</c:v>
                </c:pt>
                <c:pt idx="1">
                  <c:v>8.8378499999999995</c:v>
                </c:pt>
                <c:pt idx="2">
                  <c:v>7.0356730000000001</c:v>
                </c:pt>
                <c:pt idx="3">
                  <c:v>6.9890780000000001</c:v>
                </c:pt>
                <c:pt idx="4">
                  <c:v>2.8205680000000002</c:v>
                </c:pt>
                <c:pt idx="5">
                  <c:v>0.78857299999999997</c:v>
                </c:pt>
                <c:pt idx="6">
                  <c:v>2.5752649999999999</c:v>
                </c:pt>
                <c:pt idx="7">
                  <c:v>3.0116689999999999</c:v>
                </c:pt>
                <c:pt idx="8">
                  <c:v>2.550214</c:v>
                </c:pt>
                <c:pt idx="9">
                  <c:v>5.8553559999999996</c:v>
                </c:pt>
                <c:pt idx="10">
                  <c:v>8.9524669999999986</c:v>
                </c:pt>
                <c:pt idx="11">
                  <c:v>11.904451999999999</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Farming and forestry</c:v>
                </c:pt>
              </c:strCache>
            </c:strRef>
          </c:tx>
          <c:spPr>
            <a:solidFill>
              <a:schemeClr val="accent5"/>
            </a:solidFill>
          </c:spPr>
          <c:invertIfNegative val="0"/>
          <c:val>
            <c:numRef>
              <c:f>'8.8'!$B$31:$M$31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Households</c:v>
                </c:pt>
              </c:strCache>
            </c:strRef>
          </c:tx>
          <c:spPr>
            <a:solidFill>
              <a:schemeClr val="accent6"/>
            </a:solidFill>
          </c:spPr>
          <c:invertIfNegative val="0"/>
          <c:val>
            <c:numRef>
              <c:f>'8.8'!$B$32:$M$32</c:f>
              <c:numCache>
                <c:formatCode>#,##0.0</c:formatCode>
                <c:ptCount val="12"/>
                <c:pt idx="0">
                  <c:v>665.56555399999991</c:v>
                </c:pt>
                <c:pt idx="1">
                  <c:v>606.4031500000001</c:v>
                </c:pt>
                <c:pt idx="2">
                  <c:v>514.71545099999992</c:v>
                </c:pt>
                <c:pt idx="3">
                  <c:v>639.04914199999996</c:v>
                </c:pt>
                <c:pt idx="4">
                  <c:v>400.85758399999992</c:v>
                </c:pt>
                <c:pt idx="5">
                  <c:v>201.97680500000001</c:v>
                </c:pt>
                <c:pt idx="6">
                  <c:v>116.43371600000002</c:v>
                </c:pt>
                <c:pt idx="7">
                  <c:v>125.77910100000001</c:v>
                </c:pt>
                <c:pt idx="8">
                  <c:v>210.55084600000012</c:v>
                </c:pt>
                <c:pt idx="9">
                  <c:v>462.27958999999998</c:v>
                </c:pt>
                <c:pt idx="10">
                  <c:v>616.47112899999979</c:v>
                </c:pt>
                <c:pt idx="11">
                  <c:v>870.14219200000002</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Retail, services, schools, health care</c:v>
                </c:pt>
              </c:strCache>
            </c:strRef>
          </c:tx>
          <c:spPr>
            <a:solidFill>
              <a:srgbClr val="F0948F"/>
            </a:solidFill>
          </c:spPr>
          <c:invertIfNegative val="0"/>
          <c:val>
            <c:numRef>
              <c:f>'8.8'!$B$33:$M$33</c:f>
              <c:numCache>
                <c:formatCode>#,##0.0</c:formatCode>
                <c:ptCount val="12"/>
                <c:pt idx="0">
                  <c:v>810.08747900000003</c:v>
                </c:pt>
                <c:pt idx="1">
                  <c:v>776.38450999999986</c:v>
                </c:pt>
                <c:pt idx="2">
                  <c:v>683.52051699999981</c:v>
                </c:pt>
                <c:pt idx="3">
                  <c:v>310.77929500000005</c:v>
                </c:pt>
                <c:pt idx="4">
                  <c:v>176.98658499999996</c:v>
                </c:pt>
                <c:pt idx="5">
                  <c:v>62.621033000000004</c:v>
                </c:pt>
                <c:pt idx="6">
                  <c:v>52.667630999999979</c:v>
                </c:pt>
                <c:pt idx="7">
                  <c:v>52.462344000000002</c:v>
                </c:pt>
                <c:pt idx="8">
                  <c:v>87.690920000000006</c:v>
                </c:pt>
                <c:pt idx="9">
                  <c:v>221.71441700000003</c:v>
                </c:pt>
                <c:pt idx="10">
                  <c:v>317.53688099999999</c:v>
                </c:pt>
                <c:pt idx="11">
                  <c:v>448.49900300000002</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Other</c:v>
                </c:pt>
              </c:strCache>
            </c:strRef>
          </c:tx>
          <c:spPr>
            <a:solidFill>
              <a:srgbClr val="F7C9C7"/>
            </a:solidFill>
          </c:spPr>
          <c:invertIfNegative val="0"/>
          <c:val>
            <c:numRef>
              <c:f>'8.8'!$B$34:$M$34</c:f>
              <c:numCache>
                <c:formatCode>#,##0.0</c:formatCode>
                <c:ptCount val="12"/>
                <c:pt idx="0">
                  <c:v>9.4310229999999997</c:v>
                </c:pt>
                <c:pt idx="1">
                  <c:v>8.5281839999999995</c:v>
                </c:pt>
                <c:pt idx="2">
                  <c:v>7.3231070000000003</c:v>
                </c:pt>
                <c:pt idx="3">
                  <c:v>5.5624009999999995</c:v>
                </c:pt>
                <c:pt idx="4">
                  <c:v>3.3597879999999996</c:v>
                </c:pt>
                <c:pt idx="5">
                  <c:v>1.4024709999999998</c:v>
                </c:pt>
                <c:pt idx="6">
                  <c:v>1.0816539999999999</c:v>
                </c:pt>
                <c:pt idx="7">
                  <c:v>1.4072799999999999</c:v>
                </c:pt>
                <c:pt idx="8">
                  <c:v>2.1271089999999999</c:v>
                </c:pt>
                <c:pt idx="9">
                  <c:v>4.2593949999999996</c:v>
                </c:pt>
                <c:pt idx="10">
                  <c:v>6.3124310000000001</c:v>
                </c:pt>
                <c:pt idx="11">
                  <c:v>9.454637</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ax val="2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Share in CR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'8.8'!$M$39</c:f>
              <c:strCache>
                <c:ptCount val="1"/>
                <c:pt idx="0">
                  <c:v>Installed capacity</c:v>
                </c:pt>
              </c:strCache>
            </c:strRef>
          </c:tx>
          <c:invertIfNegative val="0"/>
          <c:val>
            <c:numRef>
              <c:f>'8.8'!$N$39</c:f>
              <c:numCache>
                <c:formatCode>0.0%</c:formatCode>
                <c:ptCount val="1"/>
                <c:pt idx="0">
                  <c:v>0.156711530089781</c:v>
                </c:pt>
              </c:numCache>
            </c:numRef>
          </c:val>
          <c:extLst>
            <c:ext xmlns:c16="http://schemas.microsoft.com/office/drawing/2014/chart" uri="{C3380CC4-5D6E-409C-BE32-E72D297353CC}">
              <c16:uniqueId val="{00000000-115A-4B6C-9703-FB8588C05095}"/>
            </c:ext>
          </c:extLst>
        </c:ser>
        <c:ser>
          <c:idx val="1"/>
          <c:order val="1"/>
          <c:tx>
            <c:strRef>
              <c:f>'8.8'!$M$40</c:f>
              <c:strCache>
                <c:ptCount val="1"/>
                <c:pt idx="0">
                  <c:v>Gross heat production</c:v>
                </c:pt>
              </c:strCache>
            </c:strRef>
          </c:tx>
          <c:invertIfNegative val="0"/>
          <c:val>
            <c:numRef>
              <c:f>'8.8'!$N$40</c:f>
              <c:numCache>
                <c:formatCode>0.0%</c:formatCode>
                <c:ptCount val="1"/>
                <c:pt idx="0">
                  <c:v>0.19962365903663595</c:v>
                </c:pt>
              </c:numCache>
            </c:numRef>
          </c:val>
          <c:extLst>
            <c:ext xmlns:c16="http://schemas.microsoft.com/office/drawing/2014/chart" uri="{C3380CC4-5D6E-409C-BE32-E72D297353CC}">
              <c16:uniqueId val="{00000001-115A-4B6C-9703-FB8588C05095}"/>
            </c:ext>
          </c:extLst>
        </c:ser>
        <c:ser>
          <c:idx val="2"/>
          <c:order val="2"/>
          <c:tx>
            <c:strRef>
              <c:f>'8.8'!$M$41</c:f>
              <c:strCache>
                <c:ptCount val="1"/>
                <c:pt idx="0">
                  <c:v>Heat supply</c:v>
                </c:pt>
              </c:strCache>
            </c:strRef>
          </c:tx>
          <c:invertIfNegative val="0"/>
          <c:val>
            <c:numRef>
              <c:f>'8.8'!$N$41</c:f>
              <c:numCache>
                <c:formatCode>0.0%</c:formatCode>
                <c:ptCount val="1"/>
                <c:pt idx="0">
                  <c:v>0.17393112490638121</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valAx>
    </c:plotArea>
    <c:legend>
      <c:legendPos val="b"/>
      <c:layout>
        <c:manualLayout>
          <c:xMode val="edge"/>
          <c:yMode val="edge"/>
          <c:x val="2.8660647875041679E-2"/>
          <c:y val="0.73001149180090974"/>
          <c:w val="0.57770017241568661"/>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Heat supply by fuel</a:t>
            </a:r>
            <a:r>
              <a:rPr lang="cs-CZ" sz="1000" baseline="0">
                <a:solidFill>
                  <a:srgbClr val="233060"/>
                </a:solidFill>
                <a:latin typeface="Arial" panose="020B0604020202020204" pitchFamily="34" charset="0"/>
                <a:cs typeface="Arial" panose="020B0604020202020204" pitchFamily="34" charset="0"/>
              </a:rPr>
              <a:t> </a:t>
            </a:r>
            <a:r>
              <a:rPr lang="en-US" sz="1000">
                <a:solidFill>
                  <a:srgbClr val="233060"/>
                </a:solidFill>
                <a:latin typeface="Arial" panose="020B0604020202020204" pitchFamily="34" charset="0"/>
                <a:cs typeface="Arial" panose="020B0604020202020204" pitchFamily="34" charset="0"/>
              </a:rPr>
              <a:t>[</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Biomass</c:v>
                </c:pt>
              </c:strCache>
            </c:strRef>
          </c:tx>
          <c:spPr>
            <a:solidFill>
              <a:srgbClr val="23315F"/>
            </a:solidFill>
          </c:spPr>
          <c:invertIfNegative val="0"/>
          <c:val>
            <c:numRef>
              <c:f>'8.8'!$B$10:$M$10</c:f>
              <c:numCache>
                <c:formatCode>#,##0.0</c:formatCode>
                <c:ptCount val="12"/>
                <c:pt idx="0">
                  <c:v>133.20376900000002</c:v>
                </c:pt>
                <c:pt idx="1">
                  <c:v>93.464475000000007</c:v>
                </c:pt>
                <c:pt idx="2">
                  <c:v>138.74129300000001</c:v>
                </c:pt>
                <c:pt idx="3">
                  <c:v>121.45756799999999</c:v>
                </c:pt>
                <c:pt idx="4">
                  <c:v>84.002718000000002</c:v>
                </c:pt>
                <c:pt idx="5">
                  <c:v>50.089913000000003</c:v>
                </c:pt>
                <c:pt idx="6">
                  <c:v>46.832867999999998</c:v>
                </c:pt>
                <c:pt idx="7">
                  <c:v>45.534267000000007</c:v>
                </c:pt>
                <c:pt idx="8">
                  <c:v>63.377555999999998</c:v>
                </c:pt>
                <c:pt idx="9">
                  <c:v>101.561291</c:v>
                </c:pt>
                <c:pt idx="10">
                  <c:v>129.17468400000001</c:v>
                </c:pt>
                <c:pt idx="11">
                  <c:v>115.54769100000001</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Biogas</c:v>
                </c:pt>
              </c:strCache>
            </c:strRef>
          </c:tx>
          <c:spPr>
            <a:solidFill>
              <a:srgbClr val="5A6588"/>
            </a:solidFill>
          </c:spPr>
          <c:invertIfNegative val="0"/>
          <c:val>
            <c:numRef>
              <c:f>'8.8'!$B$11:$M$11</c:f>
              <c:numCache>
                <c:formatCode>#,##0.0</c:formatCode>
                <c:ptCount val="12"/>
                <c:pt idx="0">
                  <c:v>0.12831899999999999</c:v>
                </c:pt>
                <c:pt idx="1">
                  <c:v>0.22048500000000001</c:v>
                </c:pt>
                <c:pt idx="2">
                  <c:v>0.143988</c:v>
                </c:pt>
                <c:pt idx="3">
                  <c:v>3.6056999999999999E-2</c:v>
                </c:pt>
                <c:pt idx="4">
                  <c:v>6.5034999999999996E-2</c:v>
                </c:pt>
                <c:pt idx="5">
                  <c:v>3.2140000000000002E-2</c:v>
                </c:pt>
                <c:pt idx="6">
                  <c:v>3.5000000000000003E-2</c:v>
                </c:pt>
                <c:pt idx="7">
                  <c:v>2.5000000000000001E-2</c:v>
                </c:pt>
                <c:pt idx="8">
                  <c:v>2.6844E-2</c:v>
                </c:pt>
                <c:pt idx="9">
                  <c:v>4.2392000000000006E-2</c:v>
                </c:pt>
                <c:pt idx="10">
                  <c:v>3.6200999999999997E-2</c:v>
                </c:pt>
                <c:pt idx="11">
                  <c:v>0.191329</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Hard coal</c:v>
                </c:pt>
              </c:strCache>
            </c:strRef>
          </c:tx>
          <c:spPr>
            <a:solidFill>
              <a:srgbClr val="9198B0"/>
            </a:solidFill>
          </c:spPr>
          <c:invertIfNegative val="0"/>
          <c:val>
            <c:numRef>
              <c:f>'8.8'!$B$12:$M$12</c:f>
              <c:numCache>
                <c:formatCode>#,##0.0</c:formatCode>
                <c:ptCount val="12"/>
                <c:pt idx="0">
                  <c:v>1421.7609150000001</c:v>
                </c:pt>
                <c:pt idx="1">
                  <c:v>1322.396281</c:v>
                </c:pt>
                <c:pt idx="2">
                  <c:v>1091.75983</c:v>
                </c:pt>
                <c:pt idx="3">
                  <c:v>840.08111299999996</c:v>
                </c:pt>
                <c:pt idx="4">
                  <c:v>451.60353700000002</c:v>
                </c:pt>
                <c:pt idx="5">
                  <c:v>202.19436200000001</c:v>
                </c:pt>
                <c:pt idx="6">
                  <c:v>189.21773599999997</c:v>
                </c:pt>
                <c:pt idx="7">
                  <c:v>211.45058900000001</c:v>
                </c:pt>
                <c:pt idx="8">
                  <c:v>310.00114000000002</c:v>
                </c:pt>
                <c:pt idx="9">
                  <c:v>716.64274699999999</c:v>
                </c:pt>
                <c:pt idx="10">
                  <c:v>945.27841000000001</c:v>
                </c:pt>
                <c:pt idx="11">
                  <c:v>1359.9987660000002</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Electrical energy</c:v>
                </c:pt>
              </c:strCache>
            </c:strRef>
          </c:tx>
          <c:spPr>
            <a:solidFill>
              <a:srgbClr val="C8CBD7"/>
            </a:solidFill>
          </c:spPr>
          <c:invertIfNegative val="0"/>
          <c:val>
            <c:numRef>
              <c:f>'8.8'!$B$13:$M$13</c:f>
              <c:numCache>
                <c:formatCode>#,##0.0</c:formatCode>
                <c:ptCount val="12"/>
                <c:pt idx="0">
                  <c:v>0.186</c:v>
                </c:pt>
                <c:pt idx="1">
                  <c:v>0.16</c:v>
                </c:pt>
                <c:pt idx="2">
                  <c:v>0.16400000000000001</c:v>
                </c:pt>
                <c:pt idx="3">
                  <c:v>0.14000000000000001</c:v>
                </c:pt>
                <c:pt idx="4">
                  <c:v>9.1757000000000005E-2</c:v>
                </c:pt>
                <c:pt idx="5">
                  <c:v>2.7841000000000001E-2</c:v>
                </c:pt>
                <c:pt idx="6">
                  <c:v>1.6077999999999999E-2</c:v>
                </c:pt>
                <c:pt idx="7">
                  <c:v>1.6218E-2</c:v>
                </c:pt>
                <c:pt idx="8">
                  <c:v>3.2451999999999995E-2</c:v>
                </c:pt>
                <c:pt idx="9">
                  <c:v>0.11600000000000001</c:v>
                </c:pt>
                <c:pt idx="10">
                  <c:v>0.124</c:v>
                </c:pt>
                <c:pt idx="11">
                  <c:v>0.193</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Ambient energy (heat pump)</c:v>
                </c:pt>
              </c:strCache>
            </c:strRef>
          </c:tx>
          <c:spPr>
            <a:solidFill>
              <a:srgbClr val="E02C1F"/>
            </a:solidFill>
          </c:spPr>
          <c:invertIfNegative val="0"/>
          <c:val>
            <c:numRef>
              <c:f>'8.8'!$B$14:$M$14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Solar energy (solar panel)</c:v>
                </c:pt>
              </c:strCache>
            </c:strRef>
          </c:tx>
          <c:spPr>
            <a:solidFill>
              <a:srgbClr val="E86158"/>
            </a:solidFill>
          </c:spPr>
          <c:invertIfNegative val="0"/>
          <c:val>
            <c:numRef>
              <c:f>'8.8'!$B$15:$M$15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Brown coal</c:v>
                </c:pt>
              </c:strCache>
            </c:strRef>
          </c:tx>
          <c:spPr>
            <a:solidFill>
              <a:srgbClr val="F0948F"/>
            </a:solidFill>
          </c:spPr>
          <c:invertIfNegative val="0"/>
          <c:val>
            <c:numRef>
              <c:f>'8.8'!$B$16:$M$16</c:f>
              <c:numCache>
                <c:formatCode>#,##0.0</c:formatCode>
                <c:ptCount val="12"/>
                <c:pt idx="0">
                  <c:v>49.592993</c:v>
                </c:pt>
                <c:pt idx="1">
                  <c:v>64.485377999999997</c:v>
                </c:pt>
                <c:pt idx="2">
                  <c:v>33.238900000000001</c:v>
                </c:pt>
                <c:pt idx="3">
                  <c:v>23.848347</c:v>
                </c:pt>
                <c:pt idx="4">
                  <c:v>12.825321000000001</c:v>
                </c:pt>
                <c:pt idx="5">
                  <c:v>5.0799200000000004</c:v>
                </c:pt>
                <c:pt idx="6">
                  <c:v>1.3598300000000001</c:v>
                </c:pt>
                <c:pt idx="7">
                  <c:v>3.6094690000000003</c:v>
                </c:pt>
                <c:pt idx="8">
                  <c:v>8.8893889999999995</c:v>
                </c:pt>
                <c:pt idx="9">
                  <c:v>21.15146</c:v>
                </c:pt>
                <c:pt idx="10">
                  <c:v>30.775976000000004</c:v>
                </c:pt>
                <c:pt idx="11">
                  <c:v>51.572657</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Nuclear fuel</c:v>
                </c:pt>
              </c:strCache>
            </c:strRef>
          </c:tx>
          <c:spPr>
            <a:solidFill>
              <a:srgbClr val="F7C9C7"/>
            </a:solidFill>
          </c:spPr>
          <c:invertIfNegative val="0"/>
          <c:val>
            <c:numRef>
              <c:f>'8.8'!$B$17:$M$17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Coke</c:v>
                </c:pt>
              </c:strCache>
            </c:strRef>
          </c:tx>
          <c:spPr>
            <a:solidFill>
              <a:srgbClr val="262626"/>
            </a:solidFill>
          </c:spPr>
          <c:invertIfNegative val="0"/>
          <c:val>
            <c:numRef>
              <c:f>'8.8'!$B$18:$M$18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Waste heat</c:v>
                </c:pt>
              </c:strCache>
            </c:strRef>
          </c:tx>
          <c:spPr>
            <a:solidFill>
              <a:srgbClr val="646363"/>
            </a:solidFill>
          </c:spPr>
          <c:invertIfNegative val="0"/>
          <c:val>
            <c:numRef>
              <c:f>'8.8'!$B$19:$M$19</c:f>
              <c:numCache>
                <c:formatCode>#,##0.0</c:formatCode>
                <c:ptCount val="12"/>
                <c:pt idx="0">
                  <c:v>68.739649999999997</c:v>
                </c:pt>
                <c:pt idx="1">
                  <c:v>59.199559999999998</c:v>
                </c:pt>
                <c:pt idx="2">
                  <c:v>64.734679999999997</c:v>
                </c:pt>
                <c:pt idx="3">
                  <c:v>59.857550000000003</c:v>
                </c:pt>
                <c:pt idx="4">
                  <c:v>59.828099999999999</c:v>
                </c:pt>
                <c:pt idx="5">
                  <c:v>52.75967</c:v>
                </c:pt>
                <c:pt idx="6">
                  <c:v>51.596550000000001</c:v>
                </c:pt>
                <c:pt idx="7">
                  <c:v>36.558309999999999</c:v>
                </c:pt>
                <c:pt idx="8">
                  <c:v>24.838830000000002</c:v>
                </c:pt>
                <c:pt idx="9">
                  <c:v>43.519910000000003</c:v>
                </c:pt>
                <c:pt idx="10">
                  <c:v>57.219180000000001</c:v>
                </c:pt>
                <c:pt idx="11">
                  <c:v>45.780770000000004</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Other liquid fuels</c:v>
                </c:pt>
              </c:strCache>
            </c:strRef>
          </c:tx>
          <c:spPr>
            <a:solidFill>
              <a:srgbClr val="9D9D9C"/>
            </a:solidFill>
          </c:spPr>
          <c:invertIfNegative val="0"/>
          <c:val>
            <c:numRef>
              <c:f>'8.8'!$B$20:$M$20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Other solid fuels</c:v>
                </c:pt>
              </c:strCache>
            </c:strRef>
          </c:tx>
          <c:spPr>
            <a:solidFill>
              <a:srgbClr val="D0D0D0"/>
            </a:solidFill>
          </c:spPr>
          <c:invertIfNegative val="0"/>
          <c:val>
            <c:numRef>
              <c:f>'8.8'!$B$21:$M$21</c:f>
              <c:numCache>
                <c:formatCode>#,##0.0</c:formatCode>
                <c:ptCount val="12"/>
                <c:pt idx="0">
                  <c:v>1.704</c:v>
                </c:pt>
                <c:pt idx="1">
                  <c:v>1.847</c:v>
                </c:pt>
                <c:pt idx="2">
                  <c:v>0.39900000000000002</c:v>
                </c:pt>
                <c:pt idx="3">
                  <c:v>0.41899999999999998</c:v>
                </c:pt>
                <c:pt idx="4">
                  <c:v>0.107</c:v>
                </c:pt>
                <c:pt idx="5">
                  <c:v>0.16200000000000001</c:v>
                </c:pt>
                <c:pt idx="6">
                  <c:v>0.86099999999999999</c:v>
                </c:pt>
                <c:pt idx="7">
                  <c:v>0</c:v>
                </c:pt>
                <c:pt idx="8">
                  <c:v>2.391</c:v>
                </c:pt>
                <c:pt idx="9">
                  <c:v>0.76100000000000001</c:v>
                </c:pt>
                <c:pt idx="10">
                  <c:v>1.446</c:v>
                </c:pt>
                <c:pt idx="11">
                  <c:v>1.9830000000000001</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Other gases</c:v>
                </c:pt>
              </c:strCache>
            </c:strRef>
          </c:tx>
          <c:spPr>
            <a:pattFill prst="ltUpDiag">
              <a:fgClr>
                <a:srgbClr val="23315F"/>
              </a:fgClr>
              <a:bgClr>
                <a:sysClr val="window" lastClr="FFFFFF"/>
              </a:bgClr>
            </a:pattFill>
          </c:spPr>
          <c:invertIfNegative val="0"/>
          <c:val>
            <c:numRef>
              <c:f>'8.8'!$B$22:$M$22</c:f>
              <c:numCache>
                <c:formatCode>#,##0.0</c:formatCode>
                <c:ptCount val="12"/>
                <c:pt idx="0">
                  <c:v>334.79912999999993</c:v>
                </c:pt>
                <c:pt idx="1">
                  <c:v>323.923069</c:v>
                </c:pt>
                <c:pt idx="2">
                  <c:v>317.91228899999993</c:v>
                </c:pt>
                <c:pt idx="3">
                  <c:v>259.25155999999998</c:v>
                </c:pt>
                <c:pt idx="4">
                  <c:v>212.91330100000002</c:v>
                </c:pt>
                <c:pt idx="5">
                  <c:v>146.13940099999999</c:v>
                </c:pt>
                <c:pt idx="6">
                  <c:v>135.61068799999998</c:v>
                </c:pt>
                <c:pt idx="7">
                  <c:v>201.392222</c:v>
                </c:pt>
                <c:pt idx="8">
                  <c:v>209.68741299999999</c:v>
                </c:pt>
                <c:pt idx="9">
                  <c:v>224.76768499999997</c:v>
                </c:pt>
                <c:pt idx="10">
                  <c:v>268.76729700000004</c:v>
                </c:pt>
                <c:pt idx="11">
                  <c:v>326.35781900000006</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Other</c:v>
                </c:pt>
              </c:strCache>
            </c:strRef>
          </c:tx>
          <c:spPr>
            <a:pattFill prst="ltUpDiag">
              <a:fgClr>
                <a:srgbClr val="E02C1F"/>
              </a:fgClr>
              <a:bgClr>
                <a:sysClr val="window" lastClr="FFFFFF"/>
              </a:bgClr>
            </a:pattFill>
          </c:spPr>
          <c:invertIfNegative val="0"/>
          <c:val>
            <c:numRef>
              <c:f>'8.8'!$B$23:$M$23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Fuel oils</c:v>
                </c:pt>
              </c:strCache>
            </c:strRef>
          </c:tx>
          <c:spPr>
            <a:pattFill prst="ltUpDiag">
              <a:fgClr>
                <a:srgbClr val="5A6588"/>
              </a:fgClr>
              <a:bgClr>
                <a:sysClr val="window" lastClr="FFFFFF"/>
              </a:bgClr>
            </a:pattFill>
          </c:spPr>
          <c:invertIfNegative val="0"/>
          <c:val>
            <c:numRef>
              <c:f>'8.8'!$B$24:$M$24</c:f>
              <c:numCache>
                <c:formatCode>#,##0.0</c:formatCode>
                <c:ptCount val="12"/>
                <c:pt idx="0">
                  <c:v>0.300151</c:v>
                </c:pt>
                <c:pt idx="1">
                  <c:v>0.68218900000000005</c:v>
                </c:pt>
                <c:pt idx="2">
                  <c:v>0.53120199999999995</c:v>
                </c:pt>
                <c:pt idx="3">
                  <c:v>0.69703099999999996</c:v>
                </c:pt>
                <c:pt idx="4">
                  <c:v>0.296047</c:v>
                </c:pt>
                <c:pt idx="5">
                  <c:v>0.24975999999999998</c:v>
                </c:pt>
                <c:pt idx="6">
                  <c:v>0.10265600000000001</c:v>
                </c:pt>
                <c:pt idx="7">
                  <c:v>0.257911</c:v>
                </c:pt>
                <c:pt idx="8">
                  <c:v>9.7420000000000007E-2</c:v>
                </c:pt>
                <c:pt idx="9">
                  <c:v>0.18935400000000002</c:v>
                </c:pt>
                <c:pt idx="10">
                  <c:v>0.45833800000000002</c:v>
                </c:pt>
                <c:pt idx="11">
                  <c:v>0.15557300000000002</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Natural gas</c:v>
                </c:pt>
              </c:strCache>
            </c:strRef>
          </c:tx>
          <c:spPr>
            <a:pattFill prst="ltUpDiag">
              <a:fgClr>
                <a:srgbClr val="E86158"/>
              </a:fgClr>
              <a:bgClr>
                <a:sysClr val="window" lastClr="FFFFFF"/>
              </a:bgClr>
            </a:pattFill>
          </c:spPr>
          <c:invertIfNegative val="0"/>
          <c:val>
            <c:numRef>
              <c:f>'8.8'!$B$25:$M$25</c:f>
              <c:numCache>
                <c:formatCode>#,##0.0</c:formatCode>
                <c:ptCount val="12"/>
                <c:pt idx="0">
                  <c:v>302.52578200000005</c:v>
                </c:pt>
                <c:pt idx="1">
                  <c:v>291.580152</c:v>
                </c:pt>
                <c:pt idx="2">
                  <c:v>235.52222299999997</c:v>
                </c:pt>
                <c:pt idx="3">
                  <c:v>194.94390099999998</c:v>
                </c:pt>
                <c:pt idx="4">
                  <c:v>121.15063299999998</c:v>
                </c:pt>
                <c:pt idx="5">
                  <c:v>53.486307000000011</c:v>
                </c:pt>
                <c:pt idx="6">
                  <c:v>39.673622999999992</c:v>
                </c:pt>
                <c:pt idx="7">
                  <c:v>52.312735000000011</c:v>
                </c:pt>
                <c:pt idx="8">
                  <c:v>68.301170999999982</c:v>
                </c:pt>
                <c:pt idx="9">
                  <c:v>148.142537</c:v>
                </c:pt>
                <c:pt idx="10">
                  <c:v>174.52322400000003</c:v>
                </c:pt>
                <c:pt idx="11">
                  <c:v>297.87890800000008</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75"/>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max val="2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Czech</a:t>
            </a:r>
            <a:r>
              <a:rPr lang="en-US" sz="1000" baseline="0">
                <a:solidFill>
                  <a:schemeClr val="accent1"/>
                </a:solidFill>
              </a:rPr>
              <a:t> Regions' share in heat supply</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DE1A-44E4-AEB6-A3524CFE6F2B}"/>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'5.2'!$B$22:$B$35</c:f>
              <c:numCache>
                <c:formatCode>#,##0.0</c:formatCode>
                <c:ptCount val="14"/>
                <c:pt idx="0">
                  <c:v>4513.4179800000002</c:v>
                </c:pt>
                <c:pt idx="1">
                  <c:v>5113.2629810000008</c:v>
                </c:pt>
                <c:pt idx="2">
                  <c:v>5787.8156600020002</c:v>
                </c:pt>
                <c:pt idx="3">
                  <c:v>3503.6228659999997</c:v>
                </c:pt>
                <c:pt idx="4">
                  <c:v>1746.7833009999997</c:v>
                </c:pt>
                <c:pt idx="5">
                  <c:v>3086.2797696847806</c:v>
                </c:pt>
                <c:pt idx="6">
                  <c:v>2233.1832075350185</c:v>
                </c:pt>
                <c:pt idx="7">
                  <c:v>16076.346756999999</c:v>
                </c:pt>
                <c:pt idx="8">
                  <c:v>3554.0569150000006</c:v>
                </c:pt>
                <c:pt idx="9">
                  <c:v>4405.8787845581937</c:v>
                </c:pt>
                <c:pt idx="10">
                  <c:v>4366.3763909999998</c:v>
                </c:pt>
                <c:pt idx="11">
                  <c:v>21200.411877000002</c:v>
                </c:pt>
                <c:pt idx="12">
                  <c:v>12749.556442999999</c:v>
                </c:pt>
                <c:pt idx="13">
                  <c:v>4092.3912021936876</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Heat consumption by national economy sector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Industry</c:v>
                </c:pt>
              </c:strCache>
            </c:strRef>
          </c:tx>
          <c:invertIfNegative val="0"/>
          <c:val>
            <c:numRef>
              <c:f>'8.9'!$B$27:$M$27</c:f>
              <c:numCache>
                <c:formatCode>#,##0.0</c:formatCode>
                <c:ptCount val="12"/>
                <c:pt idx="0">
                  <c:v>76.885963000000004</c:v>
                </c:pt>
                <c:pt idx="1">
                  <c:v>73.646434999999997</c:v>
                </c:pt>
                <c:pt idx="2">
                  <c:v>82.552265000000006</c:v>
                </c:pt>
                <c:pt idx="3">
                  <c:v>42.288227000000006</c:v>
                </c:pt>
                <c:pt idx="4">
                  <c:v>24.720100000000009</c:v>
                </c:pt>
                <c:pt idx="5">
                  <c:v>16.683049</c:v>
                </c:pt>
                <c:pt idx="6">
                  <c:v>22.112694000000001</c:v>
                </c:pt>
                <c:pt idx="7">
                  <c:v>24.260346999999996</c:v>
                </c:pt>
                <c:pt idx="8">
                  <c:v>26.718612999999998</c:v>
                </c:pt>
                <c:pt idx="9">
                  <c:v>52.114698000000004</c:v>
                </c:pt>
                <c:pt idx="10">
                  <c:v>65.156754000000006</c:v>
                </c:pt>
                <c:pt idx="11">
                  <c:v>78.928388999999996</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Energy</c:v>
                </c:pt>
              </c:strCache>
            </c:strRef>
          </c:tx>
          <c:invertIfNegative val="0"/>
          <c:val>
            <c:numRef>
              <c:f>'8.9'!$B$28:$M$28</c:f>
              <c:numCache>
                <c:formatCode>#,##0.0</c:formatCode>
                <c:ptCount val="12"/>
                <c:pt idx="0">
                  <c:v>10.242735000000001</c:v>
                </c:pt>
                <c:pt idx="1">
                  <c:v>9.2323599999999999</c:v>
                </c:pt>
                <c:pt idx="2">
                  <c:v>9.8171140000000019</c:v>
                </c:pt>
                <c:pt idx="3">
                  <c:v>7.2666979999999999</c:v>
                </c:pt>
                <c:pt idx="4">
                  <c:v>4.1361599999999994</c:v>
                </c:pt>
                <c:pt idx="5">
                  <c:v>3.6176489999999997</c:v>
                </c:pt>
                <c:pt idx="6">
                  <c:v>2.9314850000000003</c:v>
                </c:pt>
                <c:pt idx="7">
                  <c:v>2.9343490000000001</c:v>
                </c:pt>
                <c:pt idx="8">
                  <c:v>3.2181840000000004</c:v>
                </c:pt>
                <c:pt idx="9">
                  <c:v>4.6916270000000004</c:v>
                </c:pt>
                <c:pt idx="10">
                  <c:v>7.9682490000000001</c:v>
                </c:pt>
                <c:pt idx="11">
                  <c:v>12.518406000000001</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Transport</c:v>
                </c:pt>
              </c:strCache>
            </c:strRef>
          </c:tx>
          <c:invertIfNegative val="0"/>
          <c:val>
            <c:numRef>
              <c:f>'8.9'!$B$29:$M$29</c:f>
              <c:numCache>
                <c:formatCode>#,##0.0</c:formatCode>
                <c:ptCount val="12"/>
                <c:pt idx="0">
                  <c:v>0.28813</c:v>
                </c:pt>
                <c:pt idx="1">
                  <c:v>0.27168000000000003</c:v>
                </c:pt>
                <c:pt idx="2">
                  <c:v>0.20755000000000001</c:v>
                </c:pt>
                <c:pt idx="3">
                  <c:v>0.126</c:v>
                </c:pt>
                <c:pt idx="4">
                  <c:v>2.87E-2</c:v>
                </c:pt>
                <c:pt idx="5">
                  <c:v>8.0000000000000002E-3</c:v>
                </c:pt>
                <c:pt idx="6">
                  <c:v>5.0000000000000001E-3</c:v>
                </c:pt>
                <c:pt idx="7">
                  <c:v>4.4999999999999997E-3</c:v>
                </c:pt>
                <c:pt idx="8">
                  <c:v>5.5999999999999999E-3</c:v>
                </c:pt>
                <c:pt idx="9">
                  <c:v>4.2999999999999997E-2</c:v>
                </c:pt>
                <c:pt idx="10">
                  <c:v>0.21356999999999998</c:v>
                </c:pt>
                <c:pt idx="11">
                  <c:v>0.27512999999999999</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Construction</c:v>
                </c:pt>
              </c:strCache>
            </c:strRef>
          </c:tx>
          <c:invertIfNegative val="0"/>
          <c:val>
            <c:numRef>
              <c:f>'8.9'!$B$30:$M$30</c:f>
              <c:numCache>
                <c:formatCode>#,##0.0</c:formatCode>
                <c:ptCount val="12"/>
                <c:pt idx="0">
                  <c:v>3.080613</c:v>
                </c:pt>
                <c:pt idx="1">
                  <c:v>3.2963870000000002</c:v>
                </c:pt>
                <c:pt idx="2">
                  <c:v>3.6262880000000002</c:v>
                </c:pt>
                <c:pt idx="3">
                  <c:v>1.966701</c:v>
                </c:pt>
                <c:pt idx="4">
                  <c:v>1.042451</c:v>
                </c:pt>
                <c:pt idx="5">
                  <c:v>0.19400999999999999</c:v>
                </c:pt>
                <c:pt idx="6">
                  <c:v>3.8613000000000001E-2</c:v>
                </c:pt>
                <c:pt idx="7">
                  <c:v>5.2037E-2</c:v>
                </c:pt>
                <c:pt idx="8">
                  <c:v>0.10530400000000001</c:v>
                </c:pt>
                <c:pt idx="9">
                  <c:v>0.98789699999999991</c:v>
                </c:pt>
                <c:pt idx="10">
                  <c:v>2.664221</c:v>
                </c:pt>
                <c:pt idx="11">
                  <c:v>4.6075860000000004</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Farming and forestry</c:v>
                </c:pt>
              </c:strCache>
            </c:strRef>
          </c:tx>
          <c:invertIfNegative val="0"/>
          <c:val>
            <c:numRef>
              <c:f>'8.9'!$B$31:$M$31</c:f>
              <c:numCache>
                <c:formatCode>#,##0.0</c:formatCode>
                <c:ptCount val="12"/>
                <c:pt idx="0">
                  <c:v>0.849082</c:v>
                </c:pt>
                <c:pt idx="1">
                  <c:v>0.93833299999999997</c:v>
                </c:pt>
                <c:pt idx="2">
                  <c:v>1.0358910000000001</c:v>
                </c:pt>
                <c:pt idx="3">
                  <c:v>1.7100280000000001</c:v>
                </c:pt>
                <c:pt idx="4">
                  <c:v>0.90083599999999997</c:v>
                </c:pt>
                <c:pt idx="5">
                  <c:v>0.435525</c:v>
                </c:pt>
                <c:pt idx="6">
                  <c:v>0.37623399999999996</c:v>
                </c:pt>
                <c:pt idx="7">
                  <c:v>0.41219600000000001</c:v>
                </c:pt>
                <c:pt idx="8">
                  <c:v>0.53510599999999997</c:v>
                </c:pt>
                <c:pt idx="9">
                  <c:v>0.94998299999999991</c:v>
                </c:pt>
                <c:pt idx="10">
                  <c:v>1.0299229999999999</c:v>
                </c:pt>
                <c:pt idx="11">
                  <c:v>1.188609</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Households</c:v>
                </c:pt>
              </c:strCache>
            </c:strRef>
          </c:tx>
          <c:spPr>
            <a:solidFill>
              <a:schemeClr val="accent6"/>
            </a:solidFill>
          </c:spPr>
          <c:invertIfNegative val="0"/>
          <c:val>
            <c:numRef>
              <c:f>'8.9'!$B$32:$M$32</c:f>
              <c:numCache>
                <c:formatCode>#,##0.0</c:formatCode>
                <c:ptCount val="12"/>
                <c:pt idx="0">
                  <c:v>242.552705</c:v>
                </c:pt>
                <c:pt idx="1">
                  <c:v>231.91691</c:v>
                </c:pt>
                <c:pt idx="2">
                  <c:v>198.82032100000001</c:v>
                </c:pt>
                <c:pt idx="3">
                  <c:v>156.41534600000003</c:v>
                </c:pt>
                <c:pt idx="4">
                  <c:v>95.537576999999985</c:v>
                </c:pt>
                <c:pt idx="5">
                  <c:v>43.368467000000003</c:v>
                </c:pt>
                <c:pt idx="6">
                  <c:v>38.812608999999981</c:v>
                </c:pt>
                <c:pt idx="7">
                  <c:v>40.217117000000009</c:v>
                </c:pt>
                <c:pt idx="8">
                  <c:v>54.866353999999994</c:v>
                </c:pt>
                <c:pt idx="9">
                  <c:v>129.33081999999999</c:v>
                </c:pt>
                <c:pt idx="10">
                  <c:v>175.16602799999995</c:v>
                </c:pt>
                <c:pt idx="11">
                  <c:v>243.42254099999994</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Retail, services, schools, health care</c:v>
                </c:pt>
              </c:strCache>
            </c:strRef>
          </c:tx>
          <c:spPr>
            <a:solidFill>
              <a:srgbClr val="F0948F"/>
            </a:solidFill>
          </c:spPr>
          <c:invertIfNegative val="0"/>
          <c:val>
            <c:numRef>
              <c:f>'8.9'!$B$33:$M$33</c:f>
              <c:numCache>
                <c:formatCode>#,##0.0</c:formatCode>
                <c:ptCount val="12"/>
                <c:pt idx="0">
                  <c:v>96.001899000000009</c:v>
                </c:pt>
                <c:pt idx="1">
                  <c:v>95.042028999999985</c:v>
                </c:pt>
                <c:pt idx="2">
                  <c:v>112.97023400000003</c:v>
                </c:pt>
                <c:pt idx="3">
                  <c:v>64.446677999999991</c:v>
                </c:pt>
                <c:pt idx="4">
                  <c:v>37.301833999999999</c:v>
                </c:pt>
                <c:pt idx="5">
                  <c:v>17.226605999999997</c:v>
                </c:pt>
                <c:pt idx="6">
                  <c:v>30.540774000000003</c:v>
                </c:pt>
                <c:pt idx="7">
                  <c:v>33.793257000000004</c:v>
                </c:pt>
                <c:pt idx="8">
                  <c:v>41.987310000000008</c:v>
                </c:pt>
                <c:pt idx="9">
                  <c:v>75.540203000000005</c:v>
                </c:pt>
                <c:pt idx="10">
                  <c:v>104.31195099999997</c:v>
                </c:pt>
                <c:pt idx="11">
                  <c:v>139.08006899999998</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Other</c:v>
                </c:pt>
              </c:strCache>
            </c:strRef>
          </c:tx>
          <c:spPr>
            <a:solidFill>
              <a:srgbClr val="F7C9C7"/>
            </a:solidFill>
          </c:spPr>
          <c:invertIfNegative val="0"/>
          <c:val>
            <c:numRef>
              <c:f>'8.9'!$B$34:$M$34</c:f>
              <c:numCache>
                <c:formatCode>#,##0.0</c:formatCode>
                <c:ptCount val="12"/>
                <c:pt idx="0">
                  <c:v>2.5463199999999997</c:v>
                </c:pt>
                <c:pt idx="1">
                  <c:v>2.3737499999999998</c:v>
                </c:pt>
                <c:pt idx="2">
                  <c:v>2.1281300000000001</c:v>
                </c:pt>
                <c:pt idx="3">
                  <c:v>1.5834599999999999</c:v>
                </c:pt>
                <c:pt idx="4">
                  <c:v>0.93973000000000007</c:v>
                </c:pt>
                <c:pt idx="5">
                  <c:v>0.27029999999999998</c:v>
                </c:pt>
                <c:pt idx="6">
                  <c:v>0.19297999999999998</c:v>
                </c:pt>
                <c:pt idx="7">
                  <c:v>0.25436999999999999</c:v>
                </c:pt>
                <c:pt idx="8">
                  <c:v>0.78401999999999994</c:v>
                </c:pt>
                <c:pt idx="9">
                  <c:v>1.5642400000000001</c:v>
                </c:pt>
                <c:pt idx="10">
                  <c:v>2.03111</c:v>
                </c:pt>
                <c:pt idx="11">
                  <c:v>2.45479</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Share in CR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'8.9'!$M$39</c:f>
              <c:strCache>
                <c:ptCount val="1"/>
                <c:pt idx="0">
                  <c:v>Installed capacity</c:v>
                </c:pt>
              </c:strCache>
            </c:strRef>
          </c:tx>
          <c:invertIfNegative val="0"/>
          <c:val>
            <c:numRef>
              <c:f>'8.9'!$N$39</c:f>
              <c:numCache>
                <c:formatCode>0.0%</c:formatCode>
                <c:ptCount val="1"/>
                <c:pt idx="0">
                  <c:v>3.2956070875283329E-2</c:v>
                </c:pt>
              </c:numCache>
            </c:numRef>
          </c:val>
          <c:extLst>
            <c:ext xmlns:c16="http://schemas.microsoft.com/office/drawing/2014/chart" uri="{C3380CC4-5D6E-409C-BE32-E72D297353CC}">
              <c16:uniqueId val="{00000000-5561-40B9-86E9-FCC4A9713A4F}"/>
            </c:ext>
          </c:extLst>
        </c:ser>
        <c:ser>
          <c:idx val="1"/>
          <c:order val="1"/>
          <c:tx>
            <c:strRef>
              <c:f>'8.9'!$M$40</c:f>
              <c:strCache>
                <c:ptCount val="1"/>
                <c:pt idx="0">
                  <c:v>Gross heat production</c:v>
                </c:pt>
              </c:strCache>
            </c:strRef>
          </c:tx>
          <c:invertIfNegative val="0"/>
          <c:val>
            <c:numRef>
              <c:f>'8.9'!$N$40</c:f>
              <c:numCache>
                <c:formatCode>0.0%</c:formatCode>
                <c:ptCount val="1"/>
                <c:pt idx="0">
                  <c:v>4.2319412887254756E-2</c:v>
                </c:pt>
              </c:numCache>
            </c:numRef>
          </c:val>
          <c:extLst>
            <c:ext xmlns:c16="http://schemas.microsoft.com/office/drawing/2014/chart" uri="{C3380CC4-5D6E-409C-BE32-E72D297353CC}">
              <c16:uniqueId val="{00000001-5561-40B9-86E9-FCC4A9713A4F}"/>
            </c:ext>
          </c:extLst>
        </c:ser>
        <c:ser>
          <c:idx val="2"/>
          <c:order val="2"/>
          <c:tx>
            <c:strRef>
              <c:f>'8.9'!$M$41</c:f>
              <c:strCache>
                <c:ptCount val="1"/>
                <c:pt idx="0">
                  <c:v>Heat supply</c:v>
                </c:pt>
              </c:strCache>
            </c:strRef>
          </c:tx>
          <c:invertIfNegative val="0"/>
          <c:val>
            <c:numRef>
              <c:f>'8.9'!$N$41</c:f>
              <c:numCache>
                <c:formatCode>0.0%</c:formatCode>
                <c:ptCount val="1"/>
                <c:pt idx="0">
                  <c:v>3.8451591431249252E-2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valAx>
    </c:plotArea>
    <c:legend>
      <c:legendPos val="b"/>
      <c:layout>
        <c:manualLayout>
          <c:xMode val="edge"/>
          <c:yMode val="edge"/>
          <c:x val="5.5788005578800556E-3"/>
          <c:y val="0.74005679114672074"/>
          <c:w val="0.5825585609330215"/>
          <c:h val="0.259943208853279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Heat supply by fuel </a:t>
            </a:r>
            <a:r>
              <a:rPr lang="en-US" sz="1000" baseline="0">
                <a:solidFill>
                  <a:srgbClr val="233060"/>
                </a:solidFill>
                <a:latin typeface="Arial" panose="020B0604020202020204" pitchFamily="34" charset="0"/>
                <a:cs typeface="Arial" panose="020B0604020202020204" pitchFamily="34" charset="0"/>
              </a:rPr>
              <a:t>[</a:t>
            </a:r>
            <a:r>
              <a:rPr lang="cs-CZ" sz="1000" baseline="0">
                <a:solidFill>
                  <a:srgbClr val="233060"/>
                </a:solidFill>
                <a:latin typeface="Arial" panose="020B0604020202020204" pitchFamily="34" charset="0"/>
                <a:cs typeface="Arial" panose="020B0604020202020204" pitchFamily="34" charset="0"/>
              </a:rPr>
              <a:t>TJ</a:t>
            </a:r>
            <a:r>
              <a:rPr lang="en-US" sz="1000" baseline="0">
                <a:solidFill>
                  <a:srgbClr val="233060"/>
                </a:solidFill>
                <a:latin typeface="Arial" panose="020B0604020202020204" pitchFamily="34" charset="0"/>
                <a:cs typeface="Arial" panose="020B0604020202020204" pitchFamily="34" charset="0"/>
              </a:rPr>
              <a:t>]</a:t>
            </a:r>
            <a:endParaRPr lang="cs-CZ" sz="1000" baseline="0">
              <a:solidFill>
                <a:srgbClr val="233060"/>
              </a:solidFill>
              <a:latin typeface="Arial" panose="020B0604020202020204" pitchFamily="34" charset="0"/>
              <a:cs typeface="Arial" panose="020B0604020202020204" pitchFamily="34" charset="0"/>
            </a:endParaRP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Biomass</c:v>
                </c:pt>
              </c:strCache>
            </c:strRef>
          </c:tx>
          <c:spPr>
            <a:solidFill>
              <a:srgbClr val="23315F"/>
            </a:solidFill>
          </c:spPr>
          <c:invertIfNegative val="0"/>
          <c:val>
            <c:numRef>
              <c:f>'8.9'!$B$10:$M$10</c:f>
              <c:numCache>
                <c:formatCode>#,##0.0</c:formatCode>
                <c:ptCount val="12"/>
                <c:pt idx="0">
                  <c:v>21.234891999999999</c:v>
                </c:pt>
                <c:pt idx="1">
                  <c:v>21.799612</c:v>
                </c:pt>
                <c:pt idx="2">
                  <c:v>20.070921999999999</c:v>
                </c:pt>
                <c:pt idx="3">
                  <c:v>21.629404999999998</c:v>
                </c:pt>
                <c:pt idx="4">
                  <c:v>18.771749</c:v>
                </c:pt>
                <c:pt idx="5">
                  <c:v>7.888262000000001</c:v>
                </c:pt>
                <c:pt idx="6">
                  <c:v>7.6460179999999998</c:v>
                </c:pt>
                <c:pt idx="7">
                  <c:v>8.2179040000000008</c:v>
                </c:pt>
                <c:pt idx="8">
                  <c:v>13.137585000000001</c:v>
                </c:pt>
                <c:pt idx="9">
                  <c:v>20.887309000000002</c:v>
                </c:pt>
                <c:pt idx="10">
                  <c:v>16.996436000000003</c:v>
                </c:pt>
                <c:pt idx="11">
                  <c:v>14.241036999999999</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Biogas</c:v>
                </c:pt>
              </c:strCache>
            </c:strRef>
          </c:tx>
          <c:spPr>
            <a:solidFill>
              <a:srgbClr val="5A6588"/>
            </a:solidFill>
          </c:spPr>
          <c:invertIfNegative val="0"/>
          <c:val>
            <c:numRef>
              <c:f>'8.9'!$B$11:$M$11</c:f>
              <c:numCache>
                <c:formatCode>#,##0.0</c:formatCode>
                <c:ptCount val="12"/>
                <c:pt idx="0">
                  <c:v>6.1257489999999999</c:v>
                </c:pt>
                <c:pt idx="1">
                  <c:v>5.6963019999999993</c:v>
                </c:pt>
                <c:pt idx="2">
                  <c:v>5.7350959999999995</c:v>
                </c:pt>
                <c:pt idx="3">
                  <c:v>6.0582249999999993</c:v>
                </c:pt>
                <c:pt idx="4">
                  <c:v>4.8961300000000003</c:v>
                </c:pt>
                <c:pt idx="5">
                  <c:v>3.4142480000000002</c:v>
                </c:pt>
                <c:pt idx="6">
                  <c:v>2.171357</c:v>
                </c:pt>
                <c:pt idx="7">
                  <c:v>2.39663</c:v>
                </c:pt>
                <c:pt idx="8">
                  <c:v>2.1181239999999999</c:v>
                </c:pt>
                <c:pt idx="9">
                  <c:v>3.2729690000000002</c:v>
                </c:pt>
                <c:pt idx="10">
                  <c:v>3.5791670000000004</c:v>
                </c:pt>
                <c:pt idx="11">
                  <c:v>3.9178320000000002</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Hard coal</c:v>
                </c:pt>
              </c:strCache>
            </c:strRef>
          </c:tx>
          <c:spPr>
            <a:solidFill>
              <a:srgbClr val="9198B0"/>
            </a:solidFill>
          </c:spPr>
          <c:invertIfNegative val="0"/>
          <c:val>
            <c:numRef>
              <c:f>'8.9'!$B$12:$M$12</c:f>
              <c:numCache>
                <c:formatCode>#,##0.0</c:formatCode>
                <c:ptCount val="12"/>
                <c:pt idx="0">
                  <c:v>64.432592</c:v>
                </c:pt>
                <c:pt idx="1">
                  <c:v>69.970905000000002</c:v>
                </c:pt>
                <c:pt idx="2">
                  <c:v>76.028868000000003</c:v>
                </c:pt>
                <c:pt idx="3">
                  <c:v>54.322330999999998</c:v>
                </c:pt>
                <c:pt idx="4">
                  <c:v>0</c:v>
                </c:pt>
                <c:pt idx="5">
                  <c:v>0</c:v>
                </c:pt>
                <c:pt idx="6">
                  <c:v>0</c:v>
                </c:pt>
                <c:pt idx="7">
                  <c:v>0</c:v>
                </c:pt>
                <c:pt idx="8">
                  <c:v>0</c:v>
                </c:pt>
                <c:pt idx="9">
                  <c:v>53.475642999999998</c:v>
                </c:pt>
                <c:pt idx="10">
                  <c:v>59.282983999999999</c:v>
                </c:pt>
                <c:pt idx="11">
                  <c:v>71.606220000000008</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Electrical energy</c:v>
                </c:pt>
              </c:strCache>
            </c:strRef>
          </c:tx>
          <c:spPr>
            <a:solidFill>
              <a:srgbClr val="C8CBD7"/>
            </a:solidFill>
          </c:spPr>
          <c:invertIfNegative val="0"/>
          <c:val>
            <c:numRef>
              <c:f>'8.9'!$B$13:$M$13</c:f>
              <c:numCache>
                <c:formatCode>#,##0.0</c:formatCode>
                <c:ptCount val="12"/>
                <c:pt idx="0">
                  <c:v>0</c:v>
                </c:pt>
                <c:pt idx="1">
                  <c:v>0</c:v>
                </c:pt>
                <c:pt idx="2">
                  <c:v>0</c:v>
                </c:pt>
                <c:pt idx="3">
                  <c:v>0</c:v>
                </c:pt>
                <c:pt idx="4">
                  <c:v>7.4840000000000002E-3</c:v>
                </c:pt>
                <c:pt idx="5">
                  <c:v>0.16161099999999998</c:v>
                </c:pt>
                <c:pt idx="6">
                  <c:v>0.21821000000000002</c:v>
                </c:pt>
                <c:pt idx="7">
                  <c:v>0.25517200000000001</c:v>
                </c:pt>
                <c:pt idx="8">
                  <c:v>0.11937</c:v>
                </c:pt>
                <c:pt idx="9">
                  <c:v>0</c:v>
                </c:pt>
                <c:pt idx="10">
                  <c:v>0</c:v>
                </c:pt>
                <c:pt idx="11">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Ambient energy (heat pump)</c:v>
                </c:pt>
              </c:strCache>
            </c:strRef>
          </c:tx>
          <c:spPr>
            <a:solidFill>
              <a:srgbClr val="E02C1F"/>
            </a:solidFill>
          </c:spPr>
          <c:invertIfNegative val="0"/>
          <c:val>
            <c:numRef>
              <c:f>'8.9'!$B$14:$M$14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Solar energy (solar panel)</c:v>
                </c:pt>
              </c:strCache>
            </c:strRef>
          </c:tx>
          <c:spPr>
            <a:solidFill>
              <a:srgbClr val="E86158"/>
            </a:solidFill>
          </c:spPr>
          <c:invertIfNegative val="0"/>
          <c:val>
            <c:numRef>
              <c:f>'8.9'!$B$15:$M$15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Brown coal</c:v>
                </c:pt>
              </c:strCache>
            </c:strRef>
          </c:tx>
          <c:spPr>
            <a:solidFill>
              <a:srgbClr val="F0948F"/>
            </a:solidFill>
          </c:spPr>
          <c:invertIfNegative val="0"/>
          <c:val>
            <c:numRef>
              <c:f>'8.9'!$B$16:$M$16</c:f>
              <c:numCache>
                <c:formatCode>#,##0.0</c:formatCode>
                <c:ptCount val="12"/>
                <c:pt idx="0">
                  <c:v>206.95895100000004</c:v>
                </c:pt>
                <c:pt idx="1">
                  <c:v>186.54459800000001</c:v>
                </c:pt>
                <c:pt idx="2">
                  <c:v>183.50003899999999</c:v>
                </c:pt>
                <c:pt idx="3">
                  <c:v>142.927392</c:v>
                </c:pt>
                <c:pt idx="4">
                  <c:v>84.19348100000002</c:v>
                </c:pt>
                <c:pt idx="5">
                  <c:v>29.631670999999997</c:v>
                </c:pt>
                <c:pt idx="6">
                  <c:v>40.972978000000005</c:v>
                </c:pt>
                <c:pt idx="7">
                  <c:v>57.481083000000005</c:v>
                </c:pt>
                <c:pt idx="8">
                  <c:v>67.829364999999996</c:v>
                </c:pt>
                <c:pt idx="9">
                  <c:v>117.498136</c:v>
                </c:pt>
                <c:pt idx="10">
                  <c:v>152.03122500000001</c:v>
                </c:pt>
                <c:pt idx="11">
                  <c:v>189.69843599999999</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Nuclear fuel</c:v>
                </c:pt>
              </c:strCache>
            </c:strRef>
          </c:tx>
          <c:spPr>
            <a:solidFill>
              <a:srgbClr val="F7C9C7"/>
            </a:solidFill>
          </c:spPr>
          <c:invertIfNegative val="0"/>
          <c:val>
            <c:numRef>
              <c:f>'8.9'!$B$17:$M$17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Coke</c:v>
                </c:pt>
              </c:strCache>
            </c:strRef>
          </c:tx>
          <c:spPr>
            <a:solidFill>
              <a:srgbClr val="262626"/>
            </a:solidFill>
          </c:spPr>
          <c:invertIfNegative val="0"/>
          <c:val>
            <c:numRef>
              <c:f>'8.9'!$B$18:$M$18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Waste heat</c:v>
                </c:pt>
              </c:strCache>
            </c:strRef>
          </c:tx>
          <c:spPr>
            <a:solidFill>
              <a:srgbClr val="646363"/>
            </a:solidFill>
          </c:spPr>
          <c:invertIfNegative val="0"/>
          <c:val>
            <c:numRef>
              <c:f>'8.9'!$B$19:$M$19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Other liquid fuels</c:v>
                </c:pt>
              </c:strCache>
            </c:strRef>
          </c:tx>
          <c:spPr>
            <a:solidFill>
              <a:srgbClr val="9D9D9C"/>
            </a:solidFill>
          </c:spPr>
          <c:invertIfNegative val="0"/>
          <c:val>
            <c:numRef>
              <c:f>'8.9'!$B$20:$M$20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Other solid fuels</c:v>
                </c:pt>
              </c:strCache>
            </c:strRef>
          </c:tx>
          <c:spPr>
            <a:solidFill>
              <a:srgbClr val="D0D0D0"/>
            </a:solidFill>
          </c:spPr>
          <c:invertIfNegative val="0"/>
          <c:val>
            <c:numRef>
              <c:f>'8.9'!$B$21:$M$21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Other gases</c:v>
                </c:pt>
              </c:strCache>
            </c:strRef>
          </c:tx>
          <c:spPr>
            <a:pattFill prst="ltUpDiag">
              <a:fgClr>
                <a:srgbClr val="23315F"/>
              </a:fgClr>
              <a:bgClr>
                <a:sysClr val="window" lastClr="FFFFFF"/>
              </a:bgClr>
            </a:pattFill>
          </c:spPr>
          <c:invertIfNegative val="0"/>
          <c:val>
            <c:numRef>
              <c:f>'8.9'!$B$22:$M$22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Other</c:v>
                </c:pt>
              </c:strCache>
            </c:strRef>
          </c:tx>
          <c:spPr>
            <a:pattFill prst="ltUpDiag">
              <a:fgClr>
                <a:srgbClr val="E02C1F"/>
              </a:fgClr>
              <a:bgClr>
                <a:sysClr val="window" lastClr="FFFFFF"/>
              </a:bgClr>
            </a:pattFill>
          </c:spPr>
          <c:invertIfNegative val="0"/>
          <c:val>
            <c:numRef>
              <c:f>'8.9'!$B$23:$M$23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Fuel oils</c:v>
                </c:pt>
              </c:strCache>
            </c:strRef>
          </c:tx>
          <c:spPr>
            <a:pattFill prst="ltUpDiag">
              <a:fgClr>
                <a:srgbClr val="23315F"/>
              </a:fgClr>
              <a:bgClr>
                <a:sysClr val="window" lastClr="FFFFFF"/>
              </a:bgClr>
            </a:pattFill>
          </c:spPr>
          <c:invertIfNegative val="0"/>
          <c:val>
            <c:numRef>
              <c:f>'8.9'!$B$24:$M$24</c:f>
              <c:numCache>
                <c:formatCode>#,##0.0</c:formatCode>
                <c:ptCount val="12"/>
                <c:pt idx="0">
                  <c:v>37.779743000000003</c:v>
                </c:pt>
                <c:pt idx="1">
                  <c:v>33.795096000000008</c:v>
                </c:pt>
                <c:pt idx="2">
                  <c:v>15.286612</c:v>
                </c:pt>
                <c:pt idx="3">
                  <c:v>1.4214610000000001</c:v>
                </c:pt>
                <c:pt idx="4">
                  <c:v>0.77600000000000002</c:v>
                </c:pt>
                <c:pt idx="5">
                  <c:v>26.936268999999999</c:v>
                </c:pt>
                <c:pt idx="6">
                  <c:v>14.724170999999998</c:v>
                </c:pt>
                <c:pt idx="7">
                  <c:v>1.8488789999999999</c:v>
                </c:pt>
                <c:pt idx="8">
                  <c:v>0.69562000000000002</c:v>
                </c:pt>
                <c:pt idx="9">
                  <c:v>3.929249</c:v>
                </c:pt>
                <c:pt idx="10">
                  <c:v>16.356148999999998</c:v>
                </c:pt>
                <c:pt idx="11">
                  <c:v>44.129922000000001</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Natural gas</c:v>
                </c:pt>
              </c:strCache>
            </c:strRef>
          </c:tx>
          <c:spPr>
            <a:pattFill prst="ltUpDiag">
              <a:fgClr>
                <a:srgbClr val="E86158"/>
              </a:fgClr>
              <a:bgClr>
                <a:sysClr val="window" lastClr="FFFFFF"/>
              </a:bgClr>
            </a:pattFill>
          </c:spPr>
          <c:invertIfNegative val="0"/>
          <c:val>
            <c:numRef>
              <c:f>'8.9'!$B$25:$M$25</c:f>
              <c:numCache>
                <c:formatCode>#,##0.0</c:formatCode>
                <c:ptCount val="12"/>
                <c:pt idx="0">
                  <c:v>183.30207600000003</c:v>
                </c:pt>
                <c:pt idx="1">
                  <c:v>178.72657600000002</c:v>
                </c:pt>
                <c:pt idx="2">
                  <c:v>130.03766100000001</c:v>
                </c:pt>
                <c:pt idx="3">
                  <c:v>90.923628000000008</c:v>
                </c:pt>
                <c:pt idx="4">
                  <c:v>87.528489000000008</c:v>
                </c:pt>
                <c:pt idx="5">
                  <c:v>38.478184999999996</c:v>
                </c:pt>
                <c:pt idx="6">
                  <c:v>33.900814000000004</c:v>
                </c:pt>
                <c:pt idx="7">
                  <c:v>35.232305999999994</c:v>
                </c:pt>
                <c:pt idx="8">
                  <c:v>49.603621999999994</c:v>
                </c:pt>
                <c:pt idx="9">
                  <c:v>79.376814999999993</c:v>
                </c:pt>
                <c:pt idx="10">
                  <c:v>124.35658300000001</c:v>
                </c:pt>
                <c:pt idx="11">
                  <c:v>173.859284</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75"/>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Heat consumption by national sector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Industry</c:v>
                </c:pt>
              </c:strCache>
            </c:strRef>
          </c:tx>
          <c:invertIfNegative val="0"/>
          <c:val>
            <c:numRef>
              <c:f>'8.10'!$B$28:$M$28</c:f>
              <c:numCache>
                <c:formatCode>#,##0.0</c:formatCode>
                <c:ptCount val="12"/>
                <c:pt idx="0">
                  <c:v>69.832535000000007</c:v>
                </c:pt>
                <c:pt idx="1">
                  <c:v>72.938219999999987</c:v>
                </c:pt>
                <c:pt idx="2">
                  <c:v>67.460049999999995</c:v>
                </c:pt>
                <c:pt idx="3">
                  <c:v>46.800436000000005</c:v>
                </c:pt>
                <c:pt idx="4">
                  <c:v>24.334204999999997</c:v>
                </c:pt>
                <c:pt idx="5">
                  <c:v>10.143571</c:v>
                </c:pt>
                <c:pt idx="6">
                  <c:v>8.0375180000000004</c:v>
                </c:pt>
                <c:pt idx="7">
                  <c:v>7.5843960000000008</c:v>
                </c:pt>
                <c:pt idx="8">
                  <c:v>13.605884000000001</c:v>
                </c:pt>
                <c:pt idx="9">
                  <c:v>33.224350000000008</c:v>
                </c:pt>
                <c:pt idx="10">
                  <c:v>52.586379999999998</c:v>
                </c:pt>
                <c:pt idx="11">
                  <c:v>70.816434999999998</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Energy</c:v>
                </c:pt>
              </c:strCache>
            </c:strRef>
          </c:tx>
          <c:invertIfNegative val="0"/>
          <c:val>
            <c:numRef>
              <c:f>'8.10'!$B$29:$M$29</c:f>
              <c:numCache>
                <c:formatCode>#,##0.0</c:formatCode>
                <c:ptCount val="12"/>
                <c:pt idx="0">
                  <c:v>2.3656999999999999</c:v>
                </c:pt>
                <c:pt idx="1">
                  <c:v>2.5332999999999997</c:v>
                </c:pt>
                <c:pt idx="2">
                  <c:v>2.3033000000000001</c:v>
                </c:pt>
                <c:pt idx="3">
                  <c:v>2.1585000000000001</c:v>
                </c:pt>
                <c:pt idx="4">
                  <c:v>1.9306000000000001</c:v>
                </c:pt>
                <c:pt idx="5">
                  <c:v>1.1849000000000001</c:v>
                </c:pt>
                <c:pt idx="6">
                  <c:v>0.92019999999999991</c:v>
                </c:pt>
                <c:pt idx="7">
                  <c:v>0.51090000000000002</c:v>
                </c:pt>
                <c:pt idx="8">
                  <c:v>1.3929</c:v>
                </c:pt>
                <c:pt idx="9">
                  <c:v>1.6404000000000001</c:v>
                </c:pt>
                <c:pt idx="10">
                  <c:v>2.2861000000000002</c:v>
                </c:pt>
                <c:pt idx="11">
                  <c:v>2.5043670000000002</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Transport</c:v>
                </c:pt>
              </c:strCache>
            </c:strRef>
          </c:tx>
          <c:invertIfNegative val="0"/>
          <c:val>
            <c:numRef>
              <c:f>'8.10'!$B$30:$M$30</c:f>
              <c:numCache>
                <c:formatCode>#,##0.0</c:formatCode>
                <c:ptCount val="12"/>
                <c:pt idx="0">
                  <c:v>11.4282</c:v>
                </c:pt>
                <c:pt idx="1">
                  <c:v>10.7637</c:v>
                </c:pt>
                <c:pt idx="2">
                  <c:v>9.2286999999999999</c:v>
                </c:pt>
                <c:pt idx="3">
                  <c:v>6.5443999999999996</c:v>
                </c:pt>
                <c:pt idx="4">
                  <c:v>3.5276999999999998</c:v>
                </c:pt>
                <c:pt idx="5">
                  <c:v>0.57429999999999992</c:v>
                </c:pt>
                <c:pt idx="6">
                  <c:v>0.45369999999999999</c:v>
                </c:pt>
                <c:pt idx="7">
                  <c:v>0.48749999999999999</c:v>
                </c:pt>
                <c:pt idx="8">
                  <c:v>1.1377999999999999</c:v>
                </c:pt>
                <c:pt idx="9">
                  <c:v>4.944</c:v>
                </c:pt>
                <c:pt idx="10">
                  <c:v>7.5758000000000001</c:v>
                </c:pt>
                <c:pt idx="11">
                  <c:v>11.077384</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Construction</c:v>
                </c:pt>
              </c:strCache>
            </c:strRef>
          </c:tx>
          <c:invertIfNegative val="0"/>
          <c:val>
            <c:numRef>
              <c:f>'8.10'!$B$31:$M$31</c:f>
              <c:numCache>
                <c:formatCode>#,##0.0</c:formatCode>
                <c:ptCount val="12"/>
                <c:pt idx="0">
                  <c:v>5.0910389999999994</c:v>
                </c:pt>
                <c:pt idx="1">
                  <c:v>4.7755100000000006</c:v>
                </c:pt>
                <c:pt idx="2">
                  <c:v>4.4070400000000003</c:v>
                </c:pt>
                <c:pt idx="3">
                  <c:v>2.593486</c:v>
                </c:pt>
                <c:pt idx="4">
                  <c:v>1.273261</c:v>
                </c:pt>
                <c:pt idx="5">
                  <c:v>0.39413299999999996</c:v>
                </c:pt>
                <c:pt idx="6">
                  <c:v>0.27343200000000001</c:v>
                </c:pt>
                <c:pt idx="7">
                  <c:v>0.30863200000000002</c:v>
                </c:pt>
                <c:pt idx="8">
                  <c:v>0.58648299999999998</c:v>
                </c:pt>
                <c:pt idx="9">
                  <c:v>2.0388359999999999</c:v>
                </c:pt>
                <c:pt idx="10">
                  <c:v>2.8955880000000001</c:v>
                </c:pt>
                <c:pt idx="11">
                  <c:v>4.7513429999999994</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Farming and forestry</c:v>
                </c:pt>
              </c:strCache>
            </c:strRef>
          </c:tx>
          <c:invertIfNegative val="0"/>
          <c:val>
            <c:numRef>
              <c:f>'8.10'!$B$32:$M$32</c:f>
              <c:numCache>
                <c:formatCode>#,##0.0</c:formatCode>
                <c:ptCount val="12"/>
                <c:pt idx="0">
                  <c:v>5.9451200000000011</c:v>
                </c:pt>
                <c:pt idx="1">
                  <c:v>4.442330000000001</c:v>
                </c:pt>
                <c:pt idx="2">
                  <c:v>4.8973599999999999</c:v>
                </c:pt>
                <c:pt idx="3">
                  <c:v>4.1121799999999995</c:v>
                </c:pt>
                <c:pt idx="4">
                  <c:v>3.0902099999999999</c:v>
                </c:pt>
                <c:pt idx="5">
                  <c:v>2.4029900000000004</c:v>
                </c:pt>
                <c:pt idx="6">
                  <c:v>2.2355999999999998</c:v>
                </c:pt>
                <c:pt idx="7">
                  <c:v>1.7920199999999999</c:v>
                </c:pt>
                <c:pt idx="8">
                  <c:v>4.6866900000000005</c:v>
                </c:pt>
                <c:pt idx="9">
                  <c:v>5.75082</c:v>
                </c:pt>
                <c:pt idx="10">
                  <c:v>3.1261600000000005</c:v>
                </c:pt>
                <c:pt idx="11">
                  <c:v>4.8026899999999992</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Households</c:v>
                </c:pt>
              </c:strCache>
            </c:strRef>
          </c:tx>
          <c:spPr>
            <a:solidFill>
              <a:schemeClr val="accent6"/>
            </a:solidFill>
          </c:spPr>
          <c:invertIfNegative val="0"/>
          <c:val>
            <c:numRef>
              <c:f>'8.10'!$B$33:$M$33</c:f>
              <c:numCache>
                <c:formatCode>#,##0.0</c:formatCode>
                <c:ptCount val="12"/>
                <c:pt idx="0">
                  <c:v>218.06803647300777</c:v>
                </c:pt>
                <c:pt idx="1">
                  <c:v>196.71989740226351</c:v>
                </c:pt>
                <c:pt idx="2">
                  <c:v>176.59816138535334</c:v>
                </c:pt>
                <c:pt idx="3">
                  <c:v>133.90887228394513</c:v>
                </c:pt>
                <c:pt idx="4">
                  <c:v>83.436564352725469</c:v>
                </c:pt>
                <c:pt idx="5">
                  <c:v>31.908069675524395</c:v>
                </c:pt>
                <c:pt idx="6">
                  <c:v>28.53759551891774</c:v>
                </c:pt>
                <c:pt idx="7">
                  <c:v>30.122182733094192</c:v>
                </c:pt>
                <c:pt idx="8">
                  <c:v>44.345193733362194</c:v>
                </c:pt>
                <c:pt idx="9">
                  <c:v>106.38155400000001</c:v>
                </c:pt>
                <c:pt idx="10">
                  <c:v>150.93339999999998</c:v>
                </c:pt>
                <c:pt idx="11">
                  <c:v>198.276894</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Retail, services, schools, health care</c:v>
                </c:pt>
              </c:strCache>
            </c:strRef>
          </c:tx>
          <c:spPr>
            <a:solidFill>
              <a:srgbClr val="F0948F"/>
            </a:solidFill>
          </c:spPr>
          <c:invertIfNegative val="0"/>
          <c:val>
            <c:numRef>
              <c:f>'8.10'!$B$34:$M$34</c:f>
              <c:numCache>
                <c:formatCode>#,##0.0</c:formatCode>
                <c:ptCount val="12"/>
                <c:pt idx="0">
                  <c:v>135.65027700000002</c:v>
                </c:pt>
                <c:pt idx="1">
                  <c:v>124.66878600000001</c:v>
                </c:pt>
                <c:pt idx="2">
                  <c:v>107.48859899999999</c:v>
                </c:pt>
                <c:pt idx="3">
                  <c:v>78.944479999999999</c:v>
                </c:pt>
                <c:pt idx="4">
                  <c:v>43.336229999999986</c:v>
                </c:pt>
                <c:pt idx="5">
                  <c:v>13.763035999999998</c:v>
                </c:pt>
                <c:pt idx="6">
                  <c:v>11.553917999999999</c:v>
                </c:pt>
                <c:pt idx="7">
                  <c:v>12.564830000000001</c:v>
                </c:pt>
                <c:pt idx="8">
                  <c:v>21.516546999999999</c:v>
                </c:pt>
                <c:pt idx="9">
                  <c:v>66.111541999999986</c:v>
                </c:pt>
                <c:pt idx="10">
                  <c:v>100.936947</c:v>
                </c:pt>
                <c:pt idx="11">
                  <c:v>135.01281299999997</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Other</c:v>
                </c:pt>
              </c:strCache>
            </c:strRef>
          </c:tx>
          <c:spPr>
            <a:solidFill>
              <a:srgbClr val="F7C9C7"/>
            </a:solidFill>
          </c:spPr>
          <c:invertIfNegative val="0"/>
          <c:val>
            <c:numRef>
              <c:f>'8.10'!$B$35:$M$35</c:f>
              <c:numCache>
                <c:formatCode>#,##0.0</c:formatCode>
                <c:ptCount val="12"/>
                <c:pt idx="0">
                  <c:v>36.478273000000002</c:v>
                </c:pt>
                <c:pt idx="1">
                  <c:v>33.568750000000001</c:v>
                </c:pt>
                <c:pt idx="2">
                  <c:v>29.654509999999998</c:v>
                </c:pt>
                <c:pt idx="3">
                  <c:v>20.257337</c:v>
                </c:pt>
                <c:pt idx="4">
                  <c:v>9.6307240000000007</c:v>
                </c:pt>
                <c:pt idx="5">
                  <c:v>2.7474499999999997</c:v>
                </c:pt>
                <c:pt idx="6">
                  <c:v>2.1040709999999998</c:v>
                </c:pt>
                <c:pt idx="7">
                  <c:v>2.483616</c:v>
                </c:pt>
                <c:pt idx="8">
                  <c:v>4.4820290000000007</c:v>
                </c:pt>
                <c:pt idx="9">
                  <c:v>16.02319</c:v>
                </c:pt>
                <c:pt idx="10">
                  <c:v>23.070419000000001</c:v>
                </c:pt>
                <c:pt idx="11">
                  <c:v>36.158371999999993</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8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Share in CR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'8.10'!$M$40</c:f>
              <c:strCache>
                <c:ptCount val="1"/>
                <c:pt idx="0">
                  <c:v>Installed capacity</c:v>
                </c:pt>
              </c:strCache>
            </c:strRef>
          </c:tx>
          <c:invertIfNegative val="0"/>
          <c:val>
            <c:numRef>
              <c:f>'8.10'!$N$40</c:f>
              <c:numCache>
                <c:formatCode>0.0%</c:formatCode>
                <c:ptCount val="1"/>
                <c:pt idx="0">
                  <c:v>9.5389350171939391E-2</c:v>
                </c:pt>
              </c:numCache>
            </c:numRef>
          </c:val>
          <c:extLst>
            <c:ext xmlns:c16="http://schemas.microsoft.com/office/drawing/2014/chart" uri="{C3380CC4-5D6E-409C-BE32-E72D297353CC}">
              <c16:uniqueId val="{00000000-95AD-442C-B4FC-8CD6B342584C}"/>
            </c:ext>
          </c:extLst>
        </c:ser>
        <c:ser>
          <c:idx val="1"/>
          <c:order val="1"/>
          <c:tx>
            <c:strRef>
              <c:f>'8.10'!$M$41</c:f>
              <c:strCache>
                <c:ptCount val="1"/>
                <c:pt idx="0">
                  <c:v>Gross heat production</c:v>
                </c:pt>
              </c:strCache>
            </c:strRef>
          </c:tx>
          <c:invertIfNegative val="0"/>
          <c:val>
            <c:numRef>
              <c:f>'8.10'!$N$41</c:f>
              <c:numCache>
                <c:formatCode>0.0%</c:formatCode>
                <c:ptCount val="1"/>
                <c:pt idx="0">
                  <c:v>4.3547049268464727E-2</c:v>
                </c:pt>
              </c:numCache>
            </c:numRef>
          </c:val>
          <c:extLst>
            <c:ext xmlns:c16="http://schemas.microsoft.com/office/drawing/2014/chart" uri="{C3380CC4-5D6E-409C-BE32-E72D297353CC}">
              <c16:uniqueId val="{00000001-95AD-442C-B4FC-8CD6B342584C}"/>
            </c:ext>
          </c:extLst>
        </c:ser>
        <c:ser>
          <c:idx val="2"/>
          <c:order val="2"/>
          <c:tx>
            <c:strRef>
              <c:f>'8.10'!$M$42</c:f>
              <c:strCache>
                <c:ptCount val="1"/>
                <c:pt idx="0">
                  <c:v>Heat supply</c:v>
                </c:pt>
              </c:strCache>
            </c:strRef>
          </c:tx>
          <c:invertIfNegative val="0"/>
          <c:val>
            <c:numRef>
              <c:f>'8.10'!$N$42</c:f>
              <c:numCache>
                <c:formatCode>0.0%</c:formatCode>
                <c:ptCount val="1"/>
                <c:pt idx="0">
                  <c:v>4.7667512077375025E-2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valAx>
    </c:plotArea>
    <c:legend>
      <c:legendPos val="b"/>
      <c:layout>
        <c:manualLayout>
          <c:xMode val="edge"/>
          <c:yMode val="edge"/>
          <c:x val="1.5162396231415507E-3"/>
          <c:y val="0.73213894374448296"/>
          <c:w val="0.5825585609330215"/>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Heat supply by fuel </a:t>
            </a:r>
            <a:r>
              <a:rPr lang="en-US" sz="1000" baseline="0">
                <a:solidFill>
                  <a:srgbClr val="233060"/>
                </a:solidFill>
                <a:latin typeface="Arial" panose="020B0604020202020204" pitchFamily="34" charset="0"/>
              </a:rPr>
              <a:t>[</a:t>
            </a:r>
            <a:r>
              <a:rPr lang="cs-CZ" sz="1000" baseline="0">
                <a:solidFill>
                  <a:srgbClr val="233060"/>
                </a:solidFill>
                <a:latin typeface="Arial" panose="020B0604020202020204" pitchFamily="34" charset="0"/>
              </a:rPr>
              <a:t>TJ</a:t>
            </a:r>
            <a:r>
              <a:rPr lang="en-US" sz="1000" baseline="0">
                <a:solidFill>
                  <a:srgbClr val="233060"/>
                </a:solidFill>
                <a:latin typeface="Arial" panose="020B0604020202020204" pitchFamily="34" charset="0"/>
              </a:rPr>
              <a:t>]</a:t>
            </a:r>
            <a:endParaRPr lang="cs-CZ" sz="1000" baseline="0">
              <a:solidFill>
                <a:srgbClr val="233060"/>
              </a:solidFill>
              <a:latin typeface="Arial" panose="020B0604020202020204" pitchFamily="34" charset="0"/>
            </a:endParaRP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Biomass</c:v>
                </c:pt>
              </c:strCache>
            </c:strRef>
          </c:tx>
          <c:spPr>
            <a:solidFill>
              <a:srgbClr val="23315F"/>
            </a:solidFill>
          </c:spPr>
          <c:invertIfNegative val="0"/>
          <c:val>
            <c:numRef>
              <c:f>'8.10'!$B$10:$M$10</c:f>
              <c:numCache>
                <c:formatCode>#,##0.0</c:formatCode>
                <c:ptCount val="12"/>
                <c:pt idx="0">
                  <c:v>6.7345769999999998</c:v>
                </c:pt>
                <c:pt idx="1">
                  <c:v>5.4100959999999993</c:v>
                </c:pt>
                <c:pt idx="2">
                  <c:v>5.0045079999999995</c:v>
                </c:pt>
                <c:pt idx="3">
                  <c:v>4.0352629999999996</c:v>
                </c:pt>
                <c:pt idx="4">
                  <c:v>2.5689540000000002</c:v>
                </c:pt>
                <c:pt idx="5">
                  <c:v>0.73472500000000007</c:v>
                </c:pt>
                <c:pt idx="6">
                  <c:v>0.69793700000000003</c:v>
                </c:pt>
                <c:pt idx="7">
                  <c:v>0.68047800000000003</c:v>
                </c:pt>
                <c:pt idx="8">
                  <c:v>2.006847</c:v>
                </c:pt>
                <c:pt idx="9">
                  <c:v>3.6459360000000003</c:v>
                </c:pt>
                <c:pt idx="10">
                  <c:v>5.0009129999999997</c:v>
                </c:pt>
                <c:pt idx="11">
                  <c:v>6.7606700000000002</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Biogas</c:v>
                </c:pt>
              </c:strCache>
            </c:strRef>
          </c:tx>
          <c:spPr>
            <a:solidFill>
              <a:srgbClr val="5A6588"/>
            </a:solidFill>
          </c:spPr>
          <c:invertIfNegative val="0"/>
          <c:val>
            <c:numRef>
              <c:f>'8.10'!$B$11:$M$11</c:f>
              <c:numCache>
                <c:formatCode>#,##0.0</c:formatCode>
                <c:ptCount val="12"/>
                <c:pt idx="0">
                  <c:v>6.4565930000000016</c:v>
                </c:pt>
                <c:pt idx="1">
                  <c:v>4.8116220000000007</c:v>
                </c:pt>
                <c:pt idx="2">
                  <c:v>5.2445600000000008</c:v>
                </c:pt>
                <c:pt idx="3">
                  <c:v>4.5626259999999998</c:v>
                </c:pt>
                <c:pt idx="4">
                  <c:v>3.3681599999999996</c:v>
                </c:pt>
                <c:pt idx="5">
                  <c:v>2.5518549999999998</c:v>
                </c:pt>
                <c:pt idx="6">
                  <c:v>2.3703970000000001</c:v>
                </c:pt>
                <c:pt idx="7">
                  <c:v>2.0500119999999997</c:v>
                </c:pt>
                <c:pt idx="8">
                  <c:v>4.8639310000000009</c:v>
                </c:pt>
                <c:pt idx="9">
                  <c:v>6.0180370000000005</c:v>
                </c:pt>
                <c:pt idx="10">
                  <c:v>3.4509240000000001</c:v>
                </c:pt>
                <c:pt idx="11">
                  <c:v>5.2492770000000011</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Hard coal</c:v>
                </c:pt>
              </c:strCache>
            </c:strRef>
          </c:tx>
          <c:spPr>
            <a:solidFill>
              <a:srgbClr val="9198B0"/>
            </a:solidFill>
          </c:spPr>
          <c:invertIfNegative val="0"/>
          <c:val>
            <c:numRef>
              <c:f>'8.10'!$B$12:$M$12</c:f>
              <c:numCache>
                <c:formatCode>#,##0.0</c:formatCode>
                <c:ptCount val="12"/>
                <c:pt idx="0">
                  <c:v>1.5980000000000001</c:v>
                </c:pt>
                <c:pt idx="1">
                  <c:v>3.641</c:v>
                </c:pt>
                <c:pt idx="2">
                  <c:v>3.649</c:v>
                </c:pt>
                <c:pt idx="3">
                  <c:v>2.298</c:v>
                </c:pt>
                <c:pt idx="4">
                  <c:v>1.4450000000000001</c:v>
                </c:pt>
                <c:pt idx="5">
                  <c:v>1.026</c:v>
                </c:pt>
                <c:pt idx="6">
                  <c:v>0.60099999999999998</c:v>
                </c:pt>
                <c:pt idx="7">
                  <c:v>2.4E-2</c:v>
                </c:pt>
                <c:pt idx="8">
                  <c:v>0.51500000000000001</c:v>
                </c:pt>
                <c:pt idx="9">
                  <c:v>0.154</c:v>
                </c:pt>
                <c:pt idx="10">
                  <c:v>0.84799999999999998</c:v>
                </c:pt>
                <c:pt idx="11">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Electrical energy</c:v>
                </c:pt>
              </c:strCache>
            </c:strRef>
          </c:tx>
          <c:spPr>
            <a:solidFill>
              <a:srgbClr val="C8CBD7"/>
            </a:solidFill>
          </c:spPr>
          <c:invertIfNegative val="0"/>
          <c:val>
            <c:numRef>
              <c:f>'8.10'!$B$13:$M$13</c:f>
              <c:numCache>
                <c:formatCode>#,##0.0</c:formatCode>
                <c:ptCount val="12"/>
                <c:pt idx="0">
                  <c:v>1.4990000000000001</c:v>
                </c:pt>
                <c:pt idx="1">
                  <c:v>1.9019999999999999</c:v>
                </c:pt>
                <c:pt idx="2">
                  <c:v>1.9530000000000001</c:v>
                </c:pt>
                <c:pt idx="3">
                  <c:v>2.375</c:v>
                </c:pt>
                <c:pt idx="4">
                  <c:v>1.97</c:v>
                </c:pt>
                <c:pt idx="5">
                  <c:v>1.371</c:v>
                </c:pt>
                <c:pt idx="6">
                  <c:v>1.6679999999999999</c:v>
                </c:pt>
                <c:pt idx="7">
                  <c:v>1.5269999999999999</c:v>
                </c:pt>
                <c:pt idx="8">
                  <c:v>2.1680000000000001</c:v>
                </c:pt>
                <c:pt idx="9">
                  <c:v>2.5379999999999998</c:v>
                </c:pt>
                <c:pt idx="10">
                  <c:v>1.595</c:v>
                </c:pt>
                <c:pt idx="11">
                  <c:v>1.716</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Ambient energy (heat pump)</c:v>
                </c:pt>
              </c:strCache>
            </c:strRef>
          </c:tx>
          <c:spPr>
            <a:solidFill>
              <a:srgbClr val="E02C1F"/>
            </a:solidFill>
          </c:spPr>
          <c:invertIfNegative val="0"/>
          <c:val>
            <c:numRef>
              <c:f>'8.10'!$B$14:$M$14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Solar energy (solar panel)</c:v>
                </c:pt>
              </c:strCache>
            </c:strRef>
          </c:tx>
          <c:spPr>
            <a:solidFill>
              <a:srgbClr val="E86158"/>
            </a:solidFill>
          </c:spPr>
          <c:invertIfNegative val="0"/>
          <c:val>
            <c:numRef>
              <c:f>'8.10'!$B$15:$M$15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Brown coal</c:v>
                </c:pt>
              </c:strCache>
            </c:strRef>
          </c:tx>
          <c:spPr>
            <a:solidFill>
              <a:srgbClr val="F0948F"/>
            </a:solidFill>
          </c:spPr>
          <c:invertIfNegative val="0"/>
          <c:val>
            <c:numRef>
              <c:f>'8.10'!$B$16:$M$16</c:f>
              <c:numCache>
                <c:formatCode>#,##0.0</c:formatCode>
                <c:ptCount val="12"/>
                <c:pt idx="0">
                  <c:v>582.91566100000011</c:v>
                </c:pt>
                <c:pt idx="1">
                  <c:v>544.04081000000008</c:v>
                </c:pt>
                <c:pt idx="2">
                  <c:v>483.05996999999996</c:v>
                </c:pt>
                <c:pt idx="3">
                  <c:v>355.12530499999997</c:v>
                </c:pt>
                <c:pt idx="4">
                  <c:v>207.76807499999998</c:v>
                </c:pt>
                <c:pt idx="5">
                  <c:v>67.357234000000005</c:v>
                </c:pt>
                <c:pt idx="6">
                  <c:v>58.114290999999994</c:v>
                </c:pt>
                <c:pt idx="7">
                  <c:v>63.819026000000001</c:v>
                </c:pt>
                <c:pt idx="8">
                  <c:v>102.421403</c:v>
                </c:pt>
                <c:pt idx="9">
                  <c:v>289.24294699999996</c:v>
                </c:pt>
                <c:pt idx="10">
                  <c:v>422.30935800000003</c:v>
                </c:pt>
                <c:pt idx="11">
                  <c:v>577.33187899999996</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Nuclear fuel</c:v>
                </c:pt>
              </c:strCache>
            </c:strRef>
          </c:tx>
          <c:spPr>
            <a:solidFill>
              <a:srgbClr val="F7C9C7"/>
            </a:solidFill>
          </c:spPr>
          <c:invertIfNegative val="0"/>
          <c:val>
            <c:numRef>
              <c:f>'8.10'!$B$17:$M$17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Coke</c:v>
                </c:pt>
              </c:strCache>
            </c:strRef>
          </c:tx>
          <c:spPr>
            <a:solidFill>
              <a:srgbClr val="262626"/>
            </a:solidFill>
          </c:spPr>
          <c:invertIfNegative val="0"/>
          <c:val>
            <c:numRef>
              <c:f>'8.10'!$B$18:$M$18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Waste heat</c:v>
                </c:pt>
              </c:strCache>
            </c:strRef>
          </c:tx>
          <c:spPr>
            <a:solidFill>
              <a:srgbClr val="646363"/>
            </a:solidFill>
          </c:spPr>
          <c:invertIfNegative val="0"/>
          <c:val>
            <c:numRef>
              <c:f>'8.10'!$B$19:$M$19</c:f>
              <c:numCache>
                <c:formatCode>#,##0.0</c:formatCode>
                <c:ptCount val="12"/>
                <c:pt idx="0">
                  <c:v>4.1379999999999999</c:v>
                </c:pt>
                <c:pt idx="1">
                  <c:v>5.1040000000000001</c:v>
                </c:pt>
                <c:pt idx="2">
                  <c:v>4.008</c:v>
                </c:pt>
                <c:pt idx="3">
                  <c:v>3.9950000000000001</c:v>
                </c:pt>
                <c:pt idx="4">
                  <c:v>2.3559999999999999</c:v>
                </c:pt>
                <c:pt idx="5">
                  <c:v>1.706</c:v>
                </c:pt>
                <c:pt idx="6">
                  <c:v>1.4590000000000001</c:v>
                </c:pt>
                <c:pt idx="7">
                  <c:v>1.0009999999999999</c:v>
                </c:pt>
                <c:pt idx="8">
                  <c:v>1.234</c:v>
                </c:pt>
                <c:pt idx="9">
                  <c:v>2.2519999999999998</c:v>
                </c:pt>
                <c:pt idx="10">
                  <c:v>2.42</c:v>
                </c:pt>
                <c:pt idx="11">
                  <c:v>3.4929999999999999</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Other liquid fuels</c:v>
                </c:pt>
              </c:strCache>
            </c:strRef>
          </c:tx>
          <c:spPr>
            <a:solidFill>
              <a:srgbClr val="9D9D9C"/>
            </a:solidFill>
          </c:spPr>
          <c:invertIfNegative val="0"/>
          <c:val>
            <c:numRef>
              <c:f>'8.10'!$B$20:$M$20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Other solid fuels</c:v>
                </c:pt>
              </c:strCache>
            </c:strRef>
          </c:tx>
          <c:spPr>
            <a:solidFill>
              <a:srgbClr val="D0D0D0"/>
            </a:solidFill>
          </c:spPr>
          <c:invertIfNegative val="0"/>
          <c:val>
            <c:numRef>
              <c:f>'8.10'!$B$21:$M$21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Other gases</c:v>
                </c:pt>
              </c:strCache>
            </c:strRef>
          </c:tx>
          <c:spPr>
            <a:pattFill prst="ltUpDiag">
              <a:fgClr>
                <a:srgbClr val="23315F"/>
              </a:fgClr>
              <a:bgClr>
                <a:sysClr val="window" lastClr="FFFFFF"/>
              </a:bgClr>
            </a:pattFill>
          </c:spPr>
          <c:invertIfNegative val="0"/>
          <c:val>
            <c:numRef>
              <c:f>'8.10'!$B$22:$M$22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Other</c:v>
                </c:pt>
              </c:strCache>
            </c:strRef>
          </c:tx>
          <c:spPr>
            <a:pattFill prst="ltUpDiag">
              <a:fgClr>
                <a:srgbClr val="E02C1F"/>
              </a:fgClr>
              <a:bgClr>
                <a:sysClr val="window" lastClr="FFFFFF"/>
              </a:bgClr>
            </a:pattFill>
          </c:spPr>
          <c:invertIfNegative val="0"/>
          <c:val>
            <c:numRef>
              <c:f>'8.10'!$B$23:$M$23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Fuel oils</c:v>
                </c:pt>
              </c:strCache>
            </c:strRef>
          </c:tx>
          <c:spPr>
            <a:pattFill prst="ltUpDiag">
              <a:fgClr>
                <a:srgbClr val="5A6588"/>
              </a:fgClr>
              <a:bgClr>
                <a:sysClr val="window" lastClr="FFFFFF"/>
              </a:bgClr>
            </a:pattFill>
          </c:spPr>
          <c:invertIfNegative val="0"/>
          <c:val>
            <c:numRef>
              <c:f>'8.10'!$B$24:$M$24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Natural gas</c:v>
                </c:pt>
              </c:strCache>
            </c:strRef>
          </c:tx>
          <c:spPr>
            <a:pattFill prst="ltUpDiag">
              <a:fgClr>
                <a:srgbClr val="E86158"/>
              </a:fgClr>
              <a:bgClr>
                <a:sysClr val="window" lastClr="FFFFFF"/>
              </a:bgClr>
            </a:pattFill>
          </c:spPr>
          <c:invertIfNegative val="0"/>
          <c:val>
            <c:numRef>
              <c:f>'8.10'!$B$25:$M$25</c:f>
              <c:numCache>
                <c:formatCode>#,##0.0</c:formatCode>
                <c:ptCount val="12"/>
                <c:pt idx="0">
                  <c:v>79.304007473007729</c:v>
                </c:pt>
                <c:pt idx="1">
                  <c:v>67.777455402263527</c:v>
                </c:pt>
                <c:pt idx="2">
                  <c:v>60.685282385353354</c:v>
                </c:pt>
                <c:pt idx="3">
                  <c:v>45.866947283945109</c:v>
                </c:pt>
                <c:pt idx="4">
                  <c:v>31.756155352725461</c:v>
                </c:pt>
                <c:pt idx="5">
                  <c:v>14.592366675524389</c:v>
                </c:pt>
                <c:pt idx="6">
                  <c:v>13.492849518917733</c:v>
                </c:pt>
                <c:pt idx="7">
                  <c:v>13.414060733094189</c:v>
                </c:pt>
                <c:pt idx="8">
                  <c:v>17.586532733362198</c:v>
                </c:pt>
                <c:pt idx="9">
                  <c:v>35.310012000000008</c:v>
                </c:pt>
                <c:pt idx="10">
                  <c:v>48.743909000000002</c:v>
                </c:pt>
                <c:pt idx="11">
                  <c:v>58.317349000000007</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75"/>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Heat supply</a:t>
            </a:r>
            <a:r>
              <a:rPr lang="en-US" sz="1000" baseline="0">
                <a:solidFill>
                  <a:schemeClr val="accent1"/>
                </a:solidFill>
              </a:rPr>
              <a:t> in Czech Regions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Prague</c:v>
                </c:pt>
              </c:strCache>
            </c:strRef>
          </c:tx>
          <c:spPr>
            <a:solidFill>
              <a:schemeClr val="accent1"/>
            </a:solidFill>
          </c:spPr>
          <c:invertIfNegative val="0"/>
          <c:val>
            <c:numRef>
              <c:f>'5.2'!$B$7:$M$7</c:f>
              <c:numCache>
                <c:formatCode>#,##0.0</c:formatCode>
                <c:ptCount val="12"/>
                <c:pt idx="0">
                  <c:v>647.88324499999987</c:v>
                </c:pt>
                <c:pt idx="1">
                  <c:v>649.64058000000023</c:v>
                </c:pt>
                <c:pt idx="2">
                  <c:v>501.58178600000002</c:v>
                </c:pt>
                <c:pt idx="3">
                  <c:v>398.81724599999995</c:v>
                </c:pt>
                <c:pt idx="4">
                  <c:v>274.67653999999999</c:v>
                </c:pt>
                <c:pt idx="5">
                  <c:v>145.39637099999996</c:v>
                </c:pt>
                <c:pt idx="6">
                  <c:v>208.88136900000003</c:v>
                </c:pt>
                <c:pt idx="7">
                  <c:v>158.542136</c:v>
                </c:pt>
                <c:pt idx="8">
                  <c:v>156.09073699999996</c:v>
                </c:pt>
                <c:pt idx="9">
                  <c:v>351.23605300000003</c:v>
                </c:pt>
                <c:pt idx="10">
                  <c:v>476.60068899999993</c:v>
                </c:pt>
                <c:pt idx="11">
                  <c:v>544.07122800000002</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Region</c:v>
                </c:pt>
              </c:strCache>
            </c:strRef>
          </c:tx>
          <c:spPr>
            <a:solidFill>
              <a:schemeClr val="accent2"/>
            </a:solidFill>
          </c:spPr>
          <c:invertIfNegative val="0"/>
          <c:val>
            <c:numRef>
              <c:f>'5.2'!$B$8:$M$8</c:f>
              <c:numCache>
                <c:formatCode>#,##0.0</c:formatCode>
                <c:ptCount val="12"/>
                <c:pt idx="0">
                  <c:v>750.71559799999989</c:v>
                </c:pt>
                <c:pt idx="1">
                  <c:v>640.43477199999995</c:v>
                </c:pt>
                <c:pt idx="2">
                  <c:v>619.23990200000003</c:v>
                </c:pt>
                <c:pt idx="3">
                  <c:v>476.65966300000008</c:v>
                </c:pt>
                <c:pt idx="4">
                  <c:v>337.02241099999992</c:v>
                </c:pt>
                <c:pt idx="5">
                  <c:v>175.06851000000003</c:v>
                </c:pt>
                <c:pt idx="6">
                  <c:v>165.96721100000008</c:v>
                </c:pt>
                <c:pt idx="7">
                  <c:v>174.62084300000004</c:v>
                </c:pt>
                <c:pt idx="8">
                  <c:v>192.71132200000002</c:v>
                </c:pt>
                <c:pt idx="9">
                  <c:v>377.93131000000005</c:v>
                </c:pt>
                <c:pt idx="10">
                  <c:v>542.77525800000001</c:v>
                </c:pt>
                <c:pt idx="11">
                  <c:v>660.11618100000021</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Region</c:v>
                </c:pt>
              </c:strCache>
            </c:strRef>
          </c:tx>
          <c:spPr>
            <a:solidFill>
              <a:schemeClr val="accent3"/>
            </a:solidFill>
          </c:spPr>
          <c:invertIfNegative val="0"/>
          <c:val>
            <c:numRef>
              <c:f>'5.2'!$B$9:$M$9</c:f>
              <c:numCache>
                <c:formatCode>#,##0.0</c:formatCode>
                <c:ptCount val="12"/>
                <c:pt idx="0">
                  <c:v>850.95271700000035</c:v>
                </c:pt>
                <c:pt idx="1">
                  <c:v>776.72232899999995</c:v>
                </c:pt>
                <c:pt idx="2">
                  <c:v>675.85284499999966</c:v>
                </c:pt>
                <c:pt idx="3">
                  <c:v>509.22733700100008</c:v>
                </c:pt>
                <c:pt idx="4">
                  <c:v>339.35980000100005</c:v>
                </c:pt>
                <c:pt idx="5">
                  <c:v>187.20823599999997</c:v>
                </c:pt>
                <c:pt idx="6">
                  <c:v>170.53703900000002</c:v>
                </c:pt>
                <c:pt idx="7">
                  <c:v>178.14822199999998</c:v>
                </c:pt>
                <c:pt idx="8">
                  <c:v>225.02405200000001</c:v>
                </c:pt>
                <c:pt idx="9">
                  <c:v>438.28820000000002</c:v>
                </c:pt>
                <c:pt idx="10">
                  <c:v>628.88523999999995</c:v>
                </c:pt>
                <c:pt idx="11">
                  <c:v>807.60964300000035</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Region</c:v>
                </c:pt>
              </c:strCache>
            </c:strRef>
          </c:tx>
          <c:spPr>
            <a:solidFill>
              <a:schemeClr val="accent4"/>
            </a:solidFill>
          </c:spPr>
          <c:invertIfNegative val="0"/>
          <c:val>
            <c:numRef>
              <c:f>'5.2'!$B$10:$M$10</c:f>
              <c:numCache>
                <c:formatCode>#,##0.0</c:formatCode>
                <c:ptCount val="12"/>
                <c:pt idx="0">
                  <c:v>464.25101599999988</c:v>
                </c:pt>
                <c:pt idx="1">
                  <c:v>434.97253600000005</c:v>
                </c:pt>
                <c:pt idx="2">
                  <c:v>385.29361199999994</c:v>
                </c:pt>
                <c:pt idx="3">
                  <c:v>315.67903100000001</c:v>
                </c:pt>
                <c:pt idx="4">
                  <c:v>241.26215499999995</c:v>
                </c:pt>
                <c:pt idx="5">
                  <c:v>110.45332800000001</c:v>
                </c:pt>
                <c:pt idx="6">
                  <c:v>123.05883799999999</c:v>
                </c:pt>
                <c:pt idx="7">
                  <c:v>121.34514000000001</c:v>
                </c:pt>
                <c:pt idx="8">
                  <c:v>168.26451100000003</c:v>
                </c:pt>
                <c:pt idx="9">
                  <c:v>295.47908500000005</c:v>
                </c:pt>
                <c:pt idx="10">
                  <c:v>387.0712529999999</c:v>
                </c:pt>
                <c:pt idx="11">
                  <c:v>456.49236099999985</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Vysočina Region</c:v>
                </c:pt>
              </c:strCache>
            </c:strRef>
          </c:tx>
          <c:spPr>
            <a:solidFill>
              <a:schemeClr val="accent5"/>
            </a:solidFill>
          </c:spPr>
          <c:invertIfNegative val="0"/>
          <c:val>
            <c:numRef>
              <c:f>'5.2'!$B$11:$M$11</c:f>
              <c:numCache>
                <c:formatCode>#,##0.0</c:formatCode>
                <c:ptCount val="12"/>
                <c:pt idx="0">
                  <c:v>256.21327400000001</c:v>
                </c:pt>
                <c:pt idx="1">
                  <c:v>226.37418699999998</c:v>
                </c:pt>
                <c:pt idx="2">
                  <c:v>212.631044</c:v>
                </c:pt>
                <c:pt idx="3">
                  <c:v>167.85951000000003</c:v>
                </c:pt>
                <c:pt idx="4">
                  <c:v>110.55757799999996</c:v>
                </c:pt>
                <c:pt idx="5">
                  <c:v>51.652622000000001</c:v>
                </c:pt>
                <c:pt idx="6">
                  <c:v>46.497563</c:v>
                </c:pt>
                <c:pt idx="7">
                  <c:v>47.974943999999994</c:v>
                </c:pt>
                <c:pt idx="8">
                  <c:v>67.840059999999994</c:v>
                </c:pt>
                <c:pt idx="9">
                  <c:v>132.02058700000003</c:v>
                </c:pt>
                <c:pt idx="10">
                  <c:v>191.18252000000001</c:v>
                </c:pt>
                <c:pt idx="11">
                  <c:v>235.97941199999997</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Region</c:v>
                </c:pt>
              </c:strCache>
            </c:strRef>
          </c:tx>
          <c:spPr>
            <a:solidFill>
              <a:schemeClr val="accent6"/>
            </a:solidFill>
          </c:spPr>
          <c:invertIfNegative val="0"/>
          <c:val>
            <c:numRef>
              <c:f>'5.2'!$B$12:$M$12</c:f>
              <c:numCache>
                <c:formatCode>#,##0.0</c:formatCode>
                <c:ptCount val="12"/>
                <c:pt idx="0">
                  <c:v>419.77620220331039</c:v>
                </c:pt>
                <c:pt idx="1">
                  <c:v>391.84989268828798</c:v>
                </c:pt>
                <c:pt idx="2">
                  <c:v>358.72402007483186</c:v>
                </c:pt>
                <c:pt idx="3">
                  <c:v>281.69510921086544</c:v>
                </c:pt>
                <c:pt idx="4">
                  <c:v>211.09311850748543</c:v>
                </c:pt>
                <c:pt idx="5">
                  <c:v>123.38767</c:v>
                </c:pt>
                <c:pt idx="6">
                  <c:v>99.255229999999983</c:v>
                </c:pt>
                <c:pt idx="7">
                  <c:v>109.99188699999999</c:v>
                </c:pt>
                <c:pt idx="8">
                  <c:v>146.60057000000003</c:v>
                </c:pt>
                <c:pt idx="9">
                  <c:v>245.77119099999999</c:v>
                </c:pt>
                <c:pt idx="10">
                  <c:v>306.76397099999997</c:v>
                </c:pt>
                <c:pt idx="11">
                  <c:v>391.37090800000004</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Region</c:v>
                </c:pt>
              </c:strCache>
            </c:strRef>
          </c:tx>
          <c:spPr>
            <a:solidFill>
              <a:srgbClr val="F0948F"/>
            </a:solidFill>
          </c:spPr>
          <c:invertIfNegative val="0"/>
          <c:val>
            <c:numRef>
              <c:f>'5.2'!$B$13:$M$13</c:f>
              <c:numCache>
                <c:formatCode>#,##0.0</c:formatCode>
                <c:ptCount val="12"/>
                <c:pt idx="0">
                  <c:v>322.84037200000006</c:v>
                </c:pt>
                <c:pt idx="1">
                  <c:v>284.96762899999999</c:v>
                </c:pt>
                <c:pt idx="2">
                  <c:v>256.03935500000006</c:v>
                </c:pt>
                <c:pt idx="3">
                  <c:v>212.07286000000005</c:v>
                </c:pt>
                <c:pt idx="4">
                  <c:v>148.45476599999998</c:v>
                </c:pt>
                <c:pt idx="5">
                  <c:v>66.902096</c:v>
                </c:pt>
                <c:pt idx="6">
                  <c:v>63.355655000000006</c:v>
                </c:pt>
                <c:pt idx="7">
                  <c:v>66.565196999999998</c:v>
                </c:pt>
                <c:pt idx="8">
                  <c:v>94.431663999999969</c:v>
                </c:pt>
                <c:pt idx="9">
                  <c:v>177.65020978451534</c:v>
                </c:pt>
                <c:pt idx="10">
                  <c:v>237.52475964372749</c:v>
                </c:pt>
                <c:pt idx="11">
                  <c:v>302.37864410677571</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Region</c:v>
                </c:pt>
              </c:strCache>
            </c:strRef>
          </c:tx>
          <c:spPr>
            <a:solidFill>
              <a:srgbClr val="F7C9C7"/>
            </a:solidFill>
          </c:spPr>
          <c:invertIfNegative val="0"/>
          <c:val>
            <c:numRef>
              <c:f>'5.2'!$B$14:$M$14</c:f>
              <c:numCache>
                <c:formatCode>#,##0.0</c:formatCode>
                <c:ptCount val="12"/>
                <c:pt idx="0">
                  <c:v>2312.9407090000009</c:v>
                </c:pt>
                <c:pt idx="1">
                  <c:v>2157.9585889999998</c:v>
                </c:pt>
                <c:pt idx="2">
                  <c:v>1883.1474049999999</c:v>
                </c:pt>
                <c:pt idx="3">
                  <c:v>1500.7321269999998</c:v>
                </c:pt>
                <c:pt idx="4">
                  <c:v>942.88344899999959</c:v>
                </c:pt>
                <c:pt idx="5">
                  <c:v>510.22131400000001</c:v>
                </c:pt>
                <c:pt idx="6">
                  <c:v>465.30602900000008</c:v>
                </c:pt>
                <c:pt idx="7">
                  <c:v>551.15672100000006</c:v>
                </c:pt>
                <c:pt idx="8">
                  <c:v>687.64321500000005</c:v>
                </c:pt>
                <c:pt idx="9">
                  <c:v>1256.8943760000002</c:v>
                </c:pt>
                <c:pt idx="10">
                  <c:v>1607.8033100000005</c:v>
                </c:pt>
                <c:pt idx="11">
                  <c:v>2199.6595130000001</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Region</c:v>
                </c:pt>
              </c:strCache>
            </c:strRef>
          </c:tx>
          <c:spPr>
            <a:solidFill>
              <a:schemeClr val="tx1"/>
            </a:solidFill>
          </c:spPr>
          <c:invertIfNegative val="0"/>
          <c:val>
            <c:numRef>
              <c:f>'5.2'!$B$15:$M$15</c:f>
              <c:numCache>
                <c:formatCode>#,##0.0</c:formatCode>
                <c:ptCount val="12"/>
                <c:pt idx="0">
                  <c:v>519.83400299999994</c:v>
                </c:pt>
                <c:pt idx="1">
                  <c:v>496.53308899999985</c:v>
                </c:pt>
                <c:pt idx="2">
                  <c:v>430.65919800000006</c:v>
                </c:pt>
                <c:pt idx="3">
                  <c:v>317.28244200000006</c:v>
                </c:pt>
                <c:pt idx="4">
                  <c:v>196.17333299999999</c:v>
                </c:pt>
                <c:pt idx="5">
                  <c:v>106.51024600000001</c:v>
                </c:pt>
                <c:pt idx="6">
                  <c:v>99.633548000000033</c:v>
                </c:pt>
                <c:pt idx="7">
                  <c:v>105.43197400000001</c:v>
                </c:pt>
                <c:pt idx="8">
                  <c:v>133.50368600000002</c:v>
                </c:pt>
                <c:pt idx="9">
                  <c:v>278.44012099999998</c:v>
                </c:pt>
                <c:pt idx="10">
                  <c:v>372.60254400000025</c:v>
                </c:pt>
                <c:pt idx="11">
                  <c:v>497.45273100000003</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Region</c:v>
                </c:pt>
              </c:strCache>
            </c:strRef>
          </c:tx>
          <c:spPr>
            <a:solidFill>
              <a:srgbClr val="646363"/>
            </a:solidFill>
          </c:spPr>
          <c:invertIfNegative val="0"/>
          <c:val>
            <c:numRef>
              <c:f>'5.2'!$B$16:$M$16</c:f>
              <c:numCache>
                <c:formatCode>#,##0.0</c:formatCode>
                <c:ptCount val="12"/>
                <c:pt idx="0">
                  <c:v>682.64583847300764</c:v>
                </c:pt>
                <c:pt idx="1">
                  <c:v>632.68698340226342</c:v>
                </c:pt>
                <c:pt idx="2">
                  <c:v>563.60432038535328</c:v>
                </c:pt>
                <c:pt idx="3">
                  <c:v>418.25814128394512</c:v>
                </c:pt>
                <c:pt idx="4">
                  <c:v>251.23234435272539</c:v>
                </c:pt>
                <c:pt idx="5">
                  <c:v>89.339180675524389</c:v>
                </c:pt>
                <c:pt idx="6">
                  <c:v>78.403474518917733</c:v>
                </c:pt>
                <c:pt idx="7">
                  <c:v>82.515576733094193</c:v>
                </c:pt>
                <c:pt idx="8">
                  <c:v>130.79571373336219</c:v>
                </c:pt>
                <c:pt idx="9">
                  <c:v>339.16093199999995</c:v>
                </c:pt>
                <c:pt idx="10">
                  <c:v>484.36810400000013</c:v>
                </c:pt>
                <c:pt idx="11">
                  <c:v>652.86817500000018</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Region</c:v>
                </c:pt>
              </c:strCache>
            </c:strRef>
          </c:tx>
          <c:spPr>
            <a:solidFill>
              <a:srgbClr val="9D9D9C"/>
            </a:solidFill>
          </c:spPr>
          <c:invertIfNegative val="0"/>
          <c:val>
            <c:numRef>
              <c:f>'5.2'!$B$17:$M$17</c:f>
              <c:numCache>
                <c:formatCode>#,##0.0</c:formatCode>
                <c:ptCount val="12"/>
                <c:pt idx="0">
                  <c:v>630.42633000000001</c:v>
                </c:pt>
                <c:pt idx="1">
                  <c:v>582.57873399999983</c:v>
                </c:pt>
                <c:pt idx="2">
                  <c:v>521.14148</c:v>
                </c:pt>
                <c:pt idx="3">
                  <c:v>416.33208599999995</c:v>
                </c:pt>
                <c:pt idx="4">
                  <c:v>279.57895400000001</c:v>
                </c:pt>
                <c:pt idx="5">
                  <c:v>130.21138100000002</c:v>
                </c:pt>
                <c:pt idx="6">
                  <c:v>109.91131800000001</c:v>
                </c:pt>
                <c:pt idx="7">
                  <c:v>101.693257</c:v>
                </c:pt>
                <c:pt idx="8">
                  <c:v>149.52986500000003</c:v>
                </c:pt>
                <c:pt idx="9">
                  <c:v>326.89942799999994</c:v>
                </c:pt>
                <c:pt idx="10">
                  <c:v>509.068668</c:v>
                </c:pt>
                <c:pt idx="11">
                  <c:v>609.00489000000005</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Region</c:v>
                </c:pt>
              </c:strCache>
            </c:strRef>
          </c:tx>
          <c:spPr>
            <a:solidFill>
              <a:srgbClr val="D0D0D0"/>
            </a:solidFill>
          </c:spPr>
          <c:invertIfNegative val="0"/>
          <c:val>
            <c:numRef>
              <c:f>'5.2'!$B$18:$M$18</c:f>
              <c:numCache>
                <c:formatCode>#,##0.0</c:formatCode>
                <c:ptCount val="12"/>
                <c:pt idx="0">
                  <c:v>2928.8096030000002</c:v>
                </c:pt>
                <c:pt idx="1">
                  <c:v>2593.1466739999996</c:v>
                </c:pt>
                <c:pt idx="2">
                  <c:v>2482.7117929999999</c:v>
                </c:pt>
                <c:pt idx="3">
                  <c:v>2017.5817320000003</c:v>
                </c:pt>
                <c:pt idx="4">
                  <c:v>1463.9050439999999</c:v>
                </c:pt>
                <c:pt idx="5">
                  <c:v>771.97990400000003</c:v>
                </c:pt>
                <c:pt idx="6">
                  <c:v>573.27006299999982</c:v>
                </c:pt>
                <c:pt idx="7">
                  <c:v>706.88496700000007</c:v>
                </c:pt>
                <c:pt idx="8">
                  <c:v>989.04237299999977</c:v>
                </c:pt>
                <c:pt idx="9">
                  <c:v>1688.0369100000005</c:v>
                </c:pt>
                <c:pt idx="10">
                  <c:v>2240.2538030000001</c:v>
                </c:pt>
                <c:pt idx="11">
                  <c:v>2744.7890109999998</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Region</c:v>
                </c:pt>
              </c:strCache>
            </c:strRef>
          </c:tx>
          <c:spPr>
            <a:pattFill prst="ltUpDiag">
              <a:fgClr>
                <a:schemeClr val="accent1"/>
              </a:fgClr>
              <a:bgClr>
                <a:schemeClr val="bg1"/>
              </a:bgClr>
            </a:pattFill>
          </c:spPr>
          <c:invertIfNegative val="0"/>
          <c:val>
            <c:numRef>
              <c:f>'5.2'!$B$19:$M$19</c:f>
              <c:numCache>
                <c:formatCode>#,##0.0</c:formatCode>
                <c:ptCount val="12"/>
                <c:pt idx="0">
                  <c:v>1680.8358580000001</c:v>
                </c:pt>
                <c:pt idx="1">
                  <c:v>1580.3558800000005</c:v>
                </c:pt>
                <c:pt idx="2">
                  <c:v>1454.6475570000005</c:v>
                </c:pt>
                <c:pt idx="3">
                  <c:v>1196.8334839999995</c:v>
                </c:pt>
                <c:pt idx="4">
                  <c:v>947.89382899999976</c:v>
                </c:pt>
                <c:pt idx="5">
                  <c:v>538.10385100000019</c:v>
                </c:pt>
                <c:pt idx="6">
                  <c:v>448.39538599999997</c:v>
                </c:pt>
                <c:pt idx="7">
                  <c:v>486.42567199999985</c:v>
                </c:pt>
                <c:pt idx="8">
                  <c:v>608.54633099999978</c:v>
                </c:pt>
                <c:pt idx="9">
                  <c:v>1012.7124339999998</c:v>
                </c:pt>
                <c:pt idx="10">
                  <c:v>1280.6427599999997</c:v>
                </c:pt>
                <c:pt idx="11">
                  <c:v>1514.1634010000002</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Region</c:v>
                </c:pt>
              </c:strCache>
            </c:strRef>
          </c:tx>
          <c:spPr>
            <a:pattFill prst="ltUpDiag">
              <a:fgClr>
                <a:schemeClr val="accent5"/>
              </a:fgClr>
              <a:bgClr>
                <a:schemeClr val="bg1"/>
              </a:bgClr>
            </a:pattFill>
          </c:spPr>
          <c:invertIfNegative val="0"/>
          <c:val>
            <c:numRef>
              <c:f>'5.2'!$B$20:$M$20</c:f>
              <c:numCache>
                <c:formatCode>#,##0.0</c:formatCode>
                <c:ptCount val="12"/>
                <c:pt idx="0">
                  <c:v>563.12331199999994</c:v>
                </c:pt>
                <c:pt idx="1">
                  <c:v>547.06720600000006</c:v>
                </c:pt>
                <c:pt idx="2">
                  <c:v>493.07379000000003</c:v>
                </c:pt>
                <c:pt idx="3">
                  <c:v>367.0017292438277</c:v>
                </c:pt>
                <c:pt idx="4">
                  <c:v>244.53363885555271</c:v>
                </c:pt>
                <c:pt idx="5">
                  <c:v>165.14163055084515</c:v>
                </c:pt>
                <c:pt idx="6">
                  <c:v>131.72030063963294</c:v>
                </c:pt>
                <c:pt idx="7">
                  <c:v>155.59292481325457</c:v>
                </c:pt>
                <c:pt idx="8">
                  <c:v>185.27007835256845</c:v>
                </c:pt>
                <c:pt idx="9">
                  <c:v>303.09521486910882</c:v>
                </c:pt>
                <c:pt idx="10">
                  <c:v>420.26756517962968</c:v>
                </c:pt>
                <c:pt idx="11">
                  <c:v>516.50381168926731</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75"/>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Heat consumption by national economy sector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Industry</c:v>
                </c:pt>
              </c:strCache>
            </c:strRef>
          </c:tx>
          <c:invertIfNegative val="0"/>
          <c:val>
            <c:numRef>
              <c:f>'8.11'!$B$27:$M$27</c:f>
              <c:numCache>
                <c:formatCode>#,##0.0</c:formatCode>
                <c:ptCount val="12"/>
                <c:pt idx="0">
                  <c:v>119.41201000000001</c:v>
                </c:pt>
                <c:pt idx="1">
                  <c:v>107.604608</c:v>
                </c:pt>
                <c:pt idx="2">
                  <c:v>106.172999</c:v>
                </c:pt>
                <c:pt idx="3">
                  <c:v>85.627859999999998</c:v>
                </c:pt>
                <c:pt idx="4">
                  <c:v>66.283810000000003</c:v>
                </c:pt>
                <c:pt idx="5">
                  <c:v>46.217179999999999</c:v>
                </c:pt>
                <c:pt idx="6">
                  <c:v>44.665819999999997</c:v>
                </c:pt>
                <c:pt idx="7">
                  <c:v>34.294449999999998</c:v>
                </c:pt>
                <c:pt idx="8">
                  <c:v>40.035458999999996</c:v>
                </c:pt>
                <c:pt idx="9">
                  <c:v>70.691191000000003</c:v>
                </c:pt>
                <c:pt idx="10">
                  <c:v>94.458215999999993</c:v>
                </c:pt>
                <c:pt idx="11">
                  <c:v>101.377888</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Energy</c:v>
                </c:pt>
              </c:strCache>
            </c:strRef>
          </c:tx>
          <c:invertIfNegative val="0"/>
          <c:val>
            <c:numRef>
              <c:f>'8.11'!$B$28:$M$28</c:f>
              <c:numCache>
                <c:formatCode>#,##0.0</c:formatCode>
                <c:ptCount val="12"/>
                <c:pt idx="0">
                  <c:v>0.25952999999999998</c:v>
                </c:pt>
                <c:pt idx="1">
                  <c:v>0.22625000000000001</c:v>
                </c:pt>
                <c:pt idx="2">
                  <c:v>0.27900999999999998</c:v>
                </c:pt>
                <c:pt idx="3">
                  <c:v>0.25739000000000001</c:v>
                </c:pt>
                <c:pt idx="4">
                  <c:v>0.26491999999999999</c:v>
                </c:pt>
                <c:pt idx="5">
                  <c:v>0.29463</c:v>
                </c:pt>
                <c:pt idx="6">
                  <c:v>0.28417000000000003</c:v>
                </c:pt>
                <c:pt idx="7">
                  <c:v>0.26313999999999999</c:v>
                </c:pt>
                <c:pt idx="8">
                  <c:v>0.21874000000000002</c:v>
                </c:pt>
                <c:pt idx="9">
                  <c:v>0.26082</c:v>
                </c:pt>
                <c:pt idx="10">
                  <c:v>0.24464</c:v>
                </c:pt>
                <c:pt idx="11">
                  <c:v>0.24953</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Transport</c:v>
                </c:pt>
              </c:strCache>
            </c:strRef>
          </c:tx>
          <c:invertIfNegative val="0"/>
          <c:val>
            <c:numRef>
              <c:f>'8.11'!$B$29:$M$29</c:f>
              <c:numCache>
                <c:formatCode>#,##0.0</c:formatCode>
                <c:ptCount val="12"/>
                <c:pt idx="0">
                  <c:v>5.8220700000000001</c:v>
                </c:pt>
                <c:pt idx="1">
                  <c:v>5.2907599999999997</c:v>
                </c:pt>
                <c:pt idx="2">
                  <c:v>4.9795600000000002</c:v>
                </c:pt>
                <c:pt idx="3">
                  <c:v>3.3952900000000001</c:v>
                </c:pt>
                <c:pt idx="4">
                  <c:v>0.49665000000000004</c:v>
                </c:pt>
                <c:pt idx="5">
                  <c:v>6.4549999999999996E-2</c:v>
                </c:pt>
                <c:pt idx="6">
                  <c:v>4.582E-2</c:v>
                </c:pt>
                <c:pt idx="7">
                  <c:v>5.3689999999999995E-2</c:v>
                </c:pt>
                <c:pt idx="8">
                  <c:v>7.3770000000000002E-2</c:v>
                </c:pt>
                <c:pt idx="9">
                  <c:v>2.4637099999999998</c:v>
                </c:pt>
                <c:pt idx="10">
                  <c:v>4.6331800000000003</c:v>
                </c:pt>
                <c:pt idx="11">
                  <c:v>5.6009799999999998</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Construction</c:v>
                </c:pt>
              </c:strCache>
            </c:strRef>
          </c:tx>
          <c:invertIfNegative val="0"/>
          <c:val>
            <c:numRef>
              <c:f>'8.11'!$B$30:$M$30</c:f>
              <c:numCache>
                <c:formatCode>#,##0.0</c:formatCode>
                <c:ptCount val="12"/>
                <c:pt idx="0">
                  <c:v>0.72371000000000008</c:v>
                </c:pt>
                <c:pt idx="1">
                  <c:v>0.97302099999999991</c:v>
                </c:pt>
                <c:pt idx="2">
                  <c:v>0.62109000000000003</c:v>
                </c:pt>
                <c:pt idx="3">
                  <c:v>0.38039000000000001</c:v>
                </c:pt>
                <c:pt idx="4">
                  <c:v>0.165079</c:v>
                </c:pt>
                <c:pt idx="5">
                  <c:v>2.2658000000000001E-2</c:v>
                </c:pt>
                <c:pt idx="6">
                  <c:v>2.103E-2</c:v>
                </c:pt>
                <c:pt idx="7">
                  <c:v>2.7594999999999998E-2</c:v>
                </c:pt>
                <c:pt idx="8">
                  <c:v>3.4017000000000006E-2</c:v>
                </c:pt>
                <c:pt idx="9">
                  <c:v>0.22652900000000001</c:v>
                </c:pt>
                <c:pt idx="10">
                  <c:v>0.44700899999999999</c:v>
                </c:pt>
                <c:pt idx="11">
                  <c:v>1.831566</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Farming and forestry</c:v>
                </c:pt>
              </c:strCache>
            </c:strRef>
          </c:tx>
          <c:invertIfNegative val="0"/>
          <c:val>
            <c:numRef>
              <c:f>'8.11'!$B$31:$M$31</c:f>
              <c:numCache>
                <c:formatCode>#,##0.0</c:formatCode>
                <c:ptCount val="12"/>
                <c:pt idx="0">
                  <c:v>5.6019600000000001</c:v>
                </c:pt>
                <c:pt idx="1">
                  <c:v>6.8921800000000006</c:v>
                </c:pt>
                <c:pt idx="2">
                  <c:v>7.3407799999999996</c:v>
                </c:pt>
                <c:pt idx="3">
                  <c:v>5.3836799999999991</c:v>
                </c:pt>
                <c:pt idx="4">
                  <c:v>2.4336000000000002</c:v>
                </c:pt>
                <c:pt idx="5">
                  <c:v>1.2222999999999999</c:v>
                </c:pt>
                <c:pt idx="6">
                  <c:v>1.055796</c:v>
                </c:pt>
                <c:pt idx="7">
                  <c:v>0.98089000000000004</c:v>
                </c:pt>
                <c:pt idx="8">
                  <c:v>1.3796680000000001</c:v>
                </c:pt>
                <c:pt idx="9">
                  <c:v>3.2530799999999993</c:v>
                </c:pt>
                <c:pt idx="10">
                  <c:v>4.3959700000000002</c:v>
                </c:pt>
                <c:pt idx="11">
                  <c:v>5.0519799999999995</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Households</c:v>
                </c:pt>
              </c:strCache>
            </c:strRef>
          </c:tx>
          <c:spPr>
            <a:solidFill>
              <a:schemeClr val="accent6"/>
            </a:solidFill>
          </c:spPr>
          <c:invertIfNegative val="0"/>
          <c:val>
            <c:numRef>
              <c:f>'8.11'!$B$32:$M$32</c:f>
              <c:numCache>
                <c:formatCode>#,##0.0</c:formatCode>
                <c:ptCount val="12"/>
                <c:pt idx="0">
                  <c:v>308.02920900000009</c:v>
                </c:pt>
                <c:pt idx="1">
                  <c:v>282.33819700000004</c:v>
                </c:pt>
                <c:pt idx="2">
                  <c:v>244.786283</c:v>
                </c:pt>
                <c:pt idx="3">
                  <c:v>207.05946499999999</c:v>
                </c:pt>
                <c:pt idx="4">
                  <c:v>139.36911999999995</c:v>
                </c:pt>
                <c:pt idx="5">
                  <c:v>54.729496000000005</c:v>
                </c:pt>
                <c:pt idx="6">
                  <c:v>41.982821999999999</c:v>
                </c:pt>
                <c:pt idx="7">
                  <c:v>44.945109999999978</c:v>
                </c:pt>
                <c:pt idx="8">
                  <c:v>72.973493000000019</c:v>
                </c:pt>
                <c:pt idx="9">
                  <c:v>158.389523</c:v>
                </c:pt>
                <c:pt idx="10">
                  <c:v>248.04535500000006</c:v>
                </c:pt>
                <c:pt idx="11">
                  <c:v>308.81443799999988</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Retail, services, schools, health care</c:v>
                </c:pt>
              </c:strCache>
            </c:strRef>
          </c:tx>
          <c:spPr>
            <a:solidFill>
              <a:srgbClr val="F0948F"/>
            </a:solidFill>
          </c:spPr>
          <c:invertIfNegative val="0"/>
          <c:val>
            <c:numRef>
              <c:f>'8.11'!$B$33:$M$33</c:f>
              <c:numCache>
                <c:formatCode>#,##0.0</c:formatCode>
                <c:ptCount val="12"/>
                <c:pt idx="0">
                  <c:v>180.16523999999998</c:v>
                </c:pt>
                <c:pt idx="1">
                  <c:v>170.17470499999996</c:v>
                </c:pt>
                <c:pt idx="2">
                  <c:v>147.88968300000002</c:v>
                </c:pt>
                <c:pt idx="3">
                  <c:v>107.81785499999998</c:v>
                </c:pt>
                <c:pt idx="4">
                  <c:v>65.614339000000001</c:v>
                </c:pt>
                <c:pt idx="5">
                  <c:v>25.385632000000001</c:v>
                </c:pt>
                <c:pt idx="6">
                  <c:v>19.726928999999998</c:v>
                </c:pt>
                <c:pt idx="7">
                  <c:v>19.353591000000002</c:v>
                </c:pt>
                <c:pt idx="8">
                  <c:v>31.619388000000008</c:v>
                </c:pt>
                <c:pt idx="9">
                  <c:v>86.842014999999989</c:v>
                </c:pt>
                <c:pt idx="10">
                  <c:v>149.63482200000001</c:v>
                </c:pt>
                <c:pt idx="11">
                  <c:v>176.19354899999996</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Other</c:v>
                </c:pt>
              </c:strCache>
            </c:strRef>
          </c:tx>
          <c:spPr>
            <a:solidFill>
              <a:srgbClr val="F7C9C7"/>
            </a:solidFill>
          </c:spPr>
          <c:invertIfNegative val="0"/>
          <c:val>
            <c:numRef>
              <c:f>'8.11'!$B$34:$M$34</c:f>
              <c:numCache>
                <c:formatCode>#,##0.0</c:formatCode>
                <c:ptCount val="12"/>
                <c:pt idx="0">
                  <c:v>8.6159999999999997</c:v>
                </c:pt>
                <c:pt idx="1">
                  <c:v>7.2946</c:v>
                </c:pt>
                <c:pt idx="2">
                  <c:v>6.8654999999999999</c:v>
                </c:pt>
                <c:pt idx="3">
                  <c:v>5.1177999999999999</c:v>
                </c:pt>
                <c:pt idx="4">
                  <c:v>3.6694</c:v>
                </c:pt>
                <c:pt idx="5">
                  <c:v>1.4558</c:v>
                </c:pt>
                <c:pt idx="6">
                  <c:v>1.3976999999999999</c:v>
                </c:pt>
                <c:pt idx="7">
                  <c:v>1.825</c:v>
                </c:pt>
                <c:pt idx="8">
                  <c:v>2.8500999999999999</c:v>
                </c:pt>
                <c:pt idx="9">
                  <c:v>5.0062999999999995</c:v>
                </c:pt>
                <c:pt idx="10">
                  <c:v>6.9318800000000005</c:v>
                </c:pt>
                <c:pt idx="11">
                  <c:v>8.0965100000000003</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Share in CR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'8.11'!$M$39</c:f>
              <c:strCache>
                <c:ptCount val="1"/>
                <c:pt idx="0">
                  <c:v>Installed capacity</c:v>
                </c:pt>
              </c:strCache>
            </c:strRef>
          </c:tx>
          <c:invertIfNegative val="0"/>
          <c:val>
            <c:numRef>
              <c:f>'8.11'!$N$39</c:f>
              <c:numCache>
                <c:formatCode>0.0%</c:formatCode>
                <c:ptCount val="1"/>
                <c:pt idx="0">
                  <c:v>2.7429395885113089E-2</c:v>
                </c:pt>
              </c:numCache>
            </c:numRef>
          </c:val>
          <c:extLst>
            <c:ext xmlns:c16="http://schemas.microsoft.com/office/drawing/2014/chart" uri="{C3380CC4-5D6E-409C-BE32-E72D297353CC}">
              <c16:uniqueId val="{00000000-0AAD-45A2-930A-B491FF02B4EE}"/>
            </c:ext>
          </c:extLst>
        </c:ser>
        <c:ser>
          <c:idx val="1"/>
          <c:order val="1"/>
          <c:tx>
            <c:strRef>
              <c:f>'8.11'!$M$40</c:f>
              <c:strCache>
                <c:ptCount val="1"/>
                <c:pt idx="0">
                  <c:v>Gross heat production</c:v>
                </c:pt>
              </c:strCache>
            </c:strRef>
          </c:tx>
          <c:invertIfNegative val="0"/>
          <c:val>
            <c:numRef>
              <c:f>'8.11'!$N$40</c:f>
              <c:numCache>
                <c:formatCode>0.0%</c:formatCode>
                <c:ptCount val="1"/>
                <c:pt idx="0">
                  <c:v>3.7544854954217055E-2</c:v>
                </c:pt>
              </c:numCache>
            </c:numRef>
          </c:val>
          <c:extLst>
            <c:ext xmlns:c16="http://schemas.microsoft.com/office/drawing/2014/chart" uri="{C3380CC4-5D6E-409C-BE32-E72D297353CC}">
              <c16:uniqueId val="{00000001-0AAD-45A2-930A-B491FF02B4EE}"/>
            </c:ext>
          </c:extLst>
        </c:ser>
        <c:ser>
          <c:idx val="2"/>
          <c:order val="2"/>
          <c:tx>
            <c:strRef>
              <c:f>'8.11'!$M$41</c:f>
              <c:strCache>
                <c:ptCount val="1"/>
                <c:pt idx="0">
                  <c:v>Heat supply</c:v>
                </c:pt>
              </c:strCache>
            </c:strRef>
          </c:tx>
          <c:invertIfNegative val="0"/>
          <c:val>
            <c:numRef>
              <c:f>'8.11'!$N$41</c:f>
              <c:numCache>
                <c:formatCode>0.0%</c:formatCode>
                <c:ptCount val="1"/>
                <c:pt idx="0">
                  <c:v>4.7240132906477279E-2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4855490317411246"/>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Heat supply by fuel </a:t>
            </a:r>
            <a:r>
              <a:rPr lang="en-US" sz="1000">
                <a:solidFill>
                  <a:srgbClr val="233060"/>
                </a:solidFill>
                <a:latin typeface="Arial" panose="020B0604020202020204" pitchFamily="34" charset="0"/>
                <a:cs typeface="Arial" panose="020B0604020202020204" pitchFamily="34" charset="0"/>
              </a:rPr>
              <a:t>[</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Biomass</c:v>
                </c:pt>
              </c:strCache>
            </c:strRef>
          </c:tx>
          <c:spPr>
            <a:solidFill>
              <a:srgbClr val="23315F"/>
            </a:solidFill>
          </c:spPr>
          <c:invertIfNegative val="0"/>
          <c:val>
            <c:numRef>
              <c:f>'8.11'!$B$10:$M$10</c:f>
              <c:numCache>
                <c:formatCode>#,##0.0</c:formatCode>
                <c:ptCount val="12"/>
                <c:pt idx="0">
                  <c:v>74.400452999999999</c:v>
                </c:pt>
                <c:pt idx="1">
                  <c:v>75.124943999999985</c:v>
                </c:pt>
                <c:pt idx="2">
                  <c:v>73.143873000000013</c:v>
                </c:pt>
                <c:pt idx="3">
                  <c:v>65.844048000000001</c:v>
                </c:pt>
                <c:pt idx="4">
                  <c:v>39.020458000000005</c:v>
                </c:pt>
                <c:pt idx="5">
                  <c:v>6.4000980000000007</c:v>
                </c:pt>
                <c:pt idx="6">
                  <c:v>28.583033999999994</c:v>
                </c:pt>
                <c:pt idx="7">
                  <c:v>31.937104999999999</c:v>
                </c:pt>
                <c:pt idx="8">
                  <c:v>49.640628999999997</c:v>
                </c:pt>
                <c:pt idx="9">
                  <c:v>67.541563999999994</c:v>
                </c:pt>
                <c:pt idx="10">
                  <c:v>91.677855999999991</c:v>
                </c:pt>
                <c:pt idx="11">
                  <c:v>111.446522</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Biogas</c:v>
                </c:pt>
              </c:strCache>
            </c:strRef>
          </c:tx>
          <c:spPr>
            <a:solidFill>
              <a:srgbClr val="5A6588"/>
            </a:solidFill>
          </c:spPr>
          <c:invertIfNegative val="0"/>
          <c:val>
            <c:numRef>
              <c:f>'8.11'!$B$11:$M$11</c:f>
              <c:numCache>
                <c:formatCode>#,##0.0</c:formatCode>
                <c:ptCount val="12"/>
                <c:pt idx="0">
                  <c:v>8.5704999999999991</c:v>
                </c:pt>
                <c:pt idx="1">
                  <c:v>7.5083039999999999</c:v>
                </c:pt>
                <c:pt idx="2">
                  <c:v>7.6550859999999998</c:v>
                </c:pt>
                <c:pt idx="3">
                  <c:v>6.4892799999999999</c:v>
                </c:pt>
                <c:pt idx="4">
                  <c:v>5.6058999999999983</c:v>
                </c:pt>
                <c:pt idx="5">
                  <c:v>2.7815200000000004</c:v>
                </c:pt>
                <c:pt idx="6">
                  <c:v>2.6448700000000001</c:v>
                </c:pt>
                <c:pt idx="7">
                  <c:v>2.6226799999999999</c:v>
                </c:pt>
                <c:pt idx="8">
                  <c:v>3.3984000000000001</c:v>
                </c:pt>
                <c:pt idx="9">
                  <c:v>6.0364100000000001</c:v>
                </c:pt>
                <c:pt idx="10">
                  <c:v>7.5524199999999997</c:v>
                </c:pt>
                <c:pt idx="11">
                  <c:v>8.0797000000000008</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Hard coal</c:v>
                </c:pt>
              </c:strCache>
            </c:strRef>
          </c:tx>
          <c:spPr>
            <a:solidFill>
              <a:srgbClr val="9198B0"/>
            </a:solidFill>
          </c:spPr>
          <c:invertIfNegative val="0"/>
          <c:val>
            <c:numRef>
              <c:f>'8.11'!$B$12:$M$12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Electrical energy</c:v>
                </c:pt>
              </c:strCache>
            </c:strRef>
          </c:tx>
          <c:spPr>
            <a:solidFill>
              <a:srgbClr val="C8CBD7"/>
            </a:solidFill>
          </c:spPr>
          <c:invertIfNegative val="0"/>
          <c:val>
            <c:numRef>
              <c:f>'8.11'!$B$13:$M$13</c:f>
              <c:numCache>
                <c:formatCode>#,##0.0</c:formatCode>
                <c:ptCount val="12"/>
                <c:pt idx="0">
                  <c:v>0.17544999999999999</c:v>
                </c:pt>
                <c:pt idx="1">
                  <c:v>0.16664999999999999</c:v>
                </c:pt>
                <c:pt idx="2">
                  <c:v>0.17380999999999999</c:v>
                </c:pt>
                <c:pt idx="3">
                  <c:v>0.21054</c:v>
                </c:pt>
                <c:pt idx="4">
                  <c:v>0.19631999999999999</c:v>
                </c:pt>
                <c:pt idx="5">
                  <c:v>0.29980000000000001</c:v>
                </c:pt>
                <c:pt idx="6">
                  <c:v>0.35111999999999999</c:v>
                </c:pt>
                <c:pt idx="7">
                  <c:v>0.30325000000000002</c:v>
                </c:pt>
                <c:pt idx="8">
                  <c:v>0.26052999999999998</c:v>
                </c:pt>
                <c:pt idx="9">
                  <c:v>0.17294999999999999</c:v>
                </c:pt>
                <c:pt idx="10">
                  <c:v>0.20166999999999999</c:v>
                </c:pt>
                <c:pt idx="11">
                  <c:v>0.22497</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Ambient energy (heat pump)</c:v>
                </c:pt>
              </c:strCache>
            </c:strRef>
          </c:tx>
          <c:spPr>
            <a:solidFill>
              <a:srgbClr val="E02C1F"/>
            </a:solidFill>
          </c:spPr>
          <c:invertIfNegative val="0"/>
          <c:val>
            <c:numRef>
              <c:f>'8.11'!$B$14:$M$14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Solar energy (solar panel)</c:v>
                </c:pt>
              </c:strCache>
            </c:strRef>
          </c:tx>
          <c:spPr>
            <a:solidFill>
              <a:srgbClr val="E86158"/>
            </a:solidFill>
          </c:spPr>
          <c:invertIfNegative val="0"/>
          <c:val>
            <c:numRef>
              <c:f>'8.11'!$B$15:$M$15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Brown coal</c:v>
                </c:pt>
              </c:strCache>
            </c:strRef>
          </c:tx>
          <c:spPr>
            <a:solidFill>
              <a:srgbClr val="F0948F"/>
            </a:solidFill>
          </c:spPr>
          <c:invertIfNegative val="0"/>
          <c:val>
            <c:numRef>
              <c:f>'8.11'!$B$16:$M$16</c:f>
              <c:numCache>
                <c:formatCode>#,##0.0</c:formatCode>
                <c:ptCount val="12"/>
                <c:pt idx="0">
                  <c:v>414.15319800000003</c:v>
                </c:pt>
                <c:pt idx="1">
                  <c:v>381.77392100000003</c:v>
                </c:pt>
                <c:pt idx="2">
                  <c:v>326.322204</c:v>
                </c:pt>
                <c:pt idx="3">
                  <c:v>245.14434899999998</c:v>
                </c:pt>
                <c:pt idx="4">
                  <c:v>148.74057399999998</c:v>
                </c:pt>
                <c:pt idx="5">
                  <c:v>73.886032999999998</c:v>
                </c:pt>
                <c:pt idx="6">
                  <c:v>58.271696000000006</c:v>
                </c:pt>
                <c:pt idx="7">
                  <c:v>44.308973999999999</c:v>
                </c:pt>
                <c:pt idx="8">
                  <c:v>66.45983600000001</c:v>
                </c:pt>
                <c:pt idx="9">
                  <c:v>189.17243299999998</c:v>
                </c:pt>
                <c:pt idx="10">
                  <c:v>298.19272999999998</c:v>
                </c:pt>
                <c:pt idx="11">
                  <c:v>365.20125800000005</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Nuclear fuel</c:v>
                </c:pt>
              </c:strCache>
            </c:strRef>
          </c:tx>
          <c:spPr>
            <a:solidFill>
              <a:srgbClr val="F7C9C7"/>
            </a:solidFill>
          </c:spPr>
          <c:invertIfNegative val="0"/>
          <c:val>
            <c:numRef>
              <c:f>'8.11'!$B$17:$M$17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Coke</c:v>
                </c:pt>
              </c:strCache>
            </c:strRef>
          </c:tx>
          <c:spPr>
            <a:solidFill>
              <a:srgbClr val="262626"/>
            </a:solidFill>
          </c:spPr>
          <c:invertIfNegative val="0"/>
          <c:val>
            <c:numRef>
              <c:f>'8.11'!$B$18:$M$18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Waste heat</c:v>
                </c:pt>
              </c:strCache>
            </c:strRef>
          </c:tx>
          <c:spPr>
            <a:solidFill>
              <a:srgbClr val="646363"/>
            </a:solidFill>
          </c:spPr>
          <c:invertIfNegative val="0"/>
          <c:val>
            <c:numRef>
              <c:f>'8.11'!$B$19:$M$19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Other liquid fuels</c:v>
                </c:pt>
              </c:strCache>
            </c:strRef>
          </c:tx>
          <c:spPr>
            <a:solidFill>
              <a:srgbClr val="9D9D9C"/>
            </a:solidFill>
          </c:spPr>
          <c:invertIfNegative val="0"/>
          <c:val>
            <c:numRef>
              <c:f>'8.11'!$B$20:$M$20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Other solid fuels</c:v>
                </c:pt>
              </c:strCache>
            </c:strRef>
          </c:tx>
          <c:spPr>
            <a:solidFill>
              <a:srgbClr val="D0D0D0"/>
            </a:solidFill>
          </c:spPr>
          <c:invertIfNegative val="0"/>
          <c:val>
            <c:numRef>
              <c:f>'8.11'!$B$21:$M$21</c:f>
              <c:numCache>
                <c:formatCode>#,##0.0</c:formatCode>
                <c:ptCount val="12"/>
                <c:pt idx="0">
                  <c:v>25.181653999999998</c:v>
                </c:pt>
                <c:pt idx="1">
                  <c:v>22.296488</c:v>
                </c:pt>
                <c:pt idx="2">
                  <c:v>26.653342000000002</c:v>
                </c:pt>
                <c:pt idx="3">
                  <c:v>28.436709999999998</c:v>
                </c:pt>
                <c:pt idx="4">
                  <c:v>32.190376999999998</c:v>
                </c:pt>
                <c:pt idx="5">
                  <c:v>23.827029</c:v>
                </c:pt>
                <c:pt idx="6">
                  <c:v>1.39</c:v>
                </c:pt>
                <c:pt idx="7">
                  <c:v>1.5760000000000001</c:v>
                </c:pt>
                <c:pt idx="8">
                  <c:v>0.92700000000000005</c:v>
                </c:pt>
                <c:pt idx="9">
                  <c:v>1.409</c:v>
                </c:pt>
                <c:pt idx="10">
                  <c:v>26.866199000000002</c:v>
                </c:pt>
                <c:pt idx="11">
                  <c:v>26.579487</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Other gases</c:v>
                </c:pt>
              </c:strCache>
            </c:strRef>
          </c:tx>
          <c:spPr>
            <a:pattFill prst="ltUpDiag">
              <a:fgClr>
                <a:srgbClr val="23315F"/>
              </a:fgClr>
              <a:bgClr>
                <a:sysClr val="window" lastClr="FFFFFF"/>
              </a:bgClr>
            </a:pattFill>
          </c:spPr>
          <c:invertIfNegative val="0"/>
          <c:val>
            <c:numRef>
              <c:f>'8.11'!$B$22:$M$22</c:f>
              <c:numCache>
                <c:formatCode>#,##0.0</c:formatCode>
                <c:ptCount val="12"/>
                <c:pt idx="0">
                  <c:v>5.2999999999999999E-2</c:v>
                </c:pt>
                <c:pt idx="1">
                  <c:v>4.2999999999999997E-2</c:v>
                </c:pt>
                <c:pt idx="2">
                  <c:v>3.0000000000000001E-3</c:v>
                </c:pt>
                <c:pt idx="3">
                  <c:v>0</c:v>
                </c:pt>
                <c:pt idx="4">
                  <c:v>8.3000000000000004E-2</c:v>
                </c:pt>
                <c:pt idx="5">
                  <c:v>8.2000000000000003E-2</c:v>
                </c:pt>
                <c:pt idx="6">
                  <c:v>5.0000000000000001E-3</c:v>
                </c:pt>
                <c:pt idx="7">
                  <c:v>5.0000000000000001E-3</c:v>
                </c:pt>
                <c:pt idx="8">
                  <c:v>0.11700000000000001</c:v>
                </c:pt>
                <c:pt idx="9">
                  <c:v>0.03</c:v>
                </c:pt>
                <c:pt idx="10">
                  <c:v>0.06</c:v>
                </c:pt>
                <c:pt idx="11">
                  <c:v>0.08</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Other</c:v>
                </c:pt>
              </c:strCache>
            </c:strRef>
          </c:tx>
          <c:spPr>
            <a:pattFill prst="ltUpDiag">
              <a:fgClr>
                <a:srgbClr val="E02C1F"/>
              </a:fgClr>
              <a:bgClr>
                <a:sysClr val="window" lastClr="FFFFFF"/>
              </a:bgClr>
            </a:pattFill>
          </c:spPr>
          <c:invertIfNegative val="0"/>
          <c:val>
            <c:numRef>
              <c:f>'8.11'!$B$23:$M$23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Fuel oils</c:v>
                </c:pt>
              </c:strCache>
            </c:strRef>
          </c:tx>
          <c:spPr>
            <a:pattFill prst="ltUpDiag">
              <a:fgClr>
                <a:srgbClr val="5A6588"/>
              </a:fgClr>
              <a:bgClr>
                <a:sysClr val="window" lastClr="FFFFFF"/>
              </a:bgClr>
            </a:pattFill>
          </c:spPr>
          <c:invertIfNegative val="0"/>
          <c:val>
            <c:numRef>
              <c:f>'8.11'!$B$24:$M$24</c:f>
              <c:numCache>
                <c:formatCode>#,##0.0</c:formatCode>
                <c:ptCount val="12"/>
                <c:pt idx="0">
                  <c:v>3.9845999999999999E-2</c:v>
                </c:pt>
                <c:pt idx="1">
                  <c:v>4.9208000000000002E-2</c:v>
                </c:pt>
                <c:pt idx="2">
                  <c:v>0.17465799999999998</c:v>
                </c:pt>
                <c:pt idx="3">
                  <c:v>0.11429</c:v>
                </c:pt>
                <c:pt idx="4">
                  <c:v>0.101623</c:v>
                </c:pt>
                <c:pt idx="5">
                  <c:v>3.4970999999999995E-2</c:v>
                </c:pt>
                <c:pt idx="6">
                  <c:v>0</c:v>
                </c:pt>
                <c:pt idx="7">
                  <c:v>1.6399999999999998E-2</c:v>
                </c:pt>
                <c:pt idx="8">
                  <c:v>0.30610000000000004</c:v>
                </c:pt>
                <c:pt idx="9">
                  <c:v>1.6539999999999999</c:v>
                </c:pt>
                <c:pt idx="10">
                  <c:v>1.271801</c:v>
                </c:pt>
                <c:pt idx="11">
                  <c:v>1.6513000000000003E-2</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Natural gas</c:v>
                </c:pt>
              </c:strCache>
            </c:strRef>
          </c:tx>
          <c:spPr>
            <a:pattFill prst="ltUpDiag">
              <a:fgClr>
                <a:srgbClr val="E86158"/>
              </a:fgClr>
              <a:bgClr>
                <a:sysClr val="window" lastClr="FFFFFF"/>
              </a:bgClr>
            </a:pattFill>
          </c:spPr>
          <c:invertIfNegative val="0"/>
          <c:val>
            <c:numRef>
              <c:f>'8.11'!$B$25:$M$25</c:f>
              <c:numCache>
                <c:formatCode>#,##0.0</c:formatCode>
                <c:ptCount val="12"/>
                <c:pt idx="0">
                  <c:v>107.85222899999999</c:v>
                </c:pt>
                <c:pt idx="1">
                  <c:v>95.616218999999987</c:v>
                </c:pt>
                <c:pt idx="2">
                  <c:v>87.015507000000014</c:v>
                </c:pt>
                <c:pt idx="3">
                  <c:v>70.092868999999993</c:v>
                </c:pt>
                <c:pt idx="4">
                  <c:v>53.640701999999997</c:v>
                </c:pt>
                <c:pt idx="5">
                  <c:v>22.899929999999998</c:v>
                </c:pt>
                <c:pt idx="6">
                  <c:v>18.665597999999999</c:v>
                </c:pt>
                <c:pt idx="7">
                  <c:v>20.923848000000003</c:v>
                </c:pt>
                <c:pt idx="8">
                  <c:v>28.420369999999998</c:v>
                </c:pt>
                <c:pt idx="9">
                  <c:v>60.883070999999994</c:v>
                </c:pt>
                <c:pt idx="10">
                  <c:v>83.245992000000001</c:v>
                </c:pt>
                <c:pt idx="11">
                  <c:v>97.376440000000002</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75"/>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Heat consumption by national economy sector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'8.12'!$A$27</c:f>
              <c:strCache>
                <c:ptCount val="1"/>
                <c:pt idx="0">
                  <c:v>Industry</c:v>
                </c:pt>
              </c:strCache>
            </c:strRef>
          </c:tx>
          <c:invertIfNegative val="0"/>
          <c:val>
            <c:numRef>
              <c:f>'8.12'!$B$27:$M$27</c:f>
              <c:numCache>
                <c:formatCode>#,##0.0</c:formatCode>
                <c:ptCount val="12"/>
                <c:pt idx="0">
                  <c:v>623.08040899999992</c:v>
                </c:pt>
                <c:pt idx="1">
                  <c:v>581.44308700000011</c:v>
                </c:pt>
                <c:pt idx="2">
                  <c:v>579.70070100000009</c:v>
                </c:pt>
                <c:pt idx="3">
                  <c:v>510.16650699999991</c:v>
                </c:pt>
                <c:pt idx="4">
                  <c:v>432.52217100000001</c:v>
                </c:pt>
                <c:pt idx="5">
                  <c:v>295.88840700000003</c:v>
                </c:pt>
                <c:pt idx="6">
                  <c:v>256.767449</c:v>
                </c:pt>
                <c:pt idx="7">
                  <c:v>289.09561399999996</c:v>
                </c:pt>
                <c:pt idx="8">
                  <c:v>370.67246799999998</c:v>
                </c:pt>
                <c:pt idx="9">
                  <c:v>454.077631</c:v>
                </c:pt>
                <c:pt idx="10">
                  <c:v>523.97309700000005</c:v>
                </c:pt>
                <c:pt idx="11">
                  <c:v>575.50031899999999</c:v>
                </c:pt>
              </c:numCache>
            </c:numRef>
          </c:val>
          <c:extLst>
            <c:ext xmlns:c16="http://schemas.microsoft.com/office/drawing/2014/chart" uri="{C3380CC4-5D6E-409C-BE32-E72D297353CC}">
              <c16:uniqueId val="{00000000-72DF-4AAF-B273-0CD73148B88E}"/>
            </c:ext>
          </c:extLst>
        </c:ser>
        <c:ser>
          <c:idx val="1"/>
          <c:order val="1"/>
          <c:tx>
            <c:strRef>
              <c:f>'8.12'!$A$28</c:f>
              <c:strCache>
                <c:ptCount val="1"/>
                <c:pt idx="0">
                  <c:v>Energy</c:v>
                </c:pt>
              </c:strCache>
            </c:strRef>
          </c:tx>
          <c:invertIfNegative val="0"/>
          <c:val>
            <c:numRef>
              <c:f>'8.12'!$B$28:$M$28</c:f>
              <c:numCache>
                <c:formatCode>#,##0.0</c:formatCode>
                <c:ptCount val="12"/>
                <c:pt idx="0">
                  <c:v>78.022126</c:v>
                </c:pt>
                <c:pt idx="1">
                  <c:v>68.779814999999999</c:v>
                </c:pt>
                <c:pt idx="2">
                  <c:v>66.162498999999997</c:v>
                </c:pt>
                <c:pt idx="3">
                  <c:v>68.920844000000002</c:v>
                </c:pt>
                <c:pt idx="4">
                  <c:v>44.143555999999997</c:v>
                </c:pt>
                <c:pt idx="5">
                  <c:v>31.516850999999999</c:v>
                </c:pt>
                <c:pt idx="6">
                  <c:v>18.307964999999999</c:v>
                </c:pt>
                <c:pt idx="7">
                  <c:v>13.024398</c:v>
                </c:pt>
                <c:pt idx="8">
                  <c:v>40.720388999999997</c:v>
                </c:pt>
                <c:pt idx="9">
                  <c:v>21.948683999999997</c:v>
                </c:pt>
                <c:pt idx="10">
                  <c:v>49.347336999999996</c:v>
                </c:pt>
                <c:pt idx="11">
                  <c:v>81.443680999999998</c:v>
                </c:pt>
              </c:numCache>
            </c:numRef>
          </c:val>
          <c:extLst>
            <c:ext xmlns:c16="http://schemas.microsoft.com/office/drawing/2014/chart" uri="{C3380CC4-5D6E-409C-BE32-E72D297353CC}">
              <c16:uniqueId val="{00000001-72DF-4AAF-B273-0CD73148B88E}"/>
            </c:ext>
          </c:extLst>
        </c:ser>
        <c:ser>
          <c:idx val="2"/>
          <c:order val="2"/>
          <c:tx>
            <c:strRef>
              <c:f>'8.12'!$A$29</c:f>
              <c:strCache>
                <c:ptCount val="1"/>
                <c:pt idx="0">
                  <c:v>Transport</c:v>
                </c:pt>
              </c:strCache>
            </c:strRef>
          </c:tx>
          <c:invertIfNegative val="0"/>
          <c:val>
            <c:numRef>
              <c:f>'8.12'!$B$29:$M$29</c:f>
              <c:numCache>
                <c:formatCode>#,##0.0</c:formatCode>
                <c:ptCount val="12"/>
                <c:pt idx="0">
                  <c:v>4.7622999999999989</c:v>
                </c:pt>
                <c:pt idx="1">
                  <c:v>4.5466999999999995</c:v>
                </c:pt>
                <c:pt idx="2">
                  <c:v>3.8889999999999998</c:v>
                </c:pt>
                <c:pt idx="3">
                  <c:v>2.5452999999999997</c:v>
                </c:pt>
                <c:pt idx="4">
                  <c:v>1.5899000000000001</c:v>
                </c:pt>
                <c:pt idx="5">
                  <c:v>0.22839999999999999</c:v>
                </c:pt>
                <c:pt idx="6">
                  <c:v>0.27268200000000004</c:v>
                </c:pt>
                <c:pt idx="7">
                  <c:v>0.24578799999999998</c:v>
                </c:pt>
                <c:pt idx="8">
                  <c:v>0.54345600000000005</c:v>
                </c:pt>
                <c:pt idx="9">
                  <c:v>1.9349799999999999</c:v>
                </c:pt>
                <c:pt idx="10">
                  <c:v>3.0109599999999999</c:v>
                </c:pt>
                <c:pt idx="11">
                  <c:v>3.7823200000000003</c:v>
                </c:pt>
              </c:numCache>
            </c:numRef>
          </c:val>
          <c:extLst>
            <c:ext xmlns:c16="http://schemas.microsoft.com/office/drawing/2014/chart" uri="{C3380CC4-5D6E-409C-BE32-E72D297353CC}">
              <c16:uniqueId val="{00000002-72DF-4AAF-B273-0CD73148B88E}"/>
            </c:ext>
          </c:extLst>
        </c:ser>
        <c:ser>
          <c:idx val="3"/>
          <c:order val="3"/>
          <c:tx>
            <c:strRef>
              <c:f>'8.12'!$A$30</c:f>
              <c:strCache>
                <c:ptCount val="1"/>
                <c:pt idx="0">
                  <c:v>Construction</c:v>
                </c:pt>
              </c:strCache>
            </c:strRef>
          </c:tx>
          <c:invertIfNegative val="0"/>
          <c:val>
            <c:numRef>
              <c:f>'8.12'!$B$30:$M$30</c:f>
              <c:numCache>
                <c:formatCode>#,##0.0</c:formatCode>
                <c:ptCount val="12"/>
                <c:pt idx="0">
                  <c:v>0.24809199999999998</c:v>
                </c:pt>
                <c:pt idx="1">
                  <c:v>0.20790999999999998</c:v>
                </c:pt>
                <c:pt idx="2">
                  <c:v>0.17818999999999999</c:v>
                </c:pt>
                <c:pt idx="3">
                  <c:v>0.12822999999999998</c:v>
                </c:pt>
                <c:pt idx="4">
                  <c:v>8.7180000000000007E-2</c:v>
                </c:pt>
                <c:pt idx="5">
                  <c:v>0.01</c:v>
                </c:pt>
                <c:pt idx="6">
                  <c:v>5.0000000000000001E-3</c:v>
                </c:pt>
                <c:pt idx="7">
                  <c:v>7.0000000000000001E-3</c:v>
                </c:pt>
                <c:pt idx="8">
                  <c:v>1.9E-2</c:v>
                </c:pt>
                <c:pt idx="9">
                  <c:v>0.12556999999999999</c:v>
                </c:pt>
                <c:pt idx="10">
                  <c:v>0.18421999999999999</c:v>
                </c:pt>
                <c:pt idx="11">
                  <c:v>0.22757999999999998</c:v>
                </c:pt>
              </c:numCache>
            </c:numRef>
          </c:val>
          <c:extLst>
            <c:ext xmlns:c16="http://schemas.microsoft.com/office/drawing/2014/chart" uri="{C3380CC4-5D6E-409C-BE32-E72D297353CC}">
              <c16:uniqueId val="{00000003-72DF-4AAF-B273-0CD73148B88E}"/>
            </c:ext>
          </c:extLst>
        </c:ser>
        <c:ser>
          <c:idx val="4"/>
          <c:order val="4"/>
          <c:tx>
            <c:strRef>
              <c:f>'8.12'!$A$31</c:f>
              <c:strCache>
                <c:ptCount val="1"/>
                <c:pt idx="0">
                  <c:v>Farming and forestry</c:v>
                </c:pt>
              </c:strCache>
            </c:strRef>
          </c:tx>
          <c:invertIfNegative val="0"/>
          <c:val>
            <c:numRef>
              <c:f>'8.12'!$B$31:$M$31</c:f>
              <c:numCache>
                <c:formatCode>#,##0.0</c:formatCode>
                <c:ptCount val="12"/>
                <c:pt idx="0">
                  <c:v>1.557966</c:v>
                </c:pt>
                <c:pt idx="1">
                  <c:v>1.3610009999999999</c:v>
                </c:pt>
                <c:pt idx="2">
                  <c:v>1.298699</c:v>
                </c:pt>
                <c:pt idx="3">
                  <c:v>1.302451</c:v>
                </c:pt>
                <c:pt idx="4">
                  <c:v>1.44997</c:v>
                </c:pt>
                <c:pt idx="5">
                  <c:v>1.0864769999999999</c:v>
                </c:pt>
                <c:pt idx="6">
                  <c:v>1.3768799999999999</c:v>
                </c:pt>
                <c:pt idx="7">
                  <c:v>1.5568869999999999</c:v>
                </c:pt>
                <c:pt idx="8">
                  <c:v>1.8029229999999998</c:v>
                </c:pt>
                <c:pt idx="9">
                  <c:v>2.501252</c:v>
                </c:pt>
                <c:pt idx="10">
                  <c:v>2.2986060000000004</c:v>
                </c:pt>
                <c:pt idx="11">
                  <c:v>2.172955</c:v>
                </c:pt>
              </c:numCache>
            </c:numRef>
          </c:val>
          <c:extLst>
            <c:ext xmlns:c16="http://schemas.microsoft.com/office/drawing/2014/chart" uri="{C3380CC4-5D6E-409C-BE32-E72D297353CC}">
              <c16:uniqueId val="{00000004-72DF-4AAF-B273-0CD73148B88E}"/>
            </c:ext>
          </c:extLst>
        </c:ser>
        <c:ser>
          <c:idx val="5"/>
          <c:order val="5"/>
          <c:tx>
            <c:strRef>
              <c:f>'8.12'!$A$32</c:f>
              <c:strCache>
                <c:ptCount val="1"/>
                <c:pt idx="0">
                  <c:v>Households</c:v>
                </c:pt>
              </c:strCache>
            </c:strRef>
          </c:tx>
          <c:spPr>
            <a:solidFill>
              <a:schemeClr val="accent6"/>
            </a:solidFill>
          </c:spPr>
          <c:invertIfNegative val="0"/>
          <c:val>
            <c:numRef>
              <c:f>'8.12'!$B$32:$M$32</c:f>
              <c:numCache>
                <c:formatCode>#,##0.0</c:formatCode>
                <c:ptCount val="12"/>
                <c:pt idx="0">
                  <c:v>422.99853599999989</c:v>
                </c:pt>
                <c:pt idx="1">
                  <c:v>372.94563299999993</c:v>
                </c:pt>
                <c:pt idx="2">
                  <c:v>333.22740900000002</c:v>
                </c:pt>
                <c:pt idx="3">
                  <c:v>258.75018399999999</c:v>
                </c:pt>
                <c:pt idx="4">
                  <c:v>176.05024300000002</c:v>
                </c:pt>
                <c:pt idx="5">
                  <c:v>71.433876999999981</c:v>
                </c:pt>
                <c:pt idx="6">
                  <c:v>64.916672999999975</c:v>
                </c:pt>
                <c:pt idx="7">
                  <c:v>67.538012000000023</c:v>
                </c:pt>
                <c:pt idx="8">
                  <c:v>98.968223999999992</c:v>
                </c:pt>
                <c:pt idx="9">
                  <c:v>219.081694</c:v>
                </c:pt>
                <c:pt idx="10">
                  <c:v>297.210894</c:v>
                </c:pt>
                <c:pt idx="11">
                  <c:v>382.17572499999994</c:v>
                </c:pt>
              </c:numCache>
            </c:numRef>
          </c:val>
          <c:extLst>
            <c:ext xmlns:c16="http://schemas.microsoft.com/office/drawing/2014/chart" uri="{C3380CC4-5D6E-409C-BE32-E72D297353CC}">
              <c16:uniqueId val="{00000005-72DF-4AAF-B273-0CD73148B88E}"/>
            </c:ext>
          </c:extLst>
        </c:ser>
        <c:ser>
          <c:idx val="6"/>
          <c:order val="6"/>
          <c:tx>
            <c:strRef>
              <c:f>'8.12'!$A$33</c:f>
              <c:strCache>
                <c:ptCount val="1"/>
                <c:pt idx="0">
                  <c:v>Retail, services, schools, health care</c:v>
                </c:pt>
              </c:strCache>
            </c:strRef>
          </c:tx>
          <c:spPr>
            <a:solidFill>
              <a:srgbClr val="F0948F"/>
            </a:solidFill>
          </c:spPr>
          <c:invertIfNegative val="0"/>
          <c:val>
            <c:numRef>
              <c:f>'8.12'!$B$33:$M$33</c:f>
              <c:numCache>
                <c:formatCode>#,##0.0</c:formatCode>
                <c:ptCount val="12"/>
                <c:pt idx="0">
                  <c:v>193.77248700000001</c:v>
                </c:pt>
                <c:pt idx="1">
                  <c:v>175.38465399999998</c:v>
                </c:pt>
                <c:pt idx="2">
                  <c:v>149.25726499999996</c:v>
                </c:pt>
                <c:pt idx="3">
                  <c:v>118.31467600000002</c:v>
                </c:pt>
                <c:pt idx="4">
                  <c:v>73.317113000000006</c:v>
                </c:pt>
                <c:pt idx="5">
                  <c:v>26.688898999999999</c:v>
                </c:pt>
                <c:pt idx="6">
                  <c:v>22.410650999999998</c:v>
                </c:pt>
                <c:pt idx="7">
                  <c:v>23.470541999999995</c:v>
                </c:pt>
                <c:pt idx="8">
                  <c:v>37.101192999999995</c:v>
                </c:pt>
                <c:pt idx="9">
                  <c:v>100.02483000000002</c:v>
                </c:pt>
                <c:pt idx="10">
                  <c:v>141.58932699999997</c:v>
                </c:pt>
                <c:pt idx="11">
                  <c:v>182.50022600000005</c:v>
                </c:pt>
              </c:numCache>
            </c:numRef>
          </c:val>
          <c:extLst>
            <c:ext xmlns:c16="http://schemas.microsoft.com/office/drawing/2014/chart" uri="{C3380CC4-5D6E-409C-BE32-E72D297353CC}">
              <c16:uniqueId val="{00000006-72DF-4AAF-B273-0CD73148B88E}"/>
            </c:ext>
          </c:extLst>
        </c:ser>
        <c:ser>
          <c:idx val="7"/>
          <c:order val="7"/>
          <c:tx>
            <c:strRef>
              <c:f>'8.12'!$A$34</c:f>
              <c:strCache>
                <c:ptCount val="1"/>
                <c:pt idx="0">
                  <c:v>Other</c:v>
                </c:pt>
              </c:strCache>
            </c:strRef>
          </c:tx>
          <c:spPr>
            <a:solidFill>
              <a:srgbClr val="F7C9C7"/>
            </a:solidFill>
          </c:spPr>
          <c:invertIfNegative val="0"/>
          <c:val>
            <c:numRef>
              <c:f>'8.12'!$B$34:$M$34</c:f>
              <c:numCache>
                <c:formatCode>#,##0.0</c:formatCode>
                <c:ptCount val="12"/>
                <c:pt idx="0">
                  <c:v>3.1849940000000001</c:v>
                </c:pt>
                <c:pt idx="1">
                  <c:v>2.914561</c:v>
                </c:pt>
                <c:pt idx="2">
                  <c:v>2.6831330000000002</c:v>
                </c:pt>
                <c:pt idx="3">
                  <c:v>2.3042129999999998</c:v>
                </c:pt>
                <c:pt idx="4">
                  <c:v>1.0326979999999999</c:v>
                </c:pt>
                <c:pt idx="5">
                  <c:v>0.224</c:v>
                </c:pt>
                <c:pt idx="6">
                  <c:v>0.22500000000000001</c:v>
                </c:pt>
                <c:pt idx="7">
                  <c:v>0.20899999999999999</c:v>
                </c:pt>
                <c:pt idx="8">
                  <c:v>0.52841899999999997</c:v>
                </c:pt>
                <c:pt idx="9">
                  <c:v>1.386943</c:v>
                </c:pt>
                <c:pt idx="10">
                  <c:v>2.1714709999999999</c:v>
                </c:pt>
                <c:pt idx="11">
                  <c:v>2.863658</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3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Share in CR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'8.12'!$M$39</c:f>
              <c:strCache>
                <c:ptCount val="1"/>
                <c:pt idx="0">
                  <c:v>Installed capacity</c:v>
                </c:pt>
              </c:strCache>
            </c:strRef>
          </c:tx>
          <c:invertIfNegative val="0"/>
          <c:val>
            <c:numRef>
              <c:f>'8.12'!$N$39</c:f>
              <c:numCache>
                <c:formatCode>0.0%</c:formatCode>
                <c:ptCount val="1"/>
                <c:pt idx="0">
                  <c:v>0.11167273978989455</c:v>
                </c:pt>
              </c:numCache>
            </c:numRef>
          </c:val>
          <c:extLst>
            <c:ext xmlns:c16="http://schemas.microsoft.com/office/drawing/2014/chart" uri="{C3380CC4-5D6E-409C-BE32-E72D297353CC}">
              <c16:uniqueId val="{00000000-4E36-46C0-A91E-7D3667508618}"/>
            </c:ext>
          </c:extLst>
        </c:ser>
        <c:ser>
          <c:idx val="1"/>
          <c:order val="1"/>
          <c:tx>
            <c:strRef>
              <c:f>'8.12'!$M$40</c:f>
              <c:strCache>
                <c:ptCount val="1"/>
                <c:pt idx="0">
                  <c:v>Gross heat production</c:v>
                </c:pt>
              </c:strCache>
            </c:strRef>
          </c:tx>
          <c:invertIfNegative val="0"/>
          <c:val>
            <c:numRef>
              <c:f>'8.12'!$N$40</c:f>
              <c:numCache>
                <c:formatCode>0.0%</c:formatCode>
                <c:ptCount val="1"/>
                <c:pt idx="0">
                  <c:v>0.17394230463581509</c:v>
                </c:pt>
              </c:numCache>
            </c:numRef>
          </c:val>
          <c:extLst>
            <c:ext xmlns:c16="http://schemas.microsoft.com/office/drawing/2014/chart" uri="{C3380CC4-5D6E-409C-BE32-E72D297353CC}">
              <c16:uniqueId val="{00000001-4E36-46C0-A91E-7D3667508618}"/>
            </c:ext>
          </c:extLst>
        </c:ser>
        <c:ser>
          <c:idx val="2"/>
          <c:order val="2"/>
          <c:tx>
            <c:strRef>
              <c:f>'8.12'!$M$41</c:f>
              <c:strCache>
                <c:ptCount val="1"/>
                <c:pt idx="0">
                  <c:v>Heat supply</c:v>
                </c:pt>
              </c:strCache>
            </c:strRef>
          </c:tx>
          <c:invertIfNegative val="0"/>
          <c:val>
            <c:numRef>
              <c:f>'8.12'!$N$41</c:f>
              <c:numCache>
                <c:formatCode>0.0%</c:formatCode>
                <c:ptCount val="1"/>
                <c:pt idx="0">
                  <c:v>0.22936874539855479</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valAx>
    </c:plotArea>
    <c:legend>
      <c:legendPos val="b"/>
      <c:layout>
        <c:manualLayout>
          <c:xMode val="edge"/>
          <c:yMode val="edge"/>
          <c:x val="1.5162396231415507E-3"/>
          <c:y val="0.75512807259673831"/>
          <c:w val="0.57712999264213305"/>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Heat supply by fuel </a:t>
            </a:r>
            <a:r>
              <a:rPr lang="en-US" sz="1000">
                <a:solidFill>
                  <a:srgbClr val="233060"/>
                </a:solidFill>
                <a:latin typeface="Arial" panose="020B0604020202020204" pitchFamily="34" charset="0"/>
                <a:cs typeface="Arial" panose="020B0604020202020204" pitchFamily="34" charset="0"/>
              </a:rPr>
              <a:t>[</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'8.12'!$A$9</c:f>
              <c:strCache>
                <c:ptCount val="1"/>
                <c:pt idx="0">
                  <c:v>Biomass</c:v>
                </c:pt>
              </c:strCache>
            </c:strRef>
          </c:tx>
          <c:spPr>
            <a:solidFill>
              <a:srgbClr val="23315F"/>
            </a:solidFill>
          </c:spPr>
          <c:invertIfNegative val="0"/>
          <c:val>
            <c:numRef>
              <c:f>'8.12'!$B$9:$M$9</c:f>
              <c:numCache>
                <c:formatCode>#,##0.0</c:formatCode>
                <c:ptCount val="12"/>
                <c:pt idx="0">
                  <c:v>190.66776000000002</c:v>
                </c:pt>
                <c:pt idx="1">
                  <c:v>171.01498700000002</c:v>
                </c:pt>
                <c:pt idx="2">
                  <c:v>169.40604700000003</c:v>
                </c:pt>
                <c:pt idx="3">
                  <c:v>132.42033900000001</c:v>
                </c:pt>
                <c:pt idx="4">
                  <c:v>94.456429</c:v>
                </c:pt>
                <c:pt idx="5">
                  <c:v>24.152176000000001</c:v>
                </c:pt>
                <c:pt idx="6">
                  <c:v>20.729595999999997</c:v>
                </c:pt>
                <c:pt idx="7">
                  <c:v>10.479740000000001</c:v>
                </c:pt>
                <c:pt idx="8">
                  <c:v>39.339071000000004</c:v>
                </c:pt>
                <c:pt idx="9">
                  <c:v>101.18076300000001</c:v>
                </c:pt>
                <c:pt idx="10">
                  <c:v>141.088099</c:v>
                </c:pt>
                <c:pt idx="11">
                  <c:v>144.82607099999998</c:v>
                </c:pt>
              </c:numCache>
            </c:numRef>
          </c:val>
          <c:extLst>
            <c:ext xmlns:c16="http://schemas.microsoft.com/office/drawing/2014/chart" uri="{C3380CC4-5D6E-409C-BE32-E72D297353CC}">
              <c16:uniqueId val="{00000000-2D92-4281-A4C1-DC17004EBD29}"/>
            </c:ext>
          </c:extLst>
        </c:ser>
        <c:ser>
          <c:idx val="1"/>
          <c:order val="1"/>
          <c:tx>
            <c:strRef>
              <c:f>'8.12'!$A$10</c:f>
              <c:strCache>
                <c:ptCount val="1"/>
                <c:pt idx="0">
                  <c:v>Biogas</c:v>
                </c:pt>
              </c:strCache>
            </c:strRef>
          </c:tx>
          <c:spPr>
            <a:solidFill>
              <a:srgbClr val="5A6588"/>
            </a:solidFill>
          </c:spPr>
          <c:invertIfNegative val="0"/>
          <c:val>
            <c:numRef>
              <c:f>'8.12'!$B$10:$M$10</c:f>
              <c:numCache>
                <c:formatCode>#,##0.0</c:formatCode>
                <c:ptCount val="12"/>
                <c:pt idx="0">
                  <c:v>4.4049339999999999</c:v>
                </c:pt>
                <c:pt idx="1">
                  <c:v>3.9270140000000002</c:v>
                </c:pt>
                <c:pt idx="2">
                  <c:v>3.8704420000000002</c:v>
                </c:pt>
                <c:pt idx="3">
                  <c:v>3.7016269999999998</c:v>
                </c:pt>
                <c:pt idx="4">
                  <c:v>3.3453750000000002</c:v>
                </c:pt>
                <c:pt idx="5">
                  <c:v>2.2456559999999999</c:v>
                </c:pt>
                <c:pt idx="6">
                  <c:v>2.469624</c:v>
                </c:pt>
                <c:pt idx="7">
                  <c:v>2.6861579999999994</c:v>
                </c:pt>
                <c:pt idx="8">
                  <c:v>3.1091330000000004</c:v>
                </c:pt>
                <c:pt idx="9">
                  <c:v>4.4398119999999999</c:v>
                </c:pt>
                <c:pt idx="10">
                  <c:v>4.7341119999999997</c:v>
                </c:pt>
                <c:pt idx="11">
                  <c:v>4.8090079999999995</c:v>
                </c:pt>
              </c:numCache>
            </c:numRef>
          </c:val>
          <c:extLst>
            <c:ext xmlns:c16="http://schemas.microsoft.com/office/drawing/2014/chart" uri="{C3380CC4-5D6E-409C-BE32-E72D297353CC}">
              <c16:uniqueId val="{00000001-2D92-4281-A4C1-DC17004EBD29}"/>
            </c:ext>
          </c:extLst>
        </c:ser>
        <c:ser>
          <c:idx val="2"/>
          <c:order val="2"/>
          <c:tx>
            <c:strRef>
              <c:f>'8.12'!$A$11</c:f>
              <c:strCache>
                <c:ptCount val="1"/>
                <c:pt idx="0">
                  <c:v>Hard coal</c:v>
                </c:pt>
              </c:strCache>
            </c:strRef>
          </c:tx>
          <c:spPr>
            <a:solidFill>
              <a:srgbClr val="9198B0"/>
            </a:solidFill>
          </c:spPr>
          <c:invertIfNegative val="0"/>
          <c:val>
            <c:numRef>
              <c:f>'8.12'!$B$11:$M$11</c:f>
              <c:numCache>
                <c:formatCode>#,##0.0</c:formatCode>
                <c:ptCount val="12"/>
                <c:pt idx="0">
                  <c:v>0</c:v>
                </c:pt>
                <c:pt idx="1">
                  <c:v>0</c:v>
                </c:pt>
                <c:pt idx="2">
                  <c:v>0</c:v>
                </c:pt>
                <c:pt idx="3">
                  <c:v>2.1000000000000001E-2</c:v>
                </c:pt>
                <c:pt idx="4">
                  <c:v>0</c:v>
                </c:pt>
                <c:pt idx="5">
                  <c:v>0</c:v>
                </c:pt>
                <c:pt idx="6">
                  <c:v>0</c:v>
                </c:pt>
                <c:pt idx="7">
                  <c:v>0</c:v>
                </c:pt>
                <c:pt idx="8">
                  <c:v>0</c:v>
                </c:pt>
                <c:pt idx="9">
                  <c:v>4.5999999999999999E-2</c:v>
                </c:pt>
                <c:pt idx="10">
                  <c:v>5.5E-2</c:v>
                </c:pt>
                <c:pt idx="11">
                  <c:v>3.4000000000000002E-2</c:v>
                </c:pt>
              </c:numCache>
            </c:numRef>
          </c:val>
          <c:extLst>
            <c:ext xmlns:c16="http://schemas.microsoft.com/office/drawing/2014/chart" uri="{C3380CC4-5D6E-409C-BE32-E72D297353CC}">
              <c16:uniqueId val="{00000002-2D92-4281-A4C1-DC17004EBD29}"/>
            </c:ext>
          </c:extLst>
        </c:ser>
        <c:ser>
          <c:idx val="3"/>
          <c:order val="3"/>
          <c:tx>
            <c:strRef>
              <c:f>'8.12'!$A$12</c:f>
              <c:strCache>
                <c:ptCount val="1"/>
                <c:pt idx="0">
                  <c:v>Electrical energy</c:v>
                </c:pt>
              </c:strCache>
            </c:strRef>
          </c:tx>
          <c:spPr>
            <a:solidFill>
              <a:srgbClr val="C8CBD7"/>
            </a:solidFill>
          </c:spPr>
          <c:invertIfNegative val="0"/>
          <c:val>
            <c:numRef>
              <c:f>'8.12'!$B$12:$M$12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D92-4281-A4C1-DC17004EBD29}"/>
            </c:ext>
          </c:extLst>
        </c:ser>
        <c:ser>
          <c:idx val="4"/>
          <c:order val="4"/>
          <c:tx>
            <c:strRef>
              <c:f>'8.12'!$A$13</c:f>
              <c:strCache>
                <c:ptCount val="1"/>
                <c:pt idx="0">
                  <c:v>Ambient energy (heat pump)</c:v>
                </c:pt>
              </c:strCache>
            </c:strRef>
          </c:tx>
          <c:spPr>
            <a:solidFill>
              <a:srgbClr val="E02C1F"/>
            </a:solidFill>
          </c:spPr>
          <c:invertIfNegative val="0"/>
          <c:val>
            <c:numRef>
              <c:f>'8.12'!$B$13:$M$13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2-4281-A4C1-DC17004EBD29}"/>
            </c:ext>
          </c:extLst>
        </c:ser>
        <c:ser>
          <c:idx val="5"/>
          <c:order val="5"/>
          <c:tx>
            <c:strRef>
              <c:f>'8.12'!$A$14</c:f>
              <c:strCache>
                <c:ptCount val="1"/>
                <c:pt idx="0">
                  <c:v>Solar energy (solar panel)</c:v>
                </c:pt>
              </c:strCache>
            </c:strRef>
          </c:tx>
          <c:spPr>
            <a:solidFill>
              <a:srgbClr val="E86158"/>
            </a:solidFill>
          </c:spPr>
          <c:invertIfNegative val="0"/>
          <c:val>
            <c:numRef>
              <c:f>'8.12'!$B$14:$M$14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D92-4281-A4C1-DC17004EBD29}"/>
            </c:ext>
          </c:extLst>
        </c:ser>
        <c:ser>
          <c:idx val="6"/>
          <c:order val="6"/>
          <c:tx>
            <c:strRef>
              <c:f>'8.12'!$A$15</c:f>
              <c:strCache>
                <c:ptCount val="1"/>
                <c:pt idx="0">
                  <c:v>Brown coal</c:v>
                </c:pt>
              </c:strCache>
            </c:strRef>
          </c:tx>
          <c:spPr>
            <a:solidFill>
              <a:srgbClr val="F0948F"/>
            </a:solidFill>
          </c:spPr>
          <c:invertIfNegative val="0"/>
          <c:val>
            <c:numRef>
              <c:f>'8.12'!$B$15:$M$15</c:f>
              <c:numCache>
                <c:formatCode>#,##0.0</c:formatCode>
                <c:ptCount val="12"/>
                <c:pt idx="0">
                  <c:v>1991.2616090000001</c:v>
                </c:pt>
                <c:pt idx="1">
                  <c:v>1760.186318</c:v>
                </c:pt>
                <c:pt idx="2">
                  <c:v>1667.2281269999999</c:v>
                </c:pt>
                <c:pt idx="3">
                  <c:v>1278.102157</c:v>
                </c:pt>
                <c:pt idx="4">
                  <c:v>843.11029000000008</c:v>
                </c:pt>
                <c:pt idx="5">
                  <c:v>332.47868800000003</c:v>
                </c:pt>
                <c:pt idx="6">
                  <c:v>184.167</c:v>
                </c:pt>
                <c:pt idx="7">
                  <c:v>274.00327799999997</c:v>
                </c:pt>
                <c:pt idx="8">
                  <c:v>453.40947700000004</c:v>
                </c:pt>
                <c:pt idx="9">
                  <c:v>1015.0190359999999</c:v>
                </c:pt>
                <c:pt idx="10">
                  <c:v>1473.4882389999998</c:v>
                </c:pt>
                <c:pt idx="11">
                  <c:v>1882.2828200000001</c:v>
                </c:pt>
              </c:numCache>
            </c:numRef>
          </c:val>
          <c:extLst>
            <c:ext xmlns:c16="http://schemas.microsoft.com/office/drawing/2014/chart" uri="{C3380CC4-5D6E-409C-BE32-E72D297353CC}">
              <c16:uniqueId val="{00000006-2D92-4281-A4C1-DC17004EBD29}"/>
            </c:ext>
          </c:extLst>
        </c:ser>
        <c:ser>
          <c:idx val="7"/>
          <c:order val="7"/>
          <c:tx>
            <c:strRef>
              <c:f>'8.12'!$A$16</c:f>
              <c:strCache>
                <c:ptCount val="1"/>
                <c:pt idx="0">
                  <c:v>Nuclear fuel</c:v>
                </c:pt>
              </c:strCache>
            </c:strRef>
          </c:tx>
          <c:spPr>
            <a:solidFill>
              <a:srgbClr val="F7C9C7"/>
            </a:solidFill>
          </c:spPr>
          <c:invertIfNegative val="0"/>
          <c:val>
            <c:numRef>
              <c:f>'8.12'!$B$16:$M$16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D92-4281-A4C1-DC17004EBD29}"/>
            </c:ext>
          </c:extLst>
        </c:ser>
        <c:ser>
          <c:idx val="8"/>
          <c:order val="8"/>
          <c:tx>
            <c:strRef>
              <c:f>'8.12'!$A$17</c:f>
              <c:strCache>
                <c:ptCount val="1"/>
                <c:pt idx="0">
                  <c:v>Coke</c:v>
                </c:pt>
              </c:strCache>
            </c:strRef>
          </c:tx>
          <c:spPr>
            <a:solidFill>
              <a:srgbClr val="262626"/>
            </a:solidFill>
          </c:spPr>
          <c:invertIfNegative val="0"/>
          <c:val>
            <c:numRef>
              <c:f>'8.12'!$B$17:$M$17</c:f>
              <c:numCache>
                <c:formatCode>#,##0.0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D92-4281-A4C1-DC17004EBD29}"/>
            </c:ext>
          </c:extLst>
        </c:ser>
        <c:ser>
          <c:idx val="9"/>
          <c:order val="9"/>
          <c:tx>
            <c:strRef>
              <c:f>'8.12'!$A$18</c:f>
              <c:strCache>
                <c:ptCount val="1"/>
                <c:pt idx="0">
                  <c:v>Waste heat</c:v>
                </c:pt>
              </c:strCache>
            </c:strRef>
          </c:tx>
          <c:spPr>
            <a:solidFill>
              <a:srgbClr val="646363"/>
            </a:solidFill>
          </c:spPr>
          <c:invertIfNegative val="0"/>
          <c:val>
            <c:numRef>
              <c:f>'8.12'!$B$18:$M$18</c:f>
              <c:numCache>
                <c:formatCode>#,##0.0</c:formatCode>
                <c:ptCount val="12"/>
                <c:pt idx="0">
                  <c:v>6.3782510000000006</c:v>
                </c:pt>
                <c:pt idx="1">
                  <c:v>6.2091000000000003</c:v>
                </c:pt>
                <c:pt idx="2">
                  <c:v>4.414345</c:v>
                </c:pt>
                <c:pt idx="3">
                  <c:v>9.6908609999999999</c:v>
                </c:pt>
                <c:pt idx="4">
                  <c:v>13.448669000000001</c:v>
                </c:pt>
                <c:pt idx="5">
                  <c:v>9.9417919999999995</c:v>
                </c:pt>
                <c:pt idx="6">
                  <c:v>7.3761139999999994</c:v>
                </c:pt>
                <c:pt idx="7">
                  <c:v>12.413182000000001</c:v>
                </c:pt>
                <c:pt idx="8">
                  <c:v>10.957462</c:v>
                </c:pt>
                <c:pt idx="9">
                  <c:v>9.2027919999999988</c:v>
                </c:pt>
                <c:pt idx="10">
                  <c:v>2.571707</c:v>
                </c:pt>
                <c:pt idx="11">
                  <c:v>5.5372190000000003</c:v>
                </c:pt>
              </c:numCache>
            </c:numRef>
          </c:val>
          <c:extLst>
            <c:ext xmlns:c16="http://schemas.microsoft.com/office/drawing/2014/chart" uri="{C3380CC4-5D6E-409C-BE32-E72D297353CC}">
              <c16:uniqueId val="{00000009-2D92-4281-A4C1-DC17004EBD29}"/>
            </c:ext>
          </c:extLst>
        </c:ser>
        <c:ser>
          <c:idx val="10"/>
          <c:order val="10"/>
          <c:tx>
            <c:strRef>
              <c:f>'8.12'!$A$19</c:f>
              <c:strCache>
                <c:ptCount val="1"/>
                <c:pt idx="0">
                  <c:v>Other liquid fuels</c:v>
                </c:pt>
              </c:strCache>
            </c:strRef>
          </c:tx>
          <c:spPr>
            <a:solidFill>
              <a:srgbClr val="9D9D9C"/>
            </a:solidFill>
          </c:spPr>
          <c:invertIfNegative val="0"/>
          <c:val>
            <c:numRef>
              <c:f>'8.12'!$B$19:$M$19</c:f>
              <c:numCache>
                <c:formatCode>#,##0.0</c:formatCode>
                <c:ptCount val="12"/>
                <c:pt idx="0">
                  <c:v>3.0067910000000002</c:v>
                </c:pt>
                <c:pt idx="1">
                  <c:v>3.8720479999999999</c:v>
                </c:pt>
                <c:pt idx="2">
                  <c:v>1.791871</c:v>
                </c:pt>
                <c:pt idx="3">
                  <c:v>2.2651080000000001</c:v>
                </c:pt>
                <c:pt idx="4">
                  <c:v>1.2277930000000001</c:v>
                </c:pt>
                <c:pt idx="5">
                  <c:v>0.6732229999999999</c:v>
                </c:pt>
                <c:pt idx="6">
                  <c:v>0</c:v>
                </c:pt>
                <c:pt idx="7">
                  <c:v>0.56177300000000008</c:v>
                </c:pt>
                <c:pt idx="8">
                  <c:v>1.5045630000000001</c:v>
                </c:pt>
                <c:pt idx="9">
                  <c:v>1.5437069999999999</c:v>
                </c:pt>
                <c:pt idx="10">
                  <c:v>2.5627560000000003</c:v>
                </c:pt>
                <c:pt idx="11">
                  <c:v>2.5616560000000002</c:v>
                </c:pt>
              </c:numCache>
            </c:numRef>
          </c:val>
          <c:extLst>
            <c:ext xmlns:c16="http://schemas.microsoft.com/office/drawing/2014/chart" uri="{C3380CC4-5D6E-409C-BE32-E72D297353CC}">
              <c16:uniqueId val="{0000000A-2D92-4281-A4C1-DC17004EBD29}"/>
            </c:ext>
          </c:extLst>
        </c:ser>
        <c:ser>
          <c:idx val="11"/>
          <c:order val="11"/>
          <c:tx>
            <c:strRef>
              <c:f>'8.12'!$A$20</c:f>
              <c:strCache>
                <c:ptCount val="1"/>
                <c:pt idx="0">
                  <c:v>Other solid fuels</c:v>
                </c:pt>
              </c:strCache>
            </c:strRef>
          </c:tx>
          <c:spPr>
            <a:solidFill>
              <a:srgbClr val="D0D0D0"/>
            </a:solidFill>
          </c:spPr>
          <c:invertIfNegative val="0"/>
          <c:val>
            <c:numRef>
              <c:f>'8.12'!$B$20:$M$20</c:f>
              <c:numCache>
                <c:formatCode>#,##0.0</c:formatCode>
                <c:ptCount val="12"/>
                <c:pt idx="0">
                  <c:v>5.9641999999999999</c:v>
                </c:pt>
                <c:pt idx="1">
                  <c:v>7.0703999999999994</c:v>
                </c:pt>
                <c:pt idx="2">
                  <c:v>7.5907999999999998</c:v>
                </c:pt>
                <c:pt idx="3">
                  <c:v>7.0932030791366998</c:v>
                </c:pt>
                <c:pt idx="4">
                  <c:v>6.6041822399292434</c:v>
                </c:pt>
                <c:pt idx="5">
                  <c:v>7.5860168988516419</c:v>
                </c:pt>
                <c:pt idx="6">
                  <c:v>5.0530339347979094</c:v>
                </c:pt>
                <c:pt idx="7">
                  <c:v>7.6158528954313507</c:v>
                </c:pt>
                <c:pt idx="8">
                  <c:v>0.10018441393006761</c:v>
                </c:pt>
                <c:pt idx="9">
                  <c:v>5.6652552015141993</c:v>
                </c:pt>
                <c:pt idx="10">
                  <c:v>6.5465436790746514</c:v>
                </c:pt>
                <c:pt idx="11">
                  <c:v>6.7817335294894621</c:v>
                </c:pt>
              </c:numCache>
            </c:numRef>
          </c:val>
          <c:extLst>
            <c:ext xmlns:c16="http://schemas.microsoft.com/office/drawing/2014/chart" uri="{C3380CC4-5D6E-409C-BE32-E72D297353CC}">
              <c16:uniqueId val="{0000000B-2D92-4281-A4C1-DC17004EBD29}"/>
            </c:ext>
          </c:extLst>
        </c:ser>
        <c:ser>
          <c:idx val="12"/>
          <c:order val="12"/>
          <c:tx>
            <c:strRef>
              <c:f>'8.12'!$A$21</c:f>
              <c:strCache>
                <c:ptCount val="1"/>
                <c:pt idx="0">
                  <c:v>Other gases</c:v>
                </c:pt>
              </c:strCache>
            </c:strRef>
          </c:tx>
          <c:spPr>
            <a:pattFill prst="ltUpDiag">
              <a:fgClr>
                <a:srgbClr val="23315F"/>
              </a:fgClr>
              <a:bgClr>
                <a:sysClr val="window" lastClr="FFFFFF"/>
              </a:bgClr>
            </a:pattFill>
          </c:spPr>
          <c:invertIfNegative val="0"/>
          <c:val>
            <c:numRef>
              <c:f>'8.12'!$B$21:$M$21</c:f>
              <c:numCache>
                <c:formatCode>#,##0.0</c:formatCode>
                <c:ptCount val="12"/>
                <c:pt idx="0">
                  <c:v>67.003965000000008</c:v>
                </c:pt>
                <c:pt idx="1">
                  <c:v>45.333966000000004</c:v>
                </c:pt>
                <c:pt idx="2">
                  <c:v>60.856838999999994</c:v>
                </c:pt>
                <c:pt idx="3">
                  <c:v>52.281682999999994</c:v>
                </c:pt>
                <c:pt idx="4">
                  <c:v>79.173197999999999</c:v>
                </c:pt>
                <c:pt idx="5">
                  <c:v>67.40986700000002</c:v>
                </c:pt>
                <c:pt idx="6">
                  <c:v>63.044066000000001</c:v>
                </c:pt>
                <c:pt idx="7">
                  <c:v>66.551577000000009</c:v>
                </c:pt>
                <c:pt idx="8">
                  <c:v>66.302648999999988</c:v>
                </c:pt>
                <c:pt idx="9">
                  <c:v>83.274535</c:v>
                </c:pt>
                <c:pt idx="10">
                  <c:v>82.368111999999996</c:v>
                </c:pt>
                <c:pt idx="11">
                  <c:v>80.799689000000015</c:v>
                </c:pt>
              </c:numCache>
            </c:numRef>
          </c:val>
          <c:extLst>
            <c:ext xmlns:c16="http://schemas.microsoft.com/office/drawing/2014/chart" uri="{C3380CC4-5D6E-409C-BE32-E72D297353CC}">
              <c16:uniqueId val="{0000000C-2D92-4281-A4C1-DC17004EBD29}"/>
            </c:ext>
          </c:extLst>
        </c:ser>
        <c:ser>
          <c:idx val="13"/>
          <c:order val="13"/>
          <c:tx>
            <c:strRef>
              <c:f>'8.12'!$A$22</c:f>
              <c:strCache>
                <c:ptCount val="1"/>
                <c:pt idx="0">
                  <c:v>Other</c:v>
                </c:pt>
              </c:strCache>
            </c:strRef>
          </c:tx>
          <c:spPr>
            <a:pattFill prst="ltUpDiag">
              <a:fgClr>
                <a:srgbClr val="E02C1F"/>
              </a:fgClr>
              <a:bgClr>
                <a:sysClr val="window" lastClr="FFFFFF"/>
              </a:bgClr>
            </a:pattFill>
          </c:spPr>
          <c:invertIfNegative val="0"/>
          <c:val>
            <c:numRef>
              <c:f>'8.12'!$B$22:$M$22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2D92-4281-A4C1-DC17004EBD29}"/>
            </c:ext>
          </c:extLst>
        </c:ser>
        <c:ser>
          <c:idx val="14"/>
          <c:order val="14"/>
          <c:tx>
            <c:strRef>
              <c:f>'8.12'!$A$23</c:f>
              <c:strCache>
                <c:ptCount val="1"/>
                <c:pt idx="0">
                  <c:v>Fuel oils</c:v>
                </c:pt>
              </c:strCache>
            </c:strRef>
          </c:tx>
          <c:spPr>
            <a:pattFill prst="ltUpDiag">
              <a:fgClr>
                <a:srgbClr val="5A6588"/>
              </a:fgClr>
              <a:bgClr>
                <a:sysClr val="window" lastClr="FFFFFF"/>
              </a:bgClr>
            </a:pattFill>
          </c:spPr>
          <c:invertIfNegative val="0"/>
          <c:val>
            <c:numRef>
              <c:f>'8.12'!$B$23:$M$23</c:f>
              <c:numCache>
                <c:formatCode>#,##0.0</c:formatCode>
                <c:ptCount val="12"/>
                <c:pt idx="0">
                  <c:v>1.1872630000000002</c:v>
                </c:pt>
                <c:pt idx="1">
                  <c:v>8.7758219999999998</c:v>
                </c:pt>
                <c:pt idx="2">
                  <c:v>1.8990989999999999</c:v>
                </c:pt>
                <c:pt idx="3">
                  <c:v>0.31289999999999996</c:v>
                </c:pt>
                <c:pt idx="4">
                  <c:v>0.21921000000000002</c:v>
                </c:pt>
                <c:pt idx="5">
                  <c:v>3.1199999999999999E-2</c:v>
                </c:pt>
                <c:pt idx="6">
                  <c:v>2.6524200000000002</c:v>
                </c:pt>
                <c:pt idx="7">
                  <c:v>0.53949999999999998</c:v>
                </c:pt>
                <c:pt idx="8">
                  <c:v>0.25610000000000005</c:v>
                </c:pt>
                <c:pt idx="9">
                  <c:v>0.34870000000000001</c:v>
                </c:pt>
                <c:pt idx="10">
                  <c:v>0.48102100000000003</c:v>
                </c:pt>
                <c:pt idx="11">
                  <c:v>0.90989999999999993</c:v>
                </c:pt>
              </c:numCache>
            </c:numRef>
          </c:val>
          <c:extLst>
            <c:ext xmlns:c16="http://schemas.microsoft.com/office/drawing/2014/chart" uri="{C3380CC4-5D6E-409C-BE32-E72D297353CC}">
              <c16:uniqueId val="{0000000E-2D92-4281-A4C1-DC17004EBD29}"/>
            </c:ext>
          </c:extLst>
        </c:ser>
        <c:ser>
          <c:idx val="15"/>
          <c:order val="15"/>
          <c:tx>
            <c:strRef>
              <c:f>'8.12'!$A$24</c:f>
              <c:strCache>
                <c:ptCount val="1"/>
                <c:pt idx="0">
                  <c:v>Natural gas</c:v>
                </c:pt>
              </c:strCache>
            </c:strRef>
          </c:tx>
          <c:spPr>
            <a:pattFill prst="ltUpDiag">
              <a:fgClr>
                <a:srgbClr val="E86158"/>
              </a:fgClr>
              <a:bgClr>
                <a:sysClr val="window" lastClr="FFFFFF"/>
              </a:bgClr>
            </a:pattFill>
          </c:spPr>
          <c:invertIfNegative val="0"/>
          <c:val>
            <c:numRef>
              <c:f>'8.12'!$B$24:$M$24</c:f>
              <c:numCache>
                <c:formatCode>#,##0.0</c:formatCode>
                <c:ptCount val="12"/>
                <c:pt idx="0">
                  <c:v>658.8438299999998</c:v>
                </c:pt>
                <c:pt idx="1">
                  <c:v>586.75701900000001</c:v>
                </c:pt>
                <c:pt idx="2">
                  <c:v>565.65422299999977</c:v>
                </c:pt>
                <c:pt idx="3">
                  <c:v>531.69285392086329</c:v>
                </c:pt>
                <c:pt idx="4">
                  <c:v>422.31989776007066</c:v>
                </c:pt>
                <c:pt idx="5">
                  <c:v>327.46128510114829</c:v>
                </c:pt>
                <c:pt idx="6">
                  <c:v>287.77820906520213</c:v>
                </c:pt>
                <c:pt idx="7">
                  <c:v>332.03390610456859</c:v>
                </c:pt>
                <c:pt idx="8">
                  <c:v>414.06373358606999</c:v>
                </c:pt>
                <c:pt idx="9">
                  <c:v>467.3163097984858</c:v>
                </c:pt>
                <c:pt idx="10">
                  <c:v>526.3582133209253</c:v>
                </c:pt>
                <c:pt idx="11">
                  <c:v>616.24691447051032</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75"/>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max val="3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Heat consumption by national economy sector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Industry</c:v>
                </c:pt>
              </c:strCache>
            </c:strRef>
          </c:tx>
          <c:invertIfNegative val="0"/>
          <c:val>
            <c:numRef>
              <c:f>'8.13'!$B$27:$M$27</c:f>
              <c:numCache>
                <c:formatCode>#,##0.0</c:formatCode>
                <c:ptCount val="12"/>
                <c:pt idx="0">
                  <c:v>414.80273700000004</c:v>
                </c:pt>
                <c:pt idx="1">
                  <c:v>403.63100200000008</c:v>
                </c:pt>
                <c:pt idx="2">
                  <c:v>423.87563399999993</c:v>
                </c:pt>
                <c:pt idx="3">
                  <c:v>347.39986900000008</c:v>
                </c:pt>
                <c:pt idx="4">
                  <c:v>340.73365900000005</c:v>
                </c:pt>
                <c:pt idx="5">
                  <c:v>277.53229100000004</c:v>
                </c:pt>
                <c:pt idx="6">
                  <c:v>222.39521999999997</c:v>
                </c:pt>
                <c:pt idx="7">
                  <c:v>251.03162399999997</c:v>
                </c:pt>
                <c:pt idx="8">
                  <c:v>267.73264900000004</c:v>
                </c:pt>
                <c:pt idx="9">
                  <c:v>277.84260299999994</c:v>
                </c:pt>
                <c:pt idx="10">
                  <c:v>346.37237699999991</c:v>
                </c:pt>
                <c:pt idx="11">
                  <c:v>368.439547</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Energy</c:v>
                </c:pt>
              </c:strCache>
            </c:strRef>
          </c:tx>
          <c:invertIfNegative val="0"/>
          <c:val>
            <c:numRef>
              <c:f>'8.13'!$B$28:$M$28</c:f>
              <c:numCache>
                <c:formatCode>#,##0.0</c:formatCode>
                <c:ptCount val="12"/>
                <c:pt idx="0">
                  <c:v>84.82173499999999</c:v>
                </c:pt>
                <c:pt idx="1">
                  <c:v>78.882137999999998</c:v>
                </c:pt>
                <c:pt idx="2">
                  <c:v>80.420197000000002</c:v>
                </c:pt>
                <c:pt idx="3">
                  <c:v>58.589394999999996</c:v>
                </c:pt>
                <c:pt idx="4">
                  <c:v>41.215980000000002</c:v>
                </c:pt>
                <c:pt idx="5">
                  <c:v>20.590616000000001</c:v>
                </c:pt>
                <c:pt idx="6">
                  <c:v>16.125675999999999</c:v>
                </c:pt>
                <c:pt idx="7">
                  <c:v>18.016516000000003</c:v>
                </c:pt>
                <c:pt idx="8">
                  <c:v>27.527009</c:v>
                </c:pt>
                <c:pt idx="9">
                  <c:v>55.765901999999997</c:v>
                </c:pt>
                <c:pt idx="10">
                  <c:v>69.576927999999995</c:v>
                </c:pt>
                <c:pt idx="11">
                  <c:v>80.34639</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Transport</c:v>
                </c:pt>
              </c:strCache>
            </c:strRef>
          </c:tx>
          <c:invertIfNegative val="0"/>
          <c:val>
            <c:numRef>
              <c:f>'8.13'!$B$29:$M$29</c:f>
              <c:numCache>
                <c:formatCode>#,##0.0</c:formatCode>
                <c:ptCount val="12"/>
                <c:pt idx="0">
                  <c:v>25.49099</c:v>
                </c:pt>
                <c:pt idx="1">
                  <c:v>25.596</c:v>
                </c:pt>
                <c:pt idx="2">
                  <c:v>21.237860000000001</c:v>
                </c:pt>
                <c:pt idx="3">
                  <c:v>15.556289999999999</c:v>
                </c:pt>
                <c:pt idx="4">
                  <c:v>7.3127699999999995</c:v>
                </c:pt>
                <c:pt idx="5">
                  <c:v>2.0440500000000004</c:v>
                </c:pt>
                <c:pt idx="6">
                  <c:v>1.42578</c:v>
                </c:pt>
                <c:pt idx="7">
                  <c:v>1.38985</c:v>
                </c:pt>
                <c:pt idx="8">
                  <c:v>2.2474000000000003</c:v>
                </c:pt>
                <c:pt idx="9">
                  <c:v>12.964969999999999</c:v>
                </c:pt>
                <c:pt idx="10">
                  <c:v>19.12921</c:v>
                </c:pt>
                <c:pt idx="11">
                  <c:v>23.433310000000002</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Construction</c:v>
                </c:pt>
              </c:strCache>
            </c:strRef>
          </c:tx>
          <c:invertIfNegative val="0"/>
          <c:val>
            <c:numRef>
              <c:f>'8.13'!$B$30:$M$30</c:f>
              <c:numCache>
                <c:formatCode>#,##0.0</c:formatCode>
                <c:ptCount val="12"/>
                <c:pt idx="0">
                  <c:v>1.683797</c:v>
                </c:pt>
                <c:pt idx="1">
                  <c:v>1.8339670000000001</c:v>
                </c:pt>
                <c:pt idx="2">
                  <c:v>1.5752870000000001</c:v>
                </c:pt>
                <c:pt idx="3">
                  <c:v>1.2661579999999999</c:v>
                </c:pt>
                <c:pt idx="4">
                  <c:v>0.70808199999999999</c:v>
                </c:pt>
                <c:pt idx="5">
                  <c:v>3.0890999999999998E-2</c:v>
                </c:pt>
                <c:pt idx="6">
                  <c:v>1.0279E-2</c:v>
                </c:pt>
                <c:pt idx="7">
                  <c:v>1.3479E-2</c:v>
                </c:pt>
                <c:pt idx="8">
                  <c:v>0.21526300000000001</c:v>
                </c:pt>
                <c:pt idx="9">
                  <c:v>0.6055839999999999</c:v>
                </c:pt>
                <c:pt idx="10">
                  <c:v>1.1904680000000001</c:v>
                </c:pt>
                <c:pt idx="11">
                  <c:v>1.6254849999999998</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Farming and forestry</c:v>
                </c:pt>
              </c:strCache>
            </c:strRef>
          </c:tx>
          <c:invertIfNegative val="0"/>
          <c:val>
            <c:numRef>
              <c:f>'8.13'!$B$31:$M$31</c:f>
              <c:numCache>
                <c:formatCode>#,##0.0</c:formatCode>
                <c:ptCount val="12"/>
                <c:pt idx="0">
                  <c:v>14.655119999999998</c:v>
                </c:pt>
                <c:pt idx="1">
                  <c:v>16.546520000000001</c:v>
                </c:pt>
                <c:pt idx="2">
                  <c:v>16.4771</c:v>
                </c:pt>
                <c:pt idx="3">
                  <c:v>13.46471</c:v>
                </c:pt>
                <c:pt idx="4">
                  <c:v>6.2312199999999995</c:v>
                </c:pt>
                <c:pt idx="5">
                  <c:v>1.9576600000000002</c:v>
                </c:pt>
                <c:pt idx="6">
                  <c:v>1.6202200000000002</c:v>
                </c:pt>
                <c:pt idx="7">
                  <c:v>2.56419</c:v>
                </c:pt>
                <c:pt idx="8">
                  <c:v>3.8855099999999996</c:v>
                </c:pt>
                <c:pt idx="9">
                  <c:v>10.571920000000002</c:v>
                </c:pt>
                <c:pt idx="10">
                  <c:v>14.315880000000002</c:v>
                </c:pt>
                <c:pt idx="11">
                  <c:v>11.931789999999999</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Households</c:v>
                </c:pt>
              </c:strCache>
            </c:strRef>
          </c:tx>
          <c:spPr>
            <a:solidFill>
              <a:schemeClr val="accent6"/>
            </a:solidFill>
          </c:spPr>
          <c:invertIfNegative val="0"/>
          <c:val>
            <c:numRef>
              <c:f>'8.13'!$B$32:$M$32</c:f>
              <c:numCache>
                <c:formatCode>#,##0.0</c:formatCode>
                <c:ptCount val="12"/>
                <c:pt idx="0">
                  <c:v>634.6196930000001</c:v>
                </c:pt>
                <c:pt idx="1">
                  <c:v>597.75575800000001</c:v>
                </c:pt>
                <c:pt idx="2">
                  <c:v>516.58181300000001</c:v>
                </c:pt>
                <c:pt idx="3">
                  <c:v>402.18658000000005</c:v>
                </c:pt>
                <c:pt idx="4">
                  <c:v>276.51333299999999</c:v>
                </c:pt>
                <c:pt idx="5">
                  <c:v>107.78236700000001</c:v>
                </c:pt>
                <c:pt idx="6">
                  <c:v>101.53566800000002</c:v>
                </c:pt>
                <c:pt idx="7">
                  <c:v>107.63200500000001</c:v>
                </c:pt>
                <c:pt idx="8">
                  <c:v>153.51155600000001</c:v>
                </c:pt>
                <c:pt idx="9">
                  <c:v>346.05427500000002</c:v>
                </c:pt>
                <c:pt idx="10">
                  <c:v>471.01222100000001</c:v>
                </c:pt>
                <c:pt idx="11">
                  <c:v>589.51109099999996</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Retail, services, schools, health care</c:v>
                </c:pt>
              </c:strCache>
            </c:strRef>
          </c:tx>
          <c:spPr>
            <a:solidFill>
              <a:srgbClr val="F0948F"/>
            </a:solidFill>
          </c:spPr>
          <c:invertIfNegative val="0"/>
          <c:val>
            <c:numRef>
              <c:f>'8.13'!$B$33:$M$33</c:f>
              <c:numCache>
                <c:formatCode>#,##0.0</c:formatCode>
                <c:ptCount val="12"/>
                <c:pt idx="0">
                  <c:v>279.44318399999992</c:v>
                </c:pt>
                <c:pt idx="1">
                  <c:v>273.61402499999991</c:v>
                </c:pt>
                <c:pt idx="2">
                  <c:v>229.17447200000001</c:v>
                </c:pt>
                <c:pt idx="3">
                  <c:v>175.80895699999999</c:v>
                </c:pt>
                <c:pt idx="4">
                  <c:v>110.45563200000001</c:v>
                </c:pt>
                <c:pt idx="5">
                  <c:v>39.296468999999995</c:v>
                </c:pt>
                <c:pt idx="6">
                  <c:v>33.667572</c:v>
                </c:pt>
                <c:pt idx="7">
                  <c:v>36.556352999999994</c:v>
                </c:pt>
                <c:pt idx="8">
                  <c:v>58.52315100000002</c:v>
                </c:pt>
                <c:pt idx="9">
                  <c:v>145.76097900000002</c:v>
                </c:pt>
                <c:pt idx="10">
                  <c:v>206.72873899999999</c:v>
                </c:pt>
                <c:pt idx="11">
                  <c:v>270.98959600000001</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Other</c:v>
                </c:pt>
              </c:strCache>
            </c:strRef>
          </c:tx>
          <c:spPr>
            <a:solidFill>
              <a:srgbClr val="F7C9C7"/>
            </a:solidFill>
          </c:spPr>
          <c:invertIfNegative val="0"/>
          <c:val>
            <c:numRef>
              <c:f>'8.13'!$B$34:$M$34</c:f>
              <c:numCache>
                <c:formatCode>#,##0.0</c:formatCode>
                <c:ptCount val="12"/>
                <c:pt idx="0">
                  <c:v>25.616788999999997</c:v>
                </c:pt>
                <c:pt idx="1">
                  <c:v>24.647304999999999</c:v>
                </c:pt>
                <c:pt idx="2">
                  <c:v>20.157306000000002</c:v>
                </c:pt>
                <c:pt idx="3">
                  <c:v>17.711138999999999</c:v>
                </c:pt>
                <c:pt idx="4">
                  <c:v>11.398446</c:v>
                </c:pt>
                <c:pt idx="5">
                  <c:v>4.1311390000000001</c:v>
                </c:pt>
                <c:pt idx="6">
                  <c:v>3.0575660000000005</c:v>
                </c:pt>
                <c:pt idx="7">
                  <c:v>3.913395</c:v>
                </c:pt>
                <c:pt idx="8">
                  <c:v>5.6288230000000006</c:v>
                </c:pt>
                <c:pt idx="9">
                  <c:v>15.352708</c:v>
                </c:pt>
                <c:pt idx="10">
                  <c:v>31.771944999999999</c:v>
                </c:pt>
                <c:pt idx="11">
                  <c:v>26.614720999999999</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Share in CR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'8.13'!$M$39</c:f>
              <c:strCache>
                <c:ptCount val="1"/>
                <c:pt idx="0">
                  <c:v>Installed capacity</c:v>
                </c:pt>
              </c:strCache>
            </c:strRef>
          </c:tx>
          <c:invertIfNegative val="0"/>
          <c:val>
            <c:numRef>
              <c:f>'8.13'!$N$39</c:f>
              <c:numCache>
                <c:formatCode>0.0%</c:formatCode>
                <c:ptCount val="1"/>
                <c:pt idx="0">
                  <c:v>0.25439454750577234</c:v>
                </c:pt>
              </c:numCache>
            </c:numRef>
          </c:val>
          <c:extLst>
            <c:ext xmlns:c16="http://schemas.microsoft.com/office/drawing/2014/chart" uri="{C3380CC4-5D6E-409C-BE32-E72D297353CC}">
              <c16:uniqueId val="{00000000-46E4-4F37-874A-FF5326A516FF}"/>
            </c:ext>
          </c:extLst>
        </c:ser>
        <c:ser>
          <c:idx val="1"/>
          <c:order val="1"/>
          <c:tx>
            <c:strRef>
              <c:f>'8.13'!$M$40</c:f>
              <c:strCache>
                <c:ptCount val="1"/>
                <c:pt idx="0">
                  <c:v>Gross heat production</c:v>
                </c:pt>
              </c:strCache>
            </c:strRef>
          </c:tx>
          <c:invertIfNegative val="0"/>
          <c:val>
            <c:numRef>
              <c:f>'8.13'!$N$40</c:f>
              <c:numCache>
                <c:formatCode>0.0%</c:formatCode>
                <c:ptCount val="1"/>
                <c:pt idx="0">
                  <c:v>0.20097588570958552</c:v>
                </c:pt>
              </c:numCache>
            </c:numRef>
          </c:val>
          <c:extLst>
            <c:ext xmlns:c16="http://schemas.microsoft.com/office/drawing/2014/chart" uri="{C3380CC4-5D6E-409C-BE32-E72D297353CC}">
              <c16:uniqueId val="{00000001-46E4-4F37-874A-FF5326A516FF}"/>
            </c:ext>
          </c:extLst>
        </c:ser>
        <c:ser>
          <c:idx val="2"/>
          <c:order val="2"/>
          <c:tx>
            <c:strRef>
              <c:f>'8.13'!$M$41</c:f>
              <c:strCache>
                <c:ptCount val="1"/>
                <c:pt idx="0">
                  <c:v>Heat supply</c:v>
                </c:pt>
              </c:strCache>
            </c:strRef>
          </c:tx>
          <c:invertIfNegative val="0"/>
          <c:val>
            <c:numRef>
              <c:f>'8.13'!$N$41</c:f>
              <c:numCache>
                <c:formatCode>0.0%</c:formatCode>
                <c:ptCount val="1"/>
                <c:pt idx="0">
                  <c:v>0.13793834679653333</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3.5170029179910689E-2"/>
          <c:y val="0.68656067189358461"/>
          <c:w val="0.60344029204654204"/>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Heat supply by fuel </a:t>
            </a:r>
            <a:r>
              <a:rPr lang="en-US" sz="1000">
                <a:solidFill>
                  <a:srgbClr val="233060"/>
                </a:solidFill>
                <a:latin typeface="Arial" panose="020B0604020202020204" pitchFamily="34" charset="0"/>
                <a:cs typeface="Arial" panose="020B0604020202020204" pitchFamily="34" charset="0"/>
              </a:rPr>
              <a:t>[</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Biomass</c:v>
                </c:pt>
              </c:strCache>
            </c:strRef>
          </c:tx>
          <c:spPr>
            <a:solidFill>
              <a:srgbClr val="23315F"/>
            </a:solidFill>
          </c:spPr>
          <c:invertIfNegative val="0"/>
          <c:val>
            <c:numRef>
              <c:f>'8.13'!$B$10:$M$10</c:f>
              <c:numCache>
                <c:formatCode>#,##0.0</c:formatCode>
                <c:ptCount val="12"/>
                <c:pt idx="0">
                  <c:v>146.57115999999999</c:v>
                </c:pt>
                <c:pt idx="1">
                  <c:v>129.09003000000001</c:v>
                </c:pt>
                <c:pt idx="2">
                  <c:v>137.98249999999999</c:v>
                </c:pt>
                <c:pt idx="3">
                  <c:v>107.15264000000001</c:v>
                </c:pt>
                <c:pt idx="4">
                  <c:v>119.95654999999999</c:v>
                </c:pt>
                <c:pt idx="5">
                  <c:v>85.247376000000003</c:v>
                </c:pt>
                <c:pt idx="6">
                  <c:v>95.228873000000007</c:v>
                </c:pt>
                <c:pt idx="7">
                  <c:v>97.911450000000002</c:v>
                </c:pt>
                <c:pt idx="8">
                  <c:v>95.506869999999992</c:v>
                </c:pt>
                <c:pt idx="9">
                  <c:v>105.399709</c:v>
                </c:pt>
                <c:pt idx="10">
                  <c:v>136.453847</c:v>
                </c:pt>
                <c:pt idx="11">
                  <c:v>136.995484</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Biogas</c:v>
                </c:pt>
              </c:strCache>
            </c:strRef>
          </c:tx>
          <c:spPr>
            <a:solidFill>
              <a:srgbClr val="5A6588"/>
            </a:solidFill>
          </c:spPr>
          <c:invertIfNegative val="0"/>
          <c:val>
            <c:numRef>
              <c:f>'8.13'!$B$11:$M$11</c:f>
              <c:numCache>
                <c:formatCode>#,##0.0</c:formatCode>
                <c:ptCount val="12"/>
                <c:pt idx="0">
                  <c:v>3.2797430000000003</c:v>
                </c:pt>
                <c:pt idx="1">
                  <c:v>2.9540889999999997</c:v>
                </c:pt>
                <c:pt idx="2">
                  <c:v>3.116269</c:v>
                </c:pt>
                <c:pt idx="3">
                  <c:v>3.0233600000000003</c:v>
                </c:pt>
                <c:pt idx="4">
                  <c:v>1.874787</c:v>
                </c:pt>
                <c:pt idx="5">
                  <c:v>1.4027639999999999</c:v>
                </c:pt>
                <c:pt idx="6">
                  <c:v>1.1205019999999999</c:v>
                </c:pt>
                <c:pt idx="7">
                  <c:v>1.636161</c:v>
                </c:pt>
                <c:pt idx="8">
                  <c:v>1.668248</c:v>
                </c:pt>
                <c:pt idx="9">
                  <c:v>2.6159590000000001</c:v>
                </c:pt>
                <c:pt idx="10">
                  <c:v>3.0906210000000001</c:v>
                </c:pt>
                <c:pt idx="11">
                  <c:v>3.1985950000000001</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Hard coal</c:v>
                </c:pt>
              </c:strCache>
            </c:strRef>
          </c:tx>
          <c:spPr>
            <a:solidFill>
              <a:srgbClr val="9198B0"/>
            </a:solidFill>
          </c:spPr>
          <c:invertIfNegative val="0"/>
          <c:val>
            <c:numRef>
              <c:f>'8.13'!$B$12:$M$12</c:f>
              <c:numCache>
                <c:formatCode>#,##0.0</c:formatCode>
                <c:ptCount val="12"/>
                <c:pt idx="0">
                  <c:v>0</c:v>
                </c:pt>
                <c:pt idx="1">
                  <c:v>0</c:v>
                </c:pt>
                <c:pt idx="2">
                  <c:v>0</c:v>
                </c:pt>
                <c:pt idx="3">
                  <c:v>0</c:v>
                </c:pt>
                <c:pt idx="4">
                  <c:v>0</c:v>
                </c:pt>
                <c:pt idx="5">
                  <c:v>0</c:v>
                </c:pt>
                <c:pt idx="6">
                  <c:v>0</c:v>
                </c:pt>
                <c:pt idx="7">
                  <c:v>0.19027000000000002</c:v>
                </c:pt>
                <c:pt idx="8">
                  <c:v>0.41285000000000005</c:v>
                </c:pt>
                <c:pt idx="9">
                  <c:v>0.63333000000000006</c:v>
                </c:pt>
                <c:pt idx="10">
                  <c:v>1.47061</c:v>
                </c:pt>
                <c:pt idx="11">
                  <c:v>1.02311</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Electrical energy</c:v>
                </c:pt>
              </c:strCache>
            </c:strRef>
          </c:tx>
          <c:spPr>
            <a:solidFill>
              <a:srgbClr val="C8CBD7"/>
            </a:solidFill>
          </c:spPr>
          <c:invertIfNegative val="0"/>
          <c:val>
            <c:numRef>
              <c:f>'8.13'!$B$13:$M$13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Ambient energy (heat pump)</c:v>
                </c:pt>
              </c:strCache>
            </c:strRef>
          </c:tx>
          <c:spPr>
            <a:solidFill>
              <a:srgbClr val="E02C1F"/>
            </a:solidFill>
          </c:spPr>
          <c:invertIfNegative val="0"/>
          <c:val>
            <c:numRef>
              <c:f>'8.13'!$B$14:$M$14</c:f>
              <c:numCache>
                <c:formatCode>#,##0.0</c:formatCode>
                <c:ptCount val="12"/>
                <c:pt idx="0">
                  <c:v>13.068267303656199</c:v>
                </c:pt>
                <c:pt idx="1">
                  <c:v>11.982037786244412</c:v>
                </c:pt>
                <c:pt idx="2">
                  <c:v>10.216617737050102</c:v>
                </c:pt>
                <c:pt idx="3">
                  <c:v>8.2106136134619838</c:v>
                </c:pt>
                <c:pt idx="4">
                  <c:v>5.4949434721097159</c:v>
                </c:pt>
                <c:pt idx="5">
                  <c:v>2.152060640236019</c:v>
                </c:pt>
                <c:pt idx="6">
                  <c:v>1.9486031166255331</c:v>
                </c:pt>
                <c:pt idx="7">
                  <c:v>2.1057246669147882</c:v>
                </c:pt>
                <c:pt idx="8">
                  <c:v>2.9046576936663362</c:v>
                </c:pt>
                <c:pt idx="9">
                  <c:v>6.8509050935691773</c:v>
                </c:pt>
                <c:pt idx="10">
                  <c:v>9.0240760304680432</c:v>
                </c:pt>
                <c:pt idx="11">
                  <c:v>11.359492845997682</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Solar energy (solar panel)</c:v>
                </c:pt>
              </c:strCache>
            </c:strRef>
          </c:tx>
          <c:spPr>
            <a:solidFill>
              <a:srgbClr val="E86158"/>
            </a:solidFill>
          </c:spPr>
          <c:invertIfNegative val="0"/>
          <c:val>
            <c:numRef>
              <c:f>'8.13'!$B$15:$M$15</c:f>
              <c:numCache>
                <c:formatCode>#,##0.0</c:formatCode>
                <c:ptCount val="12"/>
                <c:pt idx="0">
                  <c:v>1E-3</c:v>
                </c:pt>
                <c:pt idx="1">
                  <c:v>3.0000000000000001E-3</c:v>
                </c:pt>
                <c:pt idx="2">
                  <c:v>6.0000000000000001E-3</c:v>
                </c:pt>
                <c:pt idx="3">
                  <c:v>8.9999999999999993E-3</c:v>
                </c:pt>
                <c:pt idx="4">
                  <c:v>0.01</c:v>
                </c:pt>
                <c:pt idx="5">
                  <c:v>1.4E-2</c:v>
                </c:pt>
                <c:pt idx="6">
                  <c:v>1.2999999999999999E-2</c:v>
                </c:pt>
                <c:pt idx="7">
                  <c:v>0.01</c:v>
                </c:pt>
                <c:pt idx="8">
                  <c:v>8.9999999999999993E-3</c:v>
                </c:pt>
                <c:pt idx="9">
                  <c:v>7.0000000000000001E-3</c:v>
                </c:pt>
                <c:pt idx="10">
                  <c:v>1E-3</c:v>
                </c:pt>
                <c:pt idx="11">
                  <c:v>2E-3</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Brown coal</c:v>
                </c:pt>
              </c:strCache>
            </c:strRef>
          </c:tx>
          <c:spPr>
            <a:solidFill>
              <a:srgbClr val="F0948F"/>
            </a:solidFill>
          </c:spPr>
          <c:invertIfNegative val="0"/>
          <c:val>
            <c:numRef>
              <c:f>'8.13'!$B$16:$M$16</c:f>
              <c:numCache>
                <c:formatCode>#,##0.0</c:formatCode>
                <c:ptCount val="12"/>
                <c:pt idx="0">
                  <c:v>1358.0480889999999</c:v>
                </c:pt>
                <c:pt idx="1">
                  <c:v>1273.4982849999999</c:v>
                </c:pt>
                <c:pt idx="2">
                  <c:v>1171.398185</c:v>
                </c:pt>
                <c:pt idx="3">
                  <c:v>906.17887699999994</c:v>
                </c:pt>
                <c:pt idx="4">
                  <c:v>679.36976800000002</c:v>
                </c:pt>
                <c:pt idx="5">
                  <c:v>390.96704</c:v>
                </c:pt>
                <c:pt idx="6">
                  <c:v>294.31274700000006</c:v>
                </c:pt>
                <c:pt idx="7">
                  <c:v>334.14808299999999</c:v>
                </c:pt>
                <c:pt idx="8">
                  <c:v>418.60024700000008</c:v>
                </c:pt>
                <c:pt idx="9">
                  <c:v>763.03583700000001</c:v>
                </c:pt>
                <c:pt idx="10">
                  <c:v>1003.988838</c:v>
                </c:pt>
                <c:pt idx="11">
                  <c:v>1216.9949570000001</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Nuclear fuel</c:v>
                </c:pt>
              </c:strCache>
            </c:strRef>
          </c:tx>
          <c:spPr>
            <a:solidFill>
              <a:srgbClr val="F7C9C7"/>
            </a:solidFill>
          </c:spPr>
          <c:invertIfNegative val="0"/>
          <c:val>
            <c:numRef>
              <c:f>'8.13'!$B$17:$M$17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Coke</c:v>
                </c:pt>
              </c:strCache>
            </c:strRef>
          </c:tx>
          <c:spPr>
            <a:solidFill>
              <a:srgbClr val="262626"/>
            </a:solidFill>
          </c:spPr>
          <c:invertIfNegative val="0"/>
          <c:val>
            <c:numRef>
              <c:f>'8.13'!$B$18:$M$18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Waste heat</c:v>
                </c:pt>
              </c:strCache>
            </c:strRef>
          </c:tx>
          <c:spPr>
            <a:solidFill>
              <a:srgbClr val="646363"/>
            </a:solidFill>
          </c:spPr>
          <c:invertIfNegative val="0"/>
          <c:val>
            <c:numRef>
              <c:f>'8.13'!$B$19:$M$19</c:f>
              <c:numCache>
                <c:formatCode>#,##0.0</c:formatCode>
                <c:ptCount val="12"/>
                <c:pt idx="0">
                  <c:v>0.995</c:v>
                </c:pt>
                <c:pt idx="1">
                  <c:v>0.621</c:v>
                </c:pt>
                <c:pt idx="2">
                  <c:v>0.68799999999999994</c:v>
                </c:pt>
                <c:pt idx="3">
                  <c:v>0.77400000000000002</c:v>
                </c:pt>
                <c:pt idx="4">
                  <c:v>0.19800000000000001</c:v>
                </c:pt>
                <c:pt idx="5">
                  <c:v>1.2999999999999999E-2</c:v>
                </c:pt>
                <c:pt idx="6">
                  <c:v>2.9000000000000001E-2</c:v>
                </c:pt>
                <c:pt idx="7">
                  <c:v>5.0000000000000001E-3</c:v>
                </c:pt>
                <c:pt idx="8">
                  <c:v>0</c:v>
                </c:pt>
                <c:pt idx="9">
                  <c:v>0.51100000000000001</c:v>
                </c:pt>
                <c:pt idx="10">
                  <c:v>0.63500000000000001</c:v>
                </c:pt>
                <c:pt idx="11">
                  <c:v>0.84199999999999997</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Other liquid fuels</c:v>
                </c:pt>
              </c:strCache>
            </c:strRef>
          </c:tx>
          <c:spPr>
            <a:solidFill>
              <a:srgbClr val="9D9D9C"/>
            </a:solidFill>
          </c:spPr>
          <c:invertIfNegative val="0"/>
          <c:val>
            <c:numRef>
              <c:f>'8.13'!$B$20:$M$20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Other solid fuels</c:v>
                </c:pt>
              </c:strCache>
            </c:strRef>
          </c:tx>
          <c:spPr>
            <a:solidFill>
              <a:srgbClr val="D0D0D0"/>
            </a:solidFill>
          </c:spPr>
          <c:invertIfNegative val="0"/>
          <c:val>
            <c:numRef>
              <c:f>'8.13'!$B$21:$M$21</c:f>
              <c:numCache>
                <c:formatCode>#,##0.0</c:formatCode>
                <c:ptCount val="12"/>
                <c:pt idx="0">
                  <c:v>1.38086</c:v>
                </c:pt>
                <c:pt idx="1">
                  <c:v>0.41208</c:v>
                </c:pt>
                <c:pt idx="2">
                  <c:v>0.84233000000000002</c:v>
                </c:pt>
                <c:pt idx="3">
                  <c:v>1.49332</c:v>
                </c:pt>
                <c:pt idx="4">
                  <c:v>3.2123499999999998</c:v>
                </c:pt>
                <c:pt idx="5">
                  <c:v>2.5486900000000001</c:v>
                </c:pt>
                <c:pt idx="6">
                  <c:v>1.4871700000000001</c:v>
                </c:pt>
                <c:pt idx="7">
                  <c:v>3.8892199999999999</c:v>
                </c:pt>
                <c:pt idx="8">
                  <c:v>2.98238</c:v>
                </c:pt>
                <c:pt idx="9">
                  <c:v>1.86778</c:v>
                </c:pt>
                <c:pt idx="10">
                  <c:v>0.98575999999999997</c:v>
                </c:pt>
                <c:pt idx="11">
                  <c:v>1.1944699999999999</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Other gases</c:v>
                </c:pt>
              </c:strCache>
            </c:strRef>
          </c:tx>
          <c:spPr>
            <a:pattFill prst="ltUpDiag">
              <a:fgClr>
                <a:srgbClr val="23315F"/>
              </a:fgClr>
              <a:bgClr>
                <a:sysClr val="window" lastClr="FFFFFF"/>
              </a:bgClr>
            </a:pattFill>
          </c:spPr>
          <c:invertIfNegative val="0"/>
          <c:val>
            <c:numRef>
              <c:f>'8.13'!$B$22:$M$22</c:f>
              <c:numCache>
                <c:formatCode>#,##0.0</c:formatCode>
                <c:ptCount val="12"/>
                <c:pt idx="0">
                  <c:v>0</c:v>
                </c:pt>
                <c:pt idx="1">
                  <c:v>0</c:v>
                </c:pt>
                <c:pt idx="2">
                  <c:v>2.5659999999999998</c:v>
                </c:pt>
                <c:pt idx="3">
                  <c:v>5</c:v>
                </c:pt>
                <c:pt idx="4">
                  <c:v>17</c:v>
                </c:pt>
                <c:pt idx="5">
                  <c:v>7.52</c:v>
                </c:pt>
                <c:pt idx="6">
                  <c:v>9.5</c:v>
                </c:pt>
                <c:pt idx="7">
                  <c:v>3.5630000000000002</c:v>
                </c:pt>
                <c:pt idx="8">
                  <c:v>17.568999999999999</c:v>
                </c:pt>
                <c:pt idx="9">
                  <c:v>9.8559999999999999</c:v>
                </c:pt>
                <c:pt idx="10">
                  <c:v>0</c:v>
                </c:pt>
                <c:pt idx="11">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Other</c:v>
                </c:pt>
              </c:strCache>
            </c:strRef>
          </c:tx>
          <c:spPr>
            <a:pattFill prst="ltUpDiag">
              <a:fgClr>
                <a:srgbClr val="E02C1F"/>
              </a:fgClr>
              <a:bgClr>
                <a:sysClr val="window" lastClr="FFFFFF"/>
              </a:bgClr>
            </a:pattFill>
          </c:spPr>
          <c:invertIfNegative val="0"/>
          <c:val>
            <c:numRef>
              <c:f>'8.13'!$B$23:$M$23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Fuel oils</c:v>
                </c:pt>
              </c:strCache>
            </c:strRef>
          </c:tx>
          <c:spPr>
            <a:pattFill prst="ltUpDiag">
              <a:fgClr>
                <a:srgbClr val="5A6588"/>
              </a:fgClr>
              <a:bgClr>
                <a:sysClr val="window" lastClr="FFFFFF"/>
              </a:bgClr>
            </a:pattFill>
          </c:spPr>
          <c:invertIfNegative val="0"/>
          <c:val>
            <c:numRef>
              <c:f>'8.13'!$B$24:$M$24</c:f>
              <c:numCache>
                <c:formatCode>#,##0.0</c:formatCode>
                <c:ptCount val="12"/>
                <c:pt idx="0">
                  <c:v>0.15272199999999997</c:v>
                </c:pt>
                <c:pt idx="1">
                  <c:v>2.2239490000000002</c:v>
                </c:pt>
                <c:pt idx="2">
                  <c:v>1.9273480000000003</c:v>
                </c:pt>
                <c:pt idx="3">
                  <c:v>0.60879699999999992</c:v>
                </c:pt>
                <c:pt idx="4">
                  <c:v>0.10283099999999999</c:v>
                </c:pt>
                <c:pt idx="5">
                  <c:v>6.1903000000000007E-2</c:v>
                </c:pt>
                <c:pt idx="6">
                  <c:v>3.2191000000000004E-2</c:v>
                </c:pt>
                <c:pt idx="7">
                  <c:v>5.5334999999999995E-2</c:v>
                </c:pt>
                <c:pt idx="8">
                  <c:v>1.259512</c:v>
                </c:pt>
                <c:pt idx="9">
                  <c:v>1.4557899999999997</c:v>
                </c:pt>
                <c:pt idx="10">
                  <c:v>0.7731380000000001</c:v>
                </c:pt>
                <c:pt idx="11">
                  <c:v>1.1924599999999999</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Natural gas</c:v>
                </c:pt>
              </c:strCache>
            </c:strRef>
          </c:tx>
          <c:spPr>
            <a:pattFill prst="ltUpDiag">
              <a:fgClr>
                <a:srgbClr val="E86158"/>
              </a:fgClr>
              <a:bgClr>
                <a:sysClr val="window" lastClr="FFFFFF"/>
              </a:bgClr>
            </a:pattFill>
          </c:spPr>
          <c:invertIfNegative val="0"/>
          <c:val>
            <c:numRef>
              <c:f>'8.13'!$B$25:$M$25</c:f>
              <c:numCache>
                <c:formatCode>#,##0.0</c:formatCode>
                <c:ptCount val="12"/>
                <c:pt idx="0">
                  <c:v>157.3390166963438</c:v>
                </c:pt>
                <c:pt idx="1">
                  <c:v>159.57140921375557</c:v>
                </c:pt>
                <c:pt idx="2">
                  <c:v>125.90430726294991</c:v>
                </c:pt>
                <c:pt idx="3">
                  <c:v>164.38287638653804</c:v>
                </c:pt>
                <c:pt idx="4">
                  <c:v>120.67459952789029</c:v>
                </c:pt>
                <c:pt idx="5">
                  <c:v>48.17701735976398</c:v>
                </c:pt>
                <c:pt idx="6">
                  <c:v>44.723299883374466</c:v>
                </c:pt>
                <c:pt idx="7">
                  <c:v>42.911428333085205</c:v>
                </c:pt>
                <c:pt idx="8">
                  <c:v>67.633566306333663</c:v>
                </c:pt>
                <c:pt idx="9">
                  <c:v>120.47912390643081</c:v>
                </c:pt>
                <c:pt idx="10">
                  <c:v>124.21986996953197</c:v>
                </c:pt>
                <c:pt idx="11">
                  <c:v>141.36083215400231</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75"/>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Heat consumption by national economy sector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Industry</c:v>
                </c:pt>
              </c:strCache>
            </c:strRef>
          </c:tx>
          <c:invertIfNegative val="0"/>
          <c:val>
            <c:numRef>
              <c:f>'8.14'!$B$27:$M$27</c:f>
              <c:numCache>
                <c:formatCode>#,##0.0</c:formatCode>
                <c:ptCount val="12"/>
                <c:pt idx="0">
                  <c:v>240.35269700000001</c:v>
                </c:pt>
                <c:pt idx="1">
                  <c:v>240.15898300000001</c:v>
                </c:pt>
                <c:pt idx="2">
                  <c:v>223.93287799999999</c:v>
                </c:pt>
                <c:pt idx="3">
                  <c:v>174.00335099999998</c:v>
                </c:pt>
                <c:pt idx="4">
                  <c:v>136.53732399999998</c:v>
                </c:pt>
                <c:pt idx="5">
                  <c:v>112.75704899999999</c:v>
                </c:pt>
                <c:pt idx="6">
                  <c:v>87.720641999999998</c:v>
                </c:pt>
                <c:pt idx="7">
                  <c:v>111.901825</c:v>
                </c:pt>
                <c:pt idx="8">
                  <c:v>116.63446500000001</c:v>
                </c:pt>
                <c:pt idx="9">
                  <c:v>151.093895</c:v>
                </c:pt>
                <c:pt idx="10">
                  <c:v>196.16842000000003</c:v>
                </c:pt>
                <c:pt idx="11">
                  <c:v>199.160427</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Energy</c:v>
                </c:pt>
              </c:strCache>
            </c:strRef>
          </c:tx>
          <c:invertIfNegative val="0"/>
          <c:val>
            <c:numRef>
              <c:f>'8.14'!$B$28:$M$28</c:f>
              <c:numCache>
                <c:formatCode>#,##0.0</c:formatCode>
                <c:ptCount val="12"/>
                <c:pt idx="0">
                  <c:v>0.20986399999999999</c:v>
                </c:pt>
                <c:pt idx="1">
                  <c:v>0.19931399999999999</c:v>
                </c:pt>
                <c:pt idx="2">
                  <c:v>0.212924</c:v>
                </c:pt>
                <c:pt idx="3">
                  <c:v>0.16447100000000001</c:v>
                </c:pt>
                <c:pt idx="4">
                  <c:v>0.129327</c:v>
                </c:pt>
                <c:pt idx="5">
                  <c:v>0.42501699999999998</c:v>
                </c:pt>
                <c:pt idx="6">
                  <c:v>0.76755399999999996</c:v>
                </c:pt>
                <c:pt idx="7">
                  <c:v>0.77414699999999992</c:v>
                </c:pt>
                <c:pt idx="8">
                  <c:v>0.70585399999999998</c:v>
                </c:pt>
                <c:pt idx="9">
                  <c:v>0.54713400000000001</c:v>
                </c:pt>
                <c:pt idx="10">
                  <c:v>0.50053899999999996</c:v>
                </c:pt>
                <c:pt idx="11">
                  <c:v>0.5873529999999999</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Transport</c:v>
                </c:pt>
              </c:strCache>
            </c:strRef>
          </c:tx>
          <c:invertIfNegative val="0"/>
          <c:val>
            <c:numRef>
              <c:f>'8.14'!$B$29:$M$29</c:f>
              <c:numCache>
                <c:formatCode>#,##0.0</c:formatCode>
                <c:ptCount val="12"/>
                <c:pt idx="0">
                  <c:v>3.6118199999999998</c:v>
                </c:pt>
                <c:pt idx="1">
                  <c:v>3.67591</c:v>
                </c:pt>
                <c:pt idx="2">
                  <c:v>3.1856999999999998</c:v>
                </c:pt>
                <c:pt idx="3">
                  <c:v>1.86948</c:v>
                </c:pt>
                <c:pt idx="4">
                  <c:v>0.62312000000000001</c:v>
                </c:pt>
                <c:pt idx="5">
                  <c:v>0.32039000000000001</c:v>
                </c:pt>
                <c:pt idx="6">
                  <c:v>0.13149</c:v>
                </c:pt>
                <c:pt idx="7">
                  <c:v>0.125</c:v>
                </c:pt>
                <c:pt idx="8">
                  <c:v>0.24940999999999999</c:v>
                </c:pt>
                <c:pt idx="9">
                  <c:v>0.88156999999999996</c:v>
                </c:pt>
                <c:pt idx="10">
                  <c:v>1.5382499999999999</c:v>
                </c:pt>
                <c:pt idx="11">
                  <c:v>3.0688400000000002</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Construction</c:v>
                </c:pt>
              </c:strCache>
            </c:strRef>
          </c:tx>
          <c:invertIfNegative val="0"/>
          <c:val>
            <c:numRef>
              <c:f>'8.14'!$B$30:$M$30</c:f>
              <c:numCache>
                <c:formatCode>#,##0.0</c:formatCode>
                <c:ptCount val="12"/>
                <c:pt idx="0">
                  <c:v>2.9685230000000002</c:v>
                </c:pt>
                <c:pt idx="1">
                  <c:v>2.9738880000000001</c:v>
                </c:pt>
                <c:pt idx="2">
                  <c:v>2.6029299999999997</c:v>
                </c:pt>
                <c:pt idx="3">
                  <c:v>2.0805649999999996</c:v>
                </c:pt>
                <c:pt idx="4">
                  <c:v>0.52442200000000005</c:v>
                </c:pt>
                <c:pt idx="5">
                  <c:v>0.30329400000000001</c:v>
                </c:pt>
                <c:pt idx="6">
                  <c:v>0.10038</c:v>
                </c:pt>
                <c:pt idx="7">
                  <c:v>0.14740999999999999</c:v>
                </c:pt>
                <c:pt idx="8">
                  <c:v>0.22153</c:v>
                </c:pt>
                <c:pt idx="9">
                  <c:v>0.89005899999999993</c:v>
                </c:pt>
                <c:pt idx="10">
                  <c:v>1.783326</c:v>
                </c:pt>
                <c:pt idx="11">
                  <c:v>2.7350089999999998</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Farming and forestry</c:v>
                </c:pt>
              </c:strCache>
            </c:strRef>
          </c:tx>
          <c:invertIfNegative val="0"/>
          <c:val>
            <c:numRef>
              <c:f>'8.14'!$B$31:$M$31</c:f>
              <c:numCache>
                <c:formatCode>#,##0.0</c:formatCode>
                <c:ptCount val="12"/>
                <c:pt idx="0">
                  <c:v>1.24624</c:v>
                </c:pt>
                <c:pt idx="1">
                  <c:v>1.4720700000000002</c:v>
                </c:pt>
                <c:pt idx="2">
                  <c:v>1.46733</c:v>
                </c:pt>
                <c:pt idx="3">
                  <c:v>1.2749699999999999</c:v>
                </c:pt>
                <c:pt idx="4">
                  <c:v>1.03945</c:v>
                </c:pt>
                <c:pt idx="5">
                  <c:v>0.69170000000000009</c:v>
                </c:pt>
                <c:pt idx="6">
                  <c:v>0.74660000000000004</c:v>
                </c:pt>
                <c:pt idx="7">
                  <c:v>0.80171999999999999</c:v>
                </c:pt>
                <c:pt idx="8">
                  <c:v>0.77273999999999998</c:v>
                </c:pt>
                <c:pt idx="9">
                  <c:v>0.89724000000000004</c:v>
                </c:pt>
                <c:pt idx="10">
                  <c:v>0.61620000000000008</c:v>
                </c:pt>
                <c:pt idx="11">
                  <c:v>1.052</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Households</c:v>
                </c:pt>
              </c:strCache>
            </c:strRef>
          </c:tx>
          <c:spPr>
            <a:solidFill>
              <a:schemeClr val="accent6"/>
            </a:solidFill>
          </c:spPr>
          <c:invertIfNegative val="0"/>
          <c:val>
            <c:numRef>
              <c:f>'8.14'!$B$32:$M$32</c:f>
              <c:numCache>
                <c:formatCode>#,##0.0</c:formatCode>
                <c:ptCount val="12"/>
                <c:pt idx="0">
                  <c:v>206.14462999999998</c:v>
                </c:pt>
                <c:pt idx="1">
                  <c:v>196.32486800000001</c:v>
                </c:pt>
                <c:pt idx="2">
                  <c:v>172.35349500000001</c:v>
                </c:pt>
                <c:pt idx="3">
                  <c:v>126.75270199999997</c:v>
                </c:pt>
                <c:pt idx="4">
                  <c:v>73.143141</c:v>
                </c:pt>
                <c:pt idx="5">
                  <c:v>32.816803</c:v>
                </c:pt>
                <c:pt idx="6">
                  <c:v>28.973851999999997</c:v>
                </c:pt>
                <c:pt idx="7">
                  <c:v>29.093353999999998</c:v>
                </c:pt>
                <c:pt idx="8">
                  <c:v>47.033658000000003</c:v>
                </c:pt>
                <c:pt idx="9">
                  <c:v>95.793857000000017</c:v>
                </c:pt>
                <c:pt idx="10">
                  <c:v>147.29632800000002</c:v>
                </c:pt>
                <c:pt idx="11">
                  <c:v>201.81261599999999</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Retail, services, schools, health care</c:v>
                </c:pt>
              </c:strCache>
            </c:strRef>
          </c:tx>
          <c:spPr>
            <a:solidFill>
              <a:srgbClr val="F0948F"/>
            </a:solidFill>
          </c:spPr>
          <c:invertIfNegative val="0"/>
          <c:val>
            <c:numRef>
              <c:f>'8.14'!$B$33:$M$33</c:f>
              <c:numCache>
                <c:formatCode>#,##0.0</c:formatCode>
                <c:ptCount val="12"/>
                <c:pt idx="0">
                  <c:v>103.65793399999998</c:v>
                </c:pt>
                <c:pt idx="1">
                  <c:v>98.24105299999998</c:v>
                </c:pt>
                <c:pt idx="2">
                  <c:v>85.004275000000007</c:v>
                </c:pt>
                <c:pt idx="3">
                  <c:v>56.399569</c:v>
                </c:pt>
                <c:pt idx="4">
                  <c:v>25.244655999999999</c:v>
                </c:pt>
                <c:pt idx="5">
                  <c:v>13.262738000000001</c:v>
                </c:pt>
                <c:pt idx="6">
                  <c:v>9.0449069999999985</c:v>
                </c:pt>
                <c:pt idx="7">
                  <c:v>8.7068429999999992</c:v>
                </c:pt>
                <c:pt idx="8">
                  <c:v>15.348404</c:v>
                </c:pt>
                <c:pt idx="9">
                  <c:v>48.543700999999999</c:v>
                </c:pt>
                <c:pt idx="10">
                  <c:v>67.658028999999999</c:v>
                </c:pt>
                <c:pt idx="11">
                  <c:v>102.619913</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Other</c:v>
                </c:pt>
              </c:strCache>
            </c:strRef>
          </c:tx>
          <c:spPr>
            <a:solidFill>
              <a:srgbClr val="F7C9C7"/>
            </a:solidFill>
          </c:spPr>
          <c:invertIfNegative val="0"/>
          <c:val>
            <c:numRef>
              <c:f>'8.14'!$B$34:$M$34</c:f>
              <c:numCache>
                <c:formatCode>#,##0.0</c:formatCode>
                <c:ptCount val="12"/>
                <c:pt idx="0">
                  <c:v>0.75477100000000008</c:v>
                </c:pt>
                <c:pt idx="1">
                  <c:v>0.7034720000000001</c:v>
                </c:pt>
                <c:pt idx="2">
                  <c:v>0.59218699999999991</c:v>
                </c:pt>
                <c:pt idx="3">
                  <c:v>0.40809400000000007</c:v>
                </c:pt>
                <c:pt idx="4">
                  <c:v>0.134102</c:v>
                </c:pt>
                <c:pt idx="5">
                  <c:v>1E-4</c:v>
                </c:pt>
                <c:pt idx="6">
                  <c:v>0</c:v>
                </c:pt>
                <c:pt idx="7">
                  <c:v>0</c:v>
                </c:pt>
                <c:pt idx="8">
                  <c:v>1.8339999999999999E-2</c:v>
                </c:pt>
                <c:pt idx="9">
                  <c:v>0.240394</c:v>
                </c:pt>
                <c:pt idx="10">
                  <c:v>0.47014600000000001</c:v>
                </c:pt>
                <c:pt idx="11">
                  <c:v>0.64770800000000006</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Share in CR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'8.14'!$M$39</c:f>
              <c:strCache>
                <c:ptCount val="1"/>
                <c:pt idx="0">
                  <c:v>Installed capacity</c:v>
                </c:pt>
              </c:strCache>
            </c:strRef>
          </c:tx>
          <c:invertIfNegative val="0"/>
          <c:val>
            <c:numRef>
              <c:f>'8.14'!$N$39</c:f>
              <c:numCache>
                <c:formatCode>0.0%</c:formatCode>
                <c:ptCount val="1"/>
                <c:pt idx="0">
                  <c:v>3.4164708310117836E-2</c:v>
                </c:pt>
              </c:numCache>
            </c:numRef>
          </c:val>
          <c:extLst>
            <c:ext xmlns:c16="http://schemas.microsoft.com/office/drawing/2014/chart" uri="{C3380CC4-5D6E-409C-BE32-E72D297353CC}">
              <c16:uniqueId val="{00000000-0A0C-4FB2-83B0-E06802AF94F6}"/>
            </c:ext>
          </c:extLst>
        </c:ser>
        <c:ser>
          <c:idx val="1"/>
          <c:order val="1"/>
          <c:tx>
            <c:strRef>
              <c:f>'8.14'!$M$40</c:f>
              <c:strCache>
                <c:ptCount val="1"/>
                <c:pt idx="0">
                  <c:v>Gross heat production</c:v>
                </c:pt>
              </c:strCache>
            </c:strRef>
          </c:tx>
          <c:invertIfNegative val="0"/>
          <c:val>
            <c:numRef>
              <c:f>'8.14'!$N$40</c:f>
              <c:numCache>
                <c:formatCode>0.0%</c:formatCode>
                <c:ptCount val="1"/>
                <c:pt idx="0">
                  <c:v>4.696399165439661E-2</c:v>
                </c:pt>
              </c:numCache>
            </c:numRef>
          </c:val>
          <c:extLst>
            <c:ext xmlns:c16="http://schemas.microsoft.com/office/drawing/2014/chart" uri="{C3380CC4-5D6E-409C-BE32-E72D297353CC}">
              <c16:uniqueId val="{00000001-0A0C-4FB2-83B0-E06802AF94F6}"/>
            </c:ext>
          </c:extLst>
        </c:ser>
        <c:ser>
          <c:idx val="2"/>
          <c:order val="2"/>
          <c:tx>
            <c:strRef>
              <c:f>'8.14'!$M$41</c:f>
              <c:strCache>
                <c:ptCount val="1"/>
                <c:pt idx="0">
                  <c:v>Heat supply</c:v>
                </c:pt>
              </c:strCache>
            </c:strRef>
          </c:tx>
          <c:invertIfNegative val="0"/>
          <c:val>
            <c:numRef>
              <c:f>'8.14'!$N$41</c:f>
              <c:numCache>
                <c:formatCode>0.0%</c:formatCode>
                <c:ptCount val="1"/>
                <c:pt idx="0">
                  <c:v>4.4275867901679519E-2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valAx>
    </c:plotArea>
    <c:legend>
      <c:legendPos val="b"/>
      <c:layout>
        <c:manualLayout>
          <c:xMode val="edge"/>
          <c:yMode val="edge"/>
          <c:x val="1.5162396231415507E-3"/>
          <c:y val="0.76406173692914925"/>
          <c:w val="0.56627197750908753"/>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Heat supply by fuel </a:t>
            </a:r>
            <a:r>
              <a:rPr lang="en-US" sz="1000" b="1" i="0" baseline="0">
                <a:solidFill>
                  <a:srgbClr val="233060"/>
                </a:solidFill>
                <a:effectLst/>
                <a:latin typeface="Arial" panose="020B0604020202020204" pitchFamily="34" charset="0"/>
                <a:cs typeface="Arial" panose="020B0604020202020204" pitchFamily="34" charset="0"/>
              </a:rPr>
              <a:t>[</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6.4817123219922407E-3"/>
          <c:y val="2.0739798423510883E-2"/>
        </c:manualLayout>
      </c:layout>
      <c:overlay val="0"/>
    </c:title>
    <c:autoTitleDeleted val="0"/>
    <c:plotArea>
      <c:layout/>
      <c:barChart>
        <c:barDir val="col"/>
        <c:grouping val="stacked"/>
        <c:varyColors val="0"/>
        <c:ser>
          <c:idx val="0"/>
          <c:order val="0"/>
          <c:tx>
            <c:strRef>
              <c:f>'8.14'!$A$10</c:f>
              <c:strCache>
                <c:ptCount val="1"/>
                <c:pt idx="0">
                  <c:v>Biomass</c:v>
                </c:pt>
              </c:strCache>
            </c:strRef>
          </c:tx>
          <c:spPr>
            <a:solidFill>
              <a:srgbClr val="23315F"/>
            </a:solidFill>
          </c:spPr>
          <c:invertIfNegative val="0"/>
          <c:val>
            <c:numRef>
              <c:f>'8.14'!$B$10:$M$10</c:f>
              <c:numCache>
                <c:formatCode>#,##0.0</c:formatCode>
                <c:ptCount val="12"/>
                <c:pt idx="0">
                  <c:v>44.565539999999999</c:v>
                </c:pt>
                <c:pt idx="1">
                  <c:v>42.505858999999994</c:v>
                </c:pt>
                <c:pt idx="2">
                  <c:v>47.370820000000002</c:v>
                </c:pt>
                <c:pt idx="3">
                  <c:v>43.985330000000005</c:v>
                </c:pt>
                <c:pt idx="4">
                  <c:v>30.993561999999997</c:v>
                </c:pt>
                <c:pt idx="5">
                  <c:v>16.992292999999997</c:v>
                </c:pt>
                <c:pt idx="6">
                  <c:v>11.920375</c:v>
                </c:pt>
                <c:pt idx="7">
                  <c:v>12.634746999999999</c:v>
                </c:pt>
                <c:pt idx="8">
                  <c:v>18.012078999999996</c:v>
                </c:pt>
                <c:pt idx="9">
                  <c:v>33.547807999999996</c:v>
                </c:pt>
                <c:pt idx="10">
                  <c:v>44.871889000000003</c:v>
                </c:pt>
                <c:pt idx="11">
                  <c:v>52.158275000000003</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Biogas</c:v>
                </c:pt>
              </c:strCache>
            </c:strRef>
          </c:tx>
          <c:spPr>
            <a:solidFill>
              <a:srgbClr val="5A6588"/>
            </a:solidFill>
          </c:spPr>
          <c:invertIfNegative val="0"/>
          <c:val>
            <c:numRef>
              <c:f>'8.14'!$B$11:$M$11</c:f>
              <c:numCache>
                <c:formatCode>#,##0.0</c:formatCode>
                <c:ptCount val="12"/>
                <c:pt idx="0">
                  <c:v>1.20224</c:v>
                </c:pt>
                <c:pt idx="1">
                  <c:v>1.3301500000000002</c:v>
                </c:pt>
                <c:pt idx="2">
                  <c:v>1.0273299999999999</c:v>
                </c:pt>
                <c:pt idx="3">
                  <c:v>1.2055100000000001</c:v>
                </c:pt>
                <c:pt idx="4">
                  <c:v>1.52373</c:v>
                </c:pt>
                <c:pt idx="5">
                  <c:v>0.55479000000000001</c:v>
                </c:pt>
                <c:pt idx="6">
                  <c:v>0.31118000000000001</c:v>
                </c:pt>
                <c:pt idx="7">
                  <c:v>0.41388000000000003</c:v>
                </c:pt>
                <c:pt idx="8">
                  <c:v>0.76352999999999993</c:v>
                </c:pt>
                <c:pt idx="9">
                  <c:v>1.2621199999999999</c:v>
                </c:pt>
                <c:pt idx="10">
                  <c:v>0.89872000000000007</c:v>
                </c:pt>
                <c:pt idx="11">
                  <c:v>0.70149000000000006</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Hard coal</c:v>
                </c:pt>
              </c:strCache>
            </c:strRef>
          </c:tx>
          <c:spPr>
            <a:solidFill>
              <a:srgbClr val="9198B0"/>
            </a:solidFill>
          </c:spPr>
          <c:invertIfNegative val="0"/>
          <c:val>
            <c:numRef>
              <c:f>'8.14'!$B$12:$M$12</c:f>
              <c:numCache>
                <c:formatCode>#,##0.0</c:formatCode>
                <c:ptCount val="12"/>
                <c:pt idx="0">
                  <c:v>13.402469999999999</c:v>
                </c:pt>
                <c:pt idx="1">
                  <c:v>40.707800000000006</c:v>
                </c:pt>
                <c:pt idx="2">
                  <c:v>20.982980000000001</c:v>
                </c:pt>
                <c:pt idx="3">
                  <c:v>5.68</c:v>
                </c:pt>
                <c:pt idx="4">
                  <c:v>11.239271</c:v>
                </c:pt>
                <c:pt idx="5">
                  <c:v>18.60819</c:v>
                </c:pt>
                <c:pt idx="6">
                  <c:v>13.202459999999999</c:v>
                </c:pt>
                <c:pt idx="7">
                  <c:v>6.0868100000000007</c:v>
                </c:pt>
                <c:pt idx="8">
                  <c:v>12.55613</c:v>
                </c:pt>
                <c:pt idx="9">
                  <c:v>12.174370000000001</c:v>
                </c:pt>
                <c:pt idx="10">
                  <c:v>8.07</c:v>
                </c:pt>
                <c:pt idx="11">
                  <c:v>19.879000000000001</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Electrical energy</c:v>
                </c:pt>
              </c:strCache>
            </c:strRef>
          </c:tx>
          <c:spPr>
            <a:solidFill>
              <a:srgbClr val="C8CBD7"/>
            </a:solidFill>
          </c:spPr>
          <c:invertIfNegative val="0"/>
          <c:val>
            <c:numRef>
              <c:f>'8.14'!$B$13:$M$13</c:f>
              <c:numCache>
                <c:formatCode>#,##0.0</c:formatCode>
                <c:ptCount val="12"/>
                <c:pt idx="0">
                  <c:v>0</c:v>
                </c:pt>
                <c:pt idx="1">
                  <c:v>0</c:v>
                </c:pt>
                <c:pt idx="2">
                  <c:v>0</c:v>
                </c:pt>
                <c:pt idx="3">
                  <c:v>4.0000000000000002E-4</c:v>
                </c:pt>
                <c:pt idx="4">
                  <c:v>8.199999999999999E-3</c:v>
                </c:pt>
                <c:pt idx="5">
                  <c:v>5.8799999999999998E-2</c:v>
                </c:pt>
                <c:pt idx="6">
                  <c:v>0.1105</c:v>
                </c:pt>
                <c:pt idx="7">
                  <c:v>4.24E-2</c:v>
                </c:pt>
                <c:pt idx="8">
                  <c:v>4.8299999999999996E-2</c:v>
                </c:pt>
                <c:pt idx="9">
                  <c:v>5.4000000000000003E-3</c:v>
                </c:pt>
                <c:pt idx="10">
                  <c:v>0</c:v>
                </c:pt>
                <c:pt idx="11">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Ambient energy (heat pump)</c:v>
                </c:pt>
              </c:strCache>
            </c:strRef>
          </c:tx>
          <c:spPr>
            <a:solidFill>
              <a:srgbClr val="E02C1F"/>
            </a:solidFill>
          </c:spPr>
          <c:invertIfNegative val="0"/>
          <c:val>
            <c:numRef>
              <c:f>'8.14'!$B$14:$M$14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Solar energy (solar panel)</c:v>
                </c:pt>
              </c:strCache>
            </c:strRef>
          </c:tx>
          <c:spPr>
            <a:solidFill>
              <a:srgbClr val="E86158"/>
            </a:solidFill>
          </c:spPr>
          <c:invertIfNegative val="0"/>
          <c:val>
            <c:numRef>
              <c:f>'8.14'!$B$15:$M$15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Brown coal</c:v>
                </c:pt>
              </c:strCache>
            </c:strRef>
          </c:tx>
          <c:spPr>
            <a:solidFill>
              <a:srgbClr val="F0948F"/>
            </a:solidFill>
          </c:spPr>
          <c:invertIfNegative val="0"/>
          <c:val>
            <c:numRef>
              <c:f>'8.14'!$B$16:$M$16</c:f>
              <c:numCache>
                <c:formatCode>#,##0.0</c:formatCode>
                <c:ptCount val="12"/>
                <c:pt idx="0">
                  <c:v>335.20072100000004</c:v>
                </c:pt>
                <c:pt idx="1">
                  <c:v>299.64934700000003</c:v>
                </c:pt>
                <c:pt idx="2">
                  <c:v>245.23945499999999</c:v>
                </c:pt>
                <c:pt idx="3">
                  <c:v>192.929124</c:v>
                </c:pt>
                <c:pt idx="4">
                  <c:v>111.67549000000001</c:v>
                </c:pt>
                <c:pt idx="5">
                  <c:v>69.939173000000011</c:v>
                </c:pt>
                <c:pt idx="6">
                  <c:v>53.606292000000003</c:v>
                </c:pt>
                <c:pt idx="7">
                  <c:v>90.134258000000003</c:v>
                </c:pt>
                <c:pt idx="8">
                  <c:v>105.60095299999999</c:v>
                </c:pt>
                <c:pt idx="9">
                  <c:v>174.19530900000001</c:v>
                </c:pt>
                <c:pt idx="10">
                  <c:v>249.843874</c:v>
                </c:pt>
                <c:pt idx="11">
                  <c:v>289.83456700000005</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Nuclear fuel</c:v>
                </c:pt>
              </c:strCache>
            </c:strRef>
          </c:tx>
          <c:spPr>
            <a:solidFill>
              <a:srgbClr val="F7C9C7"/>
            </a:solidFill>
          </c:spPr>
          <c:invertIfNegative val="0"/>
          <c:val>
            <c:numRef>
              <c:f>'8.14'!$B$17:$M$17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Coke</c:v>
                </c:pt>
              </c:strCache>
            </c:strRef>
          </c:tx>
          <c:spPr>
            <a:solidFill>
              <a:srgbClr val="262626"/>
            </a:solidFill>
          </c:spPr>
          <c:invertIfNegative val="0"/>
          <c:val>
            <c:numRef>
              <c:f>'8.14'!$B$18:$M$18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Waste heat</c:v>
                </c:pt>
              </c:strCache>
            </c:strRef>
          </c:tx>
          <c:spPr>
            <a:solidFill>
              <a:srgbClr val="646363"/>
            </a:solidFill>
          </c:spPr>
          <c:invertIfNegative val="0"/>
          <c:val>
            <c:numRef>
              <c:f>'8.14'!$B$19:$M$19</c:f>
              <c:numCache>
                <c:formatCode>#,##0.0</c:formatCode>
                <c:ptCount val="12"/>
                <c:pt idx="0">
                  <c:v>1.57</c:v>
                </c:pt>
                <c:pt idx="1">
                  <c:v>1.238</c:v>
                </c:pt>
                <c:pt idx="2">
                  <c:v>1.627</c:v>
                </c:pt>
                <c:pt idx="3">
                  <c:v>1.482</c:v>
                </c:pt>
                <c:pt idx="4">
                  <c:v>1.768</c:v>
                </c:pt>
                <c:pt idx="5">
                  <c:v>0.82</c:v>
                </c:pt>
                <c:pt idx="6">
                  <c:v>0.95199999999999996</c:v>
                </c:pt>
                <c:pt idx="7">
                  <c:v>0.14299999999999999</c:v>
                </c:pt>
                <c:pt idx="8">
                  <c:v>1.3859999999999999</c:v>
                </c:pt>
                <c:pt idx="9">
                  <c:v>0.49399999999999999</c:v>
                </c:pt>
                <c:pt idx="10">
                  <c:v>0.63300000000000001</c:v>
                </c:pt>
                <c:pt idx="11">
                  <c:v>0</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Other liquid fuels</c:v>
                </c:pt>
              </c:strCache>
            </c:strRef>
          </c:tx>
          <c:spPr>
            <a:solidFill>
              <a:srgbClr val="9D9D9C"/>
            </a:solidFill>
          </c:spPr>
          <c:invertIfNegative val="0"/>
          <c:val>
            <c:numRef>
              <c:f>'8.14'!$B$20:$M$20</c:f>
              <c:numCache>
                <c:formatCode>#,##0.0</c:formatCode>
                <c:ptCount val="12"/>
                <c:pt idx="0">
                  <c:v>10.914</c:v>
                </c:pt>
                <c:pt idx="1">
                  <c:v>9.3789999999999996</c:v>
                </c:pt>
                <c:pt idx="2">
                  <c:v>3.665</c:v>
                </c:pt>
                <c:pt idx="3">
                  <c:v>0.91200000000000003</c:v>
                </c:pt>
                <c:pt idx="4">
                  <c:v>5.3999999999999999E-2</c:v>
                </c:pt>
                <c:pt idx="5">
                  <c:v>0.61599999999999999</c:v>
                </c:pt>
                <c:pt idx="6">
                  <c:v>0</c:v>
                </c:pt>
                <c:pt idx="7">
                  <c:v>0</c:v>
                </c:pt>
                <c:pt idx="8">
                  <c:v>0.43</c:v>
                </c:pt>
                <c:pt idx="9">
                  <c:v>1.337</c:v>
                </c:pt>
                <c:pt idx="10">
                  <c:v>3.371</c:v>
                </c:pt>
                <c:pt idx="11">
                  <c:v>3.4950000000000001</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Other solid fuels</c:v>
                </c:pt>
              </c:strCache>
            </c:strRef>
          </c:tx>
          <c:spPr>
            <a:solidFill>
              <a:srgbClr val="D0D0D0"/>
            </a:solidFill>
          </c:spPr>
          <c:invertIfNegative val="0"/>
          <c:val>
            <c:numRef>
              <c:f>'8.14'!$B$21:$M$21</c:f>
              <c:numCache>
                <c:formatCode>#,##0.0</c:formatCode>
                <c:ptCount val="12"/>
                <c:pt idx="0">
                  <c:v>2.4540000000000002</c:v>
                </c:pt>
                <c:pt idx="1">
                  <c:v>2.2440000000000002</c:v>
                </c:pt>
                <c:pt idx="2">
                  <c:v>1.948</c:v>
                </c:pt>
                <c:pt idx="3">
                  <c:v>2.3254000000000001</c:v>
                </c:pt>
                <c:pt idx="4">
                  <c:v>2.6629999999999998</c:v>
                </c:pt>
                <c:pt idx="5">
                  <c:v>1.9805999999999999</c:v>
                </c:pt>
                <c:pt idx="6">
                  <c:v>2.1718999999999999</c:v>
                </c:pt>
                <c:pt idx="7">
                  <c:v>1.6878</c:v>
                </c:pt>
                <c:pt idx="8">
                  <c:v>1.4965999999999999</c:v>
                </c:pt>
                <c:pt idx="9">
                  <c:v>2.0508000000000002</c:v>
                </c:pt>
                <c:pt idx="10">
                  <c:v>2.6886000000000001</c:v>
                </c:pt>
                <c:pt idx="11">
                  <c:v>2.6518000000000002</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Other gases</c:v>
                </c:pt>
              </c:strCache>
            </c:strRef>
          </c:tx>
          <c:spPr>
            <a:pattFill prst="ltUpDiag">
              <a:fgClr>
                <a:srgbClr val="23315F"/>
              </a:fgClr>
              <a:bgClr>
                <a:sysClr val="window" lastClr="FFFFFF"/>
              </a:bgClr>
            </a:pattFill>
          </c:spPr>
          <c:invertIfNegative val="0"/>
          <c:val>
            <c:numRef>
              <c:f>'8.14'!$B$22:$M$22</c:f>
              <c:numCache>
                <c:formatCode>#,##0.0</c:formatCode>
                <c:ptCount val="12"/>
                <c:pt idx="0">
                  <c:v>12.824999999999999</c:v>
                </c:pt>
                <c:pt idx="1">
                  <c:v>12.304</c:v>
                </c:pt>
                <c:pt idx="2">
                  <c:v>11.513999999999999</c:v>
                </c:pt>
                <c:pt idx="3">
                  <c:v>11.967000000000001</c:v>
                </c:pt>
                <c:pt idx="4">
                  <c:v>8.5039999999999996</c:v>
                </c:pt>
                <c:pt idx="5">
                  <c:v>4.7850000000000001</c:v>
                </c:pt>
                <c:pt idx="6">
                  <c:v>5.92</c:v>
                </c:pt>
                <c:pt idx="7">
                  <c:v>5.3529999999999998</c:v>
                </c:pt>
                <c:pt idx="8">
                  <c:v>7.6619999999999999</c:v>
                </c:pt>
                <c:pt idx="9">
                  <c:v>12.726000000000001</c:v>
                </c:pt>
                <c:pt idx="10">
                  <c:v>16.231000000000002</c:v>
                </c:pt>
                <c:pt idx="11">
                  <c:v>15.086</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Other</c:v>
                </c:pt>
              </c:strCache>
            </c:strRef>
          </c:tx>
          <c:spPr>
            <a:pattFill prst="ltUpDiag">
              <a:fgClr>
                <a:srgbClr val="E02C1F"/>
              </a:fgClr>
              <a:bgClr>
                <a:sysClr val="window" lastClr="FFFFFF"/>
              </a:bgClr>
            </a:pattFill>
          </c:spPr>
          <c:invertIfNegative val="0"/>
          <c:val>
            <c:numRef>
              <c:f>'8.14'!$B$23:$M$23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Fuel oils</c:v>
                </c:pt>
              </c:strCache>
            </c:strRef>
          </c:tx>
          <c:spPr>
            <a:pattFill prst="ltUpDiag">
              <a:fgClr>
                <a:srgbClr val="5A6588"/>
              </a:fgClr>
              <a:bgClr>
                <a:sysClr val="window" lastClr="FFFFFF"/>
              </a:bgClr>
            </a:pattFill>
          </c:spPr>
          <c:invertIfNegative val="0"/>
          <c:val>
            <c:numRef>
              <c:f>'8.14'!$B$24:$M$24</c:f>
              <c:numCache>
                <c:formatCode>#,##0.0</c:formatCode>
                <c:ptCount val="12"/>
                <c:pt idx="0">
                  <c:v>0.21309999999999998</c:v>
                </c:pt>
                <c:pt idx="1">
                  <c:v>0.55929999999999991</c:v>
                </c:pt>
                <c:pt idx="2">
                  <c:v>0.15312999999999999</c:v>
                </c:pt>
                <c:pt idx="3">
                  <c:v>8.5989999999999997E-2</c:v>
                </c:pt>
                <c:pt idx="4">
                  <c:v>5.7349999999999998E-2</c:v>
                </c:pt>
                <c:pt idx="5">
                  <c:v>3.5840000000000004E-2</c:v>
                </c:pt>
                <c:pt idx="6">
                  <c:v>5.5E-2</c:v>
                </c:pt>
                <c:pt idx="7">
                  <c:v>0.30648000000000003</c:v>
                </c:pt>
                <c:pt idx="8">
                  <c:v>0.12522</c:v>
                </c:pt>
                <c:pt idx="9">
                  <c:v>2.538E-2</c:v>
                </c:pt>
                <c:pt idx="10">
                  <c:v>8.1400000000000014E-3</c:v>
                </c:pt>
                <c:pt idx="11">
                  <c:v>8.1470000000000001E-2</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Natural gas</c:v>
                </c:pt>
              </c:strCache>
            </c:strRef>
          </c:tx>
          <c:spPr>
            <a:pattFill prst="ltUpDiag">
              <a:fgClr>
                <a:srgbClr val="E86158"/>
              </a:fgClr>
              <a:bgClr>
                <a:sysClr val="window" lastClr="FFFFFF"/>
              </a:bgClr>
            </a:pattFill>
          </c:spPr>
          <c:invertIfNegative val="0"/>
          <c:val>
            <c:numRef>
              <c:f>'8.14'!$B$25:$M$25</c:f>
              <c:numCache>
                <c:formatCode>#,##0.0</c:formatCode>
                <c:ptCount val="12"/>
                <c:pt idx="0">
                  <c:v>140.77624099999997</c:v>
                </c:pt>
                <c:pt idx="1">
                  <c:v>137.14975000000001</c:v>
                </c:pt>
                <c:pt idx="2">
                  <c:v>159.54607499999995</c:v>
                </c:pt>
                <c:pt idx="3">
                  <c:v>106.42897524382772</c:v>
                </c:pt>
                <c:pt idx="4">
                  <c:v>76.047035855552735</c:v>
                </c:pt>
                <c:pt idx="5">
                  <c:v>50.750944550845169</c:v>
                </c:pt>
                <c:pt idx="6">
                  <c:v>43.470593639632924</c:v>
                </c:pt>
                <c:pt idx="7">
                  <c:v>38.790549813254565</c:v>
                </c:pt>
                <c:pt idx="8">
                  <c:v>37.189266352568431</c:v>
                </c:pt>
                <c:pt idx="9">
                  <c:v>65.277027869108736</c:v>
                </c:pt>
                <c:pt idx="10">
                  <c:v>93.65134217962968</c:v>
                </c:pt>
                <c:pt idx="11">
                  <c:v>132.61620968926729</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75"/>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Heat supply in Czech</a:t>
            </a:r>
            <a:r>
              <a:rPr lang="en-US" sz="1000" baseline="0">
                <a:solidFill>
                  <a:schemeClr val="tx2"/>
                </a:solidFill>
              </a:rPr>
              <a:t> Regions [</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Biomass</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1424.0143500000001</c:v>
                </c:pt>
                <c:pt idx="2">
                  <c:v>487.58514000000002</c:v>
                </c:pt>
                <c:pt idx="3">
                  <c:v>349.042416</c:v>
                </c:pt>
                <c:pt idx="4">
                  <c:v>618.55195500000002</c:v>
                </c:pt>
                <c:pt idx="5">
                  <c:v>710.27583400000015</c:v>
                </c:pt>
                <c:pt idx="6">
                  <c:v>20.123057000000003</c:v>
                </c:pt>
                <c:pt idx="7">
                  <c:v>1122.9880930000002</c:v>
                </c:pt>
                <c:pt idx="8">
                  <c:v>192.521131</c:v>
                </c:pt>
                <c:pt idx="9">
                  <c:v>43.280904</c:v>
                </c:pt>
                <c:pt idx="10">
                  <c:v>714.76058399999977</c:v>
                </c:pt>
                <c:pt idx="11">
                  <c:v>1239.761078</c:v>
                </c:pt>
                <c:pt idx="12">
                  <c:v>1393.4964889999999</c:v>
                </c:pt>
                <c:pt idx="13">
                  <c:v>399.55857700000007</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Biogas</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43.615000000000002</c:v>
                </c:pt>
                <c:pt idx="1">
                  <c:v>99.273470999999972</c:v>
                </c:pt>
                <c:pt idx="2">
                  <c:v>77.159591999999989</c:v>
                </c:pt>
                <c:pt idx="3">
                  <c:v>5.94</c:v>
                </c:pt>
                <c:pt idx="4">
                  <c:v>49.894231999999988</c:v>
                </c:pt>
                <c:pt idx="5">
                  <c:v>42.529409000000008</c:v>
                </c:pt>
                <c:pt idx="6">
                  <c:v>10.671209999999999</c:v>
                </c:pt>
                <c:pt idx="7">
                  <c:v>0.98278999999999994</c:v>
                </c:pt>
                <c:pt idx="8">
                  <c:v>49.381828999999996</c:v>
                </c:pt>
                <c:pt idx="9">
                  <c:v>50.99799400000002</c:v>
                </c:pt>
                <c:pt idx="10">
                  <c:v>68.945070000000001</c:v>
                </c:pt>
                <c:pt idx="11">
                  <c:v>43.742895000000004</c:v>
                </c:pt>
                <c:pt idx="12">
                  <c:v>28.981098000000003</c:v>
                </c:pt>
                <c:pt idx="13">
                  <c:v>11.19467</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Hard coal</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13</c:v>
                </c:pt>
                <c:pt idx="2">
                  <c:v>0.95371000000000006</c:v>
                </c:pt>
                <c:pt idx="3">
                  <c:v>0</c:v>
                </c:pt>
                <c:pt idx="4">
                  <c:v>0</c:v>
                </c:pt>
                <c:pt idx="5">
                  <c:v>54.625099999999996</c:v>
                </c:pt>
                <c:pt idx="6">
                  <c:v>0</c:v>
                </c:pt>
                <c:pt idx="7">
                  <c:v>9062.3854260000007</c:v>
                </c:pt>
                <c:pt idx="8">
                  <c:v>449.11954299999996</c:v>
                </c:pt>
                <c:pt idx="9">
                  <c:v>15.798999999999999</c:v>
                </c:pt>
                <c:pt idx="10">
                  <c:v>0</c:v>
                </c:pt>
                <c:pt idx="11">
                  <c:v>0.156</c:v>
                </c:pt>
                <c:pt idx="12">
                  <c:v>3.7301700000000002</c:v>
                </c:pt>
                <c:pt idx="13">
                  <c:v>182.58948100000001</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Electrical energy</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2.5379999999999998</c:v>
                </c:pt>
                <c:pt idx="1">
                  <c:v>6.0376000000000006E-2</c:v>
                </c:pt>
                <c:pt idx="2">
                  <c:v>3.5640000000000001</c:v>
                </c:pt>
                <c:pt idx="3">
                  <c:v>0</c:v>
                </c:pt>
                <c:pt idx="4">
                  <c:v>5.6000000000000001E-2</c:v>
                </c:pt>
                <c:pt idx="5">
                  <c:v>0</c:v>
                </c:pt>
                <c:pt idx="6">
                  <c:v>0</c:v>
                </c:pt>
                <c:pt idx="7">
                  <c:v>1.2673460000000001</c:v>
                </c:pt>
                <c:pt idx="8">
                  <c:v>0.76184699999999994</c:v>
                </c:pt>
                <c:pt idx="9">
                  <c:v>22.282</c:v>
                </c:pt>
                <c:pt idx="10">
                  <c:v>2.73706</c:v>
                </c:pt>
                <c:pt idx="11">
                  <c:v>0</c:v>
                </c:pt>
                <c:pt idx="12">
                  <c:v>0</c:v>
                </c:pt>
                <c:pt idx="13">
                  <c:v>0.27399999999999997</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Ambient energy (heat pump)</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5.694</c:v>
                </c:pt>
                <c:pt idx="1">
                  <c:v>0</c:v>
                </c:pt>
                <c:pt idx="2">
                  <c:v>0.71199999999999997</c:v>
                </c:pt>
                <c:pt idx="3">
                  <c:v>5.1725199999999996</c:v>
                </c:pt>
                <c:pt idx="4">
                  <c:v>0</c:v>
                </c:pt>
                <c:pt idx="5">
                  <c:v>0</c:v>
                </c:pt>
                <c:pt idx="6">
                  <c:v>0</c:v>
                </c:pt>
                <c:pt idx="7">
                  <c:v>0</c:v>
                </c:pt>
                <c:pt idx="8">
                  <c:v>0</c:v>
                </c:pt>
                <c:pt idx="9">
                  <c:v>0</c:v>
                </c:pt>
                <c:pt idx="10">
                  <c:v>0</c:v>
                </c:pt>
                <c:pt idx="11">
                  <c:v>0</c:v>
                </c:pt>
                <c:pt idx="12">
                  <c:v>85.317999999999984</c:v>
                </c:pt>
                <c:pt idx="13">
                  <c:v>0</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Solar energy (solar panel)</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0.17899999999999999</c:v>
                </c:pt>
                <c:pt idx="3">
                  <c:v>0.14462300000000003</c:v>
                </c:pt>
                <c:pt idx="4">
                  <c:v>0.16550000000000001</c:v>
                </c:pt>
                <c:pt idx="5">
                  <c:v>1.4290000000000001E-3</c:v>
                </c:pt>
                <c:pt idx="6">
                  <c:v>0</c:v>
                </c:pt>
                <c:pt idx="7">
                  <c:v>0</c:v>
                </c:pt>
                <c:pt idx="8">
                  <c:v>0</c:v>
                </c:pt>
                <c:pt idx="9">
                  <c:v>0</c:v>
                </c:pt>
                <c:pt idx="10">
                  <c:v>0</c:v>
                </c:pt>
                <c:pt idx="11">
                  <c:v>0</c:v>
                </c:pt>
                <c:pt idx="12">
                  <c:v>8.5000000000000006E-2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Brown coal</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2613.058117</c:v>
                </c:pt>
                <c:pt idx="2">
                  <c:v>43.062899999999999</c:v>
                </c:pt>
                <c:pt idx="3">
                  <c:v>1960.8732730000004</c:v>
                </c:pt>
                <c:pt idx="4">
                  <c:v>263.35129799999999</c:v>
                </c:pt>
                <c:pt idx="5">
                  <c:v>1144.3735599999998</c:v>
                </c:pt>
                <c:pt idx="6">
                  <c:v>86.804192999999998</c:v>
                </c:pt>
                <c:pt idx="7">
                  <c:v>306.42963999999995</c:v>
                </c:pt>
                <c:pt idx="8">
                  <c:v>1459.267355</c:v>
                </c:pt>
                <c:pt idx="9">
                  <c:v>3753.5059590000001</c:v>
                </c:pt>
                <c:pt idx="10">
                  <c:v>2611.6272059999997</c:v>
                </c:pt>
                <c:pt idx="11">
                  <c:v>13154.737039000001</c:v>
                </c:pt>
                <c:pt idx="12">
                  <c:v>9810.5409529999979</c:v>
                </c:pt>
                <c:pt idx="13">
                  <c:v>2217.848563</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Nuclear fuel</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168.74270000000001</c:v>
                </c:pt>
                <c:pt idx="2">
                  <c:v>0</c:v>
                </c:pt>
                <c:pt idx="3">
                  <c:v>0</c:v>
                </c:pt>
                <c:pt idx="4">
                  <c:v>42.229429999999994</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Coke</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9.0999999999999998E-2</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Waste heat</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74.990549999999999</c:v>
                </c:pt>
                <c:pt idx="3">
                  <c:v>3.6200000000000003E-2</c:v>
                </c:pt>
                <c:pt idx="4">
                  <c:v>22.527205999999996</c:v>
                </c:pt>
                <c:pt idx="5">
                  <c:v>0</c:v>
                </c:pt>
                <c:pt idx="6">
                  <c:v>3.1406000000000001</c:v>
                </c:pt>
                <c:pt idx="7">
                  <c:v>624.63275999999996</c:v>
                </c:pt>
                <c:pt idx="8">
                  <c:v>0</c:v>
                </c:pt>
                <c:pt idx="9">
                  <c:v>33.165999999999997</c:v>
                </c:pt>
                <c:pt idx="10">
                  <c:v>0</c:v>
                </c:pt>
                <c:pt idx="11">
                  <c:v>98.141494000000009</c:v>
                </c:pt>
                <c:pt idx="12">
                  <c:v>5.3109999999999999</c:v>
                </c:pt>
                <c:pt idx="13">
                  <c:v>12.113</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Other liquid fuels</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43.144111000000002</c:v>
                </c:pt>
                <c:pt idx="2">
                  <c:v>0</c:v>
                </c:pt>
                <c:pt idx="3">
                  <c:v>0</c:v>
                </c:pt>
                <c:pt idx="4">
                  <c:v>0</c:v>
                </c:pt>
                <c:pt idx="5">
                  <c:v>0</c:v>
                </c:pt>
                <c:pt idx="6">
                  <c:v>0</c:v>
                </c:pt>
                <c:pt idx="7">
                  <c:v>0</c:v>
                </c:pt>
                <c:pt idx="8">
                  <c:v>0</c:v>
                </c:pt>
                <c:pt idx="9">
                  <c:v>0</c:v>
                </c:pt>
                <c:pt idx="10">
                  <c:v>0</c:v>
                </c:pt>
                <c:pt idx="11">
                  <c:v>21.571288999999997</c:v>
                </c:pt>
                <c:pt idx="12">
                  <c:v>0</c:v>
                </c:pt>
                <c:pt idx="13">
                  <c:v>34.173000000000002</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Other solid fuels</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852.63800000000003</c:v>
                </c:pt>
                <c:pt idx="1">
                  <c:v>8.7854100000000006</c:v>
                </c:pt>
                <c:pt idx="2">
                  <c:v>1057.16885</c:v>
                </c:pt>
                <c:pt idx="3">
                  <c:v>0.77208600000000005</c:v>
                </c:pt>
                <c:pt idx="4">
                  <c:v>8.8708239999999989</c:v>
                </c:pt>
                <c:pt idx="5">
                  <c:v>0</c:v>
                </c:pt>
                <c:pt idx="6">
                  <c:v>612.22</c:v>
                </c:pt>
                <c:pt idx="7">
                  <c:v>12.08</c:v>
                </c:pt>
                <c:pt idx="8">
                  <c:v>0</c:v>
                </c:pt>
                <c:pt idx="9">
                  <c:v>0</c:v>
                </c:pt>
                <c:pt idx="10">
                  <c:v>217.33328599999999</c:v>
                </c:pt>
                <c:pt idx="11">
                  <c:v>73.671405872155233</c:v>
                </c:pt>
                <c:pt idx="12">
                  <c:v>22.296410000000002</c:v>
                </c:pt>
                <c:pt idx="13">
                  <c:v>26.362499999999997</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Other gases</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0.85529900000000003</c:v>
                </c:pt>
                <c:pt idx="2">
                  <c:v>0</c:v>
                </c:pt>
                <c:pt idx="3">
                  <c:v>0</c:v>
                </c:pt>
                <c:pt idx="4">
                  <c:v>0</c:v>
                </c:pt>
                <c:pt idx="5">
                  <c:v>0</c:v>
                </c:pt>
                <c:pt idx="6">
                  <c:v>0</c:v>
                </c:pt>
                <c:pt idx="7">
                  <c:v>2961.5218740000005</c:v>
                </c:pt>
                <c:pt idx="8">
                  <c:v>0</c:v>
                </c:pt>
                <c:pt idx="9">
                  <c:v>0</c:v>
                </c:pt>
                <c:pt idx="10">
                  <c:v>0.56100000000000005</c:v>
                </c:pt>
                <c:pt idx="11">
                  <c:v>814.40014599999972</c:v>
                </c:pt>
                <c:pt idx="12">
                  <c:v>72.573999999999998</c:v>
                </c:pt>
                <c:pt idx="13">
                  <c:v>124.877</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Other</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Fuel oils</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4.5179999999999998</c:v>
                </c:pt>
                <c:pt idx="1">
                  <c:v>16.035043000000002</c:v>
                </c:pt>
                <c:pt idx="2">
                  <c:v>4.2151569999999996</c:v>
                </c:pt>
                <c:pt idx="3">
                  <c:v>0</c:v>
                </c:pt>
                <c:pt idx="4">
                  <c:v>0.86470199999999997</c:v>
                </c:pt>
                <c:pt idx="5">
                  <c:v>2.1588500000000002</c:v>
                </c:pt>
                <c:pt idx="6">
                  <c:v>27.483174999999999</c:v>
                </c:pt>
                <c:pt idx="7">
                  <c:v>4.0176319999999999</c:v>
                </c:pt>
                <c:pt idx="8">
                  <c:v>197.679171</c:v>
                </c:pt>
                <c:pt idx="9">
                  <c:v>0</c:v>
                </c:pt>
                <c:pt idx="10">
                  <c:v>3.7794099999999999</c:v>
                </c:pt>
                <c:pt idx="11">
                  <c:v>17.613135000000003</c:v>
                </c:pt>
                <c:pt idx="12">
                  <c:v>9.8459760000000021</c:v>
                </c:pt>
                <c:pt idx="13">
                  <c:v>1.7064000000000001</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Natural gas</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3604.4149800000005</c:v>
                </c:pt>
                <c:pt idx="1">
                  <c:v>726.29410400000017</c:v>
                </c:pt>
                <c:pt idx="2">
                  <c:v>4038.2247610020008</c:v>
                </c:pt>
                <c:pt idx="3">
                  <c:v>1181.641748</c:v>
                </c:pt>
                <c:pt idx="4">
                  <c:v>740.27215399999932</c:v>
                </c:pt>
                <c:pt idx="5">
                  <c:v>1132.3155876847816</c:v>
                </c:pt>
                <c:pt idx="6">
                  <c:v>1472.740972535018</c:v>
                </c:pt>
                <c:pt idx="7">
                  <c:v>1980.041195999999</c:v>
                </c:pt>
                <c:pt idx="8">
                  <c:v>1205.3260390000005</c:v>
                </c:pt>
                <c:pt idx="9">
                  <c:v>486.84692755819378</c:v>
                </c:pt>
                <c:pt idx="10">
                  <c:v>746.63277500000004</c:v>
                </c:pt>
                <c:pt idx="11">
                  <c:v>5736.5263951278384</c:v>
                </c:pt>
                <c:pt idx="12">
                  <c:v>1317.3773470000015</c:v>
                </c:pt>
                <c:pt idx="13">
                  <c:v>1081.6940111936879</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75"/>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ax val="22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Net heat production and heat production from CHP by fuel</a:t>
            </a:r>
            <a:r>
              <a:rPr lang="en-US" sz="1000">
                <a:solidFill>
                  <a:schemeClr val="tx2"/>
                </a:solidFill>
              </a:rPr>
              <a:t> [</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2.5527497369253281E-5"/>
          <c:y val="2.5188916876574308E-2"/>
        </c:manualLayout>
      </c:layout>
      <c:overlay val="0"/>
    </c:title>
    <c:autoTitleDeleted val="0"/>
    <c:plotArea>
      <c:layout>
        <c:manualLayout>
          <c:layoutTarget val="inner"/>
          <c:xMode val="edge"/>
          <c:yMode val="edge"/>
          <c:x val="9.3121971422145816E-2"/>
          <c:y val="0.12805992967827684"/>
          <c:w val="0.8167102451851963"/>
          <c:h val="0.71965038886939781"/>
        </c:manualLayout>
      </c:layout>
      <c:barChart>
        <c:barDir val="col"/>
        <c:grouping val="stacked"/>
        <c:varyColors val="0"/>
        <c:ser>
          <c:idx val="0"/>
          <c:order val="0"/>
          <c:tx>
            <c:strRef>
              <c:f>'9'!$A$6</c:f>
              <c:strCache>
                <c:ptCount val="1"/>
                <c:pt idx="0">
                  <c:v>Biomass</c:v>
                </c:pt>
              </c:strCache>
            </c:strRef>
          </c:tx>
          <c:spPr>
            <a:solidFill>
              <a:schemeClr val="accent1"/>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('9'!$B$6,'9'!$C$6,'9'!$E$6,'9'!$F$6,'9'!$H$6,'9'!$I$6,'9'!$K$6,'9'!$L$6)</c:f>
              <c:numCache>
                <c:formatCode>#,##0.0</c:formatCode>
                <c:ptCount val="8"/>
                <c:pt idx="0">
                  <c:v>6535.2124879999992</c:v>
                </c:pt>
                <c:pt idx="1">
                  <c:v>4516.5478010000006</c:v>
                </c:pt>
                <c:pt idx="2">
                  <c:v>5339.8575410000012</c:v>
                </c:pt>
                <c:pt idx="3">
                  <c:v>4064.7677940000003</c:v>
                </c:pt>
                <c:pt idx="4">
                  <c:v>4492.1497179999997</c:v>
                </c:pt>
                <c:pt idx="5">
                  <c:v>3370.5322800000004</c:v>
                </c:pt>
                <c:pt idx="6">
                  <c:v>5853.7406299999975</c:v>
                </c:pt>
                <c:pt idx="7">
                  <c:v>4086.3502530000001</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Biogas</c:v>
                </c:pt>
              </c:strCache>
            </c:strRef>
          </c:tx>
          <c:spPr>
            <a:solidFill>
              <a:schemeClr val="accent2"/>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('9'!$B$7,'9'!$C$7,'9'!$E$7,'9'!$F$7,'9'!$H$7,'9'!$I$7,'9'!$K$7,'9'!$L$7)</c:f>
              <c:numCache>
                <c:formatCode>#,##0.0</c:formatCode>
                <c:ptCount val="8"/>
                <c:pt idx="0">
                  <c:v>649.91652799999997</c:v>
                </c:pt>
                <c:pt idx="1">
                  <c:v>615.54070100000001</c:v>
                </c:pt>
                <c:pt idx="2">
                  <c:v>490.36110199999933</c:v>
                </c:pt>
                <c:pt idx="3">
                  <c:v>467.24692800000008</c:v>
                </c:pt>
                <c:pt idx="4">
                  <c:v>408.35177300000015</c:v>
                </c:pt>
                <c:pt idx="5">
                  <c:v>383.76031899999998</c:v>
                </c:pt>
                <c:pt idx="6">
                  <c:v>628.00451199999998</c:v>
                </c:pt>
                <c:pt idx="7">
                  <c:v>595.31330500000013</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Hard coal</c:v>
                </c:pt>
              </c:strCache>
            </c:strRef>
          </c:tx>
          <c:spPr>
            <a:solidFill>
              <a:schemeClr val="accent3"/>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('9'!$B$8,'9'!$C$8,'9'!$E$8,'9'!$F$8,'9'!$H$8,'9'!$I$8,'9'!$K$8,'9'!$L$8)</c:f>
              <c:numCache>
                <c:formatCode>#,##0.0</c:formatCode>
                <c:ptCount val="8"/>
                <c:pt idx="0">
                  <c:v>5409.0848909999986</c:v>
                </c:pt>
                <c:pt idx="1">
                  <c:v>4466.6846420000002</c:v>
                </c:pt>
                <c:pt idx="2">
                  <c:v>2419.3762520000005</c:v>
                </c:pt>
                <c:pt idx="3">
                  <c:v>1844.4018339999998</c:v>
                </c:pt>
                <c:pt idx="4">
                  <c:v>1473.8819220000003</c:v>
                </c:pt>
                <c:pt idx="5">
                  <c:v>971.28398100000004</c:v>
                </c:pt>
                <c:pt idx="6">
                  <c:v>4435.9391680000008</c:v>
                </c:pt>
                <c:pt idx="7">
                  <c:v>3899.4439390000007</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Electrical energy</c:v>
                </c:pt>
              </c:strCache>
            </c:strRef>
          </c:tx>
          <c:spPr>
            <a:solidFill>
              <a:schemeClr val="accent4"/>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('9'!$B$9,'9'!$C$9,'9'!$E$9,'9'!$F$9,'9'!$H$9,'9'!$I$9,'9'!$K$9,'9'!$L$9)</c:f>
              <c:numCache>
                <c:formatCode>#,##0.0</c:formatCode>
                <c:ptCount val="8"/>
                <c:pt idx="0">
                  <c:v>7.3989500000000001</c:v>
                </c:pt>
                <c:pt idx="1">
                  <c:v>0</c:v>
                </c:pt>
                <c:pt idx="2">
                  <c:v>9.3800829999999991</c:v>
                </c:pt>
                <c:pt idx="3">
                  <c:v>0</c:v>
                </c:pt>
                <c:pt idx="4">
                  <c:v>12.153070000000001</c:v>
                </c:pt>
                <c:pt idx="5">
                  <c:v>0</c:v>
                </c:pt>
                <c:pt idx="6">
                  <c:v>9.1164500000000004</c:v>
                </c:pt>
                <c:pt idx="7">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Ambient energy (heat pump)</c:v>
                </c:pt>
              </c:strCache>
            </c:strRef>
          </c:tx>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('9'!$B$10,'9'!$C$10,'9'!$E$10,'9'!$F$10,'9'!$H$10,'9'!$I$10,'9'!$K$10,'9'!$L$10)</c:f>
              <c:numCache>
                <c:formatCode>#,##0.0</c:formatCode>
                <c:ptCount val="8"/>
                <c:pt idx="0">
                  <c:v>38.213232826950716</c:v>
                </c:pt>
                <c:pt idx="1">
                  <c:v>0</c:v>
                </c:pt>
                <c:pt idx="2">
                  <c:v>20.132817725807719</c:v>
                </c:pt>
                <c:pt idx="3">
                  <c:v>0</c:v>
                </c:pt>
                <c:pt idx="4">
                  <c:v>10.747495477206657</c:v>
                </c:pt>
                <c:pt idx="5">
                  <c:v>0</c:v>
                </c:pt>
                <c:pt idx="6">
                  <c:v>31.5689739700349</c:v>
                </c:pt>
                <c:pt idx="7">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Solar energy (solar panel)</c:v>
                </c:pt>
              </c:strCache>
            </c:strRef>
          </c:tx>
          <c:spPr>
            <a:solidFill>
              <a:schemeClr val="accent6"/>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('9'!$B$11,'9'!$C$11,'9'!$E$11,'9'!$F$11,'9'!$H$11,'9'!$I$11,'9'!$K$11,'9'!$L$11)</c:f>
              <c:numCache>
                <c:formatCode>#,##0.0</c:formatCode>
                <c:ptCount val="8"/>
                <c:pt idx="0">
                  <c:v>6.8825999999999998E-2</c:v>
                </c:pt>
                <c:pt idx="1">
                  <c:v>0</c:v>
                </c:pt>
                <c:pt idx="2">
                  <c:v>0.215473</c:v>
                </c:pt>
                <c:pt idx="3">
                  <c:v>0</c:v>
                </c:pt>
                <c:pt idx="4">
                  <c:v>0.211974</c:v>
                </c:pt>
                <c:pt idx="5">
                  <c:v>0</c:v>
                </c:pt>
                <c:pt idx="6">
                  <c:v>7.9279000000000002E-2</c:v>
                </c:pt>
                <c:pt idx="7">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Brown coal</c:v>
                </c:pt>
              </c:strCache>
            </c:strRef>
          </c:tx>
          <c:spPr>
            <a:solidFill>
              <a:srgbClr val="F0948F"/>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('9'!$B$12,'9'!$C$12,'9'!$E$12,'9'!$F$12,'9'!$H$12,'9'!$I$12,'9'!$K$12,'9'!$L$12)</c:f>
              <c:numCache>
                <c:formatCode>#,##0.0</c:formatCode>
                <c:ptCount val="8"/>
                <c:pt idx="0">
                  <c:v>22012.707337999993</c:v>
                </c:pt>
                <c:pt idx="1">
                  <c:v>18549.135887</c:v>
                </c:pt>
                <c:pt idx="2">
                  <c:v>11516.625654000007</c:v>
                </c:pt>
                <c:pt idx="3">
                  <c:v>9391.6074200000003</c:v>
                </c:pt>
                <c:pt idx="4">
                  <c:v>6823.4683209999994</c:v>
                </c:pt>
                <c:pt idx="5">
                  <c:v>5067.9319009999999</c:v>
                </c:pt>
                <c:pt idx="6">
                  <c:v>18207.217335999998</c:v>
                </c:pt>
                <c:pt idx="7">
                  <c:v>15441.491141</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Nuclear fuel</c:v>
                </c:pt>
              </c:strCache>
            </c:strRef>
          </c:tx>
          <c:spPr>
            <a:solidFill>
              <a:srgbClr val="F7C9C7"/>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('9'!$B$13,'9'!$C$13,'9'!$E$13,'9'!$F$13,'9'!$H$13,'9'!$I$13,'9'!$K$13,'9'!$L$13)</c:f>
              <c:numCache>
                <c:formatCode>#,##0.0</c:formatCode>
                <c:ptCount val="8"/>
                <c:pt idx="0">
                  <c:v>378.16800000000001</c:v>
                </c:pt>
                <c:pt idx="1">
                  <c:v>0</c:v>
                </c:pt>
                <c:pt idx="2">
                  <c:v>96.504000000000005</c:v>
                </c:pt>
                <c:pt idx="3">
                  <c:v>0</c:v>
                </c:pt>
                <c:pt idx="4">
                  <c:v>73.415000000000006</c:v>
                </c:pt>
                <c:pt idx="5">
                  <c:v>0</c:v>
                </c:pt>
                <c:pt idx="6">
                  <c:v>315.40499999999997</c:v>
                </c:pt>
                <c:pt idx="7">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Coke</c:v>
                </c:pt>
              </c:strCache>
            </c:strRef>
          </c:tx>
          <c:spPr>
            <a:solidFill>
              <a:schemeClr val="tx1"/>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('9'!$B$14,'9'!$C$14,'9'!$E$14,'9'!$F$14,'9'!$H$14,'9'!$I$14,'9'!$K$14,'9'!$L$14)</c:f>
              <c:numCache>
                <c:formatCode>#,##0.0</c:formatCode>
                <c:ptCount val="8"/>
                <c:pt idx="0">
                  <c:v>9.0999999999999998E-2</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Waste heat</c:v>
                </c:pt>
              </c:strCache>
            </c:strRef>
          </c:tx>
          <c:spPr>
            <a:solidFill>
              <a:srgbClr val="646363"/>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('9'!$B$15,'9'!$C$15,'9'!$E$15,'9'!$F$15,'9'!$H$15,'9'!$I$15,'9'!$K$15,'9'!$L$15)</c:f>
              <c:numCache>
                <c:formatCode>#,##0.0</c:formatCode>
                <c:ptCount val="8"/>
                <c:pt idx="0">
                  <c:v>1953.2303950000003</c:v>
                </c:pt>
                <c:pt idx="1">
                  <c:v>234.09604000000002</c:v>
                </c:pt>
                <c:pt idx="2">
                  <c:v>2022.7120970000001</c:v>
                </c:pt>
                <c:pt idx="3">
                  <c:v>212.79409000000001</c:v>
                </c:pt>
                <c:pt idx="4">
                  <c:v>1873.2219730000002</c:v>
                </c:pt>
                <c:pt idx="5">
                  <c:v>181.27359000000001</c:v>
                </c:pt>
                <c:pt idx="6">
                  <c:v>1944.3151000000003</c:v>
                </c:pt>
                <c:pt idx="7">
                  <c:v>147.90947</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Other liquid fuels</c:v>
                </c:pt>
              </c:strCache>
            </c:strRef>
          </c:tx>
          <c:spPr>
            <a:solidFill>
              <a:srgbClr val="9D9D9C"/>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('9'!$B$16,'9'!$C$16,'9'!$E$16,'9'!$F$16,'9'!$H$16,'9'!$I$16,'9'!$K$16,'9'!$L$16)</c:f>
              <c:numCache>
                <c:formatCode>#,##0.0</c:formatCode>
                <c:ptCount val="8"/>
                <c:pt idx="0">
                  <c:v>155.08477400000001</c:v>
                </c:pt>
                <c:pt idx="1">
                  <c:v>132.918442</c:v>
                </c:pt>
                <c:pt idx="2">
                  <c:v>35.537211999999997</c:v>
                </c:pt>
                <c:pt idx="3">
                  <c:v>16.845274</c:v>
                </c:pt>
                <c:pt idx="4">
                  <c:v>32.100926000000001</c:v>
                </c:pt>
                <c:pt idx="5">
                  <c:v>4.8926860000000003</c:v>
                </c:pt>
                <c:pt idx="6">
                  <c:v>66.320793999999992</c:v>
                </c:pt>
                <c:pt idx="7">
                  <c:v>44.451968000000001</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Other solid fuels</c:v>
                </c:pt>
              </c:strCache>
            </c:strRef>
          </c:tx>
          <c:spPr>
            <a:solidFill>
              <a:srgbClr val="D0D0D0"/>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('9'!$B$17,'9'!$C$17,'9'!$E$17,'9'!$F$17,'9'!$H$17,'9'!$I$17,'9'!$K$17,'9'!$L$17)</c:f>
              <c:numCache>
                <c:formatCode>#,##0.0</c:formatCode>
                <c:ptCount val="8"/>
                <c:pt idx="0">
                  <c:v>914.65196299999991</c:v>
                </c:pt>
                <c:pt idx="1">
                  <c:v>695.83050200000002</c:v>
                </c:pt>
                <c:pt idx="2">
                  <c:v>893.71881723894887</c:v>
                </c:pt>
                <c:pt idx="3">
                  <c:v>569.90580999999997</c:v>
                </c:pt>
                <c:pt idx="4">
                  <c:v>672.15020522133079</c:v>
                </c:pt>
                <c:pt idx="5">
                  <c:v>516.67966999999999</c:v>
                </c:pt>
                <c:pt idx="6">
                  <c:v>812.84809208115826</c:v>
                </c:pt>
                <c:pt idx="7">
                  <c:v>484.21022399999998</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Other gases</c:v>
                </c:pt>
              </c:strCache>
            </c:strRef>
          </c:tx>
          <c:spPr>
            <a:pattFill prst="ltUpDiag">
              <a:fgClr>
                <a:schemeClr val="accent1"/>
              </a:fgClr>
              <a:bgClr>
                <a:schemeClr val="bg1"/>
              </a:bgClr>
            </a:patt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('9'!$B$18,'9'!$C$18,'9'!$E$18,'9'!$F$18,'9'!$H$18,'9'!$I$18,'9'!$K$18,'9'!$L$18)</c:f>
              <c:numCache>
                <c:formatCode>#,##0.0</c:formatCode>
                <c:ptCount val="8"/>
                <c:pt idx="0">
                  <c:v>2309.8385019999996</c:v>
                </c:pt>
                <c:pt idx="1">
                  <c:v>1478.9096499999998</c:v>
                </c:pt>
                <c:pt idx="2">
                  <c:v>2076.489791</c:v>
                </c:pt>
                <c:pt idx="3">
                  <c:v>1155.8986730000001</c:v>
                </c:pt>
                <c:pt idx="4">
                  <c:v>2076.5371570000002</c:v>
                </c:pt>
                <c:pt idx="5">
                  <c:v>864.54048499999999</c:v>
                </c:pt>
                <c:pt idx="6">
                  <c:v>2139.648666999999</c:v>
                </c:pt>
                <c:pt idx="7">
                  <c:v>1362.1172689999999</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Other</c:v>
                </c:pt>
              </c:strCache>
            </c:strRef>
          </c:tx>
          <c:spPr>
            <a:pattFill prst="ltUpDiag">
              <a:fgClr>
                <a:schemeClr val="accent5"/>
              </a:fgClr>
              <a:bgClr>
                <a:schemeClr val="bg1"/>
              </a:bgClr>
            </a:patt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('9'!$B$19,'9'!$C$19,'9'!$E$19,'9'!$F$19,'9'!$H$19,'9'!$I$19,'9'!$K$19,'9'!$L$19)</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Fuel oils</c:v>
                </c:pt>
              </c:strCache>
            </c:strRef>
          </c:tx>
          <c:spPr>
            <a:pattFill prst="ltUpDiag">
              <a:fgClr>
                <a:schemeClr val="accent2"/>
              </a:fgClr>
              <a:bgClr>
                <a:schemeClr val="bg1"/>
              </a:bgClr>
            </a:patt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('9'!$B$20,'9'!$C$20,'9'!$E$20,'9'!$F$20,'9'!$H$20,'9'!$I$20,'9'!$K$20,'9'!$L$20)</c:f>
              <c:numCache>
                <c:formatCode>#,##0.0</c:formatCode>
                <c:ptCount val="8"/>
                <c:pt idx="0">
                  <c:v>147.04139899999998</c:v>
                </c:pt>
                <c:pt idx="1">
                  <c:v>4.3112550000000009</c:v>
                </c:pt>
                <c:pt idx="2">
                  <c:v>52.24143999999999</c:v>
                </c:pt>
                <c:pt idx="3">
                  <c:v>3.4317980000000001</c:v>
                </c:pt>
                <c:pt idx="4">
                  <c:v>39.795474999999996</c:v>
                </c:pt>
                <c:pt idx="5">
                  <c:v>2.5471999999999997</c:v>
                </c:pt>
                <c:pt idx="6">
                  <c:v>111.90005599999996</c:v>
                </c:pt>
                <c:pt idx="7">
                  <c:v>5.5315919999999998</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Natural gas</c:v>
                </c:pt>
              </c:strCache>
            </c:strRef>
          </c:tx>
          <c:spPr>
            <a:pattFill prst="ltUpDiag">
              <a:fgClr>
                <a:schemeClr val="accent6"/>
              </a:fgClr>
              <a:bgClr>
                <a:schemeClr val="bg1"/>
              </a:bgClr>
            </a:patt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('9'!$B$21,'9'!$C$21,'9'!$E$21,'9'!$F$21,'9'!$H$21,'9'!$I$21,'9'!$K$21,'9'!$L$21)</c:f>
              <c:numCache>
                <c:formatCode>#,##0.0</c:formatCode>
                <c:ptCount val="8"/>
                <c:pt idx="0">
                  <c:v>12285.573358901283</c:v>
                </c:pt>
                <c:pt idx="1">
                  <c:v>4488.8530056</c:v>
                </c:pt>
                <c:pt idx="2">
                  <c:v>6378.510557345232</c:v>
                </c:pt>
                <c:pt idx="3">
                  <c:v>2319.9665362000005</c:v>
                </c:pt>
                <c:pt idx="4">
                  <c:v>4123.7560073489021</c:v>
                </c:pt>
                <c:pt idx="5">
                  <c:v>1721.6421735999998</c:v>
                </c:pt>
                <c:pt idx="6">
                  <c:v>10865.826097148794</c:v>
                </c:pt>
                <c:pt idx="7">
                  <c:v>4633.3489825999986</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75"/>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Shares of</a:t>
            </a:r>
            <a:r>
              <a:rPr lang="cs-CZ" sz="1000" baseline="0">
                <a:solidFill>
                  <a:schemeClr val="tx2"/>
                </a:solidFill>
              </a:rPr>
              <a:t> fuels in heat production from CHP</a:t>
            </a:r>
            <a:endParaRPr lang="cs-CZ" sz="1000">
              <a:solidFill>
                <a:schemeClr val="tx2"/>
              </a:solidFill>
            </a:endParaRPr>
          </a:p>
        </c:rich>
      </c:tx>
      <c:layout>
        <c:manualLayout>
          <c:xMode val="edge"/>
          <c:yMode val="edge"/>
          <c:x val="1.2365513134387615E-2"/>
          <c:y val="1.4248370492547359E-2"/>
        </c:manualLayout>
      </c:layout>
      <c:overlay val="0"/>
    </c:title>
    <c:autoTitleDeleted val="0"/>
    <c:plotArea>
      <c:layout>
        <c:manualLayout>
          <c:layoutTarget val="inner"/>
          <c:xMode val="edge"/>
          <c:yMode val="edge"/>
          <c:x val="0.11764182991306112"/>
          <c:y val="0.11704715549773434"/>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3475308233529631"/>
                  <c:y val="6.7669253145380887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layout>
                <c:manualLayout>
                  <c:x val="-0.13237918789563069"/>
                  <c:y val="-0.1416580404013105"/>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1"/>
              <c:numFmt formatCode="0%" sourceLinked="0"/>
              <c:spPr>
                <a:noFill/>
                <a:ln>
                  <a:noFill/>
                </a:ln>
                <a:effectLst/>
              </c:spPr>
              <c:txPr>
                <a:bodyPr wrap="square" lIns="38100" tIns="19050" rIns="38100" bIns="19050" anchor="ctr">
                  <a:spAutoFit/>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8459-4506-9FF0-C9D71A85D7B8}"/>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Biomass</c:v>
                </c:pt>
                <c:pt idx="1">
                  <c:v>Biogas</c:v>
                </c:pt>
                <c:pt idx="2">
                  <c:v>Hard coal</c:v>
                </c:pt>
                <c:pt idx="3">
                  <c:v>Electrical energy</c:v>
                </c:pt>
                <c:pt idx="4">
                  <c:v>Ambient energy (heat pump)</c:v>
                </c:pt>
                <c:pt idx="5">
                  <c:v>Solar energy (solar panel)</c:v>
                </c:pt>
                <c:pt idx="6">
                  <c:v>Brown coal</c:v>
                </c:pt>
                <c:pt idx="7">
                  <c:v>Nuclear fuel</c:v>
                </c:pt>
                <c:pt idx="8">
                  <c:v>Coke</c:v>
                </c:pt>
                <c:pt idx="9">
                  <c:v>Waste heat</c:v>
                </c:pt>
                <c:pt idx="10">
                  <c:v>Other liquid fuels</c:v>
                </c:pt>
                <c:pt idx="11">
                  <c:v>Other solid fuels</c:v>
                </c:pt>
                <c:pt idx="12">
                  <c:v>Other gases</c:v>
                </c:pt>
                <c:pt idx="13">
                  <c:v>Other</c:v>
                </c:pt>
                <c:pt idx="14">
                  <c:v>Fuel oils</c:v>
                </c:pt>
                <c:pt idx="15">
                  <c:v>Natural gas</c:v>
                </c:pt>
              </c:strCache>
            </c:strRef>
          </c:cat>
          <c:val>
            <c:numRef>
              <c:f>'9'!$O$6:$O$21</c:f>
              <c:numCache>
                <c:formatCode>#,##0.0</c:formatCode>
                <c:ptCount val="16"/>
                <c:pt idx="0">
                  <c:v>16038.198128</c:v>
                </c:pt>
                <c:pt idx="1">
                  <c:v>2061.861253</c:v>
                </c:pt>
                <c:pt idx="2">
                  <c:v>11181.814396000002</c:v>
                </c:pt>
                <c:pt idx="3">
                  <c:v>0</c:v>
                </c:pt>
                <c:pt idx="4">
                  <c:v>0</c:v>
                </c:pt>
                <c:pt idx="5">
                  <c:v>0</c:v>
                </c:pt>
                <c:pt idx="6">
                  <c:v>48450.166348999999</c:v>
                </c:pt>
                <c:pt idx="7">
                  <c:v>0</c:v>
                </c:pt>
                <c:pt idx="8">
                  <c:v>0</c:v>
                </c:pt>
                <c:pt idx="9">
                  <c:v>776.07319000000007</c:v>
                </c:pt>
                <c:pt idx="10">
                  <c:v>199.10836999999998</c:v>
                </c:pt>
                <c:pt idx="11">
                  <c:v>2266.6262059999999</c:v>
                </c:pt>
                <c:pt idx="12">
                  <c:v>4861.466077</c:v>
                </c:pt>
                <c:pt idx="13">
                  <c:v>0</c:v>
                </c:pt>
                <c:pt idx="14">
                  <c:v>15.821845000000001</c:v>
                </c:pt>
                <c:pt idx="15">
                  <c:v>13163.810697999999</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Gross heat production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First quarter</c:v>
                </c:pt>
                <c:pt idx="1">
                  <c:v>Second quarter</c:v>
                </c:pt>
                <c:pt idx="2">
                  <c:v>Third quarter</c:v>
                </c:pt>
                <c:pt idx="3">
                  <c:v>Fourth quarter</c:v>
                </c:pt>
              </c:strCache>
            </c:strRef>
          </c:cat>
          <c:val>
            <c:numRef>
              <c:f>'10.1'!$B$5:$E$5</c:f>
              <c:numCache>
                <c:formatCode>#,##0.0</c:formatCode>
                <c:ptCount val="4"/>
                <c:pt idx="0">
                  <c:v>59492.390077321375</c:v>
                </c:pt>
                <c:pt idx="1">
                  <c:v>33647.194626035649</c:v>
                </c:pt>
                <c:pt idx="2">
                  <c:v>26175.937773657759</c:v>
                </c:pt>
                <c:pt idx="3">
                  <c:v>50852.251834295123</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First quarter</c:v>
                </c:pt>
                <c:pt idx="1">
                  <c:v>Second quarter</c:v>
                </c:pt>
                <c:pt idx="2">
                  <c:v>Third quarter</c:v>
                </c:pt>
                <c:pt idx="3">
                  <c:v>Fourth quarter</c:v>
                </c:pt>
              </c:strCache>
            </c:strRef>
          </c:cat>
          <c:val>
            <c:numRef>
              <c:f>'10.1'!$B$6:$E$6</c:f>
              <c:numCache>
                <c:formatCode>#,##0.0</c:formatCode>
                <c:ptCount val="4"/>
                <c:pt idx="0">
                  <c:v>59760.704269635331</c:v>
                </c:pt>
                <c:pt idx="1">
                  <c:v>28688.566620999998</c:v>
                </c:pt>
                <c:pt idx="2">
                  <c:v>24452.443356056847</c:v>
                </c:pt>
                <c:pt idx="3">
                  <c:v>50022.549163199961</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First quarter</c:v>
                </c:pt>
                <c:pt idx="1">
                  <c:v>Second quarter</c:v>
                </c:pt>
                <c:pt idx="2">
                  <c:v>Third quarter</c:v>
                </c:pt>
                <c:pt idx="3">
                  <c:v>Fourth quarter</c:v>
                </c:pt>
              </c:strCache>
            </c:strRef>
          </c:cat>
          <c:val>
            <c:numRef>
              <c:f>'10.1'!$B$7:$E$7</c:f>
              <c:numCache>
                <c:formatCode>#,##0.0</c:formatCode>
                <c:ptCount val="4"/>
                <c:pt idx="0">
                  <c:v>55809.228224338694</c:v>
                </c:pt>
                <c:pt idx="1">
                  <c:v>32753.713619923368</c:v>
                </c:pt>
                <c:pt idx="2">
                  <c:v>24978.363623037145</c:v>
                </c:pt>
                <c:pt idx="3">
                  <c:v>48372.261379309275</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invertIfNegative val="0"/>
          <c:val>
            <c:numRef>
              <c:f>'10.1'!$B$9:$E$9</c:f>
              <c:numCache>
                <c:formatCode>#,##0.0</c:formatCode>
                <c:ptCount val="4"/>
                <c:pt idx="0">
                  <c:v>55526.625049728224</c:v>
                </c:pt>
                <c:pt idx="1">
                  <c:v>33751.991298309993</c:v>
                </c:pt>
                <c:pt idx="2">
                  <c:v>24370.187993047432</c:v>
                </c:pt>
                <c:pt idx="3">
                  <c:v>48008.573355200002</c:v>
                </c:pt>
              </c:numCache>
            </c:numRef>
          </c:val>
          <c:extLst>
            <c:ext xmlns:c16="http://schemas.microsoft.com/office/drawing/2014/chart" uri="{C3380CC4-5D6E-409C-BE32-E72D297353CC}">
              <c16:uniqueId val="{00000000-4C29-41A3-A116-D17EB565C8A1}"/>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1.9649170751703761E-3"/>
          <c:y val="0.90361548402814651"/>
          <c:w val="0.50438519480075839"/>
          <c:h val="9.638451597185344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Heat supply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First quarter</c:v>
                </c:pt>
                <c:pt idx="1">
                  <c:v>Second quarter</c:v>
                </c:pt>
                <c:pt idx="2">
                  <c:v>Third quarter</c:v>
                </c:pt>
                <c:pt idx="3">
                  <c:v>Fourth quarter</c:v>
                </c:pt>
              </c:strCache>
            </c:strRef>
          </c:cat>
          <c:val>
            <c:numRef>
              <c:f>'10.1'!$B$12:$E$12</c:f>
              <c:numCache>
                <c:formatCode>#,##0.0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First quarter</c:v>
                </c:pt>
                <c:pt idx="1">
                  <c:v>Second quarter</c:v>
                </c:pt>
                <c:pt idx="2">
                  <c:v>Third quarter</c:v>
                </c:pt>
                <c:pt idx="3">
                  <c:v>Fourth quarter</c:v>
                </c:pt>
              </c:strCache>
            </c:strRef>
          </c:cat>
          <c:val>
            <c:numRef>
              <c:f>'10.1'!$B$13:$E$13</c:f>
              <c:numCache>
                <c:formatCode>#,##0.0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First quarter</c:v>
                </c:pt>
                <c:pt idx="1">
                  <c:v>Second quarter</c:v>
                </c:pt>
                <c:pt idx="2">
                  <c:v>Third quarter</c:v>
                </c:pt>
                <c:pt idx="3">
                  <c:v>Fourth quarter</c:v>
                </c:pt>
              </c:strCache>
            </c:strRef>
          </c:cat>
          <c:val>
            <c:numRef>
              <c:f>'10.1'!$B$14:$E$14</c:f>
              <c:numCache>
                <c:formatCode>#,##0.0</c:formatCode>
                <c:ptCount val="4"/>
                <c:pt idx="0">
                  <c:v>34400.185867995438</c:v>
                </c:pt>
                <c:pt idx="1">
                  <c:v>15804.078629958018</c:v>
                </c:pt>
                <c:pt idx="2">
                  <c:v>10045.79911108522</c:v>
                </c:pt>
                <c:pt idx="3">
                  <c:v>27517.002409825869</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'10.1'!$B$15:$E$15</c:f>
              <c:numCache>
                <c:formatCode>#,##0.0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invertIfNegative val="0"/>
          <c:val>
            <c:numRef>
              <c:f>'10.1'!$B$16:$E$16</c:f>
              <c:numCache>
                <c:formatCode>#,##0.0</c:formatCode>
                <c:ptCount val="4"/>
                <c:pt idx="0">
                  <c:v>35864.885266227051</c:v>
                </c:pt>
                <c:pt idx="1">
                  <c:v>17756.23579868277</c:v>
                </c:pt>
                <c:pt idx="2">
                  <c:v>9766.3766637908302</c:v>
                </c:pt>
                <c:pt idx="3">
                  <c:v>29041.886406273028</c:v>
                </c:pt>
              </c:numCache>
            </c:numRef>
          </c:val>
          <c:extLst>
            <c:ext xmlns:c16="http://schemas.microsoft.com/office/drawing/2014/chart" uri="{C3380CC4-5D6E-409C-BE32-E72D297353CC}">
              <c16:uniqueId val="{00000000-DAE4-4FFC-993F-690CD845D8F9}"/>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2.6200841730110321E-3"/>
          <c:y val="0.90389858821888425"/>
          <c:w val="0.53477823091800736"/>
          <c:h val="9.610141178111580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Heat production and supply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4.4080180536571157E-3"/>
          <c:y val="1.0617858787285937E-2"/>
        </c:manualLayout>
      </c:layout>
      <c:overlay val="0"/>
    </c:title>
    <c:autoTitleDeleted val="0"/>
    <c:plotArea>
      <c:layout>
        <c:manualLayout>
          <c:layoutTarget val="inner"/>
          <c:xMode val="edge"/>
          <c:yMode val="edge"/>
          <c:x val="0.1000609908875008"/>
          <c:y val="0.1068160230824818"/>
          <c:w val="0.87220324419107464"/>
          <c:h val="0.60023671661725064"/>
        </c:manualLayout>
      </c:layout>
      <c:lineChart>
        <c:grouping val="standard"/>
        <c:varyColors val="0"/>
        <c:ser>
          <c:idx val="0"/>
          <c:order val="0"/>
          <c:tx>
            <c:strRef>
              <c:f>'10.2'!$A$4</c:f>
              <c:strCache>
                <c:ptCount val="1"/>
                <c:pt idx="0">
                  <c:v>Gross heat production in 2017</c:v>
                </c:pt>
              </c:strCache>
            </c:strRef>
          </c:tx>
          <c:spPr>
            <a:ln>
              <a:solidFill>
                <a:schemeClr val="accent4"/>
              </a:solidFill>
            </a:ln>
          </c:spPr>
          <c:marker>
            <c:symbol val="none"/>
          </c:marker>
          <c:val>
            <c:numRef>
              <c:f>'10.2'!$B$4:$M$4</c:f>
              <c:numCache>
                <c:formatCode>#,##0.0</c:formatCode>
                <c:ptCount val="12"/>
                <c:pt idx="0">
                  <c:v>24789.614332580768</c:v>
                </c:pt>
                <c:pt idx="1">
                  <c:v>18587.654647233881</c:v>
                </c:pt>
                <c:pt idx="2">
                  <c:v>16115.121097506724</c:v>
                </c:pt>
                <c:pt idx="3">
                  <c:v>14166.977929142467</c:v>
                </c:pt>
                <c:pt idx="4">
                  <c:v>11027.894622360014</c:v>
                </c:pt>
                <c:pt idx="5">
                  <c:v>8452.3220745331619</c:v>
                </c:pt>
                <c:pt idx="6">
                  <c:v>7792.7375030097019</c:v>
                </c:pt>
                <c:pt idx="7">
                  <c:v>8048.3981191524163</c:v>
                </c:pt>
                <c:pt idx="8">
                  <c:v>10334.80215149564</c:v>
                </c:pt>
                <c:pt idx="9">
                  <c:v>13440.563805667993</c:v>
                </c:pt>
                <c:pt idx="10">
                  <c:v>17328.765497294411</c:v>
                </c:pt>
                <c:pt idx="11">
                  <c:v>20082.922531332715</c:v>
                </c:pt>
              </c:numCache>
            </c:numRef>
          </c:val>
          <c:smooth val="0"/>
          <c:extLst>
            <c:ext xmlns:c16="http://schemas.microsoft.com/office/drawing/2014/chart" uri="{C3380CC4-5D6E-409C-BE32-E72D297353CC}">
              <c16:uniqueId val="{00000000-EC6C-4268-AFAA-314D6B11CB3C}"/>
            </c:ext>
          </c:extLst>
        </c:ser>
        <c:ser>
          <c:idx val="4"/>
          <c:order val="1"/>
          <c:tx>
            <c:strRef>
              <c:f>'10.2'!$A$5</c:f>
              <c:strCache>
                <c:ptCount val="1"/>
                <c:pt idx="0">
                  <c:v>Gross heat production in 2018</c:v>
                </c:pt>
              </c:strCache>
            </c:strRef>
          </c:tx>
          <c:spPr>
            <a:ln>
              <a:solidFill>
                <a:srgbClr val="F0948F"/>
              </a:solidFill>
            </a:ln>
          </c:spPr>
          <c:marker>
            <c:symbol val="none"/>
          </c:marker>
          <c:val>
            <c:numRef>
              <c:f>'10.2'!$B$5:$M$5</c:f>
              <c:numCache>
                <c:formatCode>#,##0.0</c:formatCode>
                <c:ptCount val="12"/>
                <c:pt idx="0">
                  <c:v>20205.211442418869</c:v>
                </c:pt>
                <c:pt idx="1">
                  <c:v>19893.166386910845</c:v>
                </c:pt>
                <c:pt idx="2">
                  <c:v>19662.32644030562</c:v>
                </c:pt>
                <c:pt idx="3">
                  <c:v>11150.511061000005</c:v>
                </c:pt>
                <c:pt idx="4">
                  <c:v>9168.1220959999882</c:v>
                </c:pt>
                <c:pt idx="5">
                  <c:v>8369.933464000007</c:v>
                </c:pt>
                <c:pt idx="6">
                  <c:v>7962.9605086828433</c:v>
                </c:pt>
                <c:pt idx="7">
                  <c:v>7784.6699982328591</c:v>
                </c:pt>
                <c:pt idx="8">
                  <c:v>8704.8128491411444</c:v>
                </c:pt>
                <c:pt idx="9">
                  <c:v>13135.075856000009</c:v>
                </c:pt>
                <c:pt idx="10">
                  <c:v>16756.35448579998</c:v>
                </c:pt>
                <c:pt idx="11">
                  <c:v>20131.118821399974</c:v>
                </c:pt>
              </c:numCache>
            </c:numRef>
          </c:val>
          <c:smooth val="0"/>
          <c:extLst>
            <c:ext xmlns:c16="http://schemas.microsoft.com/office/drawing/2014/chart" uri="{C3380CC4-5D6E-409C-BE32-E72D297353CC}">
              <c16:uniqueId val="{00000000-F72C-4282-81E6-D0FBEDABB315}"/>
            </c:ext>
          </c:extLst>
        </c:ser>
        <c:ser>
          <c:idx val="1"/>
          <c:order val="2"/>
          <c:tx>
            <c:strRef>
              <c:f>'10.2'!$A$6</c:f>
              <c:strCache>
                <c:ptCount val="1"/>
                <c:pt idx="0">
                  <c:v>Gross heat production in 2019</c:v>
                </c:pt>
              </c:strCache>
            </c:strRef>
          </c:tx>
          <c:spPr>
            <a:ln>
              <a:solidFill>
                <a:srgbClr val="9D9D9C"/>
              </a:solidFill>
            </a:ln>
          </c:spPr>
          <c:marker>
            <c:symbol val="none"/>
          </c:marker>
          <c:val>
            <c:numRef>
              <c:f>'10.2'!$B$6:$M$6</c:f>
              <c:numCache>
                <c:formatCode>#,##0.0</c:formatCode>
                <c:ptCount val="12"/>
                <c:pt idx="0">
                  <c:v>22056.231138374726</c:v>
                </c:pt>
                <c:pt idx="1">
                  <c:v>17612.441168614285</c:v>
                </c:pt>
                <c:pt idx="2">
                  <c:v>16140.55591734968</c:v>
                </c:pt>
                <c:pt idx="3">
                  <c:v>12700.30037967562</c:v>
                </c:pt>
                <c:pt idx="4">
                  <c:v>11948.6742721387</c:v>
                </c:pt>
                <c:pt idx="5">
                  <c:v>8104.7389681090472</c:v>
                </c:pt>
                <c:pt idx="6">
                  <c:v>7552.7618601204676</c:v>
                </c:pt>
                <c:pt idx="7">
                  <c:v>7913.129605862202</c:v>
                </c:pt>
                <c:pt idx="8">
                  <c:v>9512.4721570544771</c:v>
                </c:pt>
                <c:pt idx="9">
                  <c:v>13236.202923498166</c:v>
                </c:pt>
                <c:pt idx="10">
                  <c:v>16157.598374748417</c:v>
                </c:pt>
                <c:pt idx="11">
                  <c:v>18978.460081062694</c:v>
                </c:pt>
              </c:numCache>
            </c:numRef>
          </c:val>
          <c:smooth val="0"/>
          <c:extLst>
            <c:ext xmlns:c16="http://schemas.microsoft.com/office/drawing/2014/chart" uri="{C3380CC4-5D6E-409C-BE32-E72D297353CC}">
              <c16:uniqueId val="{00000001-EC6C-4268-AFAA-314D6B11CB3C}"/>
            </c:ext>
          </c:extLst>
        </c:ser>
        <c:ser>
          <c:idx val="6"/>
          <c:order val="3"/>
          <c:tx>
            <c:strRef>
              <c:f>'10.2'!$A$7</c:f>
              <c:strCache>
                <c:ptCount val="1"/>
                <c:pt idx="0">
                  <c:v>Gross heat production in 2020</c:v>
                </c:pt>
              </c:strCache>
            </c:strRef>
          </c:tx>
          <c:spPr>
            <a:ln>
              <a:solidFill>
                <a:schemeClr val="accent3"/>
              </a:solidFill>
            </a:ln>
          </c:spPr>
          <c:marker>
            <c:symbol val="none"/>
          </c:marker>
          <c:val>
            <c:numRef>
              <c:f>'10.2'!$B$7:$M$7</c:f>
              <c:numCache>
                <c:formatCode>#,##0.0</c:formatCode>
                <c:ptCount val="12"/>
                <c:pt idx="0">
                  <c:v>20414.695697199997</c:v>
                </c:pt>
                <c:pt idx="1">
                  <c:v>16681.781302230935</c:v>
                </c:pt>
                <c:pt idx="2">
                  <c:v>16432.290710786918</c:v>
                </c:pt>
                <c:pt idx="3">
                  <c:v>12068.091523978623</c:v>
                </c:pt>
                <c:pt idx="4">
                  <c:v>10838.722607399999</c:v>
                </c:pt>
                <c:pt idx="5">
                  <c:v>8582.739557400002</c:v>
                </c:pt>
                <c:pt idx="6">
                  <c:v>8024.1053863999996</c:v>
                </c:pt>
                <c:pt idx="7">
                  <c:v>7694.3480824000017</c:v>
                </c:pt>
                <c:pt idx="8">
                  <c:v>8809.2105876000023</c:v>
                </c:pt>
                <c:pt idx="9">
                  <c:v>13094.066603000003</c:v>
                </c:pt>
                <c:pt idx="10">
                  <c:v>16139.0916548</c:v>
                </c:pt>
                <c:pt idx="11">
                  <c:v>18138.5645926</c:v>
                </c:pt>
              </c:numCache>
            </c:numRef>
          </c:val>
          <c:smooth val="0"/>
          <c:extLst>
            <c:ext xmlns:c16="http://schemas.microsoft.com/office/drawing/2014/chart" uri="{C3380CC4-5D6E-409C-BE32-E72D297353CC}">
              <c16:uniqueId val="{00000000-50CE-401A-ADB2-B4C91CB0B002}"/>
            </c:ext>
          </c:extLst>
        </c:ser>
        <c:ser>
          <c:idx val="8"/>
          <c:order val="4"/>
          <c:tx>
            <c:strRef>
              <c:f>'10.2'!$A$8</c:f>
              <c:strCache>
                <c:ptCount val="1"/>
                <c:pt idx="0">
                  <c:v>Gross heat production in 2021</c:v>
                </c:pt>
              </c:strCache>
            </c:strRef>
          </c:tx>
          <c:spPr>
            <a:ln>
              <a:solidFill>
                <a:schemeClr val="accent6"/>
              </a:solidFill>
            </a:ln>
          </c:spPr>
          <c:marker>
            <c:symbol val="none"/>
          </c:marker>
          <c:val>
            <c:numRef>
              <c:f>'10.2'!$B$8:$M$8</c:f>
              <c:numCache>
                <c:formatCode>#,##0.0</c:formatCode>
                <c:ptCount val="12"/>
                <c:pt idx="0">
                  <c:v>20171.284224691452</c:v>
                </c:pt>
                <c:pt idx="1">
                  <c:v>18159.567656779116</c:v>
                </c:pt>
                <c:pt idx="2">
                  <c:v>17195.773168257656</c:v>
                </c:pt>
                <c:pt idx="3">
                  <c:v>14282.950376858931</c:v>
                </c:pt>
                <c:pt idx="4">
                  <c:v>11518.726034990021</c:v>
                </c:pt>
                <c:pt idx="5">
                  <c:v>7950.3148864610375</c:v>
                </c:pt>
                <c:pt idx="6">
                  <c:v>7516.8225920681252</c:v>
                </c:pt>
                <c:pt idx="7">
                  <c:v>7902.9028009583226</c:v>
                </c:pt>
                <c:pt idx="8">
                  <c:v>8950.4626000209846</c:v>
                </c:pt>
                <c:pt idx="9">
                  <c:v>12884.3395206</c:v>
                </c:pt>
                <c:pt idx="10">
                  <c:v>16126.588141400005</c:v>
                </c:pt>
                <c:pt idx="11">
                  <c:v>18997.6456932</c:v>
                </c:pt>
              </c:numCache>
            </c:numRef>
          </c:val>
          <c:smooth val="0"/>
          <c:extLst>
            <c:ext xmlns:c16="http://schemas.microsoft.com/office/drawing/2014/chart" uri="{C3380CC4-5D6E-409C-BE32-E72D297353CC}">
              <c16:uniqueId val="{00000000-38B6-4B3C-9F81-2EC18E12A1A5}"/>
            </c:ext>
          </c:extLst>
        </c:ser>
        <c:ser>
          <c:idx val="2"/>
          <c:order val="5"/>
          <c:tx>
            <c:strRef>
              <c:f>'10.2'!$A$11</c:f>
              <c:strCache>
                <c:ptCount val="1"/>
                <c:pt idx="0">
                  <c:v>Heat supply in 2017</c:v>
                </c:pt>
              </c:strCache>
            </c:strRef>
          </c:tx>
          <c:spPr>
            <a:ln>
              <a:solidFill>
                <a:srgbClr val="646363"/>
              </a:solidFill>
            </a:ln>
          </c:spPr>
          <c:marker>
            <c:symbol val="none"/>
          </c:marker>
          <c:val>
            <c:numRef>
              <c:f>'10.2'!$B$11:$M$11</c:f>
              <c:numCache>
                <c:formatCode>#,##0.0</c:formatCode>
                <c:ptCount val="12"/>
                <c:pt idx="0">
                  <c:v>16476.822179766976</c:v>
                </c:pt>
                <c:pt idx="1">
                  <c:v>11652.657417777558</c:v>
                </c:pt>
                <c:pt idx="2">
                  <c:v>9380.6852703481727</c:v>
                </c:pt>
                <c:pt idx="3">
                  <c:v>7846.193223997293</c:v>
                </c:pt>
                <c:pt idx="4">
                  <c:v>5061.2887705423582</c:v>
                </c:pt>
                <c:pt idx="5">
                  <c:v>3193.7768574280017</c:v>
                </c:pt>
                <c:pt idx="6">
                  <c:v>3007.0443668119965</c:v>
                </c:pt>
                <c:pt idx="7">
                  <c:v>3096.8376864329985</c:v>
                </c:pt>
                <c:pt idx="8">
                  <c:v>4788.2164451531989</c:v>
                </c:pt>
                <c:pt idx="9">
                  <c:v>7068.3588332386589</c:v>
                </c:pt>
                <c:pt idx="10">
                  <c:v>10311.59485671465</c:v>
                </c:pt>
                <c:pt idx="11">
                  <c:v>12429.309362674645</c:v>
                </c:pt>
              </c:numCache>
            </c:numRef>
          </c:val>
          <c:smooth val="0"/>
          <c:extLst>
            <c:ext xmlns:c16="http://schemas.microsoft.com/office/drawing/2014/chart" uri="{C3380CC4-5D6E-409C-BE32-E72D297353CC}">
              <c16:uniqueId val="{00000002-EC6C-4268-AFAA-314D6B11CB3C}"/>
            </c:ext>
          </c:extLst>
        </c:ser>
        <c:ser>
          <c:idx val="5"/>
          <c:order val="6"/>
          <c:tx>
            <c:strRef>
              <c:f>'10.2'!$A$12</c:f>
              <c:strCache>
                <c:ptCount val="1"/>
                <c:pt idx="0">
                  <c:v>Heat supply in 2018</c:v>
                </c:pt>
              </c:strCache>
            </c:strRef>
          </c:tx>
          <c:spPr>
            <a:ln>
              <a:solidFill>
                <a:schemeClr val="accent2"/>
              </a:solidFill>
            </a:ln>
          </c:spPr>
          <c:marker>
            <c:symbol val="none"/>
          </c:marker>
          <c:val>
            <c:numRef>
              <c:f>'10.2'!$B$12:$M$12</c:f>
              <c:numCache>
                <c:formatCode>#,##0.0</c:formatCode>
                <c:ptCount val="12"/>
                <c:pt idx="0">
                  <c:v>12397.069831099539</c:v>
                </c:pt>
                <c:pt idx="1">
                  <c:v>13087.221872299897</c:v>
                </c:pt>
                <c:pt idx="2">
                  <c:v>12575.416378406882</c:v>
                </c:pt>
                <c:pt idx="3">
                  <c:v>5467.8344289999941</c:v>
                </c:pt>
                <c:pt idx="4">
                  <c:v>3743.2424710000009</c:v>
                </c:pt>
                <c:pt idx="5">
                  <c:v>3165.3654920000004</c:v>
                </c:pt>
                <c:pt idx="6">
                  <c:v>3043.6241652031026</c:v>
                </c:pt>
                <c:pt idx="7">
                  <c:v>2999.7638298816937</c:v>
                </c:pt>
                <c:pt idx="8">
                  <c:v>3661.2204678348253</c:v>
                </c:pt>
                <c:pt idx="9">
                  <c:v>6796.5151675803781</c:v>
                </c:pt>
                <c:pt idx="10">
                  <c:v>9833.6370210698151</c:v>
                </c:pt>
                <c:pt idx="11">
                  <c:v>12263.302253070924</c:v>
                </c:pt>
              </c:numCache>
            </c:numRef>
          </c:val>
          <c:smooth val="0"/>
          <c:extLst>
            <c:ext xmlns:c16="http://schemas.microsoft.com/office/drawing/2014/chart" uri="{C3380CC4-5D6E-409C-BE32-E72D297353CC}">
              <c16:uniqueId val="{00000001-F72C-4282-81E6-D0FBEDABB315}"/>
            </c:ext>
          </c:extLst>
        </c:ser>
        <c:ser>
          <c:idx val="3"/>
          <c:order val="7"/>
          <c:tx>
            <c:strRef>
              <c:f>'10.2'!$A$13</c:f>
              <c:strCache>
                <c:ptCount val="1"/>
                <c:pt idx="0">
                  <c:v>Heat supply in 2019</c:v>
                </c:pt>
              </c:strCache>
            </c:strRef>
          </c:tx>
          <c:spPr>
            <a:ln>
              <a:solidFill>
                <a:schemeClr val="accent5"/>
              </a:solidFill>
            </a:ln>
          </c:spPr>
          <c:marker>
            <c:symbol val="none"/>
          </c:marker>
          <c:val>
            <c:numRef>
              <c:f>'10.2'!$B$13:$M$13</c:f>
              <c:numCache>
                <c:formatCode>#,##0.0</c:formatCode>
                <c:ptCount val="12"/>
                <c:pt idx="0">
                  <c:v>14046.377311420396</c:v>
                </c:pt>
                <c:pt idx="1">
                  <c:v>10951.410166529387</c:v>
                </c:pt>
                <c:pt idx="2">
                  <c:v>9402.398390045646</c:v>
                </c:pt>
                <c:pt idx="3">
                  <c:v>6672.4892621367962</c:v>
                </c:pt>
                <c:pt idx="4">
                  <c:v>6033.9070927347157</c:v>
                </c:pt>
                <c:pt idx="5">
                  <c:v>3097.6822750865113</c:v>
                </c:pt>
                <c:pt idx="6">
                  <c:v>2995.598948790941</c:v>
                </c:pt>
                <c:pt idx="7">
                  <c:v>2998.0573648818954</c:v>
                </c:pt>
                <c:pt idx="8">
                  <c:v>4052.1427974123844</c:v>
                </c:pt>
                <c:pt idx="9">
                  <c:v>6857.3032858455736</c:v>
                </c:pt>
                <c:pt idx="10">
                  <c:v>9198.7341189238541</c:v>
                </c:pt>
                <c:pt idx="11">
                  <c:v>11460.965005056431</c:v>
                </c:pt>
              </c:numCache>
            </c:numRef>
          </c:val>
          <c:smooth val="0"/>
          <c:extLst>
            <c:ext xmlns:c16="http://schemas.microsoft.com/office/drawing/2014/chart" uri="{C3380CC4-5D6E-409C-BE32-E72D297353CC}">
              <c16:uniqueId val="{00000003-EC6C-4268-AFAA-314D6B11CB3C}"/>
            </c:ext>
          </c:extLst>
        </c:ser>
        <c:ser>
          <c:idx val="7"/>
          <c:order val="8"/>
          <c:tx>
            <c:strRef>
              <c:f>'10.2'!$A$14</c:f>
              <c:strCache>
                <c:ptCount val="1"/>
                <c:pt idx="0">
                  <c:v>Heat supply in 2020</c:v>
                </c:pt>
              </c:strCache>
            </c:strRef>
          </c:tx>
          <c:spPr>
            <a:ln>
              <a:solidFill>
                <a:schemeClr val="tx1"/>
              </a:solidFill>
            </a:ln>
          </c:spPr>
          <c:marker>
            <c:symbol val="none"/>
          </c:marker>
          <c:val>
            <c:numRef>
              <c:f>'10.2'!$B$14:$M$14</c:f>
              <c:numCache>
                <c:formatCode>#,##0.0</c:formatCode>
                <c:ptCount val="12"/>
                <c:pt idx="0">
                  <c:v>12828.653282152001</c:v>
                </c:pt>
                <c:pt idx="1">
                  <c:v>10230.655329161164</c:v>
                </c:pt>
                <c:pt idx="2">
                  <c:v>9811.6371772054445</c:v>
                </c:pt>
                <c:pt idx="3">
                  <c:v>6347.7918524037395</c:v>
                </c:pt>
                <c:pt idx="4">
                  <c:v>5236.2863215845528</c:v>
                </c:pt>
                <c:pt idx="5">
                  <c:v>3234.8364849425575</c:v>
                </c:pt>
                <c:pt idx="6">
                  <c:v>3001.1451649450755</c:v>
                </c:pt>
                <c:pt idx="7">
                  <c:v>2961.1161144077792</c:v>
                </c:pt>
                <c:pt idx="8">
                  <c:v>3737.8987321997274</c:v>
                </c:pt>
                <c:pt idx="9">
                  <c:v>7281.3866980098837</c:v>
                </c:pt>
                <c:pt idx="10">
                  <c:v>9737.8378540964059</c:v>
                </c:pt>
                <c:pt idx="11">
                  <c:v>11519.251238123004</c:v>
                </c:pt>
              </c:numCache>
            </c:numRef>
          </c:val>
          <c:smooth val="0"/>
          <c:extLst>
            <c:ext xmlns:c16="http://schemas.microsoft.com/office/drawing/2014/chart" uri="{C3380CC4-5D6E-409C-BE32-E72D297353CC}">
              <c16:uniqueId val="{00000001-50CE-401A-ADB2-B4C91CB0B002}"/>
            </c:ext>
          </c:extLst>
        </c:ser>
        <c:ser>
          <c:idx val="9"/>
          <c:order val="9"/>
          <c:tx>
            <c:strRef>
              <c:f>'10.2'!$A$15</c:f>
              <c:strCache>
                <c:ptCount val="1"/>
                <c:pt idx="0">
                  <c:v>Heat supply in 2021</c:v>
                </c:pt>
              </c:strCache>
            </c:strRef>
          </c:tx>
          <c:spPr>
            <a:ln>
              <a:solidFill>
                <a:schemeClr val="accent1"/>
              </a:solidFill>
            </a:ln>
          </c:spPr>
          <c:marker>
            <c:symbol val="none"/>
          </c:marker>
          <c:val>
            <c:numRef>
              <c:f>'10.2'!$B$15:$M$15</c:f>
              <c:numCache>
                <c:formatCode>#,##0.0</c:formatCode>
                <c:ptCount val="12"/>
                <c:pt idx="0">
                  <c:v>13031.248077676319</c:v>
                </c:pt>
                <c:pt idx="1">
                  <c:v>11995.289081090546</c:v>
                </c:pt>
                <c:pt idx="2">
                  <c:v>10838.348107460184</c:v>
                </c:pt>
                <c:pt idx="3">
                  <c:v>8596.0324977396376</c:v>
                </c:pt>
                <c:pt idx="4">
                  <c:v>5988.6269607167633</c:v>
                </c:pt>
                <c:pt idx="5">
                  <c:v>3171.5763402263701</c:v>
                </c:pt>
                <c:pt idx="6">
                  <c:v>2784.1930241585501</c:v>
                </c:pt>
                <c:pt idx="7">
                  <c:v>3046.8894615463496</c:v>
                </c:pt>
                <c:pt idx="8">
                  <c:v>3935.2941780859301</c:v>
                </c:pt>
                <c:pt idx="9">
                  <c:v>7223.6160516536247</c:v>
                </c:pt>
                <c:pt idx="10">
                  <c:v>9685.8104448233571</c:v>
                </c:pt>
                <c:pt idx="11">
                  <c:v>12132.459909796044</c:v>
                </c:pt>
              </c:numCache>
            </c:numRef>
          </c:val>
          <c:smooth val="0"/>
          <c:extLst>
            <c:ext xmlns:c16="http://schemas.microsoft.com/office/drawing/2014/chart" uri="{C3380CC4-5D6E-409C-BE32-E72D297353CC}">
              <c16:uniqueId val="{00000001-38B6-4B3C-9F81-2EC18E12A1A5}"/>
            </c:ext>
          </c:extLst>
        </c:ser>
        <c:dLbls>
          <c:showLegendKey val="0"/>
          <c:showVal val="0"/>
          <c:showCatName val="0"/>
          <c:showSerName val="0"/>
          <c:showPercent val="0"/>
          <c:showBubbleSize val="0"/>
        </c:dLbls>
        <c:smooth val="0"/>
        <c:axId val="295915520"/>
        <c:axId val="295917056"/>
      </c:lineChart>
      <c:catAx>
        <c:axId val="295915520"/>
        <c:scaling>
          <c:orientation val="minMax"/>
        </c:scaling>
        <c:delete val="0"/>
        <c:axPos val="b"/>
        <c:numFmt formatCode="General" sourceLinked="0"/>
        <c:majorTickMark val="none"/>
        <c:minorTickMark val="none"/>
        <c:tickLblPos val="nextTo"/>
        <c:txPr>
          <a:bodyPr/>
          <a:lstStyle/>
          <a:p>
            <a:pPr>
              <a:defRPr sz="900"/>
            </a:pPr>
            <a:endParaRPr lang="cs-CZ"/>
          </a:p>
        </c:txPr>
        <c:crossAx val="295917056"/>
        <c:crosses val="autoZero"/>
        <c:auto val="1"/>
        <c:lblAlgn val="ctr"/>
        <c:lblOffset val="100"/>
        <c:noMultiLvlLbl val="0"/>
      </c:catAx>
      <c:valAx>
        <c:axId val="295917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15520"/>
        <c:crosses val="autoZero"/>
        <c:crossBetween val="between"/>
      </c:valAx>
    </c:plotArea>
    <c:legend>
      <c:legendPos val="b"/>
      <c:layout>
        <c:manualLayout>
          <c:xMode val="edge"/>
          <c:yMode val="edge"/>
          <c:x val="0"/>
          <c:y val="0.78384001167813411"/>
          <c:w val="0.97427165580335151"/>
          <c:h val="0.21615998832186586"/>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Year-on-year</a:t>
            </a:r>
            <a:r>
              <a:rPr lang="cs-CZ" sz="1000" baseline="0">
                <a:solidFill>
                  <a:schemeClr val="tx2"/>
                </a:solidFill>
              </a:rPr>
              <a:t> change </a:t>
            </a:r>
            <a:r>
              <a:rPr lang="en-US" sz="1000" baseline="0">
                <a:solidFill>
                  <a:schemeClr val="tx2"/>
                </a:solidFill>
              </a:rPr>
              <a:t>[</a:t>
            </a:r>
            <a:r>
              <a:rPr lang="cs-CZ" sz="1000">
                <a:solidFill>
                  <a:schemeClr val="tx2"/>
                </a:solidFill>
              </a:rPr>
              <a:t>%</a:t>
            </a:r>
            <a:r>
              <a:rPr lang="en-US" sz="1000">
                <a:solidFill>
                  <a:schemeClr val="tx2"/>
                </a:solidFill>
              </a:rPr>
              <a:t>]</a:t>
            </a:r>
            <a:endParaRPr lang="cs-CZ" sz="1000">
              <a:solidFill>
                <a:schemeClr val="tx2"/>
              </a:solidFill>
            </a:endParaRPr>
          </a:p>
        </c:rich>
      </c:tx>
      <c:layout>
        <c:manualLayout>
          <c:xMode val="edge"/>
          <c:yMode val="edge"/>
          <c:x val="1.5914139445440609E-2"/>
          <c:y val="7.941234862021045E-3"/>
        </c:manualLayout>
      </c:layout>
      <c:overlay val="0"/>
    </c:title>
    <c:autoTitleDeleted val="0"/>
    <c:plotArea>
      <c:layout>
        <c:manualLayout>
          <c:layoutTarget val="inner"/>
          <c:xMode val="edge"/>
          <c:yMode val="edge"/>
          <c:x val="9.3056417452768894E-2"/>
          <c:y val="0.11211612661320561"/>
          <c:w val="0.87790067825680207"/>
          <c:h val="0.6089656134755308"/>
        </c:manualLayout>
      </c:layout>
      <c:barChart>
        <c:barDir val="col"/>
        <c:grouping val="clustered"/>
        <c:varyColors val="0"/>
        <c:ser>
          <c:idx val="0"/>
          <c:order val="0"/>
          <c:tx>
            <c:strRef>
              <c:f>'10.2'!$A$10</c:f>
              <c:strCache>
                <c:ptCount val="1"/>
                <c:pt idx="0">
                  <c:v>Year-on-year change - gross heat production</c:v>
                </c:pt>
              </c:strCache>
            </c:strRef>
          </c:tx>
          <c:invertIfNegative val="0"/>
          <c:val>
            <c:numRef>
              <c:f>'10.2'!$B$10:$M$10</c:f>
              <c:numCache>
                <c:formatCode>0.0%</c:formatCode>
                <c:ptCount val="12"/>
                <c:pt idx="0">
                  <c:v>-1.1923345619201709E-2</c:v>
                </c:pt>
                <c:pt idx="1">
                  <c:v>8.8586843801300164E-2</c:v>
                </c:pt>
                <c:pt idx="2">
                  <c:v>4.6462326580526771E-2</c:v>
                </c:pt>
                <c:pt idx="3">
                  <c:v>0.18353016700938238</c:v>
                </c:pt>
                <c:pt idx="4">
                  <c:v>6.273833663071679E-2</c:v>
                </c:pt>
                <c:pt idx="5">
                  <c:v>-7.3685641596067136E-2</c:v>
                </c:pt>
                <c:pt idx="6">
                  <c:v>-6.3219856906623434E-2</c:v>
                </c:pt>
                <c:pt idx="7">
                  <c:v>2.7104923812241812E-2</c:v>
                </c:pt>
                <c:pt idx="8">
                  <c:v>1.6034582329069427E-2</c:v>
                </c:pt>
                <c:pt idx="9">
                  <c:v>-1.6016955523347618E-2</c:v>
                </c:pt>
                <c:pt idx="10">
                  <c:v>-7.7473464228556502E-4</c:v>
                </c:pt>
                <c:pt idx="11">
                  <c:v>4.7362132555432757E-2</c:v>
                </c:pt>
              </c:numCache>
            </c:numRef>
          </c:val>
          <c:extLst>
            <c:ext xmlns:c16="http://schemas.microsoft.com/office/drawing/2014/chart" uri="{C3380CC4-5D6E-409C-BE32-E72D297353CC}">
              <c16:uniqueId val="{00000000-DD71-4267-BCC9-0ED9F1BA0328}"/>
            </c:ext>
          </c:extLst>
        </c:ser>
        <c:ser>
          <c:idx val="1"/>
          <c:order val="1"/>
          <c:tx>
            <c:strRef>
              <c:f>'10.2'!$A$17</c:f>
              <c:strCache>
                <c:ptCount val="1"/>
                <c:pt idx="0">
                  <c:v>Year-on-year change - heat supply</c:v>
                </c:pt>
              </c:strCache>
            </c:strRef>
          </c:tx>
          <c:spPr>
            <a:solidFill>
              <a:schemeClr val="accent5"/>
            </a:solidFill>
          </c:spPr>
          <c:invertIfNegative val="0"/>
          <c:val>
            <c:numRef>
              <c:f>'10.2'!$B$17:$M$17</c:f>
              <c:numCache>
                <c:formatCode>0.0%</c:formatCode>
                <c:ptCount val="12"/>
                <c:pt idx="0">
                  <c:v>1.5792366592850354E-2</c:v>
                </c:pt>
                <c:pt idx="1">
                  <c:v>0.17248491862486287</c:v>
                </c:pt>
                <c:pt idx="2">
                  <c:v>0.10464216233352078</c:v>
                </c:pt>
                <c:pt idx="3">
                  <c:v>0.35417680629911474</c:v>
                </c:pt>
                <c:pt idx="4">
                  <c:v>0.14367828512947792</c:v>
                </c:pt>
                <c:pt idx="5">
                  <c:v>-1.9555901823986848E-2</c:v>
                </c:pt>
                <c:pt idx="6">
                  <c:v>-7.2289785686023594E-2</c:v>
                </c:pt>
                <c:pt idx="7">
                  <c:v>2.8966559845872524E-2</c:v>
                </c:pt>
                <c:pt idx="8">
                  <c:v>5.2809201112314991E-2</c:v>
                </c:pt>
                <c:pt idx="9">
                  <c:v>-7.9340170701342697E-3</c:v>
                </c:pt>
                <c:pt idx="10">
                  <c:v>-5.342809158725358E-3</c:v>
                </c:pt>
                <c:pt idx="11">
                  <c:v>5.3233379409559432E-2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5.4644808743169399E-3"/>
          <c:y val="0.80739851822319675"/>
          <c:w val="0.97820145432640571"/>
          <c:h val="9.78917957835915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Heat consumption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'10.5'!$A$5</c:f>
              <c:strCache>
                <c:ptCount val="1"/>
                <c:pt idx="0">
                  <c:v>Industry</c:v>
                </c:pt>
              </c:strCache>
            </c:strRef>
          </c:tx>
          <c:spPr>
            <a:solidFill>
              <a:schemeClr val="accent1"/>
            </a:solidFill>
          </c:spPr>
          <c:invertIfNegative val="0"/>
          <c:cat>
            <c:numRef>
              <c:f>'10.5'!$B$3:$D$3</c:f>
              <c:numCache>
                <c:formatCode>General</c:formatCode>
                <c:ptCount val="3"/>
                <c:pt idx="0">
                  <c:v>2019</c:v>
                </c:pt>
                <c:pt idx="1">
                  <c:v>2020</c:v>
                </c:pt>
                <c:pt idx="2">
                  <c:v>2021</c:v>
                </c:pt>
              </c:numCache>
            </c:numRef>
          </c:cat>
          <c:val>
            <c:numRef>
              <c:f>'10.5'!$B$5:$D$5</c:f>
              <c:numCache>
                <c:formatCode>#,##0.0</c:formatCode>
                <c:ptCount val="3"/>
                <c:pt idx="0">
                  <c:v>22188.749138399999</c:v>
                </c:pt>
                <c:pt idx="1">
                  <c:v>20738.055958999998</c:v>
                </c:pt>
                <c:pt idx="2">
                  <c:v>22024.812821684784</c:v>
                </c:pt>
              </c:numCache>
            </c:numRef>
          </c:val>
          <c:extLst>
            <c:ext xmlns:c16="http://schemas.microsoft.com/office/drawing/2014/chart" uri="{C3380CC4-5D6E-409C-BE32-E72D297353CC}">
              <c16:uniqueId val="{00000000-86ED-4744-A8E3-BCC24A7E0D32}"/>
            </c:ext>
          </c:extLst>
        </c:ser>
        <c:ser>
          <c:idx val="0"/>
          <c:order val="1"/>
          <c:tx>
            <c:strRef>
              <c:f>'10.5'!$A$10</c:f>
              <c:strCache>
                <c:ptCount val="1"/>
                <c:pt idx="0">
                  <c:v>Households</c:v>
                </c:pt>
              </c:strCache>
            </c:strRef>
          </c:tx>
          <c:spPr>
            <a:solidFill>
              <a:schemeClr val="accent6"/>
            </a:solidFill>
          </c:spPr>
          <c:invertIfNegative val="0"/>
          <c:val>
            <c:numRef>
              <c:f>'10.5'!$B$10:$D$10</c:f>
              <c:numCache>
                <c:formatCode>#,##0.0</c:formatCode>
                <c:ptCount val="3"/>
                <c:pt idx="0">
                  <c:v>33848.785665968295</c:v>
                </c:pt>
                <c:pt idx="1">
                  <c:v>33508.532210038909</c:v>
                </c:pt>
                <c:pt idx="2">
                  <c:v>36758.386357560179</c:v>
                </c:pt>
              </c:numCache>
            </c:numRef>
          </c:val>
          <c:extLst>
            <c:ext xmlns:c16="http://schemas.microsoft.com/office/drawing/2014/chart" uri="{C3380CC4-5D6E-409C-BE32-E72D297353CC}">
              <c16:uniqueId val="{00000004-86ED-4744-A8E3-BCC24A7E0D32}"/>
            </c:ext>
          </c:extLst>
        </c:ser>
        <c:ser>
          <c:idx val="1"/>
          <c:order val="2"/>
          <c:tx>
            <c:strRef>
              <c:f>'10.5'!$A$11</c:f>
              <c:strCache>
                <c:ptCount val="1"/>
                <c:pt idx="0">
                  <c:v>Retails, services, schools, health care</c:v>
                </c:pt>
              </c:strCache>
            </c:strRef>
          </c:tx>
          <c:spPr>
            <a:solidFill>
              <a:srgbClr val="F0948F"/>
            </a:solidFill>
          </c:spPr>
          <c:invertIfNegative val="0"/>
          <c:val>
            <c:numRef>
              <c:f>'10.5'!$B$11:$D$11</c:f>
              <c:numCache>
                <c:formatCode>#,##0.0</c:formatCode>
                <c:ptCount val="3"/>
                <c:pt idx="0">
                  <c:v>18668.951373031665</c:v>
                </c:pt>
                <c:pt idx="1">
                  <c:v>18657.963497485754</c:v>
                </c:pt>
                <c:pt idx="2">
                  <c:v>20012.293148999997</c:v>
                </c:pt>
              </c:numCache>
            </c:numRef>
          </c:val>
          <c:extLst>
            <c:ext xmlns:c16="http://schemas.microsoft.com/office/drawing/2014/chart" uri="{C3380CC4-5D6E-409C-BE32-E72D297353CC}">
              <c16:uniqueId val="{00000005-86ED-4744-A8E3-BCC24A7E0D32}"/>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1.2647126071985489E-3"/>
          <c:y val="0.81651943721627063"/>
          <c:w val="0.89113157112329433"/>
          <c:h val="0.114713477670501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2156-46E3-901C-C4E7251D05B1}"/>
              </c:ext>
            </c:extLst>
          </c:dPt>
          <c:dPt>
            <c:idx val="1"/>
            <c:bubble3D val="0"/>
            <c:spPr>
              <a:solidFill>
                <a:schemeClr val="accent2"/>
              </a:solidFill>
            </c:spPr>
            <c:extLst>
              <c:ext xmlns:c16="http://schemas.microsoft.com/office/drawing/2014/chart" uri="{C3380CC4-5D6E-409C-BE32-E72D297353CC}">
                <c16:uniqueId val="{00000003-2156-46E3-901C-C4E7251D05B1}"/>
              </c:ext>
            </c:extLst>
          </c:dPt>
          <c:dPt>
            <c:idx val="2"/>
            <c:bubble3D val="0"/>
            <c:spPr>
              <a:solidFill>
                <a:schemeClr val="accent3"/>
              </a:solidFill>
            </c:spPr>
            <c:extLst>
              <c:ext xmlns:c16="http://schemas.microsoft.com/office/drawing/2014/chart" uri="{C3380CC4-5D6E-409C-BE32-E72D297353CC}">
                <c16:uniqueId val="{00000005-2156-46E3-901C-C4E7251D05B1}"/>
              </c:ext>
            </c:extLst>
          </c:dPt>
          <c:dPt>
            <c:idx val="3"/>
            <c:bubble3D val="0"/>
            <c:spPr>
              <a:solidFill>
                <a:schemeClr val="accent4"/>
              </a:solidFill>
            </c:spPr>
            <c:extLst>
              <c:ext xmlns:c16="http://schemas.microsoft.com/office/drawing/2014/chart" uri="{C3380CC4-5D6E-409C-BE32-E72D297353CC}">
                <c16:uniqueId val="{00000007-2156-46E3-901C-C4E7251D05B1}"/>
              </c:ext>
            </c:extLst>
          </c:dPt>
          <c:dPt>
            <c:idx val="4"/>
            <c:bubble3D val="0"/>
            <c:spPr>
              <a:solidFill>
                <a:schemeClr val="accent5"/>
              </a:solidFill>
            </c:spPr>
            <c:extLst>
              <c:ext xmlns:c16="http://schemas.microsoft.com/office/drawing/2014/chart" uri="{C3380CC4-5D6E-409C-BE32-E72D297353CC}">
                <c16:uniqueId val="{00000009-2156-46E3-901C-C4E7251D05B1}"/>
              </c:ext>
            </c:extLst>
          </c:dPt>
          <c:dPt>
            <c:idx val="5"/>
            <c:bubble3D val="0"/>
            <c:spPr>
              <a:solidFill>
                <a:schemeClr val="accent6"/>
              </a:solidFill>
            </c:spPr>
            <c:extLst>
              <c:ext xmlns:c16="http://schemas.microsoft.com/office/drawing/2014/chart" uri="{C3380CC4-5D6E-409C-BE32-E72D297353CC}">
                <c16:uniqueId val="{0000000B-2156-46E3-901C-C4E7251D05B1}"/>
              </c:ext>
            </c:extLst>
          </c:dPt>
          <c:dPt>
            <c:idx val="6"/>
            <c:bubble3D val="0"/>
            <c:spPr>
              <a:solidFill>
                <a:srgbClr val="F0948F"/>
              </a:solidFill>
            </c:spPr>
            <c:extLst>
              <c:ext xmlns:c16="http://schemas.microsoft.com/office/drawing/2014/chart" uri="{C3380CC4-5D6E-409C-BE32-E72D297353CC}">
                <c16:uniqueId val="{0000000D-2156-46E3-901C-C4E7251D05B1}"/>
              </c:ext>
            </c:extLst>
          </c:dPt>
          <c:dPt>
            <c:idx val="7"/>
            <c:bubble3D val="0"/>
            <c:spPr>
              <a:solidFill>
                <a:srgbClr val="F7C9C7"/>
              </a:solidFill>
            </c:spPr>
            <c:extLst>
              <c:ext xmlns:c16="http://schemas.microsoft.com/office/drawing/2014/chart" uri="{C3380CC4-5D6E-409C-BE32-E72D297353CC}">
                <c16:uniqueId val="{0000000F-2156-46E3-901C-C4E7251D05B1}"/>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2156-46E3-901C-C4E7251D05B1}"/>
            </c:ext>
          </c:extLst>
        </c:ser>
        <c:ser>
          <c:idx val="2"/>
          <c:order val="1"/>
          <c:dPt>
            <c:idx val="0"/>
            <c:bubble3D val="0"/>
            <c:spPr>
              <a:solidFill>
                <a:schemeClr val="accent1"/>
              </a:solidFill>
            </c:spPr>
            <c:extLst>
              <c:ext xmlns:c16="http://schemas.microsoft.com/office/drawing/2014/chart" uri="{C3380CC4-5D6E-409C-BE32-E72D297353CC}">
                <c16:uniqueId val="{00000012-2156-46E3-901C-C4E7251D05B1}"/>
              </c:ext>
            </c:extLst>
          </c:dPt>
          <c:dPt>
            <c:idx val="1"/>
            <c:bubble3D val="0"/>
            <c:spPr>
              <a:solidFill>
                <a:schemeClr val="accent2"/>
              </a:solidFill>
            </c:spPr>
            <c:extLst>
              <c:ext xmlns:c16="http://schemas.microsoft.com/office/drawing/2014/chart" uri="{C3380CC4-5D6E-409C-BE32-E72D297353CC}">
                <c16:uniqueId val="{00000014-2156-46E3-901C-C4E7251D05B1}"/>
              </c:ext>
            </c:extLst>
          </c:dPt>
          <c:dPt>
            <c:idx val="2"/>
            <c:bubble3D val="0"/>
            <c:spPr>
              <a:solidFill>
                <a:schemeClr val="accent3"/>
              </a:solidFill>
            </c:spPr>
            <c:extLst>
              <c:ext xmlns:c16="http://schemas.microsoft.com/office/drawing/2014/chart" uri="{C3380CC4-5D6E-409C-BE32-E72D297353CC}">
                <c16:uniqueId val="{00000016-2156-46E3-901C-C4E7251D05B1}"/>
              </c:ext>
            </c:extLst>
          </c:dPt>
          <c:dPt>
            <c:idx val="3"/>
            <c:bubble3D val="0"/>
            <c:spPr>
              <a:solidFill>
                <a:schemeClr val="accent4"/>
              </a:solidFill>
            </c:spPr>
            <c:extLst>
              <c:ext xmlns:c16="http://schemas.microsoft.com/office/drawing/2014/chart" uri="{C3380CC4-5D6E-409C-BE32-E72D297353CC}">
                <c16:uniqueId val="{00000018-2156-46E3-901C-C4E7251D05B1}"/>
              </c:ext>
            </c:extLst>
          </c:dPt>
          <c:dPt>
            <c:idx val="4"/>
            <c:bubble3D val="0"/>
            <c:spPr>
              <a:solidFill>
                <a:schemeClr val="accent5"/>
              </a:solidFill>
            </c:spPr>
            <c:extLst>
              <c:ext xmlns:c16="http://schemas.microsoft.com/office/drawing/2014/chart" uri="{C3380CC4-5D6E-409C-BE32-E72D297353CC}">
                <c16:uniqueId val="{0000001A-2156-46E3-901C-C4E7251D05B1}"/>
              </c:ext>
            </c:extLst>
          </c:dPt>
          <c:dPt>
            <c:idx val="5"/>
            <c:bubble3D val="0"/>
            <c:spPr>
              <a:solidFill>
                <a:schemeClr val="accent6"/>
              </a:solidFill>
            </c:spPr>
            <c:extLst>
              <c:ext xmlns:c16="http://schemas.microsoft.com/office/drawing/2014/chart" uri="{C3380CC4-5D6E-409C-BE32-E72D297353CC}">
                <c16:uniqueId val="{0000001C-2156-46E3-901C-C4E7251D05B1}"/>
              </c:ext>
            </c:extLst>
          </c:dPt>
          <c:dPt>
            <c:idx val="6"/>
            <c:bubble3D val="0"/>
            <c:spPr>
              <a:solidFill>
                <a:srgbClr val="F0948F"/>
              </a:solidFill>
            </c:spPr>
            <c:extLst>
              <c:ext xmlns:c16="http://schemas.microsoft.com/office/drawing/2014/chart" uri="{C3380CC4-5D6E-409C-BE32-E72D297353CC}">
                <c16:uniqueId val="{0000001E-2156-46E3-901C-C4E7251D05B1}"/>
              </c:ext>
            </c:extLst>
          </c:dPt>
          <c:dPt>
            <c:idx val="7"/>
            <c:bubble3D val="0"/>
            <c:spPr>
              <a:solidFill>
                <a:srgbClr val="F7C9C7"/>
              </a:solidFill>
            </c:spPr>
            <c:extLst>
              <c:ext xmlns:c16="http://schemas.microsoft.com/office/drawing/2014/chart" uri="{C3380CC4-5D6E-409C-BE32-E72D297353CC}">
                <c16:uniqueId val="{00000020-2156-46E3-901C-C4E7251D05B1}"/>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2156-46E3-901C-C4E7251D05B1}"/>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Coal categories' share in heat supply</a:t>
            </a:r>
          </a:p>
        </c:rich>
      </c:tx>
      <c:layout>
        <c:manualLayout>
          <c:xMode val="edge"/>
          <c:yMode val="edge"/>
          <c:x val="2.4691358024691384E-3"/>
          <c:y val="1.7779851834568046E-2"/>
        </c:manualLayout>
      </c:layout>
      <c:overlay val="0"/>
    </c:title>
    <c:autoTitleDeleted val="0"/>
    <c:plotArea>
      <c:layout>
        <c:manualLayout>
          <c:layoutTarget val="inner"/>
          <c:xMode val="edge"/>
          <c:yMode val="edge"/>
          <c:x val="0.40257880091377468"/>
          <c:y val="0.14956160495773718"/>
          <c:w val="0.35371099445902587"/>
          <c:h val="0.79820117499468701"/>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7037479319824358"/>
                  <c:y val="-0.15168241233760205"/>
                </c:manualLayout>
              </c:layout>
              <c:numFmt formatCode="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E2-448C-9EA2-7552889CB878}"/>
                </c:ext>
              </c:extLst>
            </c:dLbl>
            <c:dLbl>
              <c:idx val="2"/>
              <c:layout>
                <c:manualLayout>
                  <c:x val="0.16203703703703703"/>
                  <c:y val="4.3531016706313028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'5.4'!$A$6:$A$13</c:f>
              <c:strCache>
                <c:ptCount val="8"/>
                <c:pt idx="0">
                  <c:v>Sized hard coal</c:v>
                </c:pt>
                <c:pt idx="1">
                  <c:v>Industrial hard coal</c:v>
                </c:pt>
                <c:pt idx="2">
                  <c:v>Hard coal sludge and granulated</c:v>
                </c:pt>
                <c:pt idx="3">
                  <c:v>Sized brown coal</c:v>
                </c:pt>
                <c:pt idx="4">
                  <c:v>Industrial brown coal</c:v>
                </c:pt>
                <c:pt idx="5">
                  <c:v>Brown coal - briquettes</c:v>
                </c:pt>
                <c:pt idx="6">
                  <c:v>Brown coal - lignite</c:v>
                </c:pt>
                <c:pt idx="7">
                  <c:v>Brown coal - coal mud sludge</c:v>
                </c:pt>
              </c:strCache>
            </c:strRef>
          </c:cat>
          <c:val>
            <c:numRef>
              <c:f>'5.4'!$N$6:$N$13</c:f>
              <c:numCache>
                <c:formatCode>#,##0.0</c:formatCode>
                <c:ptCount val="8"/>
                <c:pt idx="0">
                  <c:v>506.37311999999997</c:v>
                </c:pt>
                <c:pt idx="1">
                  <c:v>9067.8190900000009</c:v>
                </c:pt>
                <c:pt idx="2">
                  <c:v>208.16621999999995</c:v>
                </c:pt>
                <c:pt idx="3">
                  <c:v>3443.3730960000007</c:v>
                </c:pt>
                <c:pt idx="4">
                  <c:v>35976.971959999995</c:v>
                </c:pt>
                <c:pt idx="5">
                  <c:v>5.1350000000000007</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Heat bal</a:t>
            </a:r>
            <a:r>
              <a:rPr lang="en-US" sz="1000">
                <a:solidFill>
                  <a:schemeClr val="tx2"/>
                </a:solidFill>
              </a:rPr>
              <a:t>a</a:t>
            </a:r>
            <a:r>
              <a:rPr lang="cs-CZ" sz="1000">
                <a:solidFill>
                  <a:schemeClr val="tx2"/>
                </a:solidFill>
              </a:rPr>
              <a:t>nce </a:t>
            </a:r>
            <a:r>
              <a:rPr lang="en-US" sz="1000">
                <a:solidFill>
                  <a:schemeClr val="tx2"/>
                </a:solidFill>
              </a:rPr>
              <a:t>[</a:t>
            </a:r>
            <a:r>
              <a:rPr lang="cs-CZ" sz="1000" b="1" i="0" u="none" strike="noStrike" baseline="0">
                <a:effectLst/>
              </a:rPr>
              <a:t>TJ</a:t>
            </a:r>
            <a:r>
              <a:rPr lang="en-US" sz="1000">
                <a:solidFill>
                  <a:schemeClr val="tx2"/>
                </a:solidFill>
              </a:rPr>
              <a:t>]</a:t>
            </a:r>
            <a:endParaRPr lang="cs-CZ" sz="1000">
              <a:solidFill>
                <a:schemeClr val="tx2"/>
              </a:solidFill>
            </a:endParaRP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Gross heat production</c:v>
                </c:pt>
              </c:strCache>
            </c:strRef>
          </c:tx>
          <c:spPr>
            <a:solidFill>
              <a:srgbClr val="233060"/>
            </a:solidFill>
          </c:spPr>
          <c:invertIfNegative val="0"/>
          <c:val>
            <c:numRef>
              <c:f>'3'!$B$18:$M$18</c:f>
              <c:numCache>
                <c:formatCode>#,##0.0</c:formatCode>
                <c:ptCount val="12"/>
                <c:pt idx="0">
                  <c:v>20171.284224691452</c:v>
                </c:pt>
                <c:pt idx="1">
                  <c:v>18159.567656779116</c:v>
                </c:pt>
                <c:pt idx="2">
                  <c:v>17195.773168257656</c:v>
                </c:pt>
                <c:pt idx="3">
                  <c:v>14282.950376858931</c:v>
                </c:pt>
                <c:pt idx="4">
                  <c:v>11518.726034990021</c:v>
                </c:pt>
                <c:pt idx="5">
                  <c:v>7950.3148864610375</c:v>
                </c:pt>
                <c:pt idx="6">
                  <c:v>7516.8225920681252</c:v>
                </c:pt>
                <c:pt idx="7">
                  <c:v>7902.9028009583226</c:v>
                </c:pt>
                <c:pt idx="8">
                  <c:v>8950.4626000209846</c:v>
                </c:pt>
                <c:pt idx="9">
                  <c:v>12884.3395206</c:v>
                </c:pt>
                <c:pt idx="10">
                  <c:v>16126.588141400005</c:v>
                </c:pt>
                <c:pt idx="11">
                  <c:v>18997.6456932</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Own use (process only) of heat </c:v>
                </c:pt>
              </c:strCache>
            </c:strRef>
          </c:tx>
          <c:spPr>
            <a:solidFill>
              <a:srgbClr val="596387"/>
            </a:solidFill>
          </c:spPr>
          <c:invertIfNegative val="0"/>
          <c:val>
            <c:numRef>
              <c:f>'3'!$B$19:$M$19</c:f>
              <c:numCache>
                <c:formatCode>#,##0.0</c:formatCode>
                <c:ptCount val="12"/>
                <c:pt idx="0">
                  <c:v>-995.78808600000013</c:v>
                </c:pt>
                <c:pt idx="1">
                  <c:v>-905.41571899999985</c:v>
                </c:pt>
                <c:pt idx="2">
                  <c:v>-829.13959900000032</c:v>
                </c:pt>
                <c:pt idx="3">
                  <c:v>-815.93049299999996</c:v>
                </c:pt>
                <c:pt idx="4">
                  <c:v>-815.75720899999942</c:v>
                </c:pt>
                <c:pt idx="5">
                  <c:v>-768.64075900000046</c:v>
                </c:pt>
                <c:pt idx="6">
                  <c:v>-722.35991500000023</c:v>
                </c:pt>
                <c:pt idx="7">
                  <c:v>-755.7140320000002</c:v>
                </c:pt>
                <c:pt idx="8">
                  <c:v>-780.17302900000038</c:v>
                </c:pt>
                <c:pt idx="9">
                  <c:v>-797.87348300000008</c:v>
                </c:pt>
                <c:pt idx="10">
                  <c:v>-860.3838680000008</c:v>
                </c:pt>
                <c:pt idx="11">
                  <c:v>-928.38584899999967</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Losses</c:v>
                </c:pt>
              </c:strCache>
            </c:strRef>
          </c:tx>
          <c:spPr>
            <a:solidFill>
              <a:srgbClr val="9196B0"/>
            </a:solidFill>
          </c:spPr>
          <c:invertIfNegative val="0"/>
          <c:val>
            <c:numRef>
              <c:f>'3'!$B$20:$M$20</c:f>
              <c:numCache>
                <c:formatCode>#,##0.0</c:formatCode>
                <c:ptCount val="12"/>
                <c:pt idx="0">
                  <c:v>-1391.9426286151365</c:v>
                </c:pt>
                <c:pt idx="1">
                  <c:v>-1220.5785664885659</c:v>
                </c:pt>
                <c:pt idx="2">
                  <c:v>-1355.0624589974709</c:v>
                </c:pt>
                <c:pt idx="3">
                  <c:v>-1182.7606480676616</c:v>
                </c:pt>
                <c:pt idx="4">
                  <c:v>-1017.4375661310767</c:v>
                </c:pt>
                <c:pt idx="5">
                  <c:v>-776.13419358591784</c:v>
                </c:pt>
                <c:pt idx="6">
                  <c:v>-740.85484885741482</c:v>
                </c:pt>
                <c:pt idx="7">
                  <c:v>-788.39878941067354</c:v>
                </c:pt>
                <c:pt idx="8">
                  <c:v>-824.38468437175868</c:v>
                </c:pt>
                <c:pt idx="9">
                  <c:v>-1037.4760228219725</c:v>
                </c:pt>
                <c:pt idx="10">
                  <c:v>-1121.0036835861765</c:v>
                </c:pt>
                <c:pt idx="11">
                  <c:v>-1327.8766197048731</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Own use of heat</c:v>
                </c:pt>
              </c:strCache>
            </c:strRef>
          </c:tx>
          <c:spPr>
            <a:solidFill>
              <a:srgbClr val="C7CCD6"/>
            </a:solidFill>
          </c:spPr>
          <c:invertIfNegative val="0"/>
          <c:val>
            <c:numRef>
              <c:f>'3'!$B$21:$M$21</c:f>
              <c:numCache>
                <c:formatCode>#,##0.0</c:formatCode>
                <c:ptCount val="12"/>
                <c:pt idx="0">
                  <c:v>-4724.9864163999973</c:v>
                </c:pt>
                <c:pt idx="1">
                  <c:v>-4013.0937241999936</c:v>
                </c:pt>
                <c:pt idx="2">
                  <c:v>-4148.644065800002</c:v>
                </c:pt>
                <c:pt idx="3">
                  <c:v>-3662.1036800516322</c:v>
                </c:pt>
                <c:pt idx="4">
                  <c:v>-3667.3092091421822</c:v>
                </c:pt>
                <c:pt idx="5">
                  <c:v>-3213.2069866487468</c:v>
                </c:pt>
                <c:pt idx="6">
                  <c:v>-3250.3136600521634</c:v>
                </c:pt>
                <c:pt idx="7">
                  <c:v>-3290.6180820012996</c:v>
                </c:pt>
                <c:pt idx="8">
                  <c:v>-3388.5268325632969</c:v>
                </c:pt>
                <c:pt idx="9">
                  <c:v>-3810.4822501243998</c:v>
                </c:pt>
                <c:pt idx="10">
                  <c:v>-4447.6602079904642</c:v>
                </c:pt>
                <c:pt idx="11">
                  <c:v>-4573.3138286990888</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Heat supply</c:v>
                </c:pt>
              </c:strCache>
            </c:strRef>
          </c:tx>
          <c:spPr>
            <a:solidFill>
              <a:srgbClr val="DF2B20"/>
            </a:solidFill>
          </c:spPr>
          <c:invertIfNegative val="0"/>
          <c:val>
            <c:numRef>
              <c:f>'3'!$B$22:$M$22</c:f>
              <c:numCache>
                <c:formatCode>#,##0.0</c:formatCode>
                <c:ptCount val="12"/>
                <c:pt idx="0">
                  <c:v>-13031.248077676319</c:v>
                </c:pt>
                <c:pt idx="1">
                  <c:v>-11995.289081090546</c:v>
                </c:pt>
                <c:pt idx="2">
                  <c:v>-10838.348107460184</c:v>
                </c:pt>
                <c:pt idx="3">
                  <c:v>-8596.0324977396376</c:v>
                </c:pt>
                <c:pt idx="4">
                  <c:v>-5988.6269607167633</c:v>
                </c:pt>
                <c:pt idx="5">
                  <c:v>-3171.5763402263701</c:v>
                </c:pt>
                <c:pt idx="6">
                  <c:v>-2784.1930241585501</c:v>
                </c:pt>
                <c:pt idx="7">
                  <c:v>-3046.8894615463496</c:v>
                </c:pt>
                <c:pt idx="8">
                  <c:v>-3935.2941780859301</c:v>
                </c:pt>
                <c:pt idx="9">
                  <c:v>-7223.6160516536247</c:v>
                </c:pt>
                <c:pt idx="10">
                  <c:v>-9685.8104448233571</c:v>
                </c:pt>
                <c:pt idx="11">
                  <c:v>-12132.459909796044</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Balancing difference</c:v>
                </c:pt>
              </c:strCache>
            </c:strRef>
          </c:tx>
          <c:invertIfNegative val="0"/>
          <c:val>
            <c:numRef>
              <c:f>'3'!$B$23:$M$23</c:f>
              <c:numCache>
                <c:formatCode>#,##0.0</c:formatCode>
                <c:ptCount val="12"/>
                <c:pt idx="0">
                  <c:v>-27.319015999999465</c:v>
                </c:pt>
                <c:pt idx="1">
                  <c:v>-25.190566000010222</c:v>
                </c:pt>
                <c:pt idx="2">
                  <c:v>-24.578936999998405</c:v>
                </c:pt>
                <c:pt idx="3">
                  <c:v>-26.123057999999219</c:v>
                </c:pt>
                <c:pt idx="4">
                  <c:v>-29.595089999998891</c:v>
                </c:pt>
                <c:pt idx="5">
                  <c:v>-20.756607000001623</c:v>
                </c:pt>
                <c:pt idx="6">
                  <c:v>-19.101143999996566</c:v>
                </c:pt>
                <c:pt idx="7">
                  <c:v>-21.282436000000416</c:v>
                </c:pt>
                <c:pt idx="8">
                  <c:v>-22.083875999998781</c:v>
                </c:pt>
                <c:pt idx="9">
                  <c:v>-14.89171300000362</c:v>
                </c:pt>
                <c:pt idx="10">
                  <c:v>-11.729937000005521</c:v>
                </c:pt>
                <c:pt idx="11">
                  <c:v>-35.60948599999756</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Supply of heat from coal [</a:t>
            </a:r>
            <a:r>
              <a:rPr lang="cs-CZ" sz="1000">
                <a:solidFill>
                  <a:schemeClr val="tx2"/>
                </a:solidFill>
              </a:rPr>
              <a:t>TJ</a:t>
            </a:r>
            <a:r>
              <a:rPr lang="en-US" sz="1000">
                <a:solidFill>
                  <a:schemeClr val="tx2"/>
                </a:solidFill>
              </a:rPr>
              <a:t>]</a:t>
            </a: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'5.4'!$A$6</c:f>
              <c:strCache>
                <c:ptCount val="1"/>
                <c:pt idx="0">
                  <c:v>Sized hard coal</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val>
            <c:numRef>
              <c:f>'5.4'!$B$6:$M$6</c:f>
              <c:numCache>
                <c:formatCode>#,##0.0</c:formatCode>
                <c:ptCount val="12"/>
                <c:pt idx="0">
                  <c:v>98.704719999999995</c:v>
                </c:pt>
                <c:pt idx="1">
                  <c:v>101.80938999999999</c:v>
                </c:pt>
                <c:pt idx="2">
                  <c:v>60.153649999999999</c:v>
                </c:pt>
                <c:pt idx="3">
                  <c:v>41.818379999999998</c:v>
                </c:pt>
                <c:pt idx="4">
                  <c:v>17.917169999999999</c:v>
                </c:pt>
                <c:pt idx="5">
                  <c:v>6.1968399999999999</c:v>
                </c:pt>
                <c:pt idx="6">
                  <c:v>6.6650000000000001E-2</c:v>
                </c:pt>
                <c:pt idx="7">
                  <c:v>0.88185000000000002</c:v>
                </c:pt>
                <c:pt idx="8">
                  <c:v>20.877509999999997</c:v>
                </c:pt>
                <c:pt idx="9">
                  <c:v>40.207889999999999</c:v>
                </c:pt>
                <c:pt idx="10">
                  <c:v>36.644309999999997</c:v>
                </c:pt>
                <c:pt idx="11">
                  <c:v>81.094760000000008</c:v>
                </c:pt>
              </c:numCache>
            </c:numRef>
          </c:val>
          <c:extLst>
            <c:ext xmlns:c16="http://schemas.microsoft.com/office/drawing/2014/chart" uri="{C3380CC4-5D6E-409C-BE32-E72D297353CC}">
              <c16:uniqueId val="{00000007-1AED-4DA8-87E2-E2B58DBE8113}"/>
            </c:ext>
          </c:extLst>
        </c:ser>
        <c:ser>
          <c:idx val="1"/>
          <c:order val="1"/>
          <c:tx>
            <c:strRef>
              <c:f>'5.4'!$A$7</c:f>
              <c:strCache>
                <c:ptCount val="1"/>
                <c:pt idx="0">
                  <c:v>Industrial hard coal</c:v>
                </c:pt>
              </c:strCache>
            </c:strRef>
          </c:tx>
          <c:spPr>
            <a:solidFill>
              <a:schemeClr val="accent2"/>
            </a:solidFill>
          </c:spPr>
          <c:invertIfNegative val="0"/>
          <c:val>
            <c:numRef>
              <c:f>'5.4'!$B$7:$M$7</c:f>
              <c:numCache>
                <c:formatCode>#,##0.0</c:formatCode>
                <c:ptCount val="12"/>
                <c:pt idx="0">
                  <c:v>1371.0576210000002</c:v>
                </c:pt>
                <c:pt idx="1">
                  <c:v>1323.3104430000003</c:v>
                </c:pt>
                <c:pt idx="2">
                  <c:v>1103.466124</c:v>
                </c:pt>
                <c:pt idx="3">
                  <c:v>860.58406400000001</c:v>
                </c:pt>
                <c:pt idx="4">
                  <c:v>446.37063800000004</c:v>
                </c:pt>
                <c:pt idx="5">
                  <c:v>204.16191000000003</c:v>
                </c:pt>
                <c:pt idx="6">
                  <c:v>192.47650499999997</c:v>
                </c:pt>
                <c:pt idx="7">
                  <c:v>219.52860899999999</c:v>
                </c:pt>
                <c:pt idx="8">
                  <c:v>303.18796000000003</c:v>
                </c:pt>
                <c:pt idx="9">
                  <c:v>740.984421</c:v>
                </c:pt>
                <c:pt idx="10">
                  <c:v>951.49625500000002</c:v>
                </c:pt>
                <c:pt idx="11">
                  <c:v>1351.19454</c:v>
                </c:pt>
              </c:numCache>
            </c:numRef>
          </c:val>
          <c:extLst>
            <c:ext xmlns:c16="http://schemas.microsoft.com/office/drawing/2014/chart" uri="{C3380CC4-5D6E-409C-BE32-E72D297353CC}">
              <c16:uniqueId val="{00000008-1AED-4DA8-87E2-E2B58DBE8113}"/>
            </c:ext>
          </c:extLst>
        </c:ser>
        <c:ser>
          <c:idx val="2"/>
          <c:order val="2"/>
          <c:tx>
            <c:strRef>
              <c:f>'5.4'!$A$8</c:f>
              <c:strCache>
                <c:ptCount val="1"/>
                <c:pt idx="0">
                  <c:v>Hard coal sludge and granulated</c:v>
                </c:pt>
              </c:strCache>
            </c:strRef>
          </c:tx>
          <c:spPr>
            <a:solidFill>
              <a:schemeClr val="accent3"/>
            </a:solidFill>
          </c:spPr>
          <c:invertIfNegative val="0"/>
          <c:val>
            <c:numRef>
              <c:f>'5.4'!$B$8:$M$8</c:f>
              <c:numCache>
                <c:formatCode>#,##0.0</c:formatCode>
                <c:ptCount val="12"/>
                <c:pt idx="0">
                  <c:v>40.497546</c:v>
                </c:pt>
                <c:pt idx="1">
                  <c:v>31.743773000000001</c:v>
                </c:pt>
                <c:pt idx="2">
                  <c:v>39.498854000000001</c:v>
                </c:pt>
                <c:pt idx="3">
                  <c:v>3.8064</c:v>
                </c:pt>
                <c:pt idx="4">
                  <c:v>0</c:v>
                </c:pt>
                <c:pt idx="5">
                  <c:v>11.469802</c:v>
                </c:pt>
                <c:pt idx="6">
                  <c:v>10.853621</c:v>
                </c:pt>
                <c:pt idx="7">
                  <c:v>0.31614999999999999</c:v>
                </c:pt>
                <c:pt idx="8">
                  <c:v>0</c:v>
                </c:pt>
                <c:pt idx="9">
                  <c:v>4.3102089999999995</c:v>
                </c:pt>
                <c:pt idx="10">
                  <c:v>37.682988999999999</c:v>
                </c:pt>
                <c:pt idx="11">
                  <c:v>27.986875999999999</c:v>
                </c:pt>
              </c:numCache>
            </c:numRef>
          </c:val>
          <c:extLst>
            <c:ext xmlns:c16="http://schemas.microsoft.com/office/drawing/2014/chart" uri="{C3380CC4-5D6E-409C-BE32-E72D297353CC}">
              <c16:uniqueId val="{00000009-1AED-4DA8-87E2-E2B58DBE8113}"/>
            </c:ext>
          </c:extLst>
        </c:ser>
        <c:ser>
          <c:idx val="3"/>
          <c:order val="3"/>
          <c:tx>
            <c:strRef>
              <c:f>'5.4'!$A$9</c:f>
              <c:strCache>
                <c:ptCount val="1"/>
                <c:pt idx="0">
                  <c:v>Sized brown coal</c:v>
                </c:pt>
              </c:strCache>
            </c:strRef>
          </c:tx>
          <c:spPr>
            <a:solidFill>
              <a:schemeClr val="accent4"/>
            </a:solidFill>
          </c:spPr>
          <c:invertIfNegative val="0"/>
          <c:val>
            <c:numRef>
              <c:f>'5.4'!$B$9:$M$9</c:f>
              <c:numCache>
                <c:formatCode>#,##0.0</c:formatCode>
                <c:ptCount val="12"/>
                <c:pt idx="0">
                  <c:v>547.25782200000003</c:v>
                </c:pt>
                <c:pt idx="1">
                  <c:v>480.86847999999998</c:v>
                </c:pt>
                <c:pt idx="2">
                  <c:v>474.46981700000003</c:v>
                </c:pt>
                <c:pt idx="3">
                  <c:v>333.39746000000002</c:v>
                </c:pt>
                <c:pt idx="4">
                  <c:v>226.20461</c:v>
                </c:pt>
                <c:pt idx="5">
                  <c:v>139.98467099999999</c:v>
                </c:pt>
                <c:pt idx="6">
                  <c:v>63.216983999999997</c:v>
                </c:pt>
                <c:pt idx="7">
                  <c:v>75.00215399999999</c:v>
                </c:pt>
                <c:pt idx="8">
                  <c:v>107.43863399999999</c:v>
                </c:pt>
                <c:pt idx="9">
                  <c:v>218.86868799999999</c:v>
                </c:pt>
                <c:pt idx="10">
                  <c:v>329.62681600000002</c:v>
                </c:pt>
                <c:pt idx="11">
                  <c:v>447.03696000000008</c:v>
                </c:pt>
              </c:numCache>
            </c:numRef>
          </c:val>
          <c:extLst>
            <c:ext xmlns:c16="http://schemas.microsoft.com/office/drawing/2014/chart" uri="{C3380CC4-5D6E-409C-BE32-E72D297353CC}">
              <c16:uniqueId val="{0000000A-1AED-4DA8-87E2-E2B58DBE8113}"/>
            </c:ext>
          </c:extLst>
        </c:ser>
        <c:ser>
          <c:idx val="4"/>
          <c:order val="4"/>
          <c:tx>
            <c:strRef>
              <c:f>'5.4'!$A$10</c:f>
              <c:strCache>
                <c:ptCount val="1"/>
                <c:pt idx="0">
                  <c:v>Industrial brown coal</c:v>
                </c:pt>
              </c:strCache>
            </c:strRef>
          </c:tx>
          <c:spPr>
            <a:solidFill>
              <a:schemeClr val="accent5"/>
            </a:solidFill>
          </c:spPr>
          <c:invertIfNegative val="0"/>
          <c:val>
            <c:numRef>
              <c:f>'5.4'!$B$10:$M$10</c:f>
              <c:numCache>
                <c:formatCode>#,##0.0</c:formatCode>
                <c:ptCount val="12"/>
                <c:pt idx="0">
                  <c:v>5281.7037969999983</c:v>
                </c:pt>
                <c:pt idx="1">
                  <c:v>4858.5722939999996</c:v>
                </c:pt>
                <c:pt idx="2">
                  <c:v>4402.9756599999992</c:v>
                </c:pt>
                <c:pt idx="3">
                  <c:v>3358.8964560000009</c:v>
                </c:pt>
                <c:pt idx="4">
                  <c:v>2207.1867780000002</c:v>
                </c:pt>
                <c:pt idx="5">
                  <c:v>1012.3602979999998</c:v>
                </c:pt>
                <c:pt idx="6">
                  <c:v>815.70042599999999</c:v>
                </c:pt>
                <c:pt idx="7">
                  <c:v>941.27901800000018</c:v>
                </c:pt>
                <c:pt idx="8">
                  <c:v>1341.6435739999995</c:v>
                </c:pt>
                <c:pt idx="9">
                  <c:v>2803.7010699999987</c:v>
                </c:pt>
                <c:pt idx="10">
                  <c:v>3954.6930590000002</c:v>
                </c:pt>
                <c:pt idx="11">
                  <c:v>4998.2595299999984</c:v>
                </c:pt>
              </c:numCache>
            </c:numRef>
          </c:val>
          <c:extLst>
            <c:ext xmlns:c16="http://schemas.microsoft.com/office/drawing/2014/chart" uri="{C3380CC4-5D6E-409C-BE32-E72D297353CC}">
              <c16:uniqueId val="{0000000B-1AED-4DA8-87E2-E2B58DBE8113}"/>
            </c:ext>
          </c:extLst>
        </c:ser>
        <c:ser>
          <c:idx val="5"/>
          <c:order val="5"/>
          <c:tx>
            <c:strRef>
              <c:f>'5.4'!$A$11</c:f>
              <c:strCache>
                <c:ptCount val="1"/>
                <c:pt idx="0">
                  <c:v>Brown coal - briquettes</c:v>
                </c:pt>
              </c:strCache>
            </c:strRef>
          </c:tx>
          <c:spPr>
            <a:solidFill>
              <a:schemeClr val="accent6"/>
            </a:solidFill>
          </c:spPr>
          <c:invertIfNegative val="0"/>
          <c:val>
            <c:numRef>
              <c:f>'5.4'!$B$11:$M$11</c:f>
              <c:numCache>
                <c:formatCode>#,##0.0</c:formatCode>
                <c:ptCount val="12"/>
                <c:pt idx="0">
                  <c:v>0.71099999999999997</c:v>
                </c:pt>
                <c:pt idx="1">
                  <c:v>0.68200000000000005</c:v>
                </c:pt>
                <c:pt idx="2">
                  <c:v>0.61299999999999999</c:v>
                </c:pt>
                <c:pt idx="3">
                  <c:v>0.39800000000000002</c:v>
                </c:pt>
                <c:pt idx="4">
                  <c:v>0.34100000000000003</c:v>
                </c:pt>
                <c:pt idx="5">
                  <c:v>0.20599999999999999</c:v>
                </c:pt>
                <c:pt idx="6">
                  <c:v>0.193</c:v>
                </c:pt>
                <c:pt idx="7">
                  <c:v>0.18</c:v>
                </c:pt>
                <c:pt idx="8">
                  <c:v>0.217</c:v>
                </c:pt>
                <c:pt idx="9">
                  <c:v>0.40300000000000002</c:v>
                </c:pt>
                <c:pt idx="10">
                  <c:v>0.52700000000000002</c:v>
                </c:pt>
                <c:pt idx="11">
                  <c:v>0.66400000000000003</c:v>
                </c:pt>
              </c:numCache>
            </c:numRef>
          </c:val>
          <c:extLst>
            <c:ext xmlns:c16="http://schemas.microsoft.com/office/drawing/2014/chart" uri="{C3380CC4-5D6E-409C-BE32-E72D297353CC}">
              <c16:uniqueId val="{0000000C-1AED-4DA8-87E2-E2B58DBE8113}"/>
            </c:ext>
          </c:extLst>
        </c:ser>
        <c:ser>
          <c:idx val="6"/>
          <c:order val="6"/>
          <c:tx>
            <c:strRef>
              <c:f>'5.4'!$A$12</c:f>
              <c:strCache>
                <c:ptCount val="1"/>
                <c:pt idx="0">
                  <c:v>Brown coal - lignite</c:v>
                </c:pt>
              </c:strCache>
            </c:strRef>
          </c:tx>
          <c:spPr>
            <a:solidFill>
              <a:srgbClr val="F0948F"/>
            </a:solidFill>
          </c:spPr>
          <c:invertIfNegative val="0"/>
          <c:val>
            <c:numRef>
              <c:f>'5.4'!$B$12:$M$12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AED-4DA8-87E2-E2B58DBE8113}"/>
            </c:ext>
          </c:extLst>
        </c:ser>
        <c:ser>
          <c:idx val="7"/>
          <c:order val="7"/>
          <c:tx>
            <c:strRef>
              <c:f>'5.4'!$A$13</c:f>
              <c:strCache>
                <c:ptCount val="1"/>
                <c:pt idx="0">
                  <c:v>Brown coal - coal mud sludge</c:v>
                </c:pt>
              </c:strCache>
            </c:strRef>
          </c:tx>
          <c:spPr>
            <a:solidFill>
              <a:srgbClr val="F7C9C7"/>
            </a:solidFill>
          </c:spPr>
          <c:invertIfNegative val="0"/>
          <c:val>
            <c:numRef>
              <c:f>'5.4'!$B$13:$M$13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75"/>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Biomass categories' share in heat supply</a:t>
            </a:r>
            <a:endParaRPr lang="cs-CZ" sz="1000">
              <a:solidFill>
                <a:schemeClr val="tx2"/>
              </a:solidFill>
            </a:endParaRPr>
          </a:p>
        </c:rich>
      </c:tx>
      <c:layout>
        <c:manualLayout>
          <c:xMode val="edge"/>
          <c:yMode val="edge"/>
          <c:x val="5.0769930354450384E-2"/>
          <c:y val="0"/>
        </c:manualLayout>
      </c:layout>
      <c:overlay val="0"/>
    </c:title>
    <c:autoTitleDeleted val="0"/>
    <c:plotArea>
      <c:layout>
        <c:manualLayout>
          <c:layoutTarget val="inner"/>
          <c:xMode val="edge"/>
          <c:yMode val="edge"/>
          <c:x val="0.56643954505686789"/>
          <c:y val="0.17234994220099997"/>
          <c:w val="0.39332843394575684"/>
          <c:h val="0.78981613242119852"/>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'5.4'!$A$15:$A$21</c:f>
              <c:strCache>
                <c:ptCount val="7"/>
                <c:pt idx="0">
                  <c:v>Briquettes and pellets</c:v>
                </c:pt>
                <c:pt idx="1">
                  <c:v>Black liquor</c:v>
                </c:pt>
                <c:pt idx="2">
                  <c:v>Liquid biofuels</c:v>
                </c:pt>
                <c:pt idx="3">
                  <c:v>Other biomass</c:v>
                </c:pt>
                <c:pt idx="4">
                  <c:v>Fuel wood</c:v>
                </c:pt>
                <c:pt idx="5">
                  <c:v>Saw dust, bark, chips, wood waste</c:v>
                </c:pt>
                <c:pt idx="6">
                  <c:v>Straw and other vegetable materials</c:v>
                </c:pt>
              </c:strCache>
            </c:strRef>
          </c:cat>
          <c:val>
            <c:numRef>
              <c:f>'5.4'!$N$15:$N$21</c:f>
              <c:numCache>
                <c:formatCode>#,##0.0</c:formatCode>
                <c:ptCount val="7"/>
                <c:pt idx="0">
                  <c:v>817.34745331074942</c:v>
                </c:pt>
                <c:pt idx="1">
                  <c:v>826.26846999999998</c:v>
                </c:pt>
                <c:pt idx="2">
                  <c:v>0</c:v>
                </c:pt>
                <c:pt idx="3">
                  <c:v>0</c:v>
                </c:pt>
                <c:pt idx="4">
                  <c:v>1.4988049999999999</c:v>
                </c:pt>
                <c:pt idx="5">
                  <c:v>6671.6915816892497</c:v>
                </c:pt>
                <c:pt idx="6">
                  <c:v>399.15329800000001</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Supply</a:t>
            </a:r>
            <a:r>
              <a:rPr lang="en-US" sz="1000" baseline="0">
                <a:solidFill>
                  <a:schemeClr val="tx2"/>
                </a:solidFill>
              </a:rPr>
              <a:t> of heat from biomass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'5.4'!$A$15</c:f>
              <c:strCache>
                <c:ptCount val="1"/>
                <c:pt idx="0">
                  <c:v>Briquettes and pellets</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val>
            <c:numRef>
              <c:f>'5.4'!$B$15:$M$15</c:f>
              <c:numCache>
                <c:formatCode>#,##0.0</c:formatCode>
                <c:ptCount val="12"/>
                <c:pt idx="0">
                  <c:v>118.76089058328482</c:v>
                </c:pt>
                <c:pt idx="1">
                  <c:v>113.41745008061586</c:v>
                </c:pt>
                <c:pt idx="2">
                  <c:v>115.96113005823564</c:v>
                </c:pt>
                <c:pt idx="3">
                  <c:v>99.658559203172814</c:v>
                </c:pt>
                <c:pt idx="4">
                  <c:v>66.655889935166996</c:v>
                </c:pt>
                <c:pt idx="5">
                  <c:v>18.522897999999998</c:v>
                </c:pt>
                <c:pt idx="6">
                  <c:v>14.549278999999997</c:v>
                </c:pt>
                <c:pt idx="7">
                  <c:v>14.659108</c:v>
                </c:pt>
                <c:pt idx="8">
                  <c:v>29.477942000000002</c:v>
                </c:pt>
                <c:pt idx="9">
                  <c:v>69.611439875778501</c:v>
                </c:pt>
                <c:pt idx="10">
                  <c:v>83.736463009232111</c:v>
                </c:pt>
                <c:pt idx="11">
                  <c:v>72.336403565262799</c:v>
                </c:pt>
              </c:numCache>
            </c:numRef>
          </c:val>
          <c:extLst>
            <c:ext xmlns:c16="http://schemas.microsoft.com/office/drawing/2014/chart" uri="{C3380CC4-5D6E-409C-BE32-E72D297353CC}">
              <c16:uniqueId val="{00000006-C6A9-4A0A-9229-85C442BD0CF3}"/>
            </c:ext>
          </c:extLst>
        </c:ser>
        <c:ser>
          <c:idx val="1"/>
          <c:order val="1"/>
          <c:tx>
            <c:strRef>
              <c:f>'5.4'!$A$16</c:f>
              <c:strCache>
                <c:ptCount val="1"/>
                <c:pt idx="0">
                  <c:v>Black liquor</c:v>
                </c:pt>
              </c:strCache>
            </c:strRef>
          </c:tx>
          <c:invertIfNegative val="0"/>
          <c:val>
            <c:numRef>
              <c:f>'5.4'!$B$16:$M$16</c:f>
              <c:numCache>
                <c:formatCode>#,##0.0</c:formatCode>
                <c:ptCount val="12"/>
                <c:pt idx="0">
                  <c:v>82.704700000000003</c:v>
                </c:pt>
                <c:pt idx="1">
                  <c:v>78.461789999999993</c:v>
                </c:pt>
                <c:pt idx="2">
                  <c:v>80.694659999999999</c:v>
                </c:pt>
                <c:pt idx="3">
                  <c:v>60.29036</c:v>
                </c:pt>
                <c:pt idx="4">
                  <c:v>71.814729999999997</c:v>
                </c:pt>
                <c:pt idx="5">
                  <c:v>59.768380000000001</c:v>
                </c:pt>
                <c:pt idx="6">
                  <c:v>68.134889999999999</c:v>
                </c:pt>
                <c:pt idx="7">
                  <c:v>65.78801</c:v>
                </c:pt>
                <c:pt idx="8">
                  <c:v>62.724449999999997</c:v>
                </c:pt>
                <c:pt idx="9">
                  <c:v>47.951699999999995</c:v>
                </c:pt>
                <c:pt idx="10">
                  <c:v>70.089470000000006</c:v>
                </c:pt>
                <c:pt idx="11">
                  <c:v>77.845330000000004</c:v>
                </c:pt>
              </c:numCache>
            </c:numRef>
          </c:val>
          <c:extLst>
            <c:ext xmlns:c16="http://schemas.microsoft.com/office/drawing/2014/chart" uri="{C3380CC4-5D6E-409C-BE32-E72D297353CC}">
              <c16:uniqueId val="{00000007-C6A9-4A0A-9229-85C442BD0CF3}"/>
            </c:ext>
          </c:extLst>
        </c:ser>
        <c:ser>
          <c:idx val="2"/>
          <c:order val="2"/>
          <c:tx>
            <c:strRef>
              <c:f>'5.4'!$A$17</c:f>
              <c:strCache>
                <c:ptCount val="1"/>
                <c:pt idx="0">
                  <c:v>Liquid biofuels</c:v>
                </c:pt>
              </c:strCache>
            </c:strRef>
          </c:tx>
          <c:invertIfNegative val="0"/>
          <c:val>
            <c:numRef>
              <c:f>'5.4'!$B$17:$M$17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6A9-4A0A-9229-85C442BD0CF3}"/>
            </c:ext>
          </c:extLst>
        </c:ser>
        <c:ser>
          <c:idx val="3"/>
          <c:order val="3"/>
          <c:tx>
            <c:strRef>
              <c:f>'5.4'!$A$18</c:f>
              <c:strCache>
                <c:ptCount val="1"/>
                <c:pt idx="0">
                  <c:v>Other biomass</c:v>
                </c:pt>
              </c:strCache>
            </c:strRef>
          </c:tx>
          <c:invertIfNegative val="0"/>
          <c:val>
            <c:numRef>
              <c:f>'5.4'!$B$18:$M$18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6A9-4A0A-9229-85C442BD0CF3}"/>
            </c:ext>
          </c:extLst>
        </c:ser>
        <c:ser>
          <c:idx val="4"/>
          <c:order val="4"/>
          <c:tx>
            <c:strRef>
              <c:f>'5.4'!$A$19</c:f>
              <c:strCache>
                <c:ptCount val="1"/>
                <c:pt idx="0">
                  <c:v>Fuel wood</c:v>
                </c:pt>
              </c:strCache>
            </c:strRef>
          </c:tx>
          <c:invertIfNegative val="0"/>
          <c:val>
            <c:numRef>
              <c:f>'5.4'!$B$19:$M$19</c:f>
              <c:numCache>
                <c:formatCode>#,##0.0</c:formatCode>
                <c:ptCount val="12"/>
                <c:pt idx="0">
                  <c:v>1E-3</c:v>
                </c:pt>
                <c:pt idx="1">
                  <c:v>0</c:v>
                </c:pt>
                <c:pt idx="2">
                  <c:v>0</c:v>
                </c:pt>
                <c:pt idx="3">
                  <c:v>0</c:v>
                </c:pt>
                <c:pt idx="4">
                  <c:v>0</c:v>
                </c:pt>
                <c:pt idx="5">
                  <c:v>0</c:v>
                </c:pt>
                <c:pt idx="6">
                  <c:v>0</c:v>
                </c:pt>
                <c:pt idx="7">
                  <c:v>0</c:v>
                </c:pt>
                <c:pt idx="8">
                  <c:v>0</c:v>
                </c:pt>
                <c:pt idx="9">
                  <c:v>0</c:v>
                </c:pt>
                <c:pt idx="10">
                  <c:v>0</c:v>
                </c:pt>
                <c:pt idx="11">
                  <c:v>1.4978050000000001</c:v>
                </c:pt>
              </c:numCache>
            </c:numRef>
          </c:val>
          <c:extLst>
            <c:ext xmlns:c16="http://schemas.microsoft.com/office/drawing/2014/chart" uri="{C3380CC4-5D6E-409C-BE32-E72D297353CC}">
              <c16:uniqueId val="{0000000A-C6A9-4A0A-9229-85C442BD0CF3}"/>
            </c:ext>
          </c:extLst>
        </c:ser>
        <c:ser>
          <c:idx val="5"/>
          <c:order val="5"/>
          <c:tx>
            <c:strRef>
              <c:f>'5.4'!$A$20</c:f>
              <c:strCache>
                <c:ptCount val="1"/>
                <c:pt idx="0">
                  <c:v>Saw dust, bark, chips, wood waste</c:v>
                </c:pt>
              </c:strCache>
            </c:strRef>
          </c:tx>
          <c:spPr>
            <a:solidFill>
              <a:schemeClr val="accent6"/>
            </a:solidFill>
          </c:spPr>
          <c:invertIfNegative val="0"/>
          <c:val>
            <c:numRef>
              <c:f>'5.4'!$B$20:$M$20</c:f>
              <c:numCache>
                <c:formatCode>#,##0.0</c:formatCode>
                <c:ptCount val="12"/>
                <c:pt idx="0">
                  <c:v>833.77170041671513</c:v>
                </c:pt>
                <c:pt idx="1">
                  <c:v>685.45173891938396</c:v>
                </c:pt>
                <c:pt idx="2">
                  <c:v>743.14393794176453</c:v>
                </c:pt>
                <c:pt idx="3">
                  <c:v>660.91589579682704</c:v>
                </c:pt>
                <c:pt idx="4">
                  <c:v>525.28641906483313</c:v>
                </c:pt>
                <c:pt idx="5">
                  <c:v>254.14306400000001</c:v>
                </c:pt>
                <c:pt idx="6">
                  <c:v>237.20261400000001</c:v>
                </c:pt>
                <c:pt idx="7">
                  <c:v>260.44180499999999</c:v>
                </c:pt>
                <c:pt idx="8">
                  <c:v>355.59440599999999</c:v>
                </c:pt>
                <c:pt idx="9">
                  <c:v>588.7577041242215</c:v>
                </c:pt>
                <c:pt idx="10">
                  <c:v>751.15903899076795</c:v>
                </c:pt>
                <c:pt idx="11">
                  <c:v>775.82325743473689</c:v>
                </c:pt>
              </c:numCache>
            </c:numRef>
          </c:val>
          <c:extLst>
            <c:ext xmlns:c16="http://schemas.microsoft.com/office/drawing/2014/chart" uri="{C3380CC4-5D6E-409C-BE32-E72D297353CC}">
              <c16:uniqueId val="{0000000B-C6A9-4A0A-9229-85C442BD0CF3}"/>
            </c:ext>
          </c:extLst>
        </c:ser>
        <c:ser>
          <c:idx val="6"/>
          <c:order val="6"/>
          <c:tx>
            <c:strRef>
              <c:f>'5.4'!$A$21</c:f>
              <c:strCache>
                <c:ptCount val="1"/>
                <c:pt idx="0">
                  <c:v>Straw and other vegetable materials</c:v>
                </c:pt>
              </c:strCache>
            </c:strRef>
          </c:tx>
          <c:spPr>
            <a:solidFill>
              <a:srgbClr val="F0948F"/>
            </a:solidFill>
          </c:spPr>
          <c:invertIfNegative val="0"/>
          <c:val>
            <c:numRef>
              <c:f>'5.4'!$B$21:$M$21</c:f>
              <c:numCache>
                <c:formatCode>#,##0.0</c:formatCode>
                <c:ptCount val="12"/>
                <c:pt idx="0">
                  <c:v>62.899735</c:v>
                </c:pt>
                <c:pt idx="1">
                  <c:v>52.986200000000004</c:v>
                </c:pt>
                <c:pt idx="2">
                  <c:v>54.377194000000003</c:v>
                </c:pt>
                <c:pt idx="3">
                  <c:v>36.927385000000001</c:v>
                </c:pt>
                <c:pt idx="4">
                  <c:v>23.898262000000003</c:v>
                </c:pt>
                <c:pt idx="5">
                  <c:v>8.7041559999999993</c:v>
                </c:pt>
                <c:pt idx="6">
                  <c:v>8.0752939999999995</c:v>
                </c:pt>
                <c:pt idx="7">
                  <c:v>13.454943</c:v>
                </c:pt>
                <c:pt idx="8">
                  <c:v>12.475099</c:v>
                </c:pt>
                <c:pt idx="9">
                  <c:v>27.992613000000006</c:v>
                </c:pt>
                <c:pt idx="10">
                  <c:v>37.556256000000005</c:v>
                </c:pt>
                <c:pt idx="11">
                  <c:v>59.806160999999996</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104"/>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Biogas categories' share in heat supply</a:t>
            </a:r>
            <a:endParaRPr lang="cs-CZ" sz="1000">
              <a:solidFill>
                <a:schemeClr val="tx2"/>
              </a:solidFill>
            </a:endParaRPr>
          </a:p>
        </c:rich>
      </c:tx>
      <c:layout>
        <c:manualLayout>
          <c:xMode val="edge"/>
          <c:yMode val="edge"/>
          <c:x val="4.7782213039171476E-2"/>
          <c:y val="0"/>
        </c:manualLayout>
      </c:layout>
      <c:overlay val="0"/>
    </c:title>
    <c:autoTitleDeleted val="0"/>
    <c:plotArea>
      <c:layout>
        <c:manualLayout>
          <c:layoutTarget val="inner"/>
          <c:xMode val="edge"/>
          <c:yMode val="edge"/>
          <c:x val="0.50677517336547773"/>
          <c:y val="0.17216090960517486"/>
          <c:w val="0.38131119641241989"/>
          <c:h val="0.79069805029391405"/>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'5.4'!$A$23:$A$25</c:f>
              <c:strCache>
                <c:ptCount val="3"/>
                <c:pt idx="0">
                  <c:v>Landfill gas</c:v>
                </c:pt>
                <c:pt idx="1">
                  <c:v>Wastewater sludge gas (WWTP)</c:v>
                </c:pt>
                <c:pt idx="2">
                  <c:v>Other biogas</c:v>
                </c:pt>
              </c:strCache>
            </c:strRef>
          </c:cat>
          <c:val>
            <c:numRef>
              <c:f>'5.4'!$N$23:$N$25</c:f>
              <c:numCache>
                <c:formatCode>#,##0.0</c:formatCode>
                <c:ptCount val="3"/>
                <c:pt idx="0">
                  <c:v>47.521000000000001</c:v>
                </c:pt>
                <c:pt idx="1">
                  <c:v>4.8771950000000004</c:v>
                </c:pt>
                <c:pt idx="2">
                  <c:v>530.91106500000001</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Supply of heat from biogas [</a:t>
            </a:r>
            <a:r>
              <a:rPr lang="cs-CZ" sz="1000" baseline="0">
                <a:solidFill>
                  <a:schemeClr val="tx2"/>
                </a:solidFill>
              </a:rPr>
              <a:t>TJ</a:t>
            </a:r>
            <a:r>
              <a:rPr lang="en-US" sz="1000" baseline="0">
                <a:solidFill>
                  <a:schemeClr val="tx2"/>
                </a:solidFill>
              </a:rPr>
              <a:t>]</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'5.4'!$A$23</c:f>
              <c:strCache>
                <c:ptCount val="1"/>
                <c:pt idx="0">
                  <c:v>Landfill gas</c:v>
                </c:pt>
              </c:strCache>
            </c:strRef>
          </c:tx>
          <c:invertIfNegative val="0"/>
          <c:val>
            <c:numRef>
              <c:f>'5.4'!$B$23:$M$23</c:f>
              <c:numCache>
                <c:formatCode>#,##0.0</c:formatCode>
                <c:ptCount val="12"/>
                <c:pt idx="0">
                  <c:v>4.5090000000000003</c:v>
                </c:pt>
                <c:pt idx="1">
                  <c:v>3.831</c:v>
                </c:pt>
                <c:pt idx="2">
                  <c:v>4.282</c:v>
                </c:pt>
                <c:pt idx="3">
                  <c:v>4.423</c:v>
                </c:pt>
                <c:pt idx="4">
                  <c:v>5.3040000000000003</c:v>
                </c:pt>
                <c:pt idx="5">
                  <c:v>3.0329999999999999</c:v>
                </c:pt>
                <c:pt idx="6">
                  <c:v>2.5299999999999998</c:v>
                </c:pt>
                <c:pt idx="7">
                  <c:v>2.4969999999999999</c:v>
                </c:pt>
                <c:pt idx="8">
                  <c:v>3.2050000000000001</c:v>
                </c:pt>
                <c:pt idx="9">
                  <c:v>5.101</c:v>
                </c:pt>
                <c:pt idx="10">
                  <c:v>4.5979999999999999</c:v>
                </c:pt>
                <c:pt idx="11">
                  <c:v>4.2080000000000002</c:v>
                </c:pt>
              </c:numCache>
            </c:numRef>
          </c:val>
          <c:extLst>
            <c:ext xmlns:c16="http://schemas.microsoft.com/office/drawing/2014/chart" uri="{C3380CC4-5D6E-409C-BE32-E72D297353CC}">
              <c16:uniqueId val="{00000000-2866-4525-B39C-E4AC50293D06}"/>
            </c:ext>
          </c:extLst>
        </c:ser>
        <c:ser>
          <c:idx val="1"/>
          <c:order val="1"/>
          <c:tx>
            <c:strRef>
              <c:f>'5.4'!$A$24</c:f>
              <c:strCache>
                <c:ptCount val="1"/>
                <c:pt idx="0">
                  <c:v>Wastewater sludge gas (WWTP)</c:v>
                </c:pt>
              </c:strCache>
            </c:strRef>
          </c:tx>
          <c:invertIfNegative val="0"/>
          <c:val>
            <c:numRef>
              <c:f>'5.4'!$B$24:$M$24</c:f>
              <c:numCache>
                <c:formatCode>#,##0.0</c:formatCode>
                <c:ptCount val="12"/>
                <c:pt idx="0">
                  <c:v>0.44057200000000002</c:v>
                </c:pt>
                <c:pt idx="1">
                  <c:v>0.40347699999999997</c:v>
                </c:pt>
                <c:pt idx="2">
                  <c:v>0.449241</c:v>
                </c:pt>
                <c:pt idx="3">
                  <c:v>0.46666299999999999</c:v>
                </c:pt>
                <c:pt idx="4">
                  <c:v>0.46508999999999995</c:v>
                </c:pt>
                <c:pt idx="5">
                  <c:v>0.45188</c:v>
                </c:pt>
                <c:pt idx="6">
                  <c:v>0.38525400000000004</c:v>
                </c:pt>
                <c:pt idx="7">
                  <c:v>0.25400299999999998</c:v>
                </c:pt>
                <c:pt idx="8">
                  <c:v>0.39801199999999998</c:v>
                </c:pt>
                <c:pt idx="9">
                  <c:v>0.35824700000000004</c:v>
                </c:pt>
                <c:pt idx="10">
                  <c:v>0.39535500000000001</c:v>
                </c:pt>
                <c:pt idx="11">
                  <c:v>0.40940100000000001</c:v>
                </c:pt>
              </c:numCache>
            </c:numRef>
          </c:val>
          <c:extLst>
            <c:ext xmlns:c16="http://schemas.microsoft.com/office/drawing/2014/chart" uri="{C3380CC4-5D6E-409C-BE32-E72D297353CC}">
              <c16:uniqueId val="{00000001-2866-4525-B39C-E4AC50293D06}"/>
            </c:ext>
          </c:extLst>
        </c:ser>
        <c:ser>
          <c:idx val="2"/>
          <c:order val="2"/>
          <c:tx>
            <c:strRef>
              <c:f>'5.4'!$A$25</c:f>
              <c:strCache>
                <c:ptCount val="1"/>
                <c:pt idx="0">
                  <c:v>Other biogas</c:v>
                </c:pt>
              </c:strCache>
            </c:strRef>
          </c:tx>
          <c:invertIfNegative val="0"/>
          <c:val>
            <c:numRef>
              <c:f>'5.4'!$B$25:$M$25</c:f>
              <c:numCache>
                <c:formatCode>#,##0.0</c:formatCode>
                <c:ptCount val="12"/>
                <c:pt idx="0">
                  <c:v>62.172521000000003</c:v>
                </c:pt>
                <c:pt idx="1">
                  <c:v>54.421877000000016</c:v>
                </c:pt>
                <c:pt idx="2">
                  <c:v>56.030326000000002</c:v>
                </c:pt>
                <c:pt idx="3">
                  <c:v>49.636735999999999</c:v>
                </c:pt>
                <c:pt idx="4">
                  <c:v>41.748905000000008</c:v>
                </c:pt>
                <c:pt idx="5">
                  <c:v>26.237647999999997</c:v>
                </c:pt>
                <c:pt idx="6">
                  <c:v>25.126904999999994</c:v>
                </c:pt>
                <c:pt idx="7">
                  <c:v>26.243153000000003</c:v>
                </c:pt>
                <c:pt idx="8">
                  <c:v>32.944127000000002</c:v>
                </c:pt>
                <c:pt idx="9">
                  <c:v>47.225540000000009</c:v>
                </c:pt>
                <c:pt idx="10">
                  <c:v>50.896066000000005</c:v>
                </c:pt>
                <c:pt idx="11">
                  <c:v>58.227260999999977</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104"/>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'5.4'!$P$15</c:f>
              <c:strCache>
                <c:ptCount val="1"/>
              </c:strCache>
            </c:strRef>
          </c:tx>
          <c:invertIfNegative val="0"/>
          <c:cat>
            <c:numRef>
              <c:f>'5.4'!$Q$14</c:f>
              <c:numCache>
                <c:formatCode>General</c:formatCode>
                <c:ptCount val="1"/>
              </c:numCache>
            </c:numRef>
          </c:cat>
          <c:val>
            <c:numRef>
              <c:f>'5.4'!$Q$15</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'5.4'!$P$16</c:f>
              <c:strCache>
                <c:ptCount val="1"/>
              </c:strCache>
            </c:strRef>
          </c:tx>
          <c:invertIfNegative val="0"/>
          <c:cat>
            <c:numRef>
              <c:f>'5.4'!$Q$14</c:f>
              <c:numCache>
                <c:formatCode>General</c:formatCode>
                <c:ptCount val="1"/>
              </c:numCache>
            </c:numRef>
          </c:cat>
          <c:val>
            <c:numRef>
              <c:f>'5.4'!$Q$16</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'5.4'!$P$17</c:f>
              <c:strCache>
                <c:ptCount val="1"/>
              </c:strCache>
            </c:strRef>
          </c:tx>
          <c:invertIfNegative val="0"/>
          <c:cat>
            <c:numRef>
              <c:f>'5.4'!$Q$14</c:f>
              <c:numCache>
                <c:formatCode>General</c:formatCode>
                <c:ptCount val="1"/>
              </c:numCache>
            </c:numRef>
          </c:cat>
          <c:val>
            <c:numRef>
              <c:f>'5.4'!$Q$17</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'5.4'!$P$18</c:f>
              <c:strCache>
                <c:ptCount val="1"/>
              </c:strCache>
            </c:strRef>
          </c:tx>
          <c:invertIfNegative val="0"/>
          <c:cat>
            <c:numRef>
              <c:f>'5.4'!$Q$14</c:f>
              <c:numCache>
                <c:formatCode>General</c:formatCode>
                <c:ptCount val="1"/>
              </c:numCache>
            </c:numRef>
          </c:cat>
          <c:val>
            <c:numRef>
              <c:f>'5.4'!$Q$18</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'5.4'!$P$19</c:f>
              <c:strCache>
                <c:ptCount val="1"/>
              </c:strCache>
            </c:strRef>
          </c:tx>
          <c:invertIfNegative val="0"/>
          <c:cat>
            <c:numRef>
              <c:f>'5.4'!$Q$14</c:f>
              <c:numCache>
                <c:formatCode>General</c:formatCode>
                <c:ptCount val="1"/>
              </c:numCache>
            </c:numRef>
          </c:cat>
          <c:val>
            <c:numRef>
              <c:f>'5.4'!$Q$19</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'5.4'!$P$20</c:f>
              <c:strCache>
                <c:ptCount val="1"/>
              </c:strCache>
            </c:strRef>
          </c:tx>
          <c:spPr>
            <a:solidFill>
              <a:schemeClr val="accent6"/>
            </a:solidFill>
          </c:spPr>
          <c:invertIfNegative val="0"/>
          <c:cat>
            <c:numRef>
              <c:f>'5.4'!$Q$14</c:f>
              <c:numCache>
                <c:formatCode>General</c:formatCode>
                <c:ptCount val="1"/>
              </c:numCache>
            </c:numRef>
          </c:cat>
          <c:val>
            <c:numRef>
              <c:f>'5.4'!$Q$20</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'5.4'!$P$21</c:f>
              <c:strCache>
                <c:ptCount val="1"/>
              </c:strCache>
            </c:strRef>
          </c:tx>
          <c:spPr>
            <a:solidFill>
              <a:srgbClr val="F0948F"/>
            </a:solidFill>
          </c:spPr>
          <c:invertIfNegative val="0"/>
          <c:cat>
            <c:numRef>
              <c:f>'5.4'!$Q$14</c:f>
              <c:numCache>
                <c:formatCode>General</c:formatCode>
                <c:ptCount val="1"/>
              </c:numCache>
            </c:numRef>
          </c:cat>
          <c:val>
            <c:numRef>
              <c:f>'5.4'!$Q$21</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'5.4'!$P$23</c:f>
              <c:strCache>
                <c:ptCount val="1"/>
              </c:strCache>
            </c:strRef>
          </c:tx>
          <c:invertIfNegative val="0"/>
          <c:cat>
            <c:numRef>
              <c:f>'5.4'!$Q$22</c:f>
              <c:numCache>
                <c:formatCode>General</c:formatCode>
                <c:ptCount val="1"/>
              </c:numCache>
            </c:numRef>
          </c:cat>
          <c:val>
            <c:numRef>
              <c:f>'5.4'!$Q$23</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'5.4'!$P$24</c:f>
              <c:strCache>
                <c:ptCount val="1"/>
              </c:strCache>
            </c:strRef>
          </c:tx>
          <c:invertIfNegative val="0"/>
          <c:cat>
            <c:numRef>
              <c:f>'5.4'!$Q$22</c:f>
              <c:numCache>
                <c:formatCode>General</c:formatCode>
                <c:ptCount val="1"/>
              </c:numCache>
            </c:numRef>
          </c:cat>
          <c:val>
            <c:numRef>
              <c:f>'5.4'!$Q$24</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'5.4'!$P$25</c:f>
              <c:strCache>
                <c:ptCount val="1"/>
              </c:strCache>
            </c:strRef>
          </c:tx>
          <c:invertIfNegative val="0"/>
          <c:cat>
            <c:numRef>
              <c:f>'5.4'!$Q$22</c:f>
              <c:numCache>
                <c:formatCode>General</c:formatCode>
                <c:ptCount val="1"/>
              </c:numCache>
            </c:numRef>
          </c:cat>
          <c:val>
            <c:numRef>
              <c:f>'5.4'!$Q$25</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'5.4'!$P$6</c:f>
              <c:strCache>
                <c:ptCount val="1"/>
              </c:strCache>
            </c:strRef>
          </c:tx>
          <c:spPr>
            <a:solidFill>
              <a:schemeClr val="tx2"/>
            </a:solidFill>
          </c:spPr>
          <c:invertIfNegative val="0"/>
          <c:cat>
            <c:numRef>
              <c:f>'5.4'!$Q$5</c:f>
              <c:numCache>
                <c:formatCode>General</c:formatCode>
                <c:ptCount val="1"/>
              </c:numCache>
            </c:numRef>
          </c:cat>
          <c:val>
            <c:numRef>
              <c:f>'5.4'!$Q$6</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'5.4'!$P$7</c:f>
              <c:strCache>
                <c:ptCount val="1"/>
              </c:strCache>
            </c:strRef>
          </c:tx>
          <c:spPr>
            <a:solidFill>
              <a:schemeClr val="accent2"/>
            </a:solidFill>
          </c:spPr>
          <c:invertIfNegative val="0"/>
          <c:cat>
            <c:numRef>
              <c:f>'5.4'!$Q$5</c:f>
              <c:numCache>
                <c:formatCode>General</c:formatCode>
                <c:ptCount val="1"/>
              </c:numCache>
            </c:numRef>
          </c:cat>
          <c:val>
            <c:numRef>
              <c:f>'5.4'!$Q$7</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'5.4'!$P$8</c:f>
              <c:strCache>
                <c:ptCount val="1"/>
              </c:strCache>
            </c:strRef>
          </c:tx>
          <c:spPr>
            <a:solidFill>
              <a:schemeClr val="accent3"/>
            </a:solidFill>
          </c:spPr>
          <c:invertIfNegative val="0"/>
          <c:cat>
            <c:numRef>
              <c:f>'5.4'!$Q$5</c:f>
              <c:numCache>
                <c:formatCode>General</c:formatCode>
                <c:ptCount val="1"/>
              </c:numCache>
            </c:numRef>
          </c:cat>
          <c:val>
            <c:numRef>
              <c:f>'5.4'!$Q$8</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'5.4'!$P$9</c:f>
              <c:strCache>
                <c:ptCount val="1"/>
              </c:strCache>
            </c:strRef>
          </c:tx>
          <c:spPr>
            <a:solidFill>
              <a:schemeClr val="accent4"/>
            </a:solidFill>
          </c:spPr>
          <c:invertIfNegative val="0"/>
          <c:cat>
            <c:numRef>
              <c:f>'5.4'!$Q$5</c:f>
              <c:numCache>
                <c:formatCode>General</c:formatCode>
                <c:ptCount val="1"/>
              </c:numCache>
            </c:numRef>
          </c:cat>
          <c:val>
            <c:numRef>
              <c:f>'5.4'!$Q$9</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'5.4'!$P$10</c:f>
              <c:strCache>
                <c:ptCount val="1"/>
              </c:strCache>
            </c:strRef>
          </c:tx>
          <c:spPr>
            <a:solidFill>
              <a:schemeClr val="accent5"/>
            </a:solidFill>
          </c:spPr>
          <c:invertIfNegative val="0"/>
          <c:cat>
            <c:numRef>
              <c:f>'5.4'!$Q$5</c:f>
              <c:numCache>
                <c:formatCode>General</c:formatCode>
                <c:ptCount val="1"/>
              </c:numCache>
            </c:numRef>
          </c:cat>
          <c:val>
            <c:numRef>
              <c:f>'5.4'!$Q$10</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'5.4'!$P$11</c:f>
              <c:strCache>
                <c:ptCount val="1"/>
              </c:strCache>
            </c:strRef>
          </c:tx>
          <c:spPr>
            <a:solidFill>
              <a:schemeClr val="accent6"/>
            </a:solidFill>
          </c:spPr>
          <c:invertIfNegative val="0"/>
          <c:cat>
            <c:numRef>
              <c:f>'5.4'!$Q$5</c:f>
              <c:numCache>
                <c:formatCode>General</c:formatCode>
                <c:ptCount val="1"/>
              </c:numCache>
            </c:numRef>
          </c:cat>
          <c:val>
            <c:numRef>
              <c:f>'5.4'!$Q$11</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'5.4'!$P$12</c:f>
              <c:strCache>
                <c:ptCount val="1"/>
              </c:strCache>
            </c:strRef>
          </c:tx>
          <c:spPr>
            <a:solidFill>
              <a:srgbClr val="F0948F"/>
            </a:solidFill>
          </c:spPr>
          <c:invertIfNegative val="0"/>
          <c:cat>
            <c:numRef>
              <c:f>'5.4'!$Q$5</c:f>
              <c:numCache>
                <c:formatCode>General</c:formatCode>
                <c:ptCount val="1"/>
              </c:numCache>
            </c:numRef>
          </c:cat>
          <c:val>
            <c:numRef>
              <c:f>'5.4'!$Q$12</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'5.4'!$P$13</c:f>
              <c:strCache>
                <c:ptCount val="1"/>
              </c:strCache>
            </c:strRef>
          </c:tx>
          <c:spPr>
            <a:solidFill>
              <a:srgbClr val="F7C9C7"/>
            </a:solidFill>
          </c:spPr>
          <c:invertIfNegative val="0"/>
          <c:cat>
            <c:numRef>
              <c:f>'5.4'!$Q$5</c:f>
              <c:numCache>
                <c:formatCode>General</c:formatCode>
                <c:ptCount val="1"/>
              </c:numCache>
            </c:numRef>
          </c:cat>
          <c:val>
            <c:numRef>
              <c:f>'5.4'!$Q$13</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Czech Regions' share of heat generating plants' installed capacity</a:t>
            </a: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0.18515824300260497"/>
          <c:y val="0.2100765432287712"/>
          <c:w val="0.69816496918077742"/>
          <c:h val="0.7706168890521387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3674-42EF-8DF5-AEED34660903}"/>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2096.5108999999993</c:v>
                </c:pt>
                <c:pt idx="1">
                  <c:v>2201.7972000000009</c:v>
                </c:pt>
                <c:pt idx="2">
                  <c:v>1915.0379999999982</c:v>
                </c:pt>
                <c:pt idx="3">
                  <c:v>2834.2560000000003</c:v>
                </c:pt>
                <c:pt idx="4">
                  <c:v>608.33600000000035</c:v>
                </c:pt>
                <c:pt idx="5">
                  <c:v>1072.3224999999995</c:v>
                </c:pt>
                <c:pt idx="6">
                  <c:v>488.14099999999996</c:v>
                </c:pt>
                <c:pt idx="7">
                  <c:v>6118.5230999999976</c:v>
                </c:pt>
                <c:pt idx="8">
                  <c:v>1286.7112</c:v>
                </c:pt>
                <c:pt idx="9">
                  <c:v>3724.3075999999992</c:v>
                </c:pt>
                <c:pt idx="10">
                  <c:v>1070.9319999999998</c:v>
                </c:pt>
                <c:pt idx="11">
                  <c:v>4360.0635999999986</c:v>
                </c:pt>
                <c:pt idx="12">
                  <c:v>9932.3828599999997</c:v>
                </c:pt>
                <c:pt idx="13">
                  <c:v>1333.9002999999998</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Installed capacity</a:t>
            </a:r>
            <a:r>
              <a:rPr lang="en-US" sz="1000" baseline="0">
                <a:solidFill>
                  <a:schemeClr val="tx2"/>
                </a:solidFill>
              </a:rPr>
              <a:t> in Czech Regions [</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2096.5108999999993</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2201.7972000000009</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1915.0379999999982</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2834.2560000000003</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608.33600000000035</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1072.3224999999995</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488.14099999999996</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6118.5230999999976</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1286.7112</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3724.3075999999992</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1070.9319999999998</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4360.0635999999986</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9932.3828599999997</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1333.9002999999998</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Gross heat production [</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Biomass</c:v>
                </c:pt>
              </c:strCache>
            </c:strRef>
          </c:tx>
          <c:spPr>
            <a:solidFill>
              <a:srgbClr val="233060"/>
            </a:solidFill>
          </c:spPr>
          <c:invertIfNegative val="0"/>
          <c:val>
            <c:numRef>
              <c:f>'4.1'!$B$8:$M$8</c:f>
              <c:numCache>
                <c:formatCode>#,##0.0</c:formatCode>
                <c:ptCount val="12"/>
                <c:pt idx="0">
                  <c:v>2444.4989100000003</c:v>
                </c:pt>
                <c:pt idx="1">
                  <c:v>2178.1215000000007</c:v>
                </c:pt>
                <c:pt idx="2">
                  <c:v>2339.1195859999998</c:v>
                </c:pt>
                <c:pt idx="3">
                  <c:v>2130.5873469999997</c:v>
                </c:pt>
                <c:pt idx="4">
                  <c:v>2038.162</c:v>
                </c:pt>
                <c:pt idx="5">
                  <c:v>1545.6078429999998</c:v>
                </c:pt>
                <c:pt idx="6">
                  <c:v>1510.9829240000001</c:v>
                </c:pt>
                <c:pt idx="7">
                  <c:v>1638.5476530000005</c:v>
                </c:pt>
                <c:pt idx="8">
                  <c:v>1664.7120639999998</c:v>
                </c:pt>
                <c:pt idx="9">
                  <c:v>1625.0642250000001</c:v>
                </c:pt>
                <c:pt idx="10">
                  <c:v>2265.3309679999993</c:v>
                </c:pt>
                <c:pt idx="11">
                  <c:v>2357.6056559999993</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Biogas</c:v>
                </c:pt>
              </c:strCache>
            </c:strRef>
          </c:tx>
          <c:spPr>
            <a:solidFill>
              <a:srgbClr val="596387"/>
            </a:solidFill>
          </c:spPr>
          <c:invertIfNegative val="0"/>
          <c:val>
            <c:numRef>
              <c:f>'4.1'!$B$9:$M$9</c:f>
              <c:numCache>
                <c:formatCode>#,##0.0</c:formatCode>
                <c:ptCount val="12"/>
                <c:pt idx="0">
                  <c:v>419.22686300000015</c:v>
                </c:pt>
                <c:pt idx="1">
                  <c:v>373.81683499999986</c:v>
                </c:pt>
                <c:pt idx="2">
                  <c:v>400.05206500000048</c:v>
                </c:pt>
                <c:pt idx="3">
                  <c:v>369.67151099999978</c:v>
                </c:pt>
                <c:pt idx="4">
                  <c:v>348.78503999999998</c:v>
                </c:pt>
                <c:pt idx="5">
                  <c:v>290.10369800000001</c:v>
                </c:pt>
                <c:pt idx="6">
                  <c:v>287.47251599999987</c:v>
                </c:pt>
                <c:pt idx="7">
                  <c:v>298.67701400000004</c:v>
                </c:pt>
                <c:pt idx="8">
                  <c:v>312.40575800000011</c:v>
                </c:pt>
                <c:pt idx="9">
                  <c:v>364.12403499999988</c:v>
                </c:pt>
                <c:pt idx="10">
                  <c:v>387.18366100000009</c:v>
                </c:pt>
                <c:pt idx="11">
                  <c:v>417.41886000000011</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Hard coal</c:v>
                </c:pt>
              </c:strCache>
            </c:strRef>
          </c:tx>
          <c:spPr>
            <a:solidFill>
              <a:srgbClr val="9196B0"/>
            </a:solidFill>
          </c:spPr>
          <c:invertIfNegative val="0"/>
          <c:val>
            <c:numRef>
              <c:f>'4.1'!$B$10:$M$10</c:f>
              <c:numCache>
                <c:formatCode>#,##0.0</c:formatCode>
                <c:ptCount val="12"/>
                <c:pt idx="0">
                  <c:v>2146.6621289999998</c:v>
                </c:pt>
                <c:pt idx="1">
                  <c:v>1902.2954259999997</c:v>
                </c:pt>
                <c:pt idx="2">
                  <c:v>1622.3598930000001</c:v>
                </c:pt>
                <c:pt idx="3">
                  <c:v>1294.2479320000002</c:v>
                </c:pt>
                <c:pt idx="4">
                  <c:v>829.40105299999982</c:v>
                </c:pt>
                <c:pt idx="5">
                  <c:v>502.45863300000002</c:v>
                </c:pt>
                <c:pt idx="6">
                  <c:v>534.23479500000008</c:v>
                </c:pt>
                <c:pt idx="7">
                  <c:v>478.20120099999997</c:v>
                </c:pt>
                <c:pt idx="8">
                  <c:v>630.53975400000013</c:v>
                </c:pt>
                <c:pt idx="9">
                  <c:v>1237.4683910000001</c:v>
                </c:pt>
                <c:pt idx="10">
                  <c:v>1469.092083</c:v>
                </c:pt>
                <c:pt idx="11">
                  <c:v>1946.1531480000001</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Electrical energy</c:v>
                </c:pt>
              </c:strCache>
            </c:strRef>
          </c:tx>
          <c:spPr>
            <a:solidFill>
              <a:schemeClr val="accent4"/>
            </a:solidFill>
          </c:spPr>
          <c:invertIfNegative val="0"/>
          <c:val>
            <c:numRef>
              <c:f>'4.1'!$B$11:$M$11</c:f>
              <c:numCache>
                <c:formatCode>#,##0.0</c:formatCode>
                <c:ptCount val="12"/>
                <c:pt idx="0">
                  <c:v>2.22417</c:v>
                </c:pt>
                <c:pt idx="1">
                  <c:v>2.50345</c:v>
                </c:pt>
                <c:pt idx="2">
                  <c:v>2.6713300000000002</c:v>
                </c:pt>
                <c:pt idx="3">
                  <c:v>3.2674300000000005</c:v>
                </c:pt>
                <c:pt idx="4">
                  <c:v>2.7971709999999996</c:v>
                </c:pt>
                <c:pt idx="5">
                  <c:v>3.3154819999999998</c:v>
                </c:pt>
                <c:pt idx="6">
                  <c:v>4.3547579999999995</c:v>
                </c:pt>
                <c:pt idx="7">
                  <c:v>3.99437</c:v>
                </c:pt>
                <c:pt idx="8">
                  <c:v>3.8039420000000006</c:v>
                </c:pt>
                <c:pt idx="9">
                  <c:v>3.6593400000000003</c:v>
                </c:pt>
                <c:pt idx="10">
                  <c:v>2.56596</c:v>
                </c:pt>
                <c:pt idx="11">
                  <c:v>2.8911500000000001</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Ambient energy (heat pump)</c:v>
                </c:pt>
              </c:strCache>
            </c:strRef>
          </c:tx>
          <c:spPr>
            <a:solidFill>
              <a:schemeClr val="accent5"/>
            </a:solidFill>
          </c:spPr>
          <c:invertIfNegative val="0"/>
          <c:val>
            <c:numRef>
              <c:f>'4.1'!$B$12:$M$12</c:f>
              <c:numCache>
                <c:formatCode>#,##0.0</c:formatCode>
                <c:ptCount val="12"/>
                <c:pt idx="0">
                  <c:v>14.387577303656199</c:v>
                </c:pt>
                <c:pt idx="1">
                  <c:v>13.035797786244411</c:v>
                </c:pt>
                <c:pt idx="2">
                  <c:v>10.789857737050102</c:v>
                </c:pt>
                <c:pt idx="3">
                  <c:v>9.4383836134619852</c:v>
                </c:pt>
                <c:pt idx="4">
                  <c:v>7.191943472109716</c:v>
                </c:pt>
                <c:pt idx="5">
                  <c:v>3.5024906402360187</c:v>
                </c:pt>
                <c:pt idx="6">
                  <c:v>3.0570131166255332</c:v>
                </c:pt>
                <c:pt idx="7">
                  <c:v>2.9801046669147877</c:v>
                </c:pt>
                <c:pt idx="8">
                  <c:v>4.7103776936663362</c:v>
                </c:pt>
                <c:pt idx="9">
                  <c:v>8.583945093569179</c:v>
                </c:pt>
                <c:pt idx="10">
                  <c:v>10.404916030468042</c:v>
                </c:pt>
                <c:pt idx="11">
                  <c:v>12.580112845997682</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Solar energy (solar panel)</c:v>
                </c:pt>
              </c:strCache>
            </c:strRef>
          </c:tx>
          <c:spPr>
            <a:solidFill>
              <a:schemeClr val="accent6"/>
            </a:solidFill>
          </c:spPr>
          <c:invertIfNegative val="0"/>
          <c:val>
            <c:numRef>
              <c:f>'4.1'!$B$13:$M$13</c:f>
              <c:numCache>
                <c:formatCode>#,##0.0</c:formatCode>
                <c:ptCount val="12"/>
                <c:pt idx="0">
                  <c:v>1.0129000000000001E-2</c:v>
                </c:pt>
                <c:pt idx="1">
                  <c:v>2.0753999999999998E-2</c:v>
                </c:pt>
                <c:pt idx="2">
                  <c:v>3.7942999999999998E-2</c:v>
                </c:pt>
                <c:pt idx="3">
                  <c:v>5.2948000000000002E-2</c:v>
                </c:pt>
                <c:pt idx="4">
                  <c:v>6.1956999999999998E-2</c:v>
                </c:pt>
                <c:pt idx="5">
                  <c:v>0.100568</c:v>
                </c:pt>
                <c:pt idx="6">
                  <c:v>8.5294999999999996E-2</c:v>
                </c:pt>
                <c:pt idx="7">
                  <c:v>6.8782999999999997E-2</c:v>
                </c:pt>
                <c:pt idx="8">
                  <c:v>5.7896000000000003E-2</c:v>
                </c:pt>
                <c:pt idx="9">
                  <c:v>5.5410999999999995E-2</c:v>
                </c:pt>
                <c:pt idx="10">
                  <c:v>1.4919999999999999E-2</c:v>
                </c:pt>
                <c:pt idx="11">
                  <c:v>8.9479999999999994E-3</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Brown coal</c:v>
                </c:pt>
              </c:strCache>
            </c:strRef>
          </c:tx>
          <c:spPr>
            <a:solidFill>
              <a:srgbClr val="F0948F"/>
            </a:solidFill>
          </c:spPr>
          <c:invertIfNegative val="0"/>
          <c:val>
            <c:numRef>
              <c:f>'4.1'!$B$14:$M$14</c:f>
              <c:numCache>
                <c:formatCode>#,##0.0</c:formatCode>
                <c:ptCount val="12"/>
                <c:pt idx="0">
                  <c:v>8185.3564940000024</c:v>
                </c:pt>
                <c:pt idx="1">
                  <c:v>7434.5443430000014</c:v>
                </c:pt>
                <c:pt idx="2">
                  <c:v>6983.2510879999991</c:v>
                </c:pt>
                <c:pt idx="3">
                  <c:v>5497.4912740000009</c:v>
                </c:pt>
                <c:pt idx="4">
                  <c:v>4036.8607000000006</c:v>
                </c:pt>
                <c:pt idx="5">
                  <c:v>2444.6739029999999</c:v>
                </c:pt>
                <c:pt idx="6">
                  <c:v>2071.434937</c:v>
                </c:pt>
                <c:pt idx="7">
                  <c:v>2291.8511639999997</c:v>
                </c:pt>
                <c:pt idx="8">
                  <c:v>2952.2805219999991</c:v>
                </c:pt>
                <c:pt idx="9">
                  <c:v>4794.6676789999983</c:v>
                </c:pt>
                <c:pt idx="10">
                  <c:v>6295.7762480000029</c:v>
                </c:pt>
                <c:pt idx="11">
                  <c:v>7673.7067779999979</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Nuclear fuel</c:v>
                </c:pt>
              </c:strCache>
            </c:strRef>
          </c:tx>
          <c:spPr>
            <a:solidFill>
              <a:srgbClr val="F7C9C7"/>
            </a:solidFill>
          </c:spPr>
          <c:invertIfNegative val="0"/>
          <c:val>
            <c:numRef>
              <c:f>'4.1'!$B$15:$M$15</c:f>
              <c:numCache>
                <c:formatCode>#,##0.0</c:formatCode>
                <c:ptCount val="12"/>
                <c:pt idx="0">
                  <c:v>145.821</c:v>
                </c:pt>
                <c:pt idx="1">
                  <c:v>124.426</c:v>
                </c:pt>
                <c:pt idx="2">
                  <c:v>107.92100000000001</c:v>
                </c:pt>
                <c:pt idx="3">
                  <c:v>41.33</c:v>
                </c:pt>
                <c:pt idx="4">
                  <c:v>31.606000000000002</c:v>
                </c:pt>
                <c:pt idx="5">
                  <c:v>23.568000000000001</c:v>
                </c:pt>
                <c:pt idx="6">
                  <c:v>18.123000000000001</c:v>
                </c:pt>
                <c:pt idx="7">
                  <c:v>21.844999999999999</c:v>
                </c:pt>
                <c:pt idx="8">
                  <c:v>33.447000000000003</c:v>
                </c:pt>
                <c:pt idx="9">
                  <c:v>74.795000000000002</c:v>
                </c:pt>
                <c:pt idx="10">
                  <c:v>106.02800000000001</c:v>
                </c:pt>
                <c:pt idx="11">
                  <c:v>134.58199999999999</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Coke</c:v>
                </c:pt>
              </c:strCache>
            </c:strRef>
          </c:tx>
          <c:spPr>
            <a:solidFill>
              <a:schemeClr val="tx1"/>
            </a:solidFill>
          </c:spPr>
          <c:invertIfNegative val="0"/>
          <c:val>
            <c:numRef>
              <c:f>'4.1'!$B$16:$M$16</c:f>
              <c:numCache>
                <c:formatCode>#,##0.0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Waste heat</c:v>
                </c:pt>
              </c:strCache>
            </c:strRef>
          </c:tx>
          <c:spPr>
            <a:solidFill>
              <a:srgbClr val="646363"/>
            </a:solidFill>
          </c:spPr>
          <c:invertIfNegative val="0"/>
          <c:val>
            <c:numRef>
              <c:f>'4.1'!$B$17:$M$17</c:f>
              <c:numCache>
                <c:formatCode>#,##0.0</c:formatCode>
                <c:ptCount val="12"/>
                <c:pt idx="0">
                  <c:v>722.40689799999996</c:v>
                </c:pt>
                <c:pt idx="1">
                  <c:v>659.61819300000002</c:v>
                </c:pt>
                <c:pt idx="2">
                  <c:v>713.81485699999996</c:v>
                </c:pt>
                <c:pt idx="3">
                  <c:v>696.00254200000006</c:v>
                </c:pt>
                <c:pt idx="4">
                  <c:v>774.62432699999988</c:v>
                </c:pt>
                <c:pt idx="5">
                  <c:v>710.84160099999997</c:v>
                </c:pt>
                <c:pt idx="6">
                  <c:v>723.82544300000006</c:v>
                </c:pt>
                <c:pt idx="7">
                  <c:v>684.09874900000011</c:v>
                </c:pt>
                <c:pt idx="8">
                  <c:v>587.18746499999997</c:v>
                </c:pt>
                <c:pt idx="9">
                  <c:v>713.02282699999989</c:v>
                </c:pt>
                <c:pt idx="10">
                  <c:v>664.93484999999998</c:v>
                </c:pt>
                <c:pt idx="11">
                  <c:v>693.24413099999992</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Other liquid fuels</c:v>
                </c:pt>
              </c:strCache>
            </c:strRef>
          </c:tx>
          <c:spPr>
            <a:solidFill>
              <a:srgbClr val="9D9D9C"/>
            </a:solidFill>
          </c:spPr>
          <c:invertIfNegative val="0"/>
          <c:val>
            <c:numRef>
              <c:f>'4.1'!$B$18:$M$18</c:f>
              <c:numCache>
                <c:formatCode>#,##0.0</c:formatCode>
                <c:ptCount val="12"/>
                <c:pt idx="0">
                  <c:v>86.679901000000001</c:v>
                </c:pt>
                <c:pt idx="1">
                  <c:v>75.319725999999989</c:v>
                </c:pt>
                <c:pt idx="2">
                  <c:v>30.274146999999999</c:v>
                </c:pt>
                <c:pt idx="3">
                  <c:v>11.13574</c:v>
                </c:pt>
                <c:pt idx="4">
                  <c:v>11.456417</c:v>
                </c:pt>
                <c:pt idx="5">
                  <c:v>19.769055000000002</c:v>
                </c:pt>
                <c:pt idx="6">
                  <c:v>11.597678999999999</c:v>
                </c:pt>
                <c:pt idx="7">
                  <c:v>13.522640000000001</c:v>
                </c:pt>
                <c:pt idx="8">
                  <c:v>10.967124999999999</c:v>
                </c:pt>
                <c:pt idx="9">
                  <c:v>18.422122999999999</c:v>
                </c:pt>
                <c:pt idx="10">
                  <c:v>32.881297999999994</c:v>
                </c:pt>
                <c:pt idx="11">
                  <c:v>27.544668999999999</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Other solid fuels</c:v>
                </c:pt>
              </c:strCache>
            </c:strRef>
          </c:tx>
          <c:spPr>
            <a:solidFill>
              <a:srgbClr val="D0D0D0"/>
            </a:solidFill>
          </c:spPr>
          <c:invertIfNegative val="0"/>
          <c:val>
            <c:numRef>
              <c:f>'4.1'!$B$19:$M$19</c:f>
              <c:numCache>
                <c:formatCode>#,##0.0</c:formatCode>
                <c:ptCount val="12"/>
                <c:pt idx="0">
                  <c:v>431.62181300000003</c:v>
                </c:pt>
                <c:pt idx="1">
                  <c:v>378.22853299999997</c:v>
                </c:pt>
                <c:pt idx="2">
                  <c:v>358.17692699999998</c:v>
                </c:pt>
                <c:pt idx="3">
                  <c:v>394.01921600000003</c:v>
                </c:pt>
                <c:pt idx="4">
                  <c:v>401.90051872553062</c:v>
                </c:pt>
                <c:pt idx="5">
                  <c:v>360.2021735134183</c:v>
                </c:pt>
                <c:pt idx="6">
                  <c:v>318.9480212778858</c:v>
                </c:pt>
                <c:pt idx="7">
                  <c:v>320.56962247550695</c:v>
                </c:pt>
                <c:pt idx="8">
                  <c:v>331.35569546793806</c:v>
                </c:pt>
                <c:pt idx="9">
                  <c:v>339.90793632295561</c:v>
                </c:pt>
                <c:pt idx="10">
                  <c:v>455.70676176174419</c:v>
                </c:pt>
                <c:pt idx="11">
                  <c:v>333.07181199645839</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Other gases</c:v>
                </c:pt>
              </c:strCache>
            </c:strRef>
          </c:tx>
          <c:spPr>
            <a:pattFill prst="ltUpDiag">
              <a:fgClr>
                <a:schemeClr val="tx2"/>
              </a:fgClr>
              <a:bgClr>
                <a:schemeClr val="bg1"/>
              </a:bgClr>
            </a:pattFill>
          </c:spPr>
          <c:invertIfNegative val="0"/>
          <c:val>
            <c:numRef>
              <c:f>'4.1'!$B$20:$M$20</c:f>
              <c:numCache>
                <c:formatCode>#,##0.0</c:formatCode>
                <c:ptCount val="12"/>
                <c:pt idx="0">
                  <c:v>902.6514709999999</c:v>
                </c:pt>
                <c:pt idx="1">
                  <c:v>768.42518599999983</c:v>
                </c:pt>
                <c:pt idx="2">
                  <c:v>864.10889000000009</c:v>
                </c:pt>
                <c:pt idx="3">
                  <c:v>776.93415300000015</c:v>
                </c:pt>
                <c:pt idx="4">
                  <c:v>795.23396300000013</c:v>
                </c:pt>
                <c:pt idx="5">
                  <c:v>713.9596929999999</c:v>
                </c:pt>
                <c:pt idx="6">
                  <c:v>731.223705</c:v>
                </c:pt>
                <c:pt idx="7">
                  <c:v>801.32841399999984</c:v>
                </c:pt>
                <c:pt idx="8">
                  <c:v>736.41453699999988</c:v>
                </c:pt>
                <c:pt idx="9">
                  <c:v>724.23557500000004</c:v>
                </c:pt>
                <c:pt idx="10">
                  <c:v>808.9988000000003</c:v>
                </c:pt>
                <c:pt idx="11">
                  <c:v>797.63820299999986</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Other</c:v>
                </c:pt>
              </c:strCache>
            </c:strRef>
          </c:tx>
          <c:spPr>
            <a:pattFill prst="ltUpDiag">
              <a:fgClr>
                <a:schemeClr val="accent5"/>
              </a:fgClr>
              <a:bgClr>
                <a:schemeClr val="bg1"/>
              </a:bgClr>
            </a:pattFill>
          </c:spPr>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Fuel oils</c:v>
                </c:pt>
              </c:strCache>
            </c:strRef>
          </c:tx>
          <c:spPr>
            <a:pattFill prst="ltUpDiag">
              <a:fgClr>
                <a:schemeClr val="accent2"/>
              </a:fgClr>
              <a:bgClr>
                <a:schemeClr val="bg1"/>
              </a:bgClr>
            </a:pattFill>
          </c:spPr>
          <c:invertIfNegative val="0"/>
          <c:val>
            <c:numRef>
              <c:f>'4.1'!$B$22:$M$22</c:f>
              <c:numCache>
                <c:formatCode>#,##0.0</c:formatCode>
                <c:ptCount val="12"/>
                <c:pt idx="0">
                  <c:v>59.045684999999999</c:v>
                </c:pt>
                <c:pt idx="1">
                  <c:v>64.635511999999991</c:v>
                </c:pt>
                <c:pt idx="2">
                  <c:v>25.343363999999994</c:v>
                </c:pt>
                <c:pt idx="3">
                  <c:v>5.6423199999999989</c:v>
                </c:pt>
                <c:pt idx="4">
                  <c:v>3.4374919999999993</c:v>
                </c:pt>
                <c:pt idx="5">
                  <c:v>47.185986000000021</c:v>
                </c:pt>
                <c:pt idx="6">
                  <c:v>27.201368999999993</c:v>
                </c:pt>
                <c:pt idx="7">
                  <c:v>8.9822829999999989</c:v>
                </c:pt>
                <c:pt idx="8">
                  <c:v>6.7155569999999987</c:v>
                </c:pt>
                <c:pt idx="9">
                  <c:v>13.381261</c:v>
                </c:pt>
                <c:pt idx="10">
                  <c:v>28.751766000000003</c:v>
                </c:pt>
                <c:pt idx="11">
                  <c:v>73.502630000000039</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Natural gas</c:v>
                </c:pt>
              </c:strCache>
            </c:strRef>
          </c:tx>
          <c:spPr>
            <a:pattFill prst="ltUpDiag">
              <a:fgClr>
                <a:srgbClr val="E86159"/>
              </a:fgClr>
              <a:bgClr>
                <a:schemeClr val="bg1"/>
              </a:bgClr>
            </a:pattFill>
          </c:spPr>
          <c:invertIfNegative val="0"/>
          <c:val>
            <c:numRef>
              <c:f>'4.1'!$B$23:$M$23</c:f>
              <c:numCache>
                <c:formatCode>#,##0.0</c:formatCode>
                <c:ptCount val="12"/>
                <c:pt idx="0">
                  <c:v>4610.6001843877966</c:v>
                </c:pt>
                <c:pt idx="1">
                  <c:v>4184.5764009928698</c:v>
                </c:pt>
                <c:pt idx="2">
                  <c:v>3737.852220520605</c:v>
                </c:pt>
                <c:pt idx="3">
                  <c:v>3053.1295802454679</c:v>
                </c:pt>
                <c:pt idx="4">
                  <c:v>2237.2074527923819</c:v>
                </c:pt>
                <c:pt idx="5">
                  <c:v>1285.0257603073828</c:v>
                </c:pt>
                <c:pt idx="6">
                  <c:v>1274.2811366736128</c:v>
                </c:pt>
                <c:pt idx="7">
                  <c:v>1338.2358028159006</c:v>
                </c:pt>
                <c:pt idx="8">
                  <c:v>1675.8649068593809</c:v>
                </c:pt>
                <c:pt idx="9">
                  <c:v>2966.9517721834745</c:v>
                </c:pt>
                <c:pt idx="10">
                  <c:v>3598.9179096077896</c:v>
                </c:pt>
                <c:pt idx="11">
                  <c:v>4527.6975953575438</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5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Installed capacity in the CR </a:t>
            </a:r>
            <a:r>
              <a:rPr lang="en-US" sz="1000">
                <a:solidFill>
                  <a:schemeClr val="tx2"/>
                </a:solidFill>
              </a:rPr>
              <a:t>[</a:t>
            </a:r>
            <a:r>
              <a:rPr lang="cs-CZ" sz="1000">
                <a:solidFill>
                  <a:schemeClr val="tx2"/>
                </a:solidFill>
              </a:rPr>
              <a:t>MW</a:t>
            </a:r>
            <a:r>
              <a:rPr lang="cs-CZ" sz="1000" baseline="-25000">
                <a:solidFill>
                  <a:schemeClr val="tx2"/>
                </a:solidFill>
              </a:rPr>
              <a:t>t</a:t>
            </a:r>
            <a:r>
              <a:rPr lang="en-US" sz="1000">
                <a:solidFill>
                  <a:schemeClr val="tx2"/>
                </a:solidFill>
              </a:rPr>
              <a:t>]</a:t>
            </a:r>
            <a:endParaRPr lang="cs-CZ" sz="1000">
              <a:solidFill>
                <a:schemeClr val="tx2"/>
              </a:solidFill>
            </a:endParaRP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Prague (PHA)</c:v>
                </c:pt>
              </c:strCache>
            </c:strRef>
          </c:tx>
          <c:spPr>
            <a:solidFill>
              <a:schemeClr val="accent1"/>
            </a:solidFill>
          </c:spPr>
          <c:invertIfNegative val="0"/>
          <c:val>
            <c:numRef>
              <c:f>'6'!$B$7:$M$7</c:f>
              <c:numCache>
                <c:formatCode>#,##0.0</c:formatCode>
                <c:ptCount val="12"/>
                <c:pt idx="0">
                  <c:v>2085.3448999999991</c:v>
                </c:pt>
                <c:pt idx="1">
                  <c:v>2086.2048999999988</c:v>
                </c:pt>
                <c:pt idx="2">
                  <c:v>2086.1508999999987</c:v>
                </c:pt>
                <c:pt idx="3">
                  <c:v>2090.312899999999</c:v>
                </c:pt>
                <c:pt idx="4">
                  <c:v>2096.9138999999986</c:v>
                </c:pt>
                <c:pt idx="5">
                  <c:v>2096.9128999999989</c:v>
                </c:pt>
                <c:pt idx="6">
                  <c:v>2096.4458999999988</c:v>
                </c:pt>
                <c:pt idx="7">
                  <c:v>2096.4478999999988</c:v>
                </c:pt>
                <c:pt idx="8">
                  <c:v>2096.2778999999991</c:v>
                </c:pt>
                <c:pt idx="9">
                  <c:v>2096.3848999999991</c:v>
                </c:pt>
                <c:pt idx="10">
                  <c:v>2096.3848999999991</c:v>
                </c:pt>
                <c:pt idx="11">
                  <c:v>2096.5108999999993</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Region (JHČ)</c:v>
                </c:pt>
              </c:strCache>
            </c:strRef>
          </c:tx>
          <c:spPr>
            <a:solidFill>
              <a:schemeClr val="accent2"/>
            </a:solidFill>
          </c:spPr>
          <c:invertIfNegative val="0"/>
          <c:val>
            <c:numRef>
              <c:f>'6'!$B$8:$M$8</c:f>
              <c:numCache>
                <c:formatCode>#,##0.0</c:formatCode>
                <c:ptCount val="12"/>
                <c:pt idx="0">
                  <c:v>2281.1512000000007</c:v>
                </c:pt>
                <c:pt idx="1">
                  <c:v>2281.9122000000011</c:v>
                </c:pt>
                <c:pt idx="2">
                  <c:v>2282.6682000000014</c:v>
                </c:pt>
                <c:pt idx="3">
                  <c:v>2282.6682000000014</c:v>
                </c:pt>
                <c:pt idx="4">
                  <c:v>2269.9772000000012</c:v>
                </c:pt>
                <c:pt idx="5">
                  <c:v>2269.2212000000013</c:v>
                </c:pt>
                <c:pt idx="6">
                  <c:v>2234.5002000000013</c:v>
                </c:pt>
                <c:pt idx="7">
                  <c:v>2235.2572000000009</c:v>
                </c:pt>
                <c:pt idx="8">
                  <c:v>2235.2572000000009</c:v>
                </c:pt>
                <c:pt idx="9">
                  <c:v>2234.5012000000011</c:v>
                </c:pt>
                <c:pt idx="10">
                  <c:v>2234.5012000000011</c:v>
                </c:pt>
                <c:pt idx="11">
                  <c:v>2201.7972000000009</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Region (JHM)</c:v>
                </c:pt>
              </c:strCache>
            </c:strRef>
          </c:tx>
          <c:spPr>
            <a:solidFill>
              <a:schemeClr val="accent3"/>
            </a:solidFill>
          </c:spPr>
          <c:invertIfNegative val="0"/>
          <c:val>
            <c:numRef>
              <c:f>'6'!$B$9:$M$9</c:f>
              <c:numCache>
                <c:formatCode>#,##0.0</c:formatCode>
                <c:ptCount val="12"/>
                <c:pt idx="0">
                  <c:v>1933.9069999999986</c:v>
                </c:pt>
                <c:pt idx="1">
                  <c:v>1934.2179999999985</c:v>
                </c:pt>
                <c:pt idx="2">
                  <c:v>1935.1559999999986</c:v>
                </c:pt>
                <c:pt idx="3">
                  <c:v>1935.1559999999986</c:v>
                </c:pt>
                <c:pt idx="4">
                  <c:v>1936.4069999999983</c:v>
                </c:pt>
                <c:pt idx="5">
                  <c:v>1918.4829999999986</c:v>
                </c:pt>
                <c:pt idx="6">
                  <c:v>1913.1389999999985</c:v>
                </c:pt>
                <c:pt idx="7">
                  <c:v>1913.1389999999985</c:v>
                </c:pt>
                <c:pt idx="8">
                  <c:v>1913.1389999999985</c:v>
                </c:pt>
                <c:pt idx="9">
                  <c:v>1914.2729999999981</c:v>
                </c:pt>
                <c:pt idx="10">
                  <c:v>1914.7489999999982</c:v>
                </c:pt>
                <c:pt idx="11">
                  <c:v>1915.0379999999982</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Region (KVK)</c:v>
                </c:pt>
              </c:strCache>
            </c:strRef>
          </c:tx>
          <c:spPr>
            <a:solidFill>
              <a:schemeClr val="accent4"/>
            </a:solidFill>
          </c:spPr>
          <c:invertIfNegative val="0"/>
          <c:val>
            <c:numRef>
              <c:f>'6'!$B$10:$M$10</c:f>
              <c:numCache>
                <c:formatCode>#,##0.0</c:formatCode>
                <c:ptCount val="12"/>
                <c:pt idx="0">
                  <c:v>2838.489</c:v>
                </c:pt>
                <c:pt idx="1">
                  <c:v>2825.6889999999999</c:v>
                </c:pt>
                <c:pt idx="2">
                  <c:v>2825.6889999999999</c:v>
                </c:pt>
                <c:pt idx="3">
                  <c:v>2827.5189999999998</c:v>
                </c:pt>
                <c:pt idx="4">
                  <c:v>2827.5199999999995</c:v>
                </c:pt>
                <c:pt idx="5">
                  <c:v>2827.567</c:v>
                </c:pt>
                <c:pt idx="6">
                  <c:v>2827.567</c:v>
                </c:pt>
                <c:pt idx="7">
                  <c:v>2833.567</c:v>
                </c:pt>
                <c:pt idx="8">
                  <c:v>2833.567</c:v>
                </c:pt>
                <c:pt idx="9">
                  <c:v>2834.2560000000003</c:v>
                </c:pt>
                <c:pt idx="10">
                  <c:v>2834.2560000000003</c:v>
                </c:pt>
                <c:pt idx="11">
                  <c:v>2834.2560000000003</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Vysočina Region (VYS)</c:v>
                </c:pt>
              </c:strCache>
            </c:strRef>
          </c:tx>
          <c:spPr>
            <a:solidFill>
              <a:schemeClr val="accent5"/>
            </a:solidFill>
          </c:spPr>
          <c:invertIfNegative val="0"/>
          <c:val>
            <c:numRef>
              <c:f>'6'!$B$11:$M$11</c:f>
              <c:numCache>
                <c:formatCode>#,##0.0</c:formatCode>
                <c:ptCount val="12"/>
                <c:pt idx="0">
                  <c:v>607.6610000000004</c:v>
                </c:pt>
                <c:pt idx="1">
                  <c:v>607.6610000000004</c:v>
                </c:pt>
                <c:pt idx="2">
                  <c:v>607.6610000000004</c:v>
                </c:pt>
                <c:pt idx="3">
                  <c:v>607.6610000000004</c:v>
                </c:pt>
                <c:pt idx="4">
                  <c:v>607.6610000000004</c:v>
                </c:pt>
                <c:pt idx="5">
                  <c:v>607.6610000000004</c:v>
                </c:pt>
                <c:pt idx="6">
                  <c:v>607.6610000000004</c:v>
                </c:pt>
                <c:pt idx="7">
                  <c:v>607.6610000000004</c:v>
                </c:pt>
                <c:pt idx="8">
                  <c:v>607.77700000000038</c:v>
                </c:pt>
                <c:pt idx="9">
                  <c:v>608.3910000000003</c:v>
                </c:pt>
                <c:pt idx="10">
                  <c:v>608.33600000000035</c:v>
                </c:pt>
                <c:pt idx="11">
                  <c:v>608.33600000000035</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Region (HKK)</c:v>
                </c:pt>
              </c:strCache>
            </c:strRef>
          </c:tx>
          <c:spPr>
            <a:solidFill>
              <a:schemeClr val="accent6"/>
            </a:solidFill>
          </c:spPr>
          <c:invertIfNegative val="0"/>
          <c:val>
            <c:numRef>
              <c:f>'6'!$B$12:$M$12</c:f>
              <c:numCache>
                <c:formatCode>#,##0.0</c:formatCode>
                <c:ptCount val="12"/>
                <c:pt idx="0">
                  <c:v>1069.0494999999999</c:v>
                </c:pt>
                <c:pt idx="1">
                  <c:v>1069.0494999999999</c:v>
                </c:pt>
                <c:pt idx="2">
                  <c:v>1069.3024999999998</c:v>
                </c:pt>
                <c:pt idx="3">
                  <c:v>1069.3024999999998</c:v>
                </c:pt>
                <c:pt idx="4">
                  <c:v>1069.2864999999999</c:v>
                </c:pt>
                <c:pt idx="5">
                  <c:v>1069.3024999999998</c:v>
                </c:pt>
                <c:pt idx="6">
                  <c:v>1072.5024999999996</c:v>
                </c:pt>
                <c:pt idx="7">
                  <c:v>1072.5024999999996</c:v>
                </c:pt>
                <c:pt idx="8">
                  <c:v>1072.5024999999996</c:v>
                </c:pt>
                <c:pt idx="9">
                  <c:v>1074.1434999999997</c:v>
                </c:pt>
                <c:pt idx="10">
                  <c:v>1072.3224999999995</c:v>
                </c:pt>
                <c:pt idx="11">
                  <c:v>1072.3224999999995</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Region (LBK)</c:v>
                </c:pt>
              </c:strCache>
            </c:strRef>
          </c:tx>
          <c:spPr>
            <a:solidFill>
              <a:srgbClr val="F0948F"/>
            </a:solidFill>
          </c:spPr>
          <c:invertIfNegative val="0"/>
          <c:val>
            <c:numRef>
              <c:f>'6'!$B$13:$M$13</c:f>
              <c:numCache>
                <c:formatCode>#,##0.0</c:formatCode>
                <c:ptCount val="12"/>
                <c:pt idx="0">
                  <c:v>487.32899999999995</c:v>
                </c:pt>
                <c:pt idx="1">
                  <c:v>487.32899999999995</c:v>
                </c:pt>
                <c:pt idx="2">
                  <c:v>487.32899999999995</c:v>
                </c:pt>
                <c:pt idx="3">
                  <c:v>487.18699999999995</c:v>
                </c:pt>
                <c:pt idx="4">
                  <c:v>487.18899999999991</c:v>
                </c:pt>
                <c:pt idx="5">
                  <c:v>487.18899999999991</c:v>
                </c:pt>
                <c:pt idx="6">
                  <c:v>488.14099999999996</c:v>
                </c:pt>
                <c:pt idx="7">
                  <c:v>488.14099999999996</c:v>
                </c:pt>
                <c:pt idx="8">
                  <c:v>488.14099999999996</c:v>
                </c:pt>
                <c:pt idx="9">
                  <c:v>488.14099999999996</c:v>
                </c:pt>
                <c:pt idx="10">
                  <c:v>488.14099999999996</c:v>
                </c:pt>
                <c:pt idx="11">
                  <c:v>488.14099999999996</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Region (MSK)</c:v>
                </c:pt>
              </c:strCache>
            </c:strRef>
          </c:tx>
          <c:spPr>
            <a:solidFill>
              <a:srgbClr val="F7C9C7"/>
            </a:solidFill>
          </c:spPr>
          <c:invertIfNegative val="0"/>
          <c:val>
            <c:numRef>
              <c:f>'6'!$B$14:$M$14</c:f>
              <c:numCache>
                <c:formatCode>#,##0.0</c:formatCode>
                <c:ptCount val="12"/>
                <c:pt idx="0">
                  <c:v>6594.6120999999966</c:v>
                </c:pt>
                <c:pt idx="1">
                  <c:v>6594.6120999999966</c:v>
                </c:pt>
                <c:pt idx="2">
                  <c:v>6585.5120999999972</c:v>
                </c:pt>
                <c:pt idx="3">
                  <c:v>6585.5120999999972</c:v>
                </c:pt>
                <c:pt idx="4">
                  <c:v>6595.002099999997</c:v>
                </c:pt>
                <c:pt idx="5">
                  <c:v>6593.7920999999969</c:v>
                </c:pt>
                <c:pt idx="6">
                  <c:v>6595.0120999999981</c:v>
                </c:pt>
                <c:pt idx="7">
                  <c:v>6110.8720999999978</c:v>
                </c:pt>
                <c:pt idx="8">
                  <c:v>6111.1120999999976</c:v>
                </c:pt>
                <c:pt idx="9">
                  <c:v>6118.5660999999973</c:v>
                </c:pt>
                <c:pt idx="10">
                  <c:v>6118.5660999999973</c:v>
                </c:pt>
                <c:pt idx="11">
                  <c:v>6118.5230999999976</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Region (OLK)</c:v>
                </c:pt>
              </c:strCache>
            </c:strRef>
          </c:tx>
          <c:spPr>
            <a:solidFill>
              <a:schemeClr val="tx1"/>
            </a:solidFill>
          </c:spPr>
          <c:invertIfNegative val="0"/>
          <c:val>
            <c:numRef>
              <c:f>'6'!$B$15:$M$15</c:f>
              <c:numCache>
                <c:formatCode>#,##0.0</c:formatCode>
                <c:ptCount val="12"/>
                <c:pt idx="0">
                  <c:v>1292.3062</c:v>
                </c:pt>
                <c:pt idx="1">
                  <c:v>1292.3062</c:v>
                </c:pt>
                <c:pt idx="2">
                  <c:v>1292.7051999999999</c:v>
                </c:pt>
                <c:pt idx="3">
                  <c:v>1292.7051999999999</c:v>
                </c:pt>
                <c:pt idx="4">
                  <c:v>1292.7051999999999</c:v>
                </c:pt>
                <c:pt idx="5">
                  <c:v>1292.7051999999999</c:v>
                </c:pt>
                <c:pt idx="6">
                  <c:v>1294.0841999999998</c:v>
                </c:pt>
                <c:pt idx="7">
                  <c:v>1294.0841999999998</c:v>
                </c:pt>
                <c:pt idx="8">
                  <c:v>1294.3211999999999</c:v>
                </c:pt>
                <c:pt idx="9">
                  <c:v>1286.7112</c:v>
                </c:pt>
                <c:pt idx="10">
                  <c:v>1286.7112</c:v>
                </c:pt>
                <c:pt idx="11">
                  <c:v>1286.7112</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Region (PAK)</c:v>
                </c:pt>
              </c:strCache>
            </c:strRef>
          </c:tx>
          <c:spPr>
            <a:solidFill>
              <a:srgbClr val="646363"/>
            </a:solidFill>
          </c:spPr>
          <c:invertIfNegative val="0"/>
          <c:val>
            <c:numRef>
              <c:f>'6'!$B$16:$M$16</c:f>
              <c:numCache>
                <c:formatCode>#,##0.0</c:formatCode>
                <c:ptCount val="12"/>
                <c:pt idx="0">
                  <c:v>3722.0685999999992</c:v>
                </c:pt>
                <c:pt idx="1">
                  <c:v>3722.0685999999992</c:v>
                </c:pt>
                <c:pt idx="2">
                  <c:v>3723.038599999999</c:v>
                </c:pt>
                <c:pt idx="3">
                  <c:v>3723.0375999999992</c:v>
                </c:pt>
                <c:pt idx="4">
                  <c:v>3723.123599999999</c:v>
                </c:pt>
                <c:pt idx="5">
                  <c:v>3723.8255999999992</c:v>
                </c:pt>
                <c:pt idx="6">
                  <c:v>3724.239599999999</c:v>
                </c:pt>
                <c:pt idx="7">
                  <c:v>3724.239599999999</c:v>
                </c:pt>
                <c:pt idx="8">
                  <c:v>3724.239599999999</c:v>
                </c:pt>
                <c:pt idx="9">
                  <c:v>3724.2965999999988</c:v>
                </c:pt>
                <c:pt idx="10">
                  <c:v>3724.4575999999988</c:v>
                </c:pt>
                <c:pt idx="11">
                  <c:v>3724.3075999999992</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Region (PLK)</c:v>
                </c:pt>
              </c:strCache>
            </c:strRef>
          </c:tx>
          <c:spPr>
            <a:solidFill>
              <a:srgbClr val="9D9D9C"/>
            </a:solidFill>
          </c:spPr>
          <c:invertIfNegative val="0"/>
          <c:val>
            <c:numRef>
              <c:f>'6'!$B$17:$M$17</c:f>
              <c:numCache>
                <c:formatCode>#,##0.0</c:formatCode>
                <c:ptCount val="12"/>
                <c:pt idx="0">
                  <c:v>1144.8549999999996</c:v>
                </c:pt>
                <c:pt idx="1">
                  <c:v>1144.5319999999995</c:v>
                </c:pt>
                <c:pt idx="2">
                  <c:v>1144.5299999999995</c:v>
                </c:pt>
                <c:pt idx="3">
                  <c:v>1144.5299999999995</c:v>
                </c:pt>
                <c:pt idx="4">
                  <c:v>1144.5299999999995</c:v>
                </c:pt>
                <c:pt idx="5">
                  <c:v>1144.5299999999995</c:v>
                </c:pt>
                <c:pt idx="6">
                  <c:v>1141.8549999999996</c:v>
                </c:pt>
                <c:pt idx="7">
                  <c:v>1141.8549999999996</c:v>
                </c:pt>
                <c:pt idx="8">
                  <c:v>1141.8559999999995</c:v>
                </c:pt>
                <c:pt idx="9">
                  <c:v>1140.9309999999996</c:v>
                </c:pt>
                <c:pt idx="10">
                  <c:v>1070.9309999999998</c:v>
                </c:pt>
                <c:pt idx="11">
                  <c:v>1070.9319999999998</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Region (STČ)</c:v>
                </c:pt>
              </c:strCache>
            </c:strRef>
          </c:tx>
          <c:spPr>
            <a:solidFill>
              <a:srgbClr val="D0D0D0"/>
            </a:solidFill>
          </c:spPr>
          <c:invertIfNegative val="0"/>
          <c:val>
            <c:numRef>
              <c:f>'6'!$B$18:$M$18</c:f>
              <c:numCache>
                <c:formatCode>#,##0.0</c:formatCode>
                <c:ptCount val="12"/>
                <c:pt idx="0">
                  <c:v>4377.8586000000014</c:v>
                </c:pt>
                <c:pt idx="1">
                  <c:v>4379.4606000000013</c:v>
                </c:pt>
                <c:pt idx="2">
                  <c:v>4379.4606000000013</c:v>
                </c:pt>
                <c:pt idx="3">
                  <c:v>4377.7126000000007</c:v>
                </c:pt>
                <c:pt idx="4">
                  <c:v>4378.8146000000006</c:v>
                </c:pt>
                <c:pt idx="5">
                  <c:v>4378.9435999999996</c:v>
                </c:pt>
                <c:pt idx="6">
                  <c:v>4378.9436000000005</c:v>
                </c:pt>
                <c:pt idx="7">
                  <c:v>4377.6725999999999</c:v>
                </c:pt>
                <c:pt idx="8">
                  <c:v>4377.6725999999999</c:v>
                </c:pt>
                <c:pt idx="9">
                  <c:v>4359.7285999999986</c:v>
                </c:pt>
                <c:pt idx="10">
                  <c:v>4359.8115999999982</c:v>
                </c:pt>
                <c:pt idx="11">
                  <c:v>4360.0635999999986</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Region (ULK)</c:v>
                </c:pt>
              </c:strCache>
            </c:strRef>
          </c:tx>
          <c:spPr>
            <a:pattFill prst="ltUpDiag">
              <a:fgClr>
                <a:schemeClr val="tx2"/>
              </a:fgClr>
              <a:bgClr>
                <a:schemeClr val="bg1"/>
              </a:bgClr>
            </a:pattFill>
          </c:spPr>
          <c:invertIfNegative val="0"/>
          <c:val>
            <c:numRef>
              <c:f>'6'!$B$19:$M$19</c:f>
              <c:numCache>
                <c:formatCode>#,##0.0</c:formatCode>
                <c:ptCount val="12"/>
                <c:pt idx="0">
                  <c:v>10191.442859999999</c:v>
                </c:pt>
                <c:pt idx="1">
                  <c:v>10191.442859999999</c:v>
                </c:pt>
                <c:pt idx="2">
                  <c:v>10191.442859999999</c:v>
                </c:pt>
                <c:pt idx="3">
                  <c:v>10098.942859999999</c:v>
                </c:pt>
                <c:pt idx="4">
                  <c:v>10098.942859999999</c:v>
                </c:pt>
                <c:pt idx="5">
                  <c:v>9934.6228599999995</c:v>
                </c:pt>
                <c:pt idx="6">
                  <c:v>9932.33986</c:v>
                </c:pt>
                <c:pt idx="7">
                  <c:v>9932.335860000001</c:v>
                </c:pt>
                <c:pt idx="8">
                  <c:v>9932.33986</c:v>
                </c:pt>
                <c:pt idx="9">
                  <c:v>9932.3828599999997</c:v>
                </c:pt>
                <c:pt idx="10">
                  <c:v>9932.3828599999997</c:v>
                </c:pt>
                <c:pt idx="11">
                  <c:v>9932.3828599999997</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Region (ZLK)</c:v>
                </c:pt>
              </c:strCache>
            </c:strRef>
          </c:tx>
          <c:spPr>
            <a:pattFill prst="ltUpDiag">
              <a:fgClr>
                <a:schemeClr val="accent5"/>
              </a:fgClr>
              <a:bgClr>
                <a:schemeClr val="bg1"/>
              </a:bgClr>
            </a:pattFill>
          </c:spPr>
          <c:invertIfNegative val="0"/>
          <c:val>
            <c:numRef>
              <c:f>'6'!$B$20:$M$20</c:f>
              <c:numCache>
                <c:formatCode>#,##0.0</c:formatCode>
                <c:ptCount val="12"/>
                <c:pt idx="0">
                  <c:v>1338.2302999999995</c:v>
                </c:pt>
                <c:pt idx="1">
                  <c:v>1338.2352999999996</c:v>
                </c:pt>
                <c:pt idx="2">
                  <c:v>1338.2352999999996</c:v>
                </c:pt>
                <c:pt idx="3">
                  <c:v>1338.2302999999995</c:v>
                </c:pt>
                <c:pt idx="4">
                  <c:v>1338.3402999999994</c:v>
                </c:pt>
                <c:pt idx="5">
                  <c:v>1338.3392999999994</c:v>
                </c:pt>
                <c:pt idx="6">
                  <c:v>1338.3392999999994</c:v>
                </c:pt>
                <c:pt idx="7">
                  <c:v>1338.3352999999995</c:v>
                </c:pt>
                <c:pt idx="8">
                  <c:v>1333.3952999999997</c:v>
                </c:pt>
                <c:pt idx="9">
                  <c:v>1333.3942999999995</c:v>
                </c:pt>
                <c:pt idx="10">
                  <c:v>1333.6472999999996</c:v>
                </c:pt>
                <c:pt idx="11">
                  <c:v>1333.9002999999998</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75"/>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5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Heat consumption by</a:t>
            </a:r>
            <a:r>
              <a:rPr lang="en-US" sz="1000" baseline="0">
                <a:solidFill>
                  <a:schemeClr val="tx2"/>
                </a:solidFill>
              </a:rPr>
              <a:t> national economy sector [</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Industry</c:v>
                </c:pt>
              </c:strCache>
            </c:strRef>
          </c:tx>
          <c:spPr>
            <a:solidFill>
              <a:schemeClr val="accent1"/>
            </a:solidFill>
          </c:spPr>
          <c:invertIfNegative val="0"/>
          <c:val>
            <c:numRef>
              <c:f>'7.1'!$B$8:$M$8</c:f>
              <c:numCache>
                <c:formatCode>#,##0.0</c:formatCode>
                <c:ptCount val="12"/>
                <c:pt idx="0">
                  <c:v>2672.5474432033106</c:v>
                </c:pt>
                <c:pt idx="1">
                  <c:v>2542.8028316882878</c:v>
                </c:pt>
                <c:pt idx="2">
                  <c:v>2452.2304480748321</c:v>
                </c:pt>
                <c:pt idx="3">
                  <c:v>1947.0538792108653</c:v>
                </c:pt>
                <c:pt idx="4">
                  <c:v>1545.1932505074856</c:v>
                </c:pt>
                <c:pt idx="5">
                  <c:v>1129.717639</c:v>
                </c:pt>
                <c:pt idx="6">
                  <c:v>1011.92336</c:v>
                </c:pt>
                <c:pt idx="7">
                  <c:v>1149.068477</c:v>
                </c:pt>
                <c:pt idx="8">
                  <c:v>1295.9266579999994</c:v>
                </c:pt>
                <c:pt idx="9">
                  <c:v>1720.9534140000001</c:v>
                </c:pt>
                <c:pt idx="10">
                  <c:v>2105.8497979999997</c:v>
                </c:pt>
                <c:pt idx="11">
                  <c:v>2451.545623</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Energy</c:v>
                </c:pt>
              </c:strCache>
            </c:strRef>
          </c:tx>
          <c:spPr>
            <a:solidFill>
              <a:schemeClr val="accent2"/>
            </a:solidFill>
          </c:spPr>
          <c:invertIfNegative val="0"/>
          <c:val>
            <c:numRef>
              <c:f>'7.1'!$B$9:$M$9</c:f>
              <c:numCache>
                <c:formatCode>#,##0.0</c:formatCode>
                <c:ptCount val="12"/>
                <c:pt idx="0">
                  <c:v>307.95589400000006</c:v>
                </c:pt>
                <c:pt idx="1">
                  <c:v>289.91376500000001</c:v>
                </c:pt>
                <c:pt idx="2">
                  <c:v>267.42764199999999</c:v>
                </c:pt>
                <c:pt idx="3">
                  <c:v>205.03946199999999</c:v>
                </c:pt>
                <c:pt idx="4">
                  <c:v>123.976865</c:v>
                </c:pt>
                <c:pt idx="5">
                  <c:v>72.833213999999998</c:v>
                </c:pt>
                <c:pt idx="6">
                  <c:v>73.125891999999993</c:v>
                </c:pt>
                <c:pt idx="7">
                  <c:v>71.386873999999992</c:v>
                </c:pt>
                <c:pt idx="8">
                  <c:v>115.13938200000001</c:v>
                </c:pt>
                <c:pt idx="9">
                  <c:v>154.59890200000001</c:v>
                </c:pt>
                <c:pt idx="10">
                  <c:v>221.68913900000001</c:v>
                </c:pt>
                <c:pt idx="11">
                  <c:v>301.48801400000002</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Transport</c:v>
                </c:pt>
              </c:strCache>
            </c:strRef>
          </c:tx>
          <c:spPr>
            <a:solidFill>
              <a:schemeClr val="accent3"/>
            </a:solidFill>
          </c:spPr>
          <c:invertIfNegative val="0"/>
          <c:val>
            <c:numRef>
              <c:f>'7.1'!$B$10:$M$10</c:f>
              <c:numCache>
                <c:formatCode>#,##0.0</c:formatCode>
                <c:ptCount val="12"/>
                <c:pt idx="0">
                  <c:v>126.91536499999999</c:v>
                </c:pt>
                <c:pt idx="1">
                  <c:v>118.32828099999999</c:v>
                </c:pt>
                <c:pt idx="2">
                  <c:v>100.86149700000001</c:v>
                </c:pt>
                <c:pt idx="3">
                  <c:v>73.739433000000005</c:v>
                </c:pt>
                <c:pt idx="4">
                  <c:v>33.148607000000005</c:v>
                </c:pt>
                <c:pt idx="5">
                  <c:v>8.4777529999999999</c:v>
                </c:pt>
                <c:pt idx="6">
                  <c:v>5.5014719999999988</c:v>
                </c:pt>
                <c:pt idx="7">
                  <c:v>5.9992840000000012</c:v>
                </c:pt>
                <c:pt idx="8">
                  <c:v>12.502690999999997</c:v>
                </c:pt>
                <c:pt idx="9">
                  <c:v>51.730927000000008</c:v>
                </c:pt>
                <c:pt idx="10">
                  <c:v>86.440376000000001</c:v>
                </c:pt>
                <c:pt idx="11">
                  <c:v>117.73425199999997</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Construction</c:v>
                </c:pt>
              </c:strCache>
            </c:strRef>
          </c:tx>
          <c:spPr>
            <a:solidFill>
              <a:schemeClr val="accent4"/>
            </a:solidFill>
          </c:spPr>
          <c:invertIfNegative val="0"/>
          <c:val>
            <c:numRef>
              <c:f>'7.1'!$B$11:$M$11</c:f>
              <c:numCache>
                <c:formatCode>#,##0.0</c:formatCode>
                <c:ptCount val="12"/>
                <c:pt idx="0">
                  <c:v>35.292500000000004</c:v>
                </c:pt>
                <c:pt idx="1">
                  <c:v>33.770898999999993</c:v>
                </c:pt>
                <c:pt idx="2">
                  <c:v>30.382976999999997</c:v>
                </c:pt>
                <c:pt idx="3">
                  <c:v>22.543964999999996</c:v>
                </c:pt>
                <c:pt idx="4">
                  <c:v>10.963841999999996</c:v>
                </c:pt>
                <c:pt idx="5">
                  <c:v>3.1973619999999996</c:v>
                </c:pt>
                <c:pt idx="6">
                  <c:v>3.8196099999999999</c:v>
                </c:pt>
                <c:pt idx="7">
                  <c:v>4.4295249999999999</c:v>
                </c:pt>
                <c:pt idx="8">
                  <c:v>10.231187000000002</c:v>
                </c:pt>
                <c:pt idx="9">
                  <c:v>15.089339000000001</c:v>
                </c:pt>
                <c:pt idx="10">
                  <c:v>25.678809999999988</c:v>
                </c:pt>
                <c:pt idx="11">
                  <c:v>37.758586000000001</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Farming and forestry</c:v>
                </c:pt>
              </c:strCache>
            </c:strRef>
          </c:tx>
          <c:spPr>
            <a:solidFill>
              <a:schemeClr val="accent5"/>
            </a:solidFill>
          </c:spPr>
          <c:invertIfNegative val="0"/>
          <c:val>
            <c:numRef>
              <c:f>'7.1'!$B$12:$M$12</c:f>
              <c:numCache>
                <c:formatCode>#,##0.0</c:formatCode>
                <c:ptCount val="12"/>
                <c:pt idx="0">
                  <c:v>52.58078197379578</c:v>
                </c:pt>
                <c:pt idx="1">
                  <c:v>52.21400840667188</c:v>
                </c:pt>
                <c:pt idx="2">
                  <c:v>53.236728661057612</c:v>
                </c:pt>
                <c:pt idx="3">
                  <c:v>43.630874461234562</c:v>
                </c:pt>
                <c:pt idx="4">
                  <c:v>30.425229008271955</c:v>
                </c:pt>
                <c:pt idx="5">
                  <c:v>14.976000792651067</c:v>
                </c:pt>
                <c:pt idx="6">
                  <c:v>14.307173000000002</c:v>
                </c:pt>
                <c:pt idx="7">
                  <c:v>13.813627</c:v>
                </c:pt>
                <c:pt idx="8">
                  <c:v>21.940550611449236</c:v>
                </c:pt>
                <c:pt idx="9">
                  <c:v>34.942040897625319</c:v>
                </c:pt>
                <c:pt idx="10">
                  <c:v>43.709554388134606</c:v>
                </c:pt>
                <c:pt idx="11">
                  <c:v>47.812282874355205</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Households</c:v>
                </c:pt>
              </c:strCache>
            </c:strRef>
          </c:tx>
          <c:spPr>
            <a:solidFill>
              <a:schemeClr val="accent6"/>
            </a:solidFill>
          </c:spPr>
          <c:invertIfNegative val="0"/>
          <c:val>
            <c:numRef>
              <c:f>'7.1'!$B$13:$M$13</c:f>
              <c:numCache>
                <c:formatCode>#,##0.0</c:formatCode>
                <c:ptCount val="12"/>
                <c:pt idx="0">
                  <c:v>5334.1037814729989</c:v>
                </c:pt>
                <c:pt idx="1">
                  <c:v>4855.9015874022634</c:v>
                </c:pt>
                <c:pt idx="2">
                  <c:v>4285.467870385356</c:v>
                </c:pt>
                <c:pt idx="3">
                  <c:v>3549.644243284944</c:v>
                </c:pt>
                <c:pt idx="4">
                  <c:v>2325.9581513537232</c:v>
                </c:pt>
                <c:pt idx="5">
                  <c:v>1011.043403675525</c:v>
                </c:pt>
                <c:pt idx="6">
                  <c:v>858.4303535189182</c:v>
                </c:pt>
                <c:pt idx="7">
                  <c:v>883.90117973309384</c:v>
                </c:pt>
                <c:pt idx="8">
                  <c:v>1368.7342537333618</c:v>
                </c:pt>
                <c:pt idx="9">
                  <c:v>2930.4299600000004</c:v>
                </c:pt>
                <c:pt idx="10">
                  <c:v>4073.9199860000012</c:v>
                </c:pt>
                <c:pt idx="11">
                  <c:v>5280.8515869999965</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Retail, services, schools, health care</c:v>
                </c:pt>
              </c:strCache>
            </c:strRef>
          </c:tx>
          <c:spPr>
            <a:solidFill>
              <a:srgbClr val="F0948F"/>
            </a:solidFill>
          </c:spPr>
          <c:invertIfNegative val="0"/>
          <c:val>
            <c:numRef>
              <c:f>'7.1'!$B$14:$M$14</c:f>
              <c:numCache>
                <c:formatCode>#,##0.0</c:formatCode>
                <c:ptCount val="12"/>
                <c:pt idx="0">
                  <c:v>3224.1589920000006</c:v>
                </c:pt>
                <c:pt idx="1">
                  <c:v>3002.6575939999998</c:v>
                </c:pt>
                <c:pt idx="2">
                  <c:v>2665.164335999998</c:v>
                </c:pt>
                <c:pt idx="3">
                  <c:v>1796.4588889999998</c:v>
                </c:pt>
                <c:pt idx="4">
                  <c:v>1095.0669319999993</c:v>
                </c:pt>
                <c:pt idx="5">
                  <c:v>448.98764399999999</c:v>
                </c:pt>
                <c:pt idx="6">
                  <c:v>375.20097600000008</c:v>
                </c:pt>
                <c:pt idx="7">
                  <c:v>392.03710499999994</c:v>
                </c:pt>
                <c:pt idx="8">
                  <c:v>565.98368700000003</c:v>
                </c:pt>
                <c:pt idx="9">
                  <c:v>1425.6143269999993</c:v>
                </c:pt>
                <c:pt idx="10">
                  <c:v>2165.2273349999991</c:v>
                </c:pt>
                <c:pt idx="11">
                  <c:v>2855.7353319999988</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Other</c:v>
                </c:pt>
              </c:strCache>
            </c:strRef>
          </c:tx>
          <c:spPr>
            <a:solidFill>
              <a:srgbClr val="F7C9C7"/>
            </a:solidFill>
          </c:spPr>
          <c:invertIfNegative val="0"/>
          <c:val>
            <c:numRef>
              <c:f>'7.1'!$B$15:$M$15</c:f>
              <c:numCache>
                <c:formatCode>#,##0.0</c:formatCode>
                <c:ptCount val="12"/>
                <c:pt idx="0">
                  <c:v>278.78681099999994</c:v>
                </c:pt>
                <c:pt idx="1">
                  <c:v>252.88490199999995</c:v>
                </c:pt>
                <c:pt idx="2">
                  <c:v>218.88294100000002</c:v>
                </c:pt>
                <c:pt idx="3">
                  <c:v>161.52328900000003</c:v>
                </c:pt>
                <c:pt idx="4">
                  <c:v>93.014697999999996</c:v>
                </c:pt>
                <c:pt idx="5">
                  <c:v>33.734256999999999</c:v>
                </c:pt>
                <c:pt idx="6">
                  <c:v>27.695880000000002</c:v>
                </c:pt>
                <c:pt idx="7">
                  <c:v>33.036091999999996</c:v>
                </c:pt>
                <c:pt idx="8">
                  <c:v>52.523918000000002</c:v>
                </c:pt>
                <c:pt idx="9">
                  <c:v>137.66706799999997</c:v>
                </c:pt>
                <c:pt idx="10">
                  <c:v>217.43456800000001</c:v>
                </c:pt>
                <c:pt idx="11">
                  <c:v>265.9484819999999</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75"/>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9737752834087231"/>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en-US" sz="1000">
                <a:solidFill>
                  <a:schemeClr val="tx2"/>
                </a:solidFill>
              </a:rPr>
              <a:t>Heat consumption in Czech Regions by</a:t>
            </a:r>
            <a:r>
              <a:rPr lang="en-US" sz="1000" baseline="0">
                <a:solidFill>
                  <a:schemeClr val="tx2"/>
                </a:solidFill>
              </a:rPr>
              <a:t> national economy sector [</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Industry</c:v>
                </c:pt>
              </c:strCache>
            </c:strRef>
          </c:tx>
          <c:spPr>
            <a:solidFill>
              <a:schemeClr val="tx2"/>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'7.2'!$B$5:$B$18</c:f>
              <c:numCache>
                <c:formatCode>#,##0.0</c:formatCode>
                <c:ptCount val="14"/>
                <c:pt idx="0">
                  <c:v>328.74687499999999</c:v>
                </c:pt>
                <c:pt idx="1">
                  <c:v>944.45350000000019</c:v>
                </c:pt>
                <c:pt idx="2">
                  <c:v>511.80894400000017</c:v>
                </c:pt>
                <c:pt idx="3">
                  <c:v>186.58079599999999</c:v>
                </c:pt>
                <c:pt idx="4">
                  <c:v>173.45279199999999</c:v>
                </c:pt>
                <c:pt idx="5">
                  <c:v>734.81463968478135</c:v>
                </c:pt>
                <c:pt idx="6">
                  <c:v>211.56899399999995</c:v>
                </c:pt>
                <c:pt idx="7">
                  <c:v>5528.0142479999986</c:v>
                </c:pt>
                <c:pt idx="8">
                  <c:v>586.0675339999998</c:v>
                </c:pt>
                <c:pt idx="9">
                  <c:v>477.36397999999991</c:v>
                </c:pt>
                <c:pt idx="10">
                  <c:v>916.84149100000025</c:v>
                </c:pt>
                <c:pt idx="11">
                  <c:v>5492.8878599999989</c:v>
                </c:pt>
                <c:pt idx="12">
                  <c:v>3941.7892119999997</c:v>
                </c:pt>
                <c:pt idx="13">
                  <c:v>1990.4219560000001</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Energy</c:v>
                </c:pt>
              </c:strCache>
            </c:strRef>
          </c:tx>
          <c:spPr>
            <a:solidFill>
              <a:schemeClr val="accent2"/>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'7.2'!$C$5:$C$18</c:f>
              <c:numCache>
                <c:formatCode>#,##0.0</c:formatCode>
                <c:ptCount val="14"/>
                <c:pt idx="0">
                  <c:v>26.910397999999997</c:v>
                </c:pt>
                <c:pt idx="1">
                  <c:v>40.552501999999997</c:v>
                </c:pt>
                <c:pt idx="2">
                  <c:v>5.4204599999999985</c:v>
                </c:pt>
                <c:pt idx="3">
                  <c:v>119.23885</c:v>
                </c:pt>
                <c:pt idx="4">
                  <c:v>42.229429999999994</c:v>
                </c:pt>
                <c:pt idx="5">
                  <c:v>8.2569600000000012</c:v>
                </c:pt>
                <c:pt idx="6">
                  <c:v>8.1943999999999999</c:v>
                </c:pt>
                <c:pt idx="7">
                  <c:v>630.92296699999986</c:v>
                </c:pt>
                <c:pt idx="8">
                  <c:v>78.575016000000005</c:v>
                </c:pt>
                <c:pt idx="9">
                  <c:v>21.731166999999999</c:v>
                </c:pt>
                <c:pt idx="10">
                  <c:v>3.10277</c:v>
                </c:pt>
                <c:pt idx="11">
                  <c:v>582.33814499999994</c:v>
                </c:pt>
                <c:pt idx="12">
                  <c:v>631.8784820000003</c:v>
                </c:pt>
                <c:pt idx="13">
                  <c:v>5.2234979999999993</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Transport</c:v>
                </c:pt>
              </c:strCache>
            </c:strRef>
          </c:tx>
          <c:spPr>
            <a:solidFill>
              <a:schemeClr val="accent3"/>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'7.2'!$D$5:$D$18</c:f>
              <c:numCache>
                <c:formatCode>#,##0.0</c:formatCode>
                <c:ptCount val="14"/>
                <c:pt idx="0">
                  <c:v>281.95302600000002</c:v>
                </c:pt>
                <c:pt idx="1">
                  <c:v>53.300761000000008</c:v>
                </c:pt>
                <c:pt idx="2">
                  <c:v>0.63800000000000001</c:v>
                </c:pt>
                <c:pt idx="3">
                  <c:v>14.260458999999997</c:v>
                </c:pt>
                <c:pt idx="4">
                  <c:v>3.6124100000000001</c:v>
                </c:pt>
                <c:pt idx="5">
                  <c:v>20.025599999999997</c:v>
                </c:pt>
                <c:pt idx="6">
                  <c:v>6.6989000000000001</c:v>
                </c:pt>
                <c:pt idx="7">
                  <c:v>54.289462000000007</c:v>
                </c:pt>
                <c:pt idx="8">
                  <c:v>1.4768599999999996</c:v>
                </c:pt>
                <c:pt idx="9">
                  <c:v>67.743184000000014</c:v>
                </c:pt>
                <c:pt idx="10">
                  <c:v>32.920030000000004</c:v>
                </c:pt>
                <c:pt idx="11">
                  <c:v>27.351786000000004</c:v>
                </c:pt>
                <c:pt idx="12">
                  <c:v>157.82848000000001</c:v>
                </c:pt>
                <c:pt idx="13">
                  <c:v>19.28098</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Construction</c:v>
                </c:pt>
              </c:strCache>
            </c:strRef>
          </c:tx>
          <c:spPr>
            <a:solidFill>
              <a:schemeClr val="accent4"/>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'7.2'!$E$5:$E$18</c:f>
              <c:numCache>
                <c:formatCode>#,##0.0</c:formatCode>
                <c:ptCount val="14"/>
                <c:pt idx="0">
                  <c:v>42.904748999999995</c:v>
                </c:pt>
                <c:pt idx="1">
                  <c:v>5.5115400000000001</c:v>
                </c:pt>
                <c:pt idx="2">
                  <c:v>0.46700000000000003</c:v>
                </c:pt>
                <c:pt idx="3">
                  <c:v>14.418222999999998</c:v>
                </c:pt>
                <c:pt idx="4">
                  <c:v>3.9605799999999998</c:v>
                </c:pt>
                <c:pt idx="5">
                  <c:v>6.7758000000000003</c:v>
                </c:pt>
                <c:pt idx="6">
                  <c:v>2.0461</c:v>
                </c:pt>
                <c:pt idx="7">
                  <c:v>71.031976999999983</c:v>
                </c:pt>
                <c:pt idx="8">
                  <c:v>21.662107999999996</c:v>
                </c:pt>
                <c:pt idx="9">
                  <c:v>29.388783000000004</c:v>
                </c:pt>
                <c:pt idx="10">
                  <c:v>5.4736939999999992</c:v>
                </c:pt>
                <c:pt idx="11">
                  <c:v>1.427972</c:v>
                </c:pt>
                <c:pt idx="12">
                  <c:v>10.75874</c:v>
                </c:pt>
                <c:pt idx="13">
                  <c:v>17.331336</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Farming and forestry</c:v>
                </c:pt>
              </c:strCache>
            </c:strRef>
          </c:tx>
          <c:spPr>
            <a:solidFill>
              <a:schemeClr val="accent5"/>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'7.2'!$F$5:$F$18</c:f>
              <c:numCache>
                <c:formatCode>#,##0.0</c:formatCode>
                <c:ptCount val="14"/>
                <c:pt idx="0">
                  <c:v>7.9129779999999981</c:v>
                </c:pt>
                <c:pt idx="1">
                  <c:v>23.246380075247224</c:v>
                </c:pt>
                <c:pt idx="2">
                  <c:v>51.869464999999998</c:v>
                </c:pt>
                <c:pt idx="3">
                  <c:v>6.5670900000000003</c:v>
                </c:pt>
                <c:pt idx="4">
                  <c:v>73.144065999999995</c:v>
                </c:pt>
                <c:pt idx="5">
                  <c:v>1.4736959999999999</c:v>
                </c:pt>
                <c:pt idx="6">
                  <c:v>10.671209999999999</c:v>
                </c:pt>
                <c:pt idx="7">
                  <c:v>0</c:v>
                </c:pt>
                <c:pt idx="8">
                  <c:v>10.361745999999998</c:v>
                </c:pt>
                <c:pt idx="9">
                  <c:v>47.284169999999989</c:v>
                </c:pt>
                <c:pt idx="10">
                  <c:v>44.991884000000006</c:v>
                </c:pt>
                <c:pt idx="11">
                  <c:v>19.766067000000003</c:v>
                </c:pt>
                <c:pt idx="12">
                  <c:v>114.22183999999999</c:v>
                </c:pt>
                <c:pt idx="13">
                  <c:v>12.07826</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Households</c:v>
                </c:pt>
              </c:strCache>
            </c:strRef>
          </c:tx>
          <c:spPr>
            <a:solidFill>
              <a:schemeClr val="accent6"/>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'7.2'!$G$5:$G$18</c:f>
              <c:numCache>
                <c:formatCode>#,##0.0</c:formatCode>
                <c:ptCount val="14"/>
                <c:pt idx="0">
                  <c:v>6994.730348000001</c:v>
                </c:pt>
                <c:pt idx="1">
                  <c:v>2264.5389039999986</c:v>
                </c:pt>
                <c:pt idx="2">
                  <c:v>3001.3800610019998</c:v>
                </c:pt>
                <c:pt idx="3">
                  <c:v>1740.7903210000002</c:v>
                </c:pt>
                <c:pt idx="4">
                  <c:v>946.60058900000047</c:v>
                </c:pt>
                <c:pt idx="5">
                  <c:v>1672.8320999999996</c:v>
                </c:pt>
                <c:pt idx="6">
                  <c:v>1118.6312789999995</c:v>
                </c:pt>
                <c:pt idx="7">
                  <c:v>5430.2242600000027</c:v>
                </c:pt>
                <c:pt idx="8">
                  <c:v>1650.4267949999999</c:v>
                </c:pt>
                <c:pt idx="9">
                  <c:v>1399.2364215581931</c:v>
                </c:pt>
                <c:pt idx="10">
                  <c:v>2111.4625109999993</c:v>
                </c:pt>
                <c:pt idx="11">
                  <c:v>2765.2971039999989</c:v>
                </c:pt>
                <c:pt idx="12">
                  <c:v>4304.6963600000008</c:v>
                </c:pt>
                <c:pt idx="13">
                  <c:v>1357.5393040000001</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Retail, services, schools, health care</c:v>
                </c:pt>
              </c:strCache>
            </c:strRef>
          </c:tx>
          <c:spPr>
            <a:solidFill>
              <a:srgbClr val="F0948F"/>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'7.2'!$H$5:$H$18</c:f>
              <c:numCache>
                <c:formatCode>#,##0.0</c:formatCode>
                <c:ptCount val="14"/>
                <c:pt idx="0">
                  <c:v>4289.5385629999992</c:v>
                </c:pt>
                <c:pt idx="1">
                  <c:v>1454.5080799999992</c:v>
                </c:pt>
                <c:pt idx="2">
                  <c:v>849.88741299999981</c:v>
                </c:pt>
                <c:pt idx="3">
                  <c:v>724.74281399999995</c:v>
                </c:pt>
                <c:pt idx="4">
                  <c:v>354.42737300000022</c:v>
                </c:pt>
                <c:pt idx="5">
                  <c:v>1120.6474080000007</c:v>
                </c:pt>
                <c:pt idx="6">
                  <c:v>599.79927199999997</c:v>
                </c:pt>
                <c:pt idx="7">
                  <c:v>4000.9506150000029</c:v>
                </c:pt>
                <c:pt idx="8">
                  <c:v>848.2428440000001</c:v>
                </c:pt>
                <c:pt idx="9">
                  <c:v>851.54800499999988</c:v>
                </c:pt>
                <c:pt idx="10">
                  <c:v>1180.4177479999996</c:v>
                </c:pt>
                <c:pt idx="11">
                  <c:v>1243.8318630000012</c:v>
                </c:pt>
                <c:pt idx="12">
                  <c:v>1860.0191290000005</c:v>
                </c:pt>
                <c:pt idx="13">
                  <c:v>633.73202199999992</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Other</c:v>
                </c:pt>
              </c:strCache>
            </c:strRef>
          </c:tx>
          <c:spPr>
            <a:solidFill>
              <a:srgbClr val="F7C9C7"/>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'7.2'!$I$5:$I$18</c:f>
              <c:numCache>
                <c:formatCode>#,##0.0</c:formatCode>
                <c:ptCount val="14"/>
                <c:pt idx="0">
                  <c:v>111.07543499999998</c:v>
                </c:pt>
                <c:pt idx="1">
                  <c:v>129.739519</c:v>
                </c:pt>
                <c:pt idx="2">
                  <c:v>737.58234200000015</c:v>
                </c:pt>
                <c:pt idx="3">
                  <c:v>153.75517399999998</c:v>
                </c:pt>
                <c:pt idx="4">
                  <c:v>0.45893299999999998</c:v>
                </c:pt>
                <c:pt idx="5">
                  <c:v>58.585038000000011</c:v>
                </c:pt>
                <c:pt idx="6">
                  <c:v>15.079768</c:v>
                </c:pt>
                <c:pt idx="7">
                  <c:v>60.249479999999984</c:v>
                </c:pt>
                <c:pt idx="8">
                  <c:v>17.123200000000001</c:v>
                </c:pt>
                <c:pt idx="9">
                  <c:v>216.65874100000002</c:v>
                </c:pt>
                <c:pt idx="10">
                  <c:v>59.126590000000007</c:v>
                </c:pt>
                <c:pt idx="11">
                  <c:v>19.728090000000005</c:v>
                </c:pt>
                <c:pt idx="12">
                  <c:v>190.00128200000006</c:v>
                </c:pt>
                <c:pt idx="13">
                  <c:v>3.9693139999999998</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104"/>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max val="16000"/>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National economy</a:t>
            </a:r>
            <a:r>
              <a:rPr lang="en-US" sz="1000" baseline="0">
                <a:solidFill>
                  <a:schemeClr val="tx2"/>
                </a:solidFill>
              </a:rPr>
              <a:t> sectors' shares of heat consumption in the CR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7361353190346868"/>
                  <c:y val="-7.5964934107896525E-3"/>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701412612653993"/>
                  <c:y val="3.4184220348553437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14236309616084433"/>
                  <c:y val="9.1157920929475833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0.13880979887881037"/>
                  <c:y val="-9.6249448722683539E-2"/>
                </c:manualLayout>
              </c:layout>
              <c:numFmt formatCode="0%" sourceLinked="0"/>
              <c:spPr>
                <a:noFill/>
                <a:ln>
                  <a:noFill/>
                </a:ln>
                <a:effectLst/>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Industry</c:v>
                </c:pt>
                <c:pt idx="1">
                  <c:v>Energy</c:v>
                </c:pt>
                <c:pt idx="2">
                  <c:v>Transport</c:v>
                </c:pt>
                <c:pt idx="3">
                  <c:v>Construction</c:v>
                </c:pt>
                <c:pt idx="4">
                  <c:v>Farming and forestry</c:v>
                </c:pt>
                <c:pt idx="5">
                  <c:v>Households</c:v>
                </c:pt>
                <c:pt idx="6">
                  <c:v>Retail, services, schools, health care</c:v>
                </c:pt>
                <c:pt idx="7">
                  <c:v>Other</c:v>
                </c:pt>
              </c:strCache>
            </c:strRef>
          </c:cat>
          <c:val>
            <c:numRef>
              <c:f>'7.2'!$B$4:$I$4</c:f>
              <c:numCache>
                <c:formatCode>#,##0.0</c:formatCode>
                <c:ptCount val="8"/>
                <c:pt idx="0">
                  <c:v>22024.812821684776</c:v>
                </c:pt>
                <c:pt idx="1">
                  <c:v>2204.575045</c:v>
                </c:pt>
                <c:pt idx="2">
                  <c:v>741.37993799999992</c:v>
                </c:pt>
                <c:pt idx="3">
                  <c:v>233.15860199999992</c:v>
                </c:pt>
                <c:pt idx="4">
                  <c:v>423.58885207524725</c:v>
                </c:pt>
                <c:pt idx="5">
                  <c:v>36758.386357560186</c:v>
                </c:pt>
                <c:pt idx="6">
                  <c:v>20012.293149000005</c:v>
                </c:pt>
                <c:pt idx="7">
                  <c:v>1773.1329059999998</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accent1"/>
                </a:solidFill>
              </a:rPr>
              <a:t>Heat consumption by</a:t>
            </a:r>
            <a:r>
              <a:rPr lang="en-US" sz="1000" baseline="0">
                <a:solidFill>
                  <a:schemeClr val="accent1"/>
                </a:solidFill>
              </a:rPr>
              <a:t> national economy sector [</a:t>
            </a:r>
            <a:r>
              <a:rPr lang="cs-CZ" sz="1000">
                <a:solidFill>
                  <a:schemeClr val="accent1"/>
                </a:solidFill>
              </a:rPr>
              <a:t>TJ</a:t>
            </a:r>
            <a:r>
              <a:rPr lang="en-US" sz="1000">
                <a:solidFill>
                  <a:schemeClr val="accent1"/>
                </a:solidFill>
              </a:rPr>
              <a:t>]</a:t>
            </a:r>
            <a:endParaRPr lang="cs-CZ" sz="1000">
              <a:solidFill>
                <a:schemeClr val="accent1"/>
              </a:solidFill>
            </a:endParaRP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Industry</c:v>
                </c:pt>
              </c:strCache>
            </c:strRef>
          </c:tx>
          <c:invertIfNegative val="0"/>
          <c:val>
            <c:numRef>
              <c:f>'8.1'!$B$28:$M$28</c:f>
              <c:numCache>
                <c:formatCode>#,##0.0</c:formatCode>
                <c:ptCount val="12"/>
                <c:pt idx="0">
                  <c:v>48.802059</c:v>
                </c:pt>
                <c:pt idx="1">
                  <c:v>46.290472000000001</c:v>
                </c:pt>
                <c:pt idx="2">
                  <c:v>44.095013000000002</c:v>
                </c:pt>
                <c:pt idx="3">
                  <c:v>33.685373999999996</c:v>
                </c:pt>
                <c:pt idx="4">
                  <c:v>18.643540999999999</c:v>
                </c:pt>
                <c:pt idx="5">
                  <c:v>7.4503349999999999</c:v>
                </c:pt>
                <c:pt idx="6">
                  <c:v>6.4176339999999996</c:v>
                </c:pt>
                <c:pt idx="7">
                  <c:v>7.2092809999999998</c:v>
                </c:pt>
                <c:pt idx="8">
                  <c:v>10.090171</c:v>
                </c:pt>
                <c:pt idx="9">
                  <c:v>22.576828999999996</c:v>
                </c:pt>
                <c:pt idx="10">
                  <c:v>36.491724000000005</c:v>
                </c:pt>
                <c:pt idx="11">
                  <c:v>46.994441999999992</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Energy</c:v>
                </c:pt>
              </c:strCache>
            </c:strRef>
          </c:tx>
          <c:invertIfNegative val="0"/>
          <c:val>
            <c:numRef>
              <c:f>'8.1'!$B$29:$M$29</c:f>
              <c:numCache>
                <c:formatCode>#,##0.0</c:formatCode>
                <c:ptCount val="12"/>
                <c:pt idx="0">
                  <c:v>4.2127059999999998</c:v>
                </c:pt>
                <c:pt idx="1">
                  <c:v>3.8252420000000003</c:v>
                </c:pt>
                <c:pt idx="2">
                  <c:v>3.5156939999999999</c:v>
                </c:pt>
                <c:pt idx="3">
                  <c:v>2.4445419999999998</c:v>
                </c:pt>
                <c:pt idx="4">
                  <c:v>1.7723610000000001</c:v>
                </c:pt>
                <c:pt idx="5">
                  <c:v>0.786219</c:v>
                </c:pt>
                <c:pt idx="6">
                  <c:v>0.37532399999999999</c:v>
                </c:pt>
                <c:pt idx="7">
                  <c:v>0.30462</c:v>
                </c:pt>
                <c:pt idx="8">
                  <c:v>0.39117200000000002</c:v>
                </c:pt>
                <c:pt idx="9">
                  <c:v>1.794227</c:v>
                </c:pt>
                <c:pt idx="10">
                  <c:v>3.3133400000000002</c:v>
                </c:pt>
                <c:pt idx="11">
                  <c:v>4.1749510000000001</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Transport</c:v>
                </c:pt>
              </c:strCache>
            </c:strRef>
          </c:tx>
          <c:invertIfNegative val="0"/>
          <c:val>
            <c:numRef>
              <c:f>'8.1'!$B$30:$M$30</c:f>
              <c:numCache>
                <c:formatCode>#,##0.0</c:formatCode>
                <c:ptCount val="12"/>
                <c:pt idx="0">
                  <c:v>49.481698000000002</c:v>
                </c:pt>
                <c:pt idx="1">
                  <c:v>44.627034000000002</c:v>
                </c:pt>
                <c:pt idx="2">
                  <c:v>38.297865999999999</c:v>
                </c:pt>
                <c:pt idx="3">
                  <c:v>28.759426999999999</c:v>
                </c:pt>
                <c:pt idx="4">
                  <c:v>13.781917999999999</c:v>
                </c:pt>
                <c:pt idx="5">
                  <c:v>3.6830250000000002</c:v>
                </c:pt>
                <c:pt idx="6">
                  <c:v>2.1553369999999998</c:v>
                </c:pt>
                <c:pt idx="7">
                  <c:v>2.4214729999999998</c:v>
                </c:pt>
                <c:pt idx="8">
                  <c:v>5.5168680000000005</c:v>
                </c:pt>
                <c:pt idx="9">
                  <c:v>17.816864999999996</c:v>
                </c:pt>
                <c:pt idx="10">
                  <c:v>32.275644</c:v>
                </c:pt>
                <c:pt idx="11">
                  <c:v>43.135871000000002</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Construction</c:v>
                </c:pt>
              </c:strCache>
            </c:strRef>
          </c:tx>
          <c:invertIfNegative val="0"/>
          <c:val>
            <c:numRef>
              <c:f>'8.1'!$B$31:$M$31</c:f>
              <c:numCache>
                <c:formatCode>#,##0.0</c:formatCode>
                <c:ptCount val="12"/>
                <c:pt idx="0">
                  <c:v>6.509798</c:v>
                </c:pt>
                <c:pt idx="1">
                  <c:v>5.9818419999999994</c:v>
                </c:pt>
                <c:pt idx="2">
                  <c:v>6.0554709999999998</c:v>
                </c:pt>
                <c:pt idx="3">
                  <c:v>3.8749250000000002</c:v>
                </c:pt>
                <c:pt idx="4">
                  <c:v>2.3644579999999999</c:v>
                </c:pt>
                <c:pt idx="5">
                  <c:v>0.96082500000000004</c:v>
                </c:pt>
                <c:pt idx="6">
                  <c:v>0.42639799999999994</c:v>
                </c:pt>
                <c:pt idx="7">
                  <c:v>0.384299</c:v>
                </c:pt>
                <c:pt idx="8">
                  <c:v>5.6315749999999998</c:v>
                </c:pt>
                <c:pt idx="9">
                  <c:v>1.781933</c:v>
                </c:pt>
                <c:pt idx="10">
                  <c:v>3.7229799999999997</c:v>
                </c:pt>
                <c:pt idx="11">
                  <c:v>5.2102449999999996</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Farming and forestry</c:v>
                </c:pt>
              </c:strCache>
            </c:strRef>
          </c:tx>
          <c:spPr>
            <a:solidFill>
              <a:schemeClr val="accent5"/>
            </a:solidFill>
          </c:spPr>
          <c:invertIfNegative val="0"/>
          <c:val>
            <c:numRef>
              <c:f>'8.1'!$B$32:$M$32</c:f>
              <c:numCache>
                <c:formatCode>#,##0.0</c:formatCode>
                <c:ptCount val="12"/>
                <c:pt idx="0">
                  <c:v>0.9631320000000001</c:v>
                </c:pt>
                <c:pt idx="1">
                  <c:v>0.75120100000000001</c:v>
                </c:pt>
                <c:pt idx="2">
                  <c:v>0.82941500000000001</c:v>
                </c:pt>
                <c:pt idx="3">
                  <c:v>0.60384799999999994</c:v>
                </c:pt>
                <c:pt idx="4">
                  <c:v>2.5492140000000001</c:v>
                </c:pt>
                <c:pt idx="5">
                  <c:v>0.16187099999999999</c:v>
                </c:pt>
                <c:pt idx="6">
                  <c:v>5.5189999999999996E-2</c:v>
                </c:pt>
                <c:pt idx="7">
                  <c:v>5.2999999999999999E-2</c:v>
                </c:pt>
                <c:pt idx="8">
                  <c:v>0.105994</c:v>
                </c:pt>
                <c:pt idx="9">
                  <c:v>0.28397800000000001</c:v>
                </c:pt>
                <c:pt idx="10">
                  <c:v>0.67272100000000001</c:v>
                </c:pt>
                <c:pt idx="11">
                  <c:v>0.88341400000000003</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Households</c:v>
                </c:pt>
              </c:strCache>
            </c:strRef>
          </c:tx>
          <c:spPr>
            <a:solidFill>
              <a:schemeClr val="accent6"/>
            </a:solidFill>
          </c:spPr>
          <c:invertIfNegative val="0"/>
          <c:val>
            <c:numRef>
              <c:f>'8.1'!$B$33:$M$33</c:f>
              <c:numCache>
                <c:formatCode>#,##0.0</c:formatCode>
                <c:ptCount val="12"/>
                <c:pt idx="0">
                  <c:v>1023.005915</c:v>
                </c:pt>
                <c:pt idx="1">
                  <c:v>936.65366599999993</c:v>
                </c:pt>
                <c:pt idx="2">
                  <c:v>836.31790100000012</c:v>
                </c:pt>
                <c:pt idx="3">
                  <c:v>620.22211900000013</c:v>
                </c:pt>
                <c:pt idx="4">
                  <c:v>415.22079999999994</c:v>
                </c:pt>
                <c:pt idx="5">
                  <c:v>189.56264899999996</c:v>
                </c:pt>
                <c:pt idx="6">
                  <c:v>169.21830800000001</c:v>
                </c:pt>
                <c:pt idx="7">
                  <c:v>171.064864</c:v>
                </c:pt>
                <c:pt idx="8">
                  <c:v>289.40741400000007</c:v>
                </c:pt>
                <c:pt idx="9">
                  <c:v>559.18834000000004</c:v>
                </c:pt>
                <c:pt idx="10">
                  <c:v>791.30869499999994</c:v>
                </c:pt>
                <c:pt idx="11">
                  <c:v>993.55967699999997</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Retail, services, schools, health care</c:v>
                </c:pt>
              </c:strCache>
            </c:strRef>
          </c:tx>
          <c:spPr>
            <a:solidFill>
              <a:srgbClr val="F0948F"/>
            </a:solidFill>
          </c:spPr>
          <c:invertIfNegative val="0"/>
          <c:val>
            <c:numRef>
              <c:f>'8.1'!$B$34:$M$34</c:f>
              <c:numCache>
                <c:formatCode>#,##0.0</c:formatCode>
                <c:ptCount val="12"/>
                <c:pt idx="0">
                  <c:v>681.57499499999994</c:v>
                </c:pt>
                <c:pt idx="1">
                  <c:v>615.95107000000019</c:v>
                </c:pt>
                <c:pt idx="2">
                  <c:v>555.64495899999997</c:v>
                </c:pt>
                <c:pt idx="3">
                  <c:v>425.14342599999992</c:v>
                </c:pt>
                <c:pt idx="4">
                  <c:v>260.97447299999999</c:v>
                </c:pt>
                <c:pt idx="5">
                  <c:v>113.13054</c:v>
                </c:pt>
                <c:pt idx="6">
                  <c:v>74.484879000000021</c:v>
                </c:pt>
                <c:pt idx="7">
                  <c:v>67.298496999999983</c:v>
                </c:pt>
                <c:pt idx="8">
                  <c:v>100.38881099999998</c:v>
                </c:pt>
                <c:pt idx="9">
                  <c:v>280.68181100000004</c:v>
                </c:pt>
                <c:pt idx="10">
                  <c:v>488.51894600000008</c:v>
                </c:pt>
                <c:pt idx="11">
                  <c:v>625.74615600000016</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Other</c:v>
                </c:pt>
              </c:strCache>
            </c:strRef>
          </c:tx>
          <c:spPr>
            <a:solidFill>
              <a:srgbClr val="F7C9C7"/>
            </a:solidFill>
          </c:spPr>
          <c:invertIfNegative val="0"/>
          <c:val>
            <c:numRef>
              <c:f>'8.1'!$B$35:$M$35</c:f>
              <c:numCache>
                <c:formatCode>#,##0.0</c:formatCode>
                <c:ptCount val="12"/>
                <c:pt idx="0">
                  <c:v>18.308391</c:v>
                </c:pt>
                <c:pt idx="1">
                  <c:v>15.017918999999999</c:v>
                </c:pt>
                <c:pt idx="2">
                  <c:v>13.744933</c:v>
                </c:pt>
                <c:pt idx="3">
                  <c:v>11.082808000000002</c:v>
                </c:pt>
                <c:pt idx="4">
                  <c:v>6.6921160000000013</c:v>
                </c:pt>
                <c:pt idx="5">
                  <c:v>2.1307939999999999</c:v>
                </c:pt>
                <c:pt idx="6">
                  <c:v>1.6573959999999999</c:v>
                </c:pt>
                <c:pt idx="7">
                  <c:v>1.8097970000000001</c:v>
                </c:pt>
                <c:pt idx="8">
                  <c:v>2.5947559999999998</c:v>
                </c:pt>
                <c:pt idx="9">
                  <c:v>7.4674680000000002</c:v>
                </c:pt>
                <c:pt idx="10">
                  <c:v>13.344526999999999</c:v>
                </c:pt>
                <c:pt idx="11">
                  <c:v>17.224529999999998</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5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Share</a:t>
            </a:r>
            <a:r>
              <a:rPr lang="en-US" sz="1000" baseline="0">
                <a:solidFill>
                  <a:schemeClr val="tx2"/>
                </a:solidFill>
              </a:rPr>
              <a:t> in CR</a:t>
            </a:r>
            <a:endParaRPr lang="cs-CZ" sz="1000">
              <a:solidFill>
                <a:schemeClr val="tx2"/>
              </a:solidFill>
            </a:endParaRP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'8.1'!$M$40</c:f>
              <c:strCache>
                <c:ptCount val="1"/>
                <c:pt idx="0">
                  <c:v>Installed capacity</c:v>
                </c:pt>
              </c:strCache>
            </c:strRef>
          </c:tx>
          <c:invertIfNegative val="0"/>
          <c:val>
            <c:numRef>
              <c:f>'8.1'!$N$40</c:f>
              <c:numCache>
                <c:formatCode>0.0%</c:formatCode>
                <c:ptCount val="1"/>
                <c:pt idx="0">
                  <c:v>5.3697179142611046E-2</c:v>
                </c:pt>
              </c:numCache>
            </c:numRef>
          </c:val>
          <c:extLst>
            <c:ext xmlns:c16="http://schemas.microsoft.com/office/drawing/2014/chart" uri="{C3380CC4-5D6E-409C-BE32-E72D297353CC}">
              <c16:uniqueId val="{00000000-92D8-4483-98D6-699F0B52D202}"/>
            </c:ext>
          </c:extLst>
        </c:ser>
        <c:ser>
          <c:idx val="1"/>
          <c:order val="1"/>
          <c:tx>
            <c:strRef>
              <c:f>'8.1'!$M$41</c:f>
              <c:strCache>
                <c:ptCount val="1"/>
                <c:pt idx="0">
                  <c:v>Gross heat production</c:v>
                </c:pt>
              </c:strCache>
            </c:strRef>
          </c:tx>
          <c:invertIfNegative val="0"/>
          <c:val>
            <c:numRef>
              <c:f>'8.1'!$N$41</c:f>
              <c:numCache>
                <c:formatCode>0.0%</c:formatCode>
                <c:ptCount val="1"/>
                <c:pt idx="0">
                  <c:v>3.6342312146357358E-2</c:v>
                </c:pt>
              </c:numCache>
            </c:numRef>
          </c:val>
          <c:extLst>
            <c:ext xmlns:c16="http://schemas.microsoft.com/office/drawing/2014/chart" uri="{C3380CC4-5D6E-409C-BE32-E72D297353CC}">
              <c16:uniqueId val="{00000001-92D8-4483-98D6-699F0B52D202}"/>
            </c:ext>
          </c:extLst>
        </c:ser>
        <c:ser>
          <c:idx val="2"/>
          <c:order val="2"/>
          <c:tx>
            <c:strRef>
              <c:f>'8.1'!$M$42</c:f>
              <c:strCache>
                <c:ptCount val="1"/>
                <c:pt idx="0">
                  <c:v>Heat supply</c:v>
                </c:pt>
              </c:strCache>
            </c:strRef>
          </c:tx>
          <c:invertIfNegative val="0"/>
          <c:val>
            <c:numRef>
              <c:f>'8.1'!$N$42</c:f>
              <c:numCache>
                <c:formatCode>0.0%</c:formatCode>
                <c:ptCount val="1"/>
                <c:pt idx="0">
                  <c:v>4.8830986187348192E-2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62692172721317374"/>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Heat supply</a:t>
            </a:r>
            <a:r>
              <a:rPr lang="en-US" sz="1000" baseline="0">
                <a:solidFill>
                  <a:schemeClr val="tx2"/>
                </a:solidFill>
              </a:rPr>
              <a:t> by fuel [</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Biomass</c:v>
                </c:pt>
              </c:strCache>
            </c:strRef>
          </c:tx>
          <c:spPr>
            <a:solidFill>
              <a:schemeClr val="accent1"/>
            </a:solidFill>
          </c:spPr>
          <c:invertIfNegative val="0"/>
          <c:val>
            <c:numRef>
              <c:f>'8.1'!$B$10:$M$10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Biogas</c:v>
                </c:pt>
              </c:strCache>
            </c:strRef>
          </c:tx>
          <c:spPr>
            <a:solidFill>
              <a:schemeClr val="accent2"/>
            </a:solidFill>
          </c:spPr>
          <c:invertIfNegative val="0"/>
          <c:val>
            <c:numRef>
              <c:f>'8.1'!$B$11:$M$11</c:f>
              <c:numCache>
                <c:formatCode>#,##0.0</c:formatCode>
                <c:ptCount val="12"/>
                <c:pt idx="0">
                  <c:v>4.1950000000000003</c:v>
                </c:pt>
                <c:pt idx="1">
                  <c:v>3.5819999999999999</c:v>
                </c:pt>
                <c:pt idx="2">
                  <c:v>4.282</c:v>
                </c:pt>
                <c:pt idx="3">
                  <c:v>3.9449999999999998</c:v>
                </c:pt>
                <c:pt idx="4">
                  <c:v>4.3129999999999997</c:v>
                </c:pt>
                <c:pt idx="5">
                  <c:v>2.72</c:v>
                </c:pt>
                <c:pt idx="6">
                  <c:v>2.5299999999999998</c:v>
                </c:pt>
                <c:pt idx="7">
                  <c:v>2.415</c:v>
                </c:pt>
                <c:pt idx="8">
                  <c:v>2.8330000000000002</c:v>
                </c:pt>
                <c:pt idx="9">
                  <c:v>4.4960000000000004</c:v>
                </c:pt>
                <c:pt idx="10">
                  <c:v>4.1040000000000001</c:v>
                </c:pt>
                <c:pt idx="11">
                  <c:v>4.2</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Hard coal</c:v>
                </c:pt>
              </c:strCache>
            </c:strRef>
          </c:tx>
          <c:spPr>
            <a:solidFill>
              <a:schemeClr val="accent3"/>
            </a:solidFill>
          </c:spPr>
          <c:invertIfNegative val="0"/>
          <c:val>
            <c:numRef>
              <c:f>'8.1'!$B$12:$M$12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Electrical energy</c:v>
                </c:pt>
              </c:strCache>
            </c:strRef>
          </c:tx>
          <c:spPr>
            <a:solidFill>
              <a:schemeClr val="accent4"/>
            </a:solidFill>
          </c:spPr>
          <c:invertIfNegative val="0"/>
          <c:val>
            <c:numRef>
              <c:f>'8.1'!$B$13:$M$13</c:f>
              <c:numCache>
                <c:formatCode>#,##0.0</c:formatCode>
                <c:ptCount val="12"/>
                <c:pt idx="0">
                  <c:v>0</c:v>
                </c:pt>
                <c:pt idx="1">
                  <c:v>0</c:v>
                </c:pt>
                <c:pt idx="2">
                  <c:v>0</c:v>
                </c:pt>
                <c:pt idx="3">
                  <c:v>0</c:v>
                </c:pt>
                <c:pt idx="4">
                  <c:v>0</c:v>
                </c:pt>
                <c:pt idx="5">
                  <c:v>0.249</c:v>
                </c:pt>
                <c:pt idx="6">
                  <c:v>1.0449999999999999</c:v>
                </c:pt>
                <c:pt idx="7">
                  <c:v>0.84199999999999997</c:v>
                </c:pt>
                <c:pt idx="8">
                  <c:v>0.40200000000000002</c:v>
                </c:pt>
                <c:pt idx="9">
                  <c:v>0</c:v>
                </c:pt>
                <c:pt idx="10">
                  <c:v>0</c:v>
                </c:pt>
                <c:pt idx="11">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Ambient energy (heat pump)</c:v>
                </c:pt>
              </c:strCache>
            </c:strRef>
          </c:tx>
          <c:spPr>
            <a:solidFill>
              <a:schemeClr val="accent5"/>
            </a:solidFill>
          </c:spPr>
          <c:invertIfNegative val="0"/>
          <c:val>
            <c:numRef>
              <c:f>'8.1'!$B$14:$M$14</c:f>
              <c:numCache>
                <c:formatCode>#,##0.0</c:formatCode>
                <c:ptCount val="12"/>
                <c:pt idx="0">
                  <c:v>0.26900000000000002</c:v>
                </c:pt>
                <c:pt idx="1">
                  <c:v>0.224</c:v>
                </c:pt>
                <c:pt idx="2">
                  <c:v>0</c:v>
                </c:pt>
                <c:pt idx="3">
                  <c:v>0.28499999999999998</c:v>
                </c:pt>
                <c:pt idx="4">
                  <c:v>0.88800000000000001</c:v>
                </c:pt>
                <c:pt idx="5">
                  <c:v>0.95099999999999996</c:v>
                </c:pt>
                <c:pt idx="6">
                  <c:v>0.19600000000000001</c:v>
                </c:pt>
                <c:pt idx="7">
                  <c:v>0.15</c:v>
                </c:pt>
                <c:pt idx="8">
                  <c:v>0.93600000000000005</c:v>
                </c:pt>
                <c:pt idx="9">
                  <c:v>1.006</c:v>
                </c:pt>
                <c:pt idx="10">
                  <c:v>0.47</c:v>
                </c:pt>
                <c:pt idx="11">
                  <c:v>0.31900000000000001</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Solar energy (solar panel)</c:v>
                </c:pt>
              </c:strCache>
            </c:strRef>
          </c:tx>
          <c:spPr>
            <a:solidFill>
              <a:schemeClr val="accent6"/>
            </a:solidFill>
          </c:spPr>
          <c:invertIfNegative val="0"/>
          <c:val>
            <c:numRef>
              <c:f>'8.1'!$B$15:$M$15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Brown coal</c:v>
                </c:pt>
              </c:strCache>
            </c:strRef>
          </c:tx>
          <c:spPr>
            <a:solidFill>
              <a:srgbClr val="F0948F"/>
            </a:solidFill>
          </c:spPr>
          <c:invertIfNegative val="0"/>
          <c:val>
            <c:numRef>
              <c:f>'8.1'!$B$16:$M$16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Nuclear fuel</c:v>
                </c:pt>
              </c:strCache>
            </c:strRef>
          </c:tx>
          <c:spPr>
            <a:solidFill>
              <a:srgbClr val="F7C9C7"/>
            </a:solidFill>
          </c:spPr>
          <c:invertIfNegative val="0"/>
          <c:val>
            <c:numRef>
              <c:f>'8.1'!$B$17:$M$17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Coke</c:v>
                </c:pt>
              </c:strCache>
            </c:strRef>
          </c:tx>
          <c:spPr>
            <a:solidFill>
              <a:schemeClr val="tx1"/>
            </a:solidFill>
          </c:spPr>
          <c:invertIfNegative val="0"/>
          <c:val>
            <c:numRef>
              <c:f>'8.1'!$B$18:$M$18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Waste heat</c:v>
                </c:pt>
              </c:strCache>
            </c:strRef>
          </c:tx>
          <c:spPr>
            <a:solidFill>
              <a:srgbClr val="646363"/>
            </a:solidFill>
          </c:spPr>
          <c:invertIfNegative val="0"/>
          <c:val>
            <c:numRef>
              <c:f>'8.1'!$B$19:$M$19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Other liquid fuels</c:v>
                </c:pt>
              </c:strCache>
            </c:strRef>
          </c:tx>
          <c:spPr>
            <a:solidFill>
              <a:srgbClr val="9D9D9C"/>
            </a:solidFill>
          </c:spPr>
          <c:invertIfNegative val="0"/>
          <c:val>
            <c:numRef>
              <c:f>'8.1'!$B$20:$M$20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Other solid fuels</c:v>
                </c:pt>
              </c:strCache>
            </c:strRef>
          </c:tx>
          <c:spPr>
            <a:solidFill>
              <a:srgbClr val="D0D0D0"/>
            </a:solidFill>
          </c:spPr>
          <c:invertIfNegative val="0"/>
          <c:val>
            <c:numRef>
              <c:f>'8.1'!$B$21:$M$21</c:f>
              <c:numCache>
                <c:formatCode>#,##0.0</c:formatCode>
                <c:ptCount val="12"/>
                <c:pt idx="0">
                  <c:v>99.644999999999996</c:v>
                </c:pt>
                <c:pt idx="1">
                  <c:v>84.430999999999997</c:v>
                </c:pt>
                <c:pt idx="2">
                  <c:v>78.290999999999997</c:v>
                </c:pt>
                <c:pt idx="3">
                  <c:v>73.286000000000001</c:v>
                </c:pt>
                <c:pt idx="4">
                  <c:v>65.522999999999996</c:v>
                </c:pt>
                <c:pt idx="5">
                  <c:v>56.828000000000003</c:v>
                </c:pt>
                <c:pt idx="6">
                  <c:v>55.83</c:v>
                </c:pt>
                <c:pt idx="7">
                  <c:v>56.566000000000003</c:v>
                </c:pt>
                <c:pt idx="8">
                  <c:v>38.652999999999999</c:v>
                </c:pt>
                <c:pt idx="9">
                  <c:v>95.370999999999995</c:v>
                </c:pt>
                <c:pt idx="10">
                  <c:v>86.11</c:v>
                </c:pt>
                <c:pt idx="11">
                  <c:v>62.103999999999999</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Other gases</c:v>
                </c:pt>
              </c:strCache>
            </c:strRef>
          </c:tx>
          <c:spPr>
            <a:pattFill prst="ltUpDiag">
              <a:fgClr>
                <a:schemeClr val="tx2"/>
              </a:fgClr>
              <a:bgClr>
                <a:schemeClr val="bg1"/>
              </a:bgClr>
            </a:pattFill>
          </c:spPr>
          <c:invertIfNegative val="0"/>
          <c:val>
            <c:numRef>
              <c:f>'8.1'!$B$22:$M$22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Other</c:v>
                </c:pt>
              </c:strCache>
            </c:strRef>
          </c:tx>
          <c:spPr>
            <a:pattFill prst="ltUpDiag">
              <a:fgClr>
                <a:schemeClr val="accent5"/>
              </a:fgClr>
              <a:bgClr>
                <a:schemeClr val="bg1"/>
              </a:bgClr>
            </a:pattFill>
          </c:spPr>
          <c:invertIfNegative val="0"/>
          <c:val>
            <c:numRef>
              <c:f>'8.1'!$B$23:$M$23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Fuel oils</c:v>
                </c:pt>
              </c:strCache>
            </c:strRef>
          </c:tx>
          <c:spPr>
            <a:pattFill prst="ltUpDiag">
              <a:fgClr>
                <a:schemeClr val="accent2"/>
              </a:fgClr>
              <a:bgClr>
                <a:schemeClr val="bg1"/>
              </a:bgClr>
            </a:pattFill>
          </c:spPr>
          <c:invertIfNegative val="0"/>
          <c:val>
            <c:numRef>
              <c:f>'8.1'!$B$24:$M$24</c:f>
              <c:numCache>
                <c:formatCode>#,##0.0</c:formatCode>
                <c:ptCount val="12"/>
                <c:pt idx="0">
                  <c:v>0.255</c:v>
                </c:pt>
                <c:pt idx="1">
                  <c:v>0.222</c:v>
                </c:pt>
                <c:pt idx="2">
                  <c:v>0.215</c:v>
                </c:pt>
                <c:pt idx="3">
                  <c:v>0.152</c:v>
                </c:pt>
                <c:pt idx="4">
                  <c:v>0.13400000000000001</c:v>
                </c:pt>
                <c:pt idx="5">
                  <c:v>0.106</c:v>
                </c:pt>
                <c:pt idx="6">
                  <c:v>2.11</c:v>
                </c:pt>
                <c:pt idx="7">
                  <c:v>0.57399999999999995</c:v>
                </c:pt>
                <c:pt idx="8">
                  <c:v>0.111</c:v>
                </c:pt>
                <c:pt idx="9">
                  <c:v>0.16900000000000001</c:v>
                </c:pt>
                <c:pt idx="10">
                  <c:v>0.23100000000000001</c:v>
                </c:pt>
                <c:pt idx="11">
                  <c:v>0.23899999999999999</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Natural gas</c:v>
                </c:pt>
              </c:strCache>
            </c:strRef>
          </c:tx>
          <c:spPr>
            <a:pattFill prst="ltUpDiag">
              <a:fgClr>
                <a:schemeClr val="accent6"/>
              </a:fgClr>
              <a:bgClr>
                <a:schemeClr val="bg1"/>
              </a:bgClr>
            </a:pattFill>
          </c:spPr>
          <c:invertIfNegative val="0"/>
          <c:val>
            <c:numRef>
              <c:f>'8.1'!$B$25:$M$25</c:f>
              <c:numCache>
                <c:formatCode>#,##0.0</c:formatCode>
                <c:ptCount val="12"/>
                <c:pt idx="0">
                  <c:v>543.51924499999996</c:v>
                </c:pt>
                <c:pt idx="1">
                  <c:v>561.18158000000017</c:v>
                </c:pt>
                <c:pt idx="2">
                  <c:v>418.79378599999995</c:v>
                </c:pt>
                <c:pt idx="3">
                  <c:v>321.14924600000001</c:v>
                </c:pt>
                <c:pt idx="4">
                  <c:v>203.81854000000001</c:v>
                </c:pt>
                <c:pt idx="5">
                  <c:v>84.542371000000017</c:v>
                </c:pt>
                <c:pt idx="6">
                  <c:v>147.17036900000002</c:v>
                </c:pt>
                <c:pt idx="7">
                  <c:v>97.995136000000002</c:v>
                </c:pt>
                <c:pt idx="8">
                  <c:v>113.15573700000002</c:v>
                </c:pt>
                <c:pt idx="9">
                  <c:v>250.19405300000003</c:v>
                </c:pt>
                <c:pt idx="10">
                  <c:v>385.68568899999997</c:v>
                </c:pt>
                <c:pt idx="11">
                  <c:v>477.209228</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75"/>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'8.1'!$U$28:$U$35</c:f>
              <c:numCache>
                <c:formatCode>#,##0.0</c:formatCode>
                <c:ptCount val="8"/>
              </c:numCache>
            </c:numRef>
          </c:cat>
          <c:val>
            <c:numRef>
              <c:f>'8.1'!$P$28:$P$35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u="none" strike="noStrike" baseline="0">
                <a:solidFill>
                  <a:schemeClr val="accent1"/>
                </a:solidFill>
                <a:effectLst/>
              </a:rPr>
              <a:t>Heat consumption by national economy sector [</a:t>
            </a:r>
            <a:r>
              <a:rPr lang="cs-CZ" sz="1000">
                <a:solidFill>
                  <a:schemeClr val="accent1"/>
                </a:solidFill>
              </a:rPr>
              <a:t>TJ</a:t>
            </a:r>
            <a:r>
              <a:rPr lang="en-US" sz="1000">
                <a:solidFill>
                  <a:schemeClr val="accent1"/>
                </a:solidFill>
              </a:rPr>
              <a:t>]</a:t>
            </a:r>
            <a:endParaRPr lang="cs-CZ" sz="1000">
              <a:solidFill>
                <a:schemeClr val="accent1"/>
              </a:solidFill>
            </a:endParaRP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Industry</c:v>
                </c:pt>
              </c:strCache>
            </c:strRef>
          </c:tx>
          <c:invertIfNegative val="0"/>
          <c:val>
            <c:numRef>
              <c:f>'8.2'!$B$27:$M$27</c:f>
              <c:numCache>
                <c:formatCode>#,##0.0</c:formatCode>
                <c:ptCount val="12"/>
                <c:pt idx="0">
                  <c:v>126.05612699999999</c:v>
                </c:pt>
                <c:pt idx="1">
                  <c:v>114.183333</c:v>
                </c:pt>
                <c:pt idx="2">
                  <c:v>109.820171</c:v>
                </c:pt>
                <c:pt idx="3">
                  <c:v>83.319004000000007</c:v>
                </c:pt>
                <c:pt idx="4">
                  <c:v>63.888343999999996</c:v>
                </c:pt>
                <c:pt idx="5">
                  <c:v>47.877622999999993</c:v>
                </c:pt>
                <c:pt idx="6">
                  <c:v>43.959222000000004</c:v>
                </c:pt>
                <c:pt idx="7">
                  <c:v>47.463681999999984</c:v>
                </c:pt>
                <c:pt idx="8">
                  <c:v>48.276896999999998</c:v>
                </c:pt>
                <c:pt idx="9">
                  <c:v>65.977907000000002</c:v>
                </c:pt>
                <c:pt idx="10">
                  <c:v>90.867353000000008</c:v>
                </c:pt>
                <c:pt idx="11">
                  <c:v>102.76383699999998</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Energy</c:v>
                </c:pt>
              </c:strCache>
            </c:strRef>
          </c:tx>
          <c:invertIfNegative val="0"/>
          <c:val>
            <c:numRef>
              <c:f>'8.2'!$B$28:$M$28</c:f>
              <c:numCache>
                <c:formatCode>#,##0.0</c:formatCode>
                <c:ptCount val="12"/>
                <c:pt idx="0">
                  <c:v>6.9203999999999999</c:v>
                </c:pt>
                <c:pt idx="1">
                  <c:v>7.3736800000000002</c:v>
                </c:pt>
                <c:pt idx="2">
                  <c:v>5.3224999999999998</c:v>
                </c:pt>
                <c:pt idx="3">
                  <c:v>4.6559900000000001</c:v>
                </c:pt>
                <c:pt idx="4">
                  <c:v>3.14595</c:v>
                </c:pt>
                <c:pt idx="5">
                  <c:v>2.12609</c:v>
                </c:pt>
                <c:pt idx="6">
                  <c:v>0.29038999999999998</c:v>
                </c:pt>
                <c:pt idx="7">
                  <c:v>0.31325999999999998</c:v>
                </c:pt>
                <c:pt idx="8">
                  <c:v>1.3686430000000001</c:v>
                </c:pt>
                <c:pt idx="9">
                  <c:v>3.6569389999999999</c:v>
                </c:pt>
                <c:pt idx="10">
                  <c:v>2.2648999999999999</c:v>
                </c:pt>
                <c:pt idx="11">
                  <c:v>3.1137600000000005</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Transport</c:v>
                </c:pt>
              </c:strCache>
            </c:strRef>
          </c:tx>
          <c:invertIfNegative val="0"/>
          <c:val>
            <c:numRef>
              <c:f>'8.2'!$B$29:$M$29</c:f>
              <c:numCache>
                <c:formatCode>#,##0.0</c:formatCode>
                <c:ptCount val="12"/>
                <c:pt idx="0">
                  <c:v>9.7945779999999996</c:v>
                </c:pt>
                <c:pt idx="1">
                  <c:v>8.3657749999999993</c:v>
                </c:pt>
                <c:pt idx="2">
                  <c:v>7.5388169999999999</c:v>
                </c:pt>
                <c:pt idx="3">
                  <c:v>5.5336800000000004</c:v>
                </c:pt>
                <c:pt idx="4">
                  <c:v>1.463123</c:v>
                </c:pt>
                <c:pt idx="5">
                  <c:v>0.48529500000000003</c:v>
                </c:pt>
                <c:pt idx="6">
                  <c:v>0.14759</c:v>
                </c:pt>
                <c:pt idx="7">
                  <c:v>0.20182999999999998</c:v>
                </c:pt>
                <c:pt idx="8">
                  <c:v>0.55982799999999999</c:v>
                </c:pt>
                <c:pt idx="9">
                  <c:v>3.7611669999999999</c:v>
                </c:pt>
                <c:pt idx="10">
                  <c:v>6.5062710000000008</c:v>
                </c:pt>
                <c:pt idx="11">
                  <c:v>8.9428070000000002</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Construction</c:v>
                </c:pt>
              </c:strCache>
            </c:strRef>
          </c:tx>
          <c:invertIfNegative val="0"/>
          <c:val>
            <c:numRef>
              <c:f>'8.2'!$B$30:$M$30</c:f>
              <c:numCache>
                <c:formatCode>#,##0.0</c:formatCode>
                <c:ptCount val="12"/>
                <c:pt idx="0">
                  <c:v>0.8200559999999999</c:v>
                </c:pt>
                <c:pt idx="1">
                  <c:v>0.71356700000000006</c:v>
                </c:pt>
                <c:pt idx="2">
                  <c:v>0.699044</c:v>
                </c:pt>
                <c:pt idx="3">
                  <c:v>0.51800400000000002</c:v>
                </c:pt>
                <c:pt idx="4">
                  <c:v>0.29652099999999998</c:v>
                </c:pt>
                <c:pt idx="5">
                  <c:v>0.16239600000000001</c:v>
                </c:pt>
                <c:pt idx="6">
                  <c:v>0.11904100000000001</c:v>
                </c:pt>
                <c:pt idx="7">
                  <c:v>0.13276999999999997</c:v>
                </c:pt>
                <c:pt idx="8">
                  <c:v>0.154749</c:v>
                </c:pt>
                <c:pt idx="9">
                  <c:v>0.45142199999999999</c:v>
                </c:pt>
                <c:pt idx="10">
                  <c:v>0.62416399999999994</c:v>
                </c:pt>
                <c:pt idx="11">
                  <c:v>0.81980600000000003</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Farming and forestry</c:v>
                </c:pt>
              </c:strCache>
            </c:strRef>
          </c:tx>
          <c:spPr>
            <a:solidFill>
              <a:schemeClr val="accent5"/>
            </a:solidFill>
          </c:spPr>
          <c:invertIfNegative val="0"/>
          <c:val>
            <c:numRef>
              <c:f>'8.2'!$B$31:$M$31</c:f>
              <c:numCache>
                <c:formatCode>#,##0.0</c:formatCode>
                <c:ptCount val="12"/>
                <c:pt idx="0">
                  <c:v>3.3631879737957826</c:v>
                </c:pt>
                <c:pt idx="1">
                  <c:v>2.7729984066718814</c:v>
                </c:pt>
                <c:pt idx="2">
                  <c:v>2.9191906610576113</c:v>
                </c:pt>
                <c:pt idx="3">
                  <c:v>2.2519494612345672</c:v>
                </c:pt>
                <c:pt idx="4">
                  <c:v>2.0089080082719484</c:v>
                </c:pt>
                <c:pt idx="5">
                  <c:v>0.85096679265106856</c:v>
                </c:pt>
                <c:pt idx="6">
                  <c:v>0.79793000000000003</c:v>
                </c:pt>
                <c:pt idx="7">
                  <c:v>0.60250999999999999</c:v>
                </c:pt>
                <c:pt idx="8">
                  <c:v>0.9032356114492347</c:v>
                </c:pt>
                <c:pt idx="9">
                  <c:v>1.7507568976253118</c:v>
                </c:pt>
                <c:pt idx="10">
                  <c:v>2.093225388134603</c:v>
                </c:pt>
                <c:pt idx="11">
                  <c:v>2.9315208743552112</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Households</c:v>
                </c:pt>
              </c:strCache>
            </c:strRef>
          </c:tx>
          <c:spPr>
            <a:solidFill>
              <a:schemeClr val="accent6"/>
            </a:solidFill>
          </c:spPr>
          <c:invertIfNegative val="0"/>
          <c:val>
            <c:numRef>
              <c:f>'8.2'!$B$32:$M$32</c:f>
              <c:numCache>
                <c:formatCode>#,##0.0</c:formatCode>
                <c:ptCount val="12"/>
                <c:pt idx="0">
                  <c:v>345.34616000000005</c:v>
                </c:pt>
                <c:pt idx="1">
                  <c:v>289.65847399999996</c:v>
                </c:pt>
                <c:pt idx="2">
                  <c:v>276.8302230000001</c:v>
                </c:pt>
                <c:pt idx="3">
                  <c:v>205.73991699999993</c:v>
                </c:pt>
                <c:pt idx="4">
                  <c:v>142.88210899999996</c:v>
                </c:pt>
                <c:pt idx="5">
                  <c:v>58.117516000000002</c:v>
                </c:pt>
                <c:pt idx="6">
                  <c:v>52.047704000000003</c:v>
                </c:pt>
                <c:pt idx="7">
                  <c:v>54.477021999999991</c:v>
                </c:pt>
                <c:pt idx="8">
                  <c:v>81.453122999999991</c:v>
                </c:pt>
                <c:pt idx="9">
                  <c:v>181.55540999999999</c:v>
                </c:pt>
                <c:pt idx="10">
                  <c:v>256.82438799999994</c:v>
                </c:pt>
                <c:pt idx="11">
                  <c:v>319.60685799999987</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Retail, services, schools, health care</c:v>
                </c:pt>
              </c:strCache>
            </c:strRef>
          </c:tx>
          <c:spPr>
            <a:solidFill>
              <a:srgbClr val="F0948F"/>
            </a:solidFill>
          </c:spPr>
          <c:invertIfNegative val="0"/>
          <c:val>
            <c:numRef>
              <c:f>'8.2'!$B$33:$M$33</c:f>
              <c:numCache>
                <c:formatCode>#,##0.0</c:formatCode>
                <c:ptCount val="12"/>
                <c:pt idx="0">
                  <c:v>198.99506200000005</c:v>
                </c:pt>
                <c:pt idx="1">
                  <c:v>172.10465700000003</c:v>
                </c:pt>
                <c:pt idx="2">
                  <c:v>164.87765899999999</c:v>
                </c:pt>
                <c:pt idx="3">
                  <c:v>132.70920900000002</c:v>
                </c:pt>
                <c:pt idx="4">
                  <c:v>96.813266999999996</c:v>
                </c:pt>
                <c:pt idx="5">
                  <c:v>61.210030999999994</c:v>
                </c:pt>
                <c:pt idx="6">
                  <c:v>55.477941000000001</c:v>
                </c:pt>
                <c:pt idx="7">
                  <c:v>59.413431999999993</c:v>
                </c:pt>
                <c:pt idx="8">
                  <c:v>49.452785999999996</c:v>
                </c:pt>
                <c:pt idx="9">
                  <c:v>105.11144100000001</c:v>
                </c:pt>
                <c:pt idx="10">
                  <c:v>164.39351399999998</c:v>
                </c:pt>
                <c:pt idx="11">
                  <c:v>193.94908100000001</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Other</c:v>
                </c:pt>
              </c:strCache>
            </c:strRef>
          </c:tx>
          <c:spPr>
            <a:solidFill>
              <a:srgbClr val="F7C9C7"/>
            </a:solidFill>
          </c:spPr>
          <c:invertIfNegative val="0"/>
          <c:val>
            <c:numRef>
              <c:f>'8.2'!$B$34:$M$34</c:f>
              <c:numCache>
                <c:formatCode>#,##0.0</c:formatCode>
                <c:ptCount val="12"/>
                <c:pt idx="0">
                  <c:v>19.155625000000001</c:v>
                </c:pt>
                <c:pt idx="1">
                  <c:v>16.195830000000001</c:v>
                </c:pt>
                <c:pt idx="2">
                  <c:v>15.515732</c:v>
                </c:pt>
                <c:pt idx="3">
                  <c:v>11.970267</c:v>
                </c:pt>
                <c:pt idx="4">
                  <c:v>7.5667760000000008</c:v>
                </c:pt>
                <c:pt idx="5">
                  <c:v>3.6362090000000005</c:v>
                </c:pt>
                <c:pt idx="6">
                  <c:v>2.9914620000000003</c:v>
                </c:pt>
                <c:pt idx="7">
                  <c:v>3.2434560000000001</c:v>
                </c:pt>
                <c:pt idx="8">
                  <c:v>4.1565339999999997</c:v>
                </c:pt>
                <c:pt idx="9">
                  <c:v>10.645646000000001</c:v>
                </c:pt>
                <c:pt idx="10">
                  <c:v>15.38048</c:v>
                </c:pt>
                <c:pt idx="11">
                  <c:v>19.281501999999996</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en-US" sz="1000">
                <a:solidFill>
                  <a:schemeClr val="tx2"/>
                </a:solidFill>
              </a:rPr>
              <a:t>Share in CR</a:t>
            </a:r>
            <a:endParaRPr lang="cs-CZ" sz="1000">
              <a:solidFill>
                <a:schemeClr val="tx2"/>
              </a:solidFill>
            </a:endParaRP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'8.2'!$M$39</c:f>
              <c:strCache>
                <c:ptCount val="1"/>
                <c:pt idx="0">
                  <c:v>Installed capacity</c:v>
                </c:pt>
              </c:strCache>
            </c:strRef>
          </c:tx>
          <c:invertIfNegative val="0"/>
          <c:val>
            <c:numRef>
              <c:f>'8.2'!$N$39</c:f>
              <c:numCache>
                <c:formatCode>0.0%</c:formatCode>
                <c:ptCount val="1"/>
                <c:pt idx="0">
                  <c:v>5.6393839251729853E-2</c:v>
                </c:pt>
              </c:numCache>
            </c:numRef>
          </c:val>
          <c:extLst>
            <c:ext xmlns:c16="http://schemas.microsoft.com/office/drawing/2014/chart" uri="{C3380CC4-5D6E-409C-BE32-E72D297353CC}">
              <c16:uniqueId val="{00000000-FC7F-469A-B30A-EE5A1B230C15}"/>
            </c:ext>
          </c:extLst>
        </c:ser>
        <c:ser>
          <c:idx val="1"/>
          <c:order val="1"/>
          <c:tx>
            <c:strRef>
              <c:f>'8.2'!$M$40</c:f>
              <c:strCache>
                <c:ptCount val="1"/>
                <c:pt idx="0">
                  <c:v>Gross heat production</c:v>
                </c:pt>
              </c:strCache>
            </c:strRef>
          </c:tx>
          <c:invertIfNegative val="0"/>
          <c:val>
            <c:numRef>
              <c:f>'8.2'!$N$40</c:f>
              <c:numCache>
                <c:formatCode>0.0%</c:formatCode>
                <c:ptCount val="1"/>
                <c:pt idx="0">
                  <c:v>4.7485411785053208E-2</c:v>
                </c:pt>
              </c:numCache>
            </c:numRef>
          </c:val>
          <c:extLst>
            <c:ext xmlns:c16="http://schemas.microsoft.com/office/drawing/2014/chart" uri="{C3380CC4-5D6E-409C-BE32-E72D297353CC}">
              <c16:uniqueId val="{00000001-FC7F-469A-B30A-EE5A1B230C15}"/>
            </c:ext>
          </c:extLst>
        </c:ser>
        <c:ser>
          <c:idx val="2"/>
          <c:order val="2"/>
          <c:tx>
            <c:strRef>
              <c:f>'8.2'!$M$41</c:f>
              <c:strCache>
                <c:ptCount val="1"/>
                <c:pt idx="0">
                  <c:v>Heat supply</c:v>
                </c:pt>
              </c:strCache>
            </c:strRef>
          </c:tx>
          <c:invertIfNegative val="0"/>
          <c:val>
            <c:numRef>
              <c:f>'8.2'!$N$41</c:f>
              <c:numCache>
                <c:formatCode>0.0%</c:formatCode>
                <c:ptCount val="1"/>
                <c:pt idx="0">
                  <c:v>5.5320751391496399E-2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5162396231415507E-3"/>
          <c:y val="0.74908048119321557"/>
          <c:w val="0.6451678811923973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defRPr>
            </a:pPr>
            <a:r>
              <a:rPr lang="en-US" sz="1000">
                <a:solidFill>
                  <a:srgbClr val="233060"/>
                </a:solidFill>
                <a:latin typeface="Arial" panose="020B0604020202020204" pitchFamily="34" charset="0"/>
                <a:cs typeface="Arial" panose="020B0604020202020204" pitchFamily="34" charset="0"/>
              </a:rPr>
              <a:t>Heat</a:t>
            </a:r>
            <a:r>
              <a:rPr lang="en-US" sz="1000" baseline="0">
                <a:solidFill>
                  <a:srgbClr val="233060"/>
                </a:solidFill>
                <a:latin typeface="Arial" panose="020B0604020202020204" pitchFamily="34" charset="0"/>
                <a:cs typeface="Arial" panose="020B0604020202020204" pitchFamily="34" charset="0"/>
              </a:rPr>
              <a:t> supply by fuel </a:t>
            </a:r>
            <a:r>
              <a:rPr lang="en-US" sz="1000">
                <a:solidFill>
                  <a:srgbClr val="233060"/>
                </a:solidFill>
                <a:latin typeface="Arial" panose="020B0604020202020204" pitchFamily="34" charset="0"/>
                <a:cs typeface="Arial" panose="020B0604020202020204" pitchFamily="34" charset="0"/>
              </a:rPr>
              <a:t>[</a:t>
            </a:r>
            <a:r>
              <a:rPr lang="cs-CZ" sz="1000">
                <a:solidFill>
                  <a:srgbClr val="233060"/>
                </a:solidFill>
                <a:latin typeface="Arial" panose="020B0604020202020204" pitchFamily="34" charset="0"/>
                <a:cs typeface="Arial" panose="020B0604020202020204" pitchFamily="34" charset="0"/>
              </a:rPr>
              <a:t>TJ</a:t>
            </a:r>
            <a:r>
              <a:rPr lang="en-US" sz="1000">
                <a:solidFill>
                  <a:srgbClr val="233060"/>
                </a:solidFill>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1.1007654639433821E-3"/>
          <c:y val="0"/>
        </c:manualLayout>
      </c:layout>
      <c:overlay val="0"/>
    </c:title>
    <c:autoTitleDeleted val="0"/>
    <c:plotArea>
      <c:layout>
        <c:manualLayout>
          <c:layoutTarget val="inner"/>
          <c:xMode val="edge"/>
          <c:yMode val="edge"/>
          <c:x val="8.6812774006998078E-2"/>
          <c:y val="0.23796791284800689"/>
          <c:w val="0.86009967640282103"/>
          <c:h val="0.58677991730458878"/>
        </c:manualLayout>
      </c:layout>
      <c:barChart>
        <c:barDir val="col"/>
        <c:grouping val="stacked"/>
        <c:varyColors val="0"/>
        <c:ser>
          <c:idx val="0"/>
          <c:order val="0"/>
          <c:tx>
            <c:strRef>
              <c:f>'8.2'!$A$10</c:f>
              <c:strCache>
                <c:ptCount val="1"/>
                <c:pt idx="0">
                  <c:v>Biomass</c:v>
                </c:pt>
              </c:strCache>
            </c:strRef>
          </c:tx>
          <c:spPr>
            <a:solidFill>
              <a:srgbClr val="23315F"/>
            </a:solidFill>
          </c:spPr>
          <c:invertIfNegative val="0"/>
          <c:val>
            <c:numRef>
              <c:f>'8.2'!$B$10:$M$10</c:f>
              <c:numCache>
                <c:formatCode>#,##0.0</c:formatCode>
                <c:ptCount val="12"/>
                <c:pt idx="0">
                  <c:v>183.93969099999998</c:v>
                </c:pt>
                <c:pt idx="1">
                  <c:v>141.02656699999997</c:v>
                </c:pt>
                <c:pt idx="2">
                  <c:v>161.27152799999999</c:v>
                </c:pt>
                <c:pt idx="3">
                  <c:v>149.48208</c:v>
                </c:pt>
                <c:pt idx="4">
                  <c:v>118.002391</c:v>
                </c:pt>
                <c:pt idx="5">
                  <c:v>62.051459000000001</c:v>
                </c:pt>
                <c:pt idx="6">
                  <c:v>66.569301999999993</c:v>
                </c:pt>
                <c:pt idx="7">
                  <c:v>68.634874999999994</c:v>
                </c:pt>
                <c:pt idx="8">
                  <c:v>58.901450999999994</c:v>
                </c:pt>
                <c:pt idx="9">
                  <c:v>98.170206999999991</c:v>
                </c:pt>
                <c:pt idx="10">
                  <c:v>152.376554</c:v>
                </c:pt>
                <c:pt idx="11">
                  <c:v>163.588245</c:v>
                </c:pt>
              </c:numCache>
            </c:numRef>
          </c:val>
          <c:extLst>
            <c:ext xmlns:c16="http://schemas.microsoft.com/office/drawing/2014/chart" uri="{C3380CC4-5D6E-409C-BE32-E72D297353CC}">
              <c16:uniqueId val="{00000000-9392-40E8-8779-969C3FF20C1C}"/>
            </c:ext>
          </c:extLst>
        </c:ser>
        <c:ser>
          <c:idx val="1"/>
          <c:order val="1"/>
          <c:tx>
            <c:strRef>
              <c:f>'8.2'!$A$11</c:f>
              <c:strCache>
                <c:ptCount val="1"/>
                <c:pt idx="0">
                  <c:v>Biogas</c:v>
                </c:pt>
              </c:strCache>
            </c:strRef>
          </c:tx>
          <c:spPr>
            <a:solidFill>
              <a:srgbClr val="5A6588"/>
            </a:solidFill>
          </c:spPr>
          <c:invertIfNegative val="0"/>
          <c:val>
            <c:numRef>
              <c:f>'8.2'!$B$11:$M$11</c:f>
              <c:numCache>
                <c:formatCode>#,##0.0</c:formatCode>
                <c:ptCount val="12"/>
                <c:pt idx="0">
                  <c:v>11.000581</c:v>
                </c:pt>
                <c:pt idx="1">
                  <c:v>9.5243219999999997</c:v>
                </c:pt>
                <c:pt idx="2">
                  <c:v>10.559211000000001</c:v>
                </c:pt>
                <c:pt idx="3">
                  <c:v>9.2328419999999998</c:v>
                </c:pt>
                <c:pt idx="4">
                  <c:v>8.0418219999999998</c:v>
                </c:pt>
                <c:pt idx="5">
                  <c:v>4.9180399999999995</c:v>
                </c:pt>
                <c:pt idx="6">
                  <c:v>6.046646</c:v>
                </c:pt>
                <c:pt idx="7">
                  <c:v>6.0542579999999999</c:v>
                </c:pt>
                <c:pt idx="8">
                  <c:v>6.7380589999999998</c:v>
                </c:pt>
                <c:pt idx="9">
                  <c:v>8.7629559999999991</c:v>
                </c:pt>
                <c:pt idx="10">
                  <c:v>8.6473509999999987</c:v>
                </c:pt>
                <c:pt idx="11">
                  <c:v>9.7473829999999992</c:v>
                </c:pt>
              </c:numCache>
            </c:numRef>
          </c:val>
          <c:extLst>
            <c:ext xmlns:c16="http://schemas.microsoft.com/office/drawing/2014/chart" uri="{C3380CC4-5D6E-409C-BE32-E72D297353CC}">
              <c16:uniqueId val="{00000001-9392-40E8-8779-969C3FF20C1C}"/>
            </c:ext>
          </c:extLst>
        </c:ser>
        <c:ser>
          <c:idx val="2"/>
          <c:order val="2"/>
          <c:tx>
            <c:strRef>
              <c:f>'8.2'!$A$12</c:f>
              <c:strCache>
                <c:ptCount val="1"/>
                <c:pt idx="0">
                  <c:v>Hard coal</c:v>
                </c:pt>
              </c:strCache>
            </c:strRef>
          </c:tx>
          <c:spPr>
            <a:solidFill>
              <a:srgbClr val="9198B0"/>
            </a:solidFill>
          </c:spPr>
          <c:invertIfNegative val="0"/>
          <c:val>
            <c:numRef>
              <c:f>'8.2'!$B$12:$M$12</c:f>
              <c:numCache>
                <c:formatCode>#,##0.0</c:formatCode>
                <c:ptCount val="12"/>
                <c:pt idx="0">
                  <c:v>0</c:v>
                </c:pt>
                <c:pt idx="1">
                  <c:v>13</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392-40E8-8779-969C3FF20C1C}"/>
            </c:ext>
          </c:extLst>
        </c:ser>
        <c:ser>
          <c:idx val="3"/>
          <c:order val="3"/>
          <c:tx>
            <c:strRef>
              <c:f>'8.2'!$A$13</c:f>
              <c:strCache>
                <c:ptCount val="1"/>
                <c:pt idx="0">
                  <c:v>Electrical energy</c:v>
                </c:pt>
              </c:strCache>
            </c:strRef>
          </c:tx>
          <c:spPr>
            <a:solidFill>
              <a:srgbClr val="C8CBD7"/>
            </a:solidFill>
          </c:spPr>
          <c:invertIfNegative val="0"/>
          <c:val>
            <c:numRef>
              <c:f>'8.2'!$B$13:$M$13</c:f>
              <c:numCache>
                <c:formatCode>#,##0.0</c:formatCode>
                <c:ptCount val="12"/>
                <c:pt idx="0">
                  <c:v>0</c:v>
                </c:pt>
                <c:pt idx="1">
                  <c:v>0</c:v>
                </c:pt>
                <c:pt idx="2">
                  <c:v>0</c:v>
                </c:pt>
                <c:pt idx="3">
                  <c:v>0</c:v>
                </c:pt>
                <c:pt idx="4">
                  <c:v>0</c:v>
                </c:pt>
                <c:pt idx="5">
                  <c:v>0</c:v>
                </c:pt>
                <c:pt idx="6">
                  <c:v>1.1599999999999999E-2</c:v>
                </c:pt>
                <c:pt idx="7">
                  <c:v>3.2000000000000001E-2</c:v>
                </c:pt>
                <c:pt idx="8">
                  <c:v>1.6775999999999999E-2</c:v>
                </c:pt>
                <c:pt idx="9">
                  <c:v>0</c:v>
                </c:pt>
                <c:pt idx="10">
                  <c:v>0</c:v>
                </c:pt>
                <c:pt idx="11">
                  <c:v>0</c:v>
                </c:pt>
              </c:numCache>
            </c:numRef>
          </c:val>
          <c:extLst>
            <c:ext xmlns:c16="http://schemas.microsoft.com/office/drawing/2014/chart" uri="{C3380CC4-5D6E-409C-BE32-E72D297353CC}">
              <c16:uniqueId val="{00000003-9392-40E8-8779-969C3FF20C1C}"/>
            </c:ext>
          </c:extLst>
        </c:ser>
        <c:ser>
          <c:idx val="4"/>
          <c:order val="4"/>
          <c:tx>
            <c:strRef>
              <c:f>'8.2'!$A$14</c:f>
              <c:strCache>
                <c:ptCount val="1"/>
                <c:pt idx="0">
                  <c:v>Ambient energy (heat pump)</c:v>
                </c:pt>
              </c:strCache>
            </c:strRef>
          </c:tx>
          <c:spPr>
            <a:solidFill>
              <a:srgbClr val="E02C1F"/>
            </a:solidFill>
          </c:spPr>
          <c:invertIfNegative val="0"/>
          <c:val>
            <c:numRef>
              <c:f>'8.2'!$B$14:$M$14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392-40E8-8779-969C3FF20C1C}"/>
            </c:ext>
          </c:extLst>
        </c:ser>
        <c:ser>
          <c:idx val="5"/>
          <c:order val="5"/>
          <c:tx>
            <c:strRef>
              <c:f>'8.2'!$A$15</c:f>
              <c:strCache>
                <c:ptCount val="1"/>
                <c:pt idx="0">
                  <c:v>Solar energy (solar panel)</c:v>
                </c:pt>
              </c:strCache>
            </c:strRef>
          </c:tx>
          <c:spPr>
            <a:solidFill>
              <a:srgbClr val="E86158"/>
            </a:solidFill>
          </c:spPr>
          <c:invertIfNegative val="0"/>
          <c:val>
            <c:numRef>
              <c:f>'8.2'!$B$15:$M$15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392-40E8-8779-969C3FF20C1C}"/>
            </c:ext>
          </c:extLst>
        </c:ser>
        <c:ser>
          <c:idx val="6"/>
          <c:order val="6"/>
          <c:tx>
            <c:strRef>
              <c:f>'8.2'!$A$16</c:f>
              <c:strCache>
                <c:ptCount val="1"/>
                <c:pt idx="0">
                  <c:v>Brown coal</c:v>
                </c:pt>
              </c:strCache>
            </c:strRef>
          </c:tx>
          <c:spPr>
            <a:solidFill>
              <a:srgbClr val="F0948F"/>
            </a:solidFill>
          </c:spPr>
          <c:invertIfNegative val="0"/>
          <c:val>
            <c:numRef>
              <c:f>'8.2'!$B$16:$M$16</c:f>
              <c:numCache>
                <c:formatCode>#,##0.0</c:formatCode>
                <c:ptCount val="12"/>
                <c:pt idx="0">
                  <c:v>396.02175599999998</c:v>
                </c:pt>
                <c:pt idx="1">
                  <c:v>348.836299</c:v>
                </c:pt>
                <c:pt idx="2">
                  <c:v>344.04521500000004</c:v>
                </c:pt>
                <c:pt idx="3">
                  <c:v>238.87978899999999</c:v>
                </c:pt>
                <c:pt idx="4">
                  <c:v>155.97029999999998</c:v>
                </c:pt>
                <c:pt idx="5">
                  <c:v>76.367012999999986</c:v>
                </c:pt>
                <c:pt idx="6">
                  <c:v>61.536084000000002</c:v>
                </c:pt>
                <c:pt idx="7">
                  <c:v>64.536017000000001</c:v>
                </c:pt>
                <c:pt idx="8">
                  <c:v>92.029237999999992</c:v>
                </c:pt>
                <c:pt idx="9">
                  <c:v>195.11531699999998</c:v>
                </c:pt>
                <c:pt idx="10">
                  <c:v>275.69795099999999</c:v>
                </c:pt>
                <c:pt idx="11">
                  <c:v>364.02313799999996</c:v>
                </c:pt>
              </c:numCache>
            </c:numRef>
          </c:val>
          <c:extLst>
            <c:ext xmlns:c16="http://schemas.microsoft.com/office/drawing/2014/chart" uri="{C3380CC4-5D6E-409C-BE32-E72D297353CC}">
              <c16:uniqueId val="{00000006-9392-40E8-8779-969C3FF20C1C}"/>
            </c:ext>
          </c:extLst>
        </c:ser>
        <c:ser>
          <c:idx val="7"/>
          <c:order val="7"/>
          <c:tx>
            <c:strRef>
              <c:f>'8.2'!$A$17</c:f>
              <c:strCache>
                <c:ptCount val="1"/>
                <c:pt idx="0">
                  <c:v>Nuclear fuel</c:v>
                </c:pt>
              </c:strCache>
            </c:strRef>
          </c:tx>
          <c:spPr>
            <a:solidFill>
              <a:srgbClr val="F7C9C7"/>
            </a:solidFill>
          </c:spPr>
          <c:invertIfNegative val="0"/>
          <c:val>
            <c:numRef>
              <c:f>'8.2'!$B$17:$M$17</c:f>
              <c:numCache>
                <c:formatCode>#,##0.0</c:formatCode>
                <c:ptCount val="12"/>
                <c:pt idx="0">
                  <c:v>33.408010000000004</c:v>
                </c:pt>
                <c:pt idx="1">
                  <c:v>25.153560000000002</c:v>
                </c:pt>
                <c:pt idx="2">
                  <c:v>19.949840000000002</c:v>
                </c:pt>
                <c:pt idx="3">
                  <c:v>0</c:v>
                </c:pt>
                <c:pt idx="4">
                  <c:v>1.0183899999999999</c:v>
                </c:pt>
                <c:pt idx="5">
                  <c:v>6.2501600000000002</c:v>
                </c:pt>
                <c:pt idx="6">
                  <c:v>5.58786</c:v>
                </c:pt>
                <c:pt idx="7">
                  <c:v>5.6648399999999999</c:v>
                </c:pt>
                <c:pt idx="8">
                  <c:v>5.4946099999999998</c:v>
                </c:pt>
                <c:pt idx="9">
                  <c:v>14.807790000000001</c:v>
                </c:pt>
                <c:pt idx="10">
                  <c:v>24.238060000000001</c:v>
                </c:pt>
                <c:pt idx="11">
                  <c:v>27.169580000000003</c:v>
                </c:pt>
              </c:numCache>
            </c:numRef>
          </c:val>
          <c:extLst>
            <c:ext xmlns:c16="http://schemas.microsoft.com/office/drawing/2014/chart" uri="{C3380CC4-5D6E-409C-BE32-E72D297353CC}">
              <c16:uniqueId val="{00000007-9392-40E8-8779-969C3FF20C1C}"/>
            </c:ext>
          </c:extLst>
        </c:ser>
        <c:ser>
          <c:idx val="8"/>
          <c:order val="8"/>
          <c:tx>
            <c:strRef>
              <c:f>'8.2'!$A$18</c:f>
              <c:strCache>
                <c:ptCount val="1"/>
                <c:pt idx="0">
                  <c:v>Coke</c:v>
                </c:pt>
              </c:strCache>
            </c:strRef>
          </c:tx>
          <c:spPr>
            <a:solidFill>
              <a:srgbClr val="262626"/>
            </a:solidFill>
          </c:spPr>
          <c:invertIfNegative val="0"/>
          <c:val>
            <c:numRef>
              <c:f>'8.2'!$B$18:$M$18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392-40E8-8779-969C3FF20C1C}"/>
            </c:ext>
          </c:extLst>
        </c:ser>
        <c:ser>
          <c:idx val="9"/>
          <c:order val="9"/>
          <c:tx>
            <c:strRef>
              <c:f>'8.2'!$A$19</c:f>
              <c:strCache>
                <c:ptCount val="1"/>
                <c:pt idx="0">
                  <c:v>Waste heat</c:v>
                </c:pt>
              </c:strCache>
            </c:strRef>
          </c:tx>
          <c:spPr>
            <a:solidFill>
              <a:srgbClr val="646363"/>
            </a:solidFill>
          </c:spPr>
          <c:invertIfNegative val="0"/>
          <c:val>
            <c:numRef>
              <c:f>'8.2'!$B$19:$M$19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392-40E8-8779-969C3FF20C1C}"/>
            </c:ext>
          </c:extLst>
        </c:ser>
        <c:ser>
          <c:idx val="10"/>
          <c:order val="10"/>
          <c:tx>
            <c:strRef>
              <c:f>'8.2'!$A$20</c:f>
              <c:strCache>
                <c:ptCount val="1"/>
                <c:pt idx="0">
                  <c:v>Other liquid fuels</c:v>
                </c:pt>
              </c:strCache>
            </c:strRef>
          </c:tx>
          <c:spPr>
            <a:solidFill>
              <a:srgbClr val="9D9D9C"/>
            </a:solidFill>
          </c:spPr>
          <c:invertIfNegative val="0"/>
          <c:val>
            <c:numRef>
              <c:f>'8.2'!$B$20:$M$20</c:f>
              <c:numCache>
                <c:formatCode>#,##0.0</c:formatCode>
                <c:ptCount val="12"/>
                <c:pt idx="0">
                  <c:v>4.72</c:v>
                </c:pt>
                <c:pt idx="1">
                  <c:v>6.181</c:v>
                </c:pt>
                <c:pt idx="2">
                  <c:v>5.1999999999999998E-2</c:v>
                </c:pt>
                <c:pt idx="3">
                  <c:v>0.04</c:v>
                </c:pt>
                <c:pt idx="4">
                  <c:v>4.33</c:v>
                </c:pt>
                <c:pt idx="5">
                  <c:v>4.33</c:v>
                </c:pt>
                <c:pt idx="6">
                  <c:v>4.3509739999999999</c:v>
                </c:pt>
                <c:pt idx="7">
                  <c:v>5.0912129999999998</c:v>
                </c:pt>
                <c:pt idx="8">
                  <c:v>2.4011670000000001</c:v>
                </c:pt>
                <c:pt idx="9">
                  <c:v>4.7154290000000003</c:v>
                </c:pt>
                <c:pt idx="10">
                  <c:v>5.6596080000000004</c:v>
                </c:pt>
                <c:pt idx="11">
                  <c:v>1.2727200000000001</c:v>
                </c:pt>
              </c:numCache>
            </c:numRef>
          </c:val>
          <c:extLst>
            <c:ext xmlns:c16="http://schemas.microsoft.com/office/drawing/2014/chart" uri="{C3380CC4-5D6E-409C-BE32-E72D297353CC}">
              <c16:uniqueId val="{0000000A-9392-40E8-8779-969C3FF20C1C}"/>
            </c:ext>
          </c:extLst>
        </c:ser>
        <c:ser>
          <c:idx val="11"/>
          <c:order val="11"/>
          <c:tx>
            <c:strRef>
              <c:f>'8.2'!$A$21</c:f>
              <c:strCache>
                <c:ptCount val="1"/>
                <c:pt idx="0">
                  <c:v>Other solid fuels</c:v>
                </c:pt>
              </c:strCache>
            </c:strRef>
          </c:tx>
          <c:spPr>
            <a:solidFill>
              <a:srgbClr val="D0D0D0"/>
            </a:solidFill>
          </c:spPr>
          <c:invertIfNegative val="0"/>
          <c:val>
            <c:numRef>
              <c:f>'8.2'!$B$21:$M$21</c:f>
              <c:numCache>
                <c:formatCode>#,##0.0</c:formatCode>
                <c:ptCount val="12"/>
                <c:pt idx="0">
                  <c:v>1</c:v>
                </c:pt>
                <c:pt idx="1">
                  <c:v>0.98</c:v>
                </c:pt>
                <c:pt idx="2">
                  <c:v>0.72</c:v>
                </c:pt>
                <c:pt idx="3">
                  <c:v>0.71413300000000002</c:v>
                </c:pt>
                <c:pt idx="4">
                  <c:v>0.62113499999999999</c:v>
                </c:pt>
                <c:pt idx="5">
                  <c:v>0.55797600000000003</c:v>
                </c:pt>
                <c:pt idx="6">
                  <c:v>0.70553200000000005</c:v>
                </c:pt>
                <c:pt idx="7">
                  <c:v>0.90231600000000001</c:v>
                </c:pt>
                <c:pt idx="8">
                  <c:v>0.80930499999999994</c:v>
                </c:pt>
                <c:pt idx="9">
                  <c:v>0.50344</c:v>
                </c:pt>
                <c:pt idx="10">
                  <c:v>0.650339</c:v>
                </c:pt>
                <c:pt idx="11">
                  <c:v>0.62123400000000006</c:v>
                </c:pt>
              </c:numCache>
            </c:numRef>
          </c:val>
          <c:extLst>
            <c:ext xmlns:c16="http://schemas.microsoft.com/office/drawing/2014/chart" uri="{C3380CC4-5D6E-409C-BE32-E72D297353CC}">
              <c16:uniqueId val="{0000000B-9392-40E8-8779-969C3FF20C1C}"/>
            </c:ext>
          </c:extLst>
        </c:ser>
        <c:ser>
          <c:idx val="12"/>
          <c:order val="12"/>
          <c:tx>
            <c:strRef>
              <c:f>'8.2'!$A$22</c:f>
              <c:strCache>
                <c:ptCount val="1"/>
                <c:pt idx="0">
                  <c:v>Other gases</c:v>
                </c:pt>
              </c:strCache>
            </c:strRef>
          </c:tx>
          <c:spPr>
            <a:pattFill prst="ltUpDiag">
              <a:fgClr>
                <a:srgbClr val="23315F"/>
              </a:fgClr>
              <a:bgClr>
                <a:sysClr val="window" lastClr="FFFFFF"/>
              </a:bgClr>
            </a:pattFill>
          </c:spPr>
          <c:invertIfNegative val="0"/>
          <c:val>
            <c:numRef>
              <c:f>'8.2'!$B$22:$M$22</c:f>
              <c:numCache>
                <c:formatCode>#,##0.0</c:formatCode>
                <c:ptCount val="12"/>
                <c:pt idx="0">
                  <c:v>0.13305</c:v>
                </c:pt>
                <c:pt idx="1">
                  <c:v>0.109031</c:v>
                </c:pt>
                <c:pt idx="2">
                  <c:v>9.6007999999999996E-2</c:v>
                </c:pt>
                <c:pt idx="3">
                  <c:v>7.7595999999999998E-2</c:v>
                </c:pt>
                <c:pt idx="4">
                  <c:v>5.8256999999999996E-2</c:v>
                </c:pt>
                <c:pt idx="5">
                  <c:v>2.7417E-2</c:v>
                </c:pt>
                <c:pt idx="6">
                  <c:v>2.2189E-2</c:v>
                </c:pt>
                <c:pt idx="7">
                  <c:v>2.4716000000000002E-2</c:v>
                </c:pt>
                <c:pt idx="8">
                  <c:v>4.1189000000000003E-2</c:v>
                </c:pt>
                <c:pt idx="9">
                  <c:v>8.1495999999999999E-2</c:v>
                </c:pt>
                <c:pt idx="10">
                  <c:v>0.10290000000000001</c:v>
                </c:pt>
                <c:pt idx="11">
                  <c:v>8.1450000000000009E-2</c:v>
                </c:pt>
              </c:numCache>
            </c:numRef>
          </c:val>
          <c:extLst>
            <c:ext xmlns:c16="http://schemas.microsoft.com/office/drawing/2014/chart" uri="{C3380CC4-5D6E-409C-BE32-E72D297353CC}">
              <c16:uniqueId val="{0000000C-9392-40E8-8779-969C3FF20C1C}"/>
            </c:ext>
          </c:extLst>
        </c:ser>
        <c:ser>
          <c:idx val="13"/>
          <c:order val="13"/>
          <c:tx>
            <c:strRef>
              <c:f>'8.2'!$A$23</c:f>
              <c:strCache>
                <c:ptCount val="1"/>
                <c:pt idx="0">
                  <c:v>Other</c:v>
                </c:pt>
              </c:strCache>
            </c:strRef>
          </c:tx>
          <c:spPr>
            <a:pattFill prst="ltUpDiag">
              <a:fgClr>
                <a:srgbClr val="E02C1F"/>
              </a:fgClr>
              <a:bgClr>
                <a:sysClr val="window" lastClr="FFFFFF"/>
              </a:bgClr>
            </a:pattFill>
          </c:spPr>
          <c:invertIfNegative val="0"/>
          <c:val>
            <c:numRef>
              <c:f>'8.2'!$B$23:$M$23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392-40E8-8779-969C3FF20C1C}"/>
            </c:ext>
          </c:extLst>
        </c:ser>
        <c:ser>
          <c:idx val="14"/>
          <c:order val="14"/>
          <c:tx>
            <c:strRef>
              <c:f>'8.2'!$A$24</c:f>
              <c:strCache>
                <c:ptCount val="1"/>
                <c:pt idx="0">
                  <c:v>Fuel oils</c:v>
                </c:pt>
              </c:strCache>
            </c:strRef>
          </c:tx>
          <c:spPr>
            <a:pattFill prst="ltUpDiag">
              <a:fgClr>
                <a:srgbClr val="5A6588"/>
              </a:fgClr>
              <a:bgClr>
                <a:sysClr val="window" lastClr="FFFFFF"/>
              </a:bgClr>
            </a:pattFill>
          </c:spPr>
          <c:invertIfNegative val="0"/>
          <c:val>
            <c:numRef>
              <c:f>'8.2'!$B$24:$M$24</c:f>
              <c:numCache>
                <c:formatCode>#,##0.0</c:formatCode>
                <c:ptCount val="12"/>
                <c:pt idx="0">
                  <c:v>0.13844199999999998</c:v>
                </c:pt>
                <c:pt idx="1">
                  <c:v>0.75533299999999992</c:v>
                </c:pt>
                <c:pt idx="2">
                  <c:v>0.346497</c:v>
                </c:pt>
                <c:pt idx="3">
                  <c:v>0.15626499999999999</c:v>
                </c:pt>
                <c:pt idx="4">
                  <c:v>5.5581999999999999E-2</c:v>
                </c:pt>
                <c:pt idx="5">
                  <c:v>3.0709809999999997</c:v>
                </c:pt>
                <c:pt idx="6">
                  <c:v>5.3057E-2</c:v>
                </c:pt>
                <c:pt idx="7">
                  <c:v>0.30236600000000002</c:v>
                </c:pt>
                <c:pt idx="8">
                  <c:v>0.75751800000000002</c:v>
                </c:pt>
                <c:pt idx="9">
                  <c:v>0.16795099999999999</c:v>
                </c:pt>
                <c:pt idx="10">
                  <c:v>2.0380020000000001</c:v>
                </c:pt>
                <c:pt idx="11">
                  <c:v>8.1930489999999985</c:v>
                </c:pt>
              </c:numCache>
            </c:numRef>
          </c:val>
          <c:extLst>
            <c:ext xmlns:c16="http://schemas.microsoft.com/office/drawing/2014/chart" uri="{C3380CC4-5D6E-409C-BE32-E72D297353CC}">
              <c16:uniqueId val="{0000000E-9392-40E8-8779-969C3FF20C1C}"/>
            </c:ext>
          </c:extLst>
        </c:ser>
        <c:ser>
          <c:idx val="15"/>
          <c:order val="15"/>
          <c:tx>
            <c:strRef>
              <c:f>'8.2'!$A$25</c:f>
              <c:strCache>
                <c:ptCount val="1"/>
                <c:pt idx="0">
                  <c:v>Natural gas</c:v>
                </c:pt>
              </c:strCache>
            </c:strRef>
          </c:tx>
          <c:spPr>
            <a:pattFill prst="ltUpDiag">
              <a:fgClr>
                <a:srgbClr val="E86158"/>
              </a:fgClr>
              <a:bgClr>
                <a:sysClr val="window" lastClr="FFFFFF"/>
              </a:bgClr>
            </a:pattFill>
          </c:spPr>
          <c:invertIfNegative val="0"/>
          <c:val>
            <c:numRef>
              <c:f>'8.2'!$B$25:$M$25</c:f>
              <c:numCache>
                <c:formatCode>#,##0.0</c:formatCode>
                <c:ptCount val="12"/>
                <c:pt idx="0">
                  <c:v>120.35406800000003</c:v>
                </c:pt>
                <c:pt idx="1">
                  <c:v>94.868659999999991</c:v>
                </c:pt>
                <c:pt idx="2">
                  <c:v>82.199602999999996</c:v>
                </c:pt>
                <c:pt idx="3">
                  <c:v>78.076957999999991</c:v>
                </c:pt>
                <c:pt idx="4">
                  <c:v>48.924534000000001</c:v>
                </c:pt>
                <c:pt idx="5">
                  <c:v>17.495463999999998</c:v>
                </c:pt>
                <c:pt idx="6">
                  <c:v>21.083967000000005</c:v>
                </c:pt>
                <c:pt idx="7">
                  <c:v>23.378242000000007</c:v>
                </c:pt>
                <c:pt idx="8">
                  <c:v>25.522009000000008</c:v>
                </c:pt>
                <c:pt idx="9">
                  <c:v>55.606724</c:v>
                </c:pt>
                <c:pt idx="10">
                  <c:v>73.364492999999968</c:v>
                </c:pt>
                <c:pt idx="11">
                  <c:v>85.419382000000013</c:v>
                </c:pt>
              </c:numCache>
            </c:numRef>
          </c:val>
          <c:extLst>
            <c:ext xmlns:c16="http://schemas.microsoft.com/office/drawing/2014/chart" uri="{C3380CC4-5D6E-409C-BE32-E72D297353CC}">
              <c16:uniqueId val="{0000000F-9392-40E8-8779-969C3FF20C1C}"/>
            </c:ext>
          </c:extLst>
        </c:ser>
        <c:dLbls>
          <c:showLegendKey val="0"/>
          <c:showVal val="0"/>
          <c:showCatName val="0"/>
          <c:showSerName val="0"/>
          <c:showPercent val="0"/>
          <c:showBubbleSize val="0"/>
        </c:dLbls>
        <c:gapWidth val="75"/>
        <c:overlap val="100"/>
        <c:axId val="237336832"/>
        <c:axId val="237355008"/>
      </c:barChart>
      <c:catAx>
        <c:axId val="2373368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355008"/>
        <c:crosses val="autoZero"/>
        <c:auto val="1"/>
        <c:lblAlgn val="ctr"/>
        <c:lblOffset val="100"/>
        <c:noMultiLvlLbl val="0"/>
      </c:catAx>
      <c:valAx>
        <c:axId val="237355008"/>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3368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'8.2'!$U$27:$U$34</c:f>
              <c:numCache>
                <c:formatCode>#,##0.0</c:formatCode>
                <c:ptCount val="8"/>
              </c:numCache>
            </c:numRef>
          </c:cat>
          <c:val>
            <c:numRef>
              <c:f>'8.2'!$P$27:$P$34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Shares of fuels in gross heat production</a:t>
            </a:r>
            <a:endParaRPr lang="cs-CZ" sz="1000">
              <a:solidFill>
                <a:schemeClr val="tx2"/>
              </a:solidFill>
            </a:endParaRPr>
          </a:p>
        </c:rich>
      </c:tx>
      <c:layout>
        <c:manualLayout>
          <c:xMode val="edge"/>
          <c:yMode val="edge"/>
          <c:x val="2.4144810606041896E-3"/>
          <c:y val="1.6399302087024253E-2"/>
        </c:manualLayout>
      </c:layout>
      <c:overlay val="0"/>
    </c:title>
    <c:autoTitleDeleted val="0"/>
    <c:plotArea>
      <c:layout>
        <c:manualLayout>
          <c:layoutTarget val="inner"/>
          <c:xMode val="edge"/>
          <c:yMode val="edge"/>
          <c:x val="8.4615131625313048E-2"/>
          <c:y val="0.13996688115748598"/>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layout>
                <c:manualLayout>
                  <c:x val="0.17184957080554741"/>
                  <c:y val="4.1453755957559131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4714784887937821"/>
                  <c:y val="0.1526616255121083"/>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5491556739446616"/>
                  <c:y val="9.839581252214552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546B-4CF4-BA66-24C6A2768B6A}"/>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2731732860431177"/>
                  <c:y val="-0.15684117389009095"/>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Biomass</c:v>
                </c:pt>
                <c:pt idx="1">
                  <c:v>Biogas</c:v>
                </c:pt>
                <c:pt idx="2">
                  <c:v>Hard coal</c:v>
                </c:pt>
                <c:pt idx="3">
                  <c:v>Electrical energy</c:v>
                </c:pt>
                <c:pt idx="4">
                  <c:v>Ambient energy (heat pump)</c:v>
                </c:pt>
                <c:pt idx="5">
                  <c:v>Solar energy (solar panel)</c:v>
                </c:pt>
                <c:pt idx="6">
                  <c:v>Brown coal</c:v>
                </c:pt>
                <c:pt idx="7">
                  <c:v>Nuclear fuel</c:v>
                </c:pt>
                <c:pt idx="8">
                  <c:v>Coke</c:v>
                </c:pt>
                <c:pt idx="9">
                  <c:v>Waste heat</c:v>
                </c:pt>
                <c:pt idx="10">
                  <c:v>Other liquid fuels</c:v>
                </c:pt>
                <c:pt idx="11">
                  <c:v>Other solid fuels</c:v>
                </c:pt>
                <c:pt idx="12">
                  <c:v>Other gases</c:v>
                </c:pt>
                <c:pt idx="13">
                  <c:v>Other</c:v>
                </c:pt>
                <c:pt idx="14">
                  <c:v>Fuel oils</c:v>
                </c:pt>
                <c:pt idx="15">
                  <c:v>Natural gas</c:v>
                </c:pt>
              </c:strCache>
            </c:strRef>
          </c:cat>
          <c:val>
            <c:numRef>
              <c:f>'4.1'!$B$25:$B$40</c:f>
              <c:numCache>
                <c:formatCode>#,##0.0</c:formatCode>
                <c:ptCount val="16"/>
                <c:pt idx="0">
                  <c:v>23738.340675999996</c:v>
                </c:pt>
                <c:pt idx="1">
                  <c:v>4268.9378559999996</c:v>
                </c:pt>
                <c:pt idx="2">
                  <c:v>14593.114437999999</c:v>
                </c:pt>
                <c:pt idx="3">
                  <c:v>38.048552999999998</c:v>
                </c:pt>
                <c:pt idx="4">
                  <c:v>100.66252</c:v>
                </c:pt>
                <c:pt idx="5">
                  <c:v>0.57555199999999995</c:v>
                </c:pt>
                <c:pt idx="6">
                  <c:v>60661.895130000004</c:v>
                </c:pt>
                <c:pt idx="7">
                  <c:v>863.49199999999996</c:v>
                </c:pt>
                <c:pt idx="8">
                  <c:v>9.0999999999999998E-2</c:v>
                </c:pt>
                <c:pt idx="9">
                  <c:v>8343.621882999998</c:v>
                </c:pt>
                <c:pt idx="10">
                  <c:v>349.57051999999999</c:v>
                </c:pt>
                <c:pt idx="11">
                  <c:v>4423.7090305414376</c:v>
                </c:pt>
                <c:pt idx="12">
                  <c:v>9421.1525899999997</c:v>
                </c:pt>
                <c:pt idx="13">
                  <c:v>0</c:v>
                </c:pt>
                <c:pt idx="14">
                  <c:v>363.82522500000005</c:v>
                </c:pt>
                <c:pt idx="15">
                  <c:v>34490.340722744208</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Czech</a:t>
            </a:r>
            <a:r>
              <a:rPr lang="en-US" sz="1000" baseline="0">
                <a:solidFill>
                  <a:schemeClr val="tx2"/>
                </a:solidFill>
              </a:rPr>
              <a:t> Regions' share</a:t>
            </a:r>
            <a:r>
              <a:rPr lang="cs-CZ" sz="1000" baseline="0">
                <a:solidFill>
                  <a:schemeClr val="tx2"/>
                </a:solidFill>
              </a:rPr>
              <a:t> in gross heat production</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rgbClr val="D0D0D0"/>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E-8D3F-49FF-99F5-84FA02CAA939}"/>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'4.2'!$B$22:$B$35</c:f>
              <c:numCache>
                <c:formatCode>#,##0.0</c:formatCode>
                <c:ptCount val="14"/>
                <c:pt idx="0">
                  <c:v>5875.0028810000003</c:v>
                </c:pt>
                <c:pt idx="1">
                  <c:v>7676.3671479999994</c:v>
                </c:pt>
                <c:pt idx="2">
                  <c:v>8098.1590910000004</c:v>
                </c:pt>
                <c:pt idx="3">
                  <c:v>8274.9814070000011</c:v>
                </c:pt>
                <c:pt idx="4">
                  <c:v>3949.3513146894425</c:v>
                </c:pt>
                <c:pt idx="5">
                  <c:v>4724.5964696847814</c:v>
                </c:pt>
                <c:pt idx="6">
                  <c:v>2637.5649979999998</c:v>
                </c:pt>
                <c:pt idx="7">
                  <c:v>32270.637246000002</c:v>
                </c:pt>
                <c:pt idx="8">
                  <c:v>6841.2453129999994</c:v>
                </c:pt>
                <c:pt idx="9">
                  <c:v>7039.7017911509611</c:v>
                </c:pt>
                <c:pt idx="10">
                  <c:v>6069.4027978861277</c:v>
                </c:pt>
                <c:pt idx="11">
                  <c:v>28119.056837874337</c:v>
                </c:pt>
                <c:pt idx="12">
                  <c:v>32489.234664000003</c:v>
                </c:pt>
                <c:pt idx="13">
                  <c:v>7592.0757369999992</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Gross heat production in Czech</a:t>
            </a:r>
            <a:r>
              <a:rPr lang="en-US" sz="1000" baseline="0">
                <a:solidFill>
                  <a:schemeClr val="tx2"/>
                </a:solidFill>
              </a:rPr>
              <a:t> Regions</a:t>
            </a:r>
            <a:r>
              <a:rPr lang="cs-CZ" sz="1000">
                <a:solidFill>
                  <a:schemeClr val="tx2"/>
                </a:solidFill>
              </a:rPr>
              <a:t> </a:t>
            </a:r>
            <a:r>
              <a:rPr lang="en-US" sz="1000">
                <a:solidFill>
                  <a:schemeClr val="tx2"/>
                </a:solidFill>
              </a:rPr>
              <a:t>[</a:t>
            </a:r>
            <a:r>
              <a:rPr lang="cs-CZ" sz="1000">
                <a:solidFill>
                  <a:schemeClr val="tx2"/>
                </a:solidFill>
              </a:rPr>
              <a:t>TJ</a:t>
            </a:r>
            <a:r>
              <a:rPr lang="en-US" sz="1000">
                <a:solidFill>
                  <a:schemeClr val="tx2"/>
                </a:solidFill>
              </a:rPr>
              <a:t>]</a:t>
            </a:r>
            <a:endParaRPr lang="cs-CZ" sz="1000">
              <a:solidFill>
                <a:schemeClr val="tx2"/>
              </a:solidFill>
            </a:endParaRP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Prague</c:v>
                </c:pt>
              </c:strCache>
            </c:strRef>
          </c:tx>
          <c:invertIfNegative val="0"/>
          <c:val>
            <c:numRef>
              <c:f>'4.2'!$B$7:$M$7</c:f>
              <c:numCache>
                <c:formatCode>#,##0.0</c:formatCode>
                <c:ptCount val="12"/>
                <c:pt idx="0">
                  <c:v>799.36002499999984</c:v>
                </c:pt>
                <c:pt idx="1">
                  <c:v>789.84185100000013</c:v>
                </c:pt>
                <c:pt idx="2">
                  <c:v>631.88125200000025</c:v>
                </c:pt>
                <c:pt idx="3">
                  <c:v>508.07052299999981</c:v>
                </c:pt>
                <c:pt idx="4">
                  <c:v>362.73476399999998</c:v>
                </c:pt>
                <c:pt idx="5">
                  <c:v>214.18856100000002</c:v>
                </c:pt>
                <c:pt idx="6">
                  <c:v>275.77230699999996</c:v>
                </c:pt>
                <c:pt idx="7">
                  <c:v>225.76405199999999</c:v>
                </c:pt>
                <c:pt idx="8">
                  <c:v>245.88722800000002</c:v>
                </c:pt>
                <c:pt idx="9">
                  <c:v>473.32086700000013</c:v>
                </c:pt>
                <c:pt idx="10">
                  <c:v>659.39928600000019</c:v>
                </c:pt>
                <c:pt idx="11">
                  <c:v>688.78216500000008</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Region</c:v>
                </c:pt>
              </c:strCache>
            </c:strRef>
          </c:tx>
          <c:spPr>
            <a:solidFill>
              <a:schemeClr val="accent2"/>
            </a:solidFill>
          </c:spPr>
          <c:invertIfNegative val="0"/>
          <c:val>
            <c:numRef>
              <c:f>'4.2'!$B$8:$M$8</c:f>
              <c:numCache>
                <c:formatCode>#,##0.0</c:formatCode>
                <c:ptCount val="12"/>
                <c:pt idx="0">
                  <c:v>1019.065234</c:v>
                </c:pt>
                <c:pt idx="1">
                  <c:v>876.95190000000014</c:v>
                </c:pt>
                <c:pt idx="2">
                  <c:v>869.72719399999983</c:v>
                </c:pt>
                <c:pt idx="3">
                  <c:v>675.9829070000003</c:v>
                </c:pt>
                <c:pt idx="4">
                  <c:v>540.00548100000003</c:v>
                </c:pt>
                <c:pt idx="5">
                  <c:v>336.56598099999991</c:v>
                </c:pt>
                <c:pt idx="6">
                  <c:v>316.99992400000014</c:v>
                </c:pt>
                <c:pt idx="7">
                  <c:v>336.35183299999994</c:v>
                </c:pt>
                <c:pt idx="8">
                  <c:v>375.33020599999986</c:v>
                </c:pt>
                <c:pt idx="9">
                  <c:v>595.68117899999982</c:v>
                </c:pt>
                <c:pt idx="10">
                  <c:v>797.56207899999993</c:v>
                </c:pt>
                <c:pt idx="11">
                  <c:v>936.14322999999979</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Region</c:v>
                </c:pt>
              </c:strCache>
            </c:strRef>
          </c:tx>
          <c:spPr>
            <a:solidFill>
              <a:schemeClr val="accent3"/>
            </a:solidFill>
          </c:spPr>
          <c:invertIfNegative val="0"/>
          <c:val>
            <c:numRef>
              <c:f>'4.2'!$B$9:$M$9</c:f>
              <c:numCache>
                <c:formatCode>#,##0.0</c:formatCode>
                <c:ptCount val="12"/>
                <c:pt idx="0">
                  <c:v>1099.4339480000003</c:v>
                </c:pt>
                <c:pt idx="1">
                  <c:v>1004.2863699999998</c:v>
                </c:pt>
                <c:pt idx="2">
                  <c:v>900.16295099999979</c:v>
                </c:pt>
                <c:pt idx="3">
                  <c:v>701.11071799999945</c:v>
                </c:pt>
                <c:pt idx="4">
                  <c:v>487.05583900000005</c:v>
                </c:pt>
                <c:pt idx="5">
                  <c:v>290.23597599999988</c:v>
                </c:pt>
                <c:pt idx="6">
                  <c:v>266.295973</c:v>
                </c:pt>
                <c:pt idx="7">
                  <c:v>278.25162600000004</c:v>
                </c:pt>
                <c:pt idx="8">
                  <c:v>333.63906400000002</c:v>
                </c:pt>
                <c:pt idx="9">
                  <c:v>692.27227499999981</c:v>
                </c:pt>
                <c:pt idx="10">
                  <c:v>920.31861600000036</c:v>
                </c:pt>
                <c:pt idx="11">
                  <c:v>1125.0957349999999</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Region</c:v>
                </c:pt>
              </c:strCache>
            </c:strRef>
          </c:tx>
          <c:spPr>
            <a:solidFill>
              <a:schemeClr val="accent4"/>
            </a:solidFill>
          </c:spPr>
          <c:invertIfNegative val="0"/>
          <c:val>
            <c:numRef>
              <c:f>'4.2'!$B$10:$M$10</c:f>
              <c:numCache>
                <c:formatCode>#,##0.0</c:formatCode>
                <c:ptCount val="12"/>
                <c:pt idx="0">
                  <c:v>940.9574530000001</c:v>
                </c:pt>
                <c:pt idx="1">
                  <c:v>890.92319000000009</c:v>
                </c:pt>
                <c:pt idx="2">
                  <c:v>853.21296899999993</c:v>
                </c:pt>
                <c:pt idx="3">
                  <c:v>720.71688699999982</c:v>
                </c:pt>
                <c:pt idx="4">
                  <c:v>605.11804900000038</c:v>
                </c:pt>
                <c:pt idx="5">
                  <c:v>419.79459400000002</c:v>
                </c:pt>
                <c:pt idx="6">
                  <c:v>417.331975</c:v>
                </c:pt>
                <c:pt idx="7">
                  <c:v>447.05677099999997</c:v>
                </c:pt>
                <c:pt idx="8">
                  <c:v>515.54546300000004</c:v>
                </c:pt>
                <c:pt idx="9">
                  <c:v>699.79826600000001</c:v>
                </c:pt>
                <c:pt idx="10">
                  <c:v>830.33894499999997</c:v>
                </c:pt>
                <c:pt idx="11">
                  <c:v>934.18684499999983</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Vysočina Region</c:v>
                </c:pt>
              </c:strCache>
            </c:strRef>
          </c:tx>
          <c:spPr>
            <a:solidFill>
              <a:schemeClr val="accent5"/>
            </a:solidFill>
          </c:spPr>
          <c:invertIfNegative val="0"/>
          <c:val>
            <c:numRef>
              <c:f>'4.2'!$B$11:$M$11</c:f>
              <c:numCache>
                <c:formatCode>#,##0.0</c:formatCode>
                <c:ptCount val="12"/>
                <c:pt idx="0">
                  <c:v>513.7247593077517</c:v>
                </c:pt>
                <c:pt idx="1">
                  <c:v>454.98591770795321</c:v>
                </c:pt>
                <c:pt idx="2">
                  <c:v>433.54361328317958</c:v>
                </c:pt>
                <c:pt idx="3">
                  <c:v>367.854079460295</c:v>
                </c:pt>
                <c:pt idx="4">
                  <c:v>287.82125155186645</c:v>
                </c:pt>
                <c:pt idx="5">
                  <c:v>192.91269454332723</c:v>
                </c:pt>
                <c:pt idx="6">
                  <c:v>177.42870539644125</c:v>
                </c:pt>
                <c:pt idx="7">
                  <c:v>185.13208592803926</c:v>
                </c:pt>
                <c:pt idx="8">
                  <c:v>171.75688291058879</c:v>
                </c:pt>
                <c:pt idx="9">
                  <c:v>308.65795079999998</c:v>
                </c:pt>
                <c:pt idx="10">
                  <c:v>388.58801900000003</c:v>
                </c:pt>
                <c:pt idx="11">
                  <c:v>466.94535479999951</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Region</c:v>
                </c:pt>
              </c:strCache>
            </c:strRef>
          </c:tx>
          <c:spPr>
            <a:solidFill>
              <a:schemeClr val="accent6"/>
            </a:solidFill>
          </c:spPr>
          <c:invertIfNegative val="0"/>
          <c:val>
            <c:numRef>
              <c:f>'4.2'!$B$12:$M$12</c:f>
              <c:numCache>
                <c:formatCode>#,##0.0</c:formatCode>
                <c:ptCount val="12"/>
                <c:pt idx="0">
                  <c:v>599.87272820331088</c:v>
                </c:pt>
                <c:pt idx="1">
                  <c:v>503.12179368828777</c:v>
                </c:pt>
                <c:pt idx="2">
                  <c:v>474.27090307483189</c:v>
                </c:pt>
                <c:pt idx="3">
                  <c:v>383.69177921086532</c:v>
                </c:pt>
                <c:pt idx="4">
                  <c:v>301.05490150748551</c:v>
                </c:pt>
                <c:pt idx="5">
                  <c:v>200.14035000000004</c:v>
                </c:pt>
                <c:pt idx="6">
                  <c:v>171.70943400000002</c:v>
                </c:pt>
                <c:pt idx="7">
                  <c:v>178.03907499999994</c:v>
                </c:pt>
                <c:pt idx="8">
                  <c:v>290.19089100000002</c:v>
                </c:pt>
                <c:pt idx="9">
                  <c:v>459.98381200000011</c:v>
                </c:pt>
                <c:pt idx="10">
                  <c:v>526.53452900000002</c:v>
                </c:pt>
                <c:pt idx="11">
                  <c:v>635.9862730000001</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Region</c:v>
                </c:pt>
              </c:strCache>
            </c:strRef>
          </c:tx>
          <c:spPr>
            <a:solidFill>
              <a:srgbClr val="F0948F"/>
            </a:solidFill>
          </c:spPr>
          <c:invertIfNegative val="0"/>
          <c:val>
            <c:numRef>
              <c:f>'4.2'!$B$13:$M$13</c:f>
              <c:numCache>
                <c:formatCode>#,##0.0</c:formatCode>
                <c:ptCount val="12"/>
                <c:pt idx="0">
                  <c:v>356.93551300000001</c:v>
                </c:pt>
                <c:pt idx="1">
                  <c:v>316.17043999999999</c:v>
                </c:pt>
                <c:pt idx="2">
                  <c:v>287.63759800000003</c:v>
                </c:pt>
                <c:pt idx="3">
                  <c:v>244.32764400000002</c:v>
                </c:pt>
                <c:pt idx="4">
                  <c:v>172.76322000000002</c:v>
                </c:pt>
                <c:pt idx="5">
                  <c:v>109.927809</c:v>
                </c:pt>
                <c:pt idx="6">
                  <c:v>101.88515999999998</c:v>
                </c:pt>
                <c:pt idx="7">
                  <c:v>103.24729100000003</c:v>
                </c:pt>
                <c:pt idx="8">
                  <c:v>133.31397399999994</c:v>
                </c:pt>
                <c:pt idx="9">
                  <c:v>209.1552859999999</c:v>
                </c:pt>
                <c:pt idx="10">
                  <c:v>267.08468099999999</c:v>
                </c:pt>
                <c:pt idx="11">
                  <c:v>335.11638199999993</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Region</c:v>
                </c:pt>
              </c:strCache>
            </c:strRef>
          </c:tx>
          <c:spPr>
            <a:solidFill>
              <a:srgbClr val="F7C9C7"/>
            </a:solidFill>
          </c:spPr>
          <c:invertIfNegative val="0"/>
          <c:val>
            <c:numRef>
              <c:f>'4.2'!$B$14:$M$14</c:f>
              <c:numCache>
                <c:formatCode>#,##0.0</c:formatCode>
                <c:ptCount val="12"/>
                <c:pt idx="0">
                  <c:v>3998.4928090000012</c:v>
                </c:pt>
                <c:pt idx="1">
                  <c:v>3524.3970259999987</c:v>
                </c:pt>
                <c:pt idx="2">
                  <c:v>3294.4080279999989</c:v>
                </c:pt>
                <c:pt idx="3">
                  <c:v>2833.0502730000012</c:v>
                </c:pt>
                <c:pt idx="4">
                  <c:v>2313.5635369999986</c:v>
                </c:pt>
                <c:pt idx="5">
                  <c:v>1758.3490219999996</c:v>
                </c:pt>
                <c:pt idx="6">
                  <c:v>1764.2610030000001</c:v>
                </c:pt>
                <c:pt idx="7">
                  <c:v>1781.5739990000004</c:v>
                </c:pt>
                <c:pt idx="8">
                  <c:v>1861.8024470000007</c:v>
                </c:pt>
                <c:pt idx="9">
                  <c:v>2442.3263079999988</c:v>
                </c:pt>
                <c:pt idx="10">
                  <c:v>3015.7593340000012</c:v>
                </c:pt>
                <c:pt idx="11">
                  <c:v>3682.65346</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Region</c:v>
                </c:pt>
              </c:strCache>
            </c:strRef>
          </c:tx>
          <c:spPr>
            <a:solidFill>
              <a:schemeClr val="tx1"/>
            </a:solidFill>
          </c:spPr>
          <c:invertIfNegative val="0"/>
          <c:val>
            <c:numRef>
              <c:f>'4.2'!$B$15:$M$15</c:f>
              <c:numCache>
                <c:formatCode>#,##0.0</c:formatCode>
                <c:ptCount val="12"/>
                <c:pt idx="0">
                  <c:v>893.12545100000011</c:v>
                </c:pt>
                <c:pt idx="1">
                  <c:v>753.3963729999997</c:v>
                </c:pt>
                <c:pt idx="2">
                  <c:v>691.6780689999996</c:v>
                </c:pt>
                <c:pt idx="3">
                  <c:v>554.50109400000053</c:v>
                </c:pt>
                <c:pt idx="4">
                  <c:v>421.81959000000001</c:v>
                </c:pt>
                <c:pt idx="5">
                  <c:v>306.88942299999991</c:v>
                </c:pt>
                <c:pt idx="6">
                  <c:v>290.18938700000001</c:v>
                </c:pt>
                <c:pt idx="7">
                  <c:v>297.76410100000004</c:v>
                </c:pt>
                <c:pt idx="8">
                  <c:v>380.7324280000002</c:v>
                </c:pt>
                <c:pt idx="9">
                  <c:v>615.95868800000005</c:v>
                </c:pt>
                <c:pt idx="10">
                  <c:v>744.9436039999996</c:v>
                </c:pt>
                <c:pt idx="11">
                  <c:v>890.24710500000003</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Region</c:v>
                </c:pt>
              </c:strCache>
            </c:strRef>
          </c:tx>
          <c:spPr>
            <a:solidFill>
              <a:srgbClr val="646363"/>
            </a:solidFill>
          </c:spPr>
          <c:invertIfNegative val="0"/>
          <c:val>
            <c:numRef>
              <c:f>'4.2'!$B$16:$M$16</c:f>
              <c:numCache>
                <c:formatCode>#,##0.0</c:formatCode>
                <c:ptCount val="12"/>
                <c:pt idx="0">
                  <c:v>962.85070964424597</c:v>
                </c:pt>
                <c:pt idx="1">
                  <c:v>883.96687511293555</c:v>
                </c:pt>
                <c:pt idx="2">
                  <c:v>825.65755536563336</c:v>
                </c:pt>
                <c:pt idx="3">
                  <c:v>662.33561137412869</c:v>
                </c:pt>
                <c:pt idx="4">
                  <c:v>471.04341518055367</c:v>
                </c:pt>
                <c:pt idx="5">
                  <c:v>264.40779733028489</c:v>
                </c:pt>
                <c:pt idx="6">
                  <c:v>246.2897094590854</c:v>
                </c:pt>
                <c:pt idx="7">
                  <c:v>223.18402392649369</c:v>
                </c:pt>
                <c:pt idx="8">
                  <c:v>295.49422675759939</c:v>
                </c:pt>
                <c:pt idx="9">
                  <c:v>560.10518000000013</c:v>
                </c:pt>
                <c:pt idx="10">
                  <c:v>722.70014100000003</c:v>
                </c:pt>
                <c:pt idx="11">
                  <c:v>921.66654599999993</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Region</c:v>
                </c:pt>
              </c:strCache>
            </c:strRef>
          </c:tx>
          <c:spPr>
            <a:solidFill>
              <a:srgbClr val="9D9D9C"/>
            </a:solidFill>
          </c:spPr>
          <c:invertIfNegative val="0"/>
          <c:val>
            <c:numRef>
              <c:f>'4.2'!$B$17:$M$17</c:f>
              <c:numCache>
                <c:formatCode>#,##0.0</c:formatCode>
                <c:ptCount val="12"/>
                <c:pt idx="0">
                  <c:v>816.95773293614513</c:v>
                </c:pt>
                <c:pt idx="1">
                  <c:v>729.01029746994209</c:v>
                </c:pt>
                <c:pt idx="2">
                  <c:v>685.86020613401149</c:v>
                </c:pt>
                <c:pt idx="3">
                  <c:v>547.59832613930348</c:v>
                </c:pt>
                <c:pt idx="4">
                  <c:v>405.22423295011851</c:v>
                </c:pt>
                <c:pt idx="5">
                  <c:v>233.97404258742498</c:v>
                </c:pt>
                <c:pt idx="6">
                  <c:v>212.98055501259765</c:v>
                </c:pt>
                <c:pt idx="7">
                  <c:v>212.70815570378886</c:v>
                </c:pt>
                <c:pt idx="8">
                  <c:v>273.31414795279596</c:v>
                </c:pt>
                <c:pt idx="9">
                  <c:v>495.85829400000006</c:v>
                </c:pt>
                <c:pt idx="10">
                  <c:v>669.90192500000001</c:v>
                </c:pt>
                <c:pt idx="11">
                  <c:v>786.01488199999972</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Region</c:v>
                </c:pt>
              </c:strCache>
            </c:strRef>
          </c:tx>
          <c:spPr>
            <a:solidFill>
              <a:srgbClr val="D0D0D0"/>
            </a:solidFill>
          </c:spPr>
          <c:invertIfNegative val="0"/>
          <c:val>
            <c:numRef>
              <c:f>'4.2'!$B$18:$M$18</c:f>
              <c:numCache>
                <c:formatCode>#,##0.0</c:formatCode>
                <c:ptCount val="12"/>
                <c:pt idx="0">
                  <c:v>3588.0629716000021</c:v>
                </c:pt>
                <c:pt idx="1">
                  <c:v>3116.9787078000008</c:v>
                </c:pt>
                <c:pt idx="2">
                  <c:v>2999.8340483999996</c:v>
                </c:pt>
                <c:pt idx="3">
                  <c:v>2489.667736674337</c:v>
                </c:pt>
                <c:pt idx="4">
                  <c:v>1981.7353068000007</c:v>
                </c:pt>
                <c:pt idx="5">
                  <c:v>1247.7159149999995</c:v>
                </c:pt>
                <c:pt idx="6">
                  <c:v>1028.3976271999998</c:v>
                </c:pt>
                <c:pt idx="7">
                  <c:v>1249.7135454000004</c:v>
                </c:pt>
                <c:pt idx="8">
                  <c:v>1579.7227424000007</c:v>
                </c:pt>
                <c:pt idx="9">
                  <c:v>2435.4323287999991</c:v>
                </c:pt>
                <c:pt idx="10">
                  <c:v>2936.4003223999994</c:v>
                </c:pt>
                <c:pt idx="11">
                  <c:v>3465.3955853999992</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Region</c:v>
                </c:pt>
              </c:strCache>
            </c:strRef>
          </c:tx>
          <c:spPr>
            <a:pattFill prst="ltUpDiag">
              <a:fgClr>
                <a:schemeClr val="accent1"/>
              </a:fgClr>
              <a:bgClr>
                <a:schemeClr val="bg1"/>
              </a:bgClr>
            </a:pattFill>
          </c:spPr>
          <c:invertIfNegative val="0"/>
          <c:val>
            <c:numRef>
              <c:f>'4.2'!$B$19:$M$19</c:f>
              <c:numCache>
                <c:formatCode>#,##0.0</c:formatCode>
                <c:ptCount val="12"/>
                <c:pt idx="0">
                  <c:v>3645.4019340000004</c:v>
                </c:pt>
                <c:pt idx="1">
                  <c:v>3438.9866919999981</c:v>
                </c:pt>
                <c:pt idx="2">
                  <c:v>3392.5046909999992</c:v>
                </c:pt>
                <c:pt idx="3">
                  <c:v>2912.8513269999994</c:v>
                </c:pt>
                <c:pt idx="4">
                  <c:v>2648.6663930000004</c:v>
                </c:pt>
                <c:pt idx="5">
                  <c:v>1972.630893</c:v>
                </c:pt>
                <c:pt idx="6">
                  <c:v>1901.1496510000009</c:v>
                </c:pt>
                <c:pt idx="7">
                  <c:v>2007.1951630000005</c:v>
                </c:pt>
                <c:pt idx="8">
                  <c:v>2040.6544710000003</c:v>
                </c:pt>
                <c:pt idx="9">
                  <c:v>2326.909274000001</c:v>
                </c:pt>
                <c:pt idx="10">
                  <c:v>2929.050575000002</c:v>
                </c:pt>
                <c:pt idx="11">
                  <c:v>3273.2335999999987</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Region</c:v>
                </c:pt>
              </c:strCache>
            </c:strRef>
          </c:tx>
          <c:spPr>
            <a:pattFill prst="ltUpDiag">
              <a:fgClr>
                <a:schemeClr val="accent5"/>
              </a:fgClr>
              <a:bgClr>
                <a:schemeClr val="bg1"/>
              </a:bgClr>
            </a:pattFill>
          </c:spPr>
          <c:invertIfNegative val="0"/>
          <c:val>
            <c:numRef>
              <c:f>'4.2'!$B$20:$M$20</c:f>
              <c:numCache>
                <c:formatCode>#,##0.0</c:formatCode>
                <c:ptCount val="12"/>
                <c:pt idx="0">
                  <c:v>937.042956</c:v>
                </c:pt>
                <c:pt idx="1">
                  <c:v>876.55022300000041</c:v>
                </c:pt>
                <c:pt idx="2">
                  <c:v>855.39409000000001</c:v>
                </c:pt>
                <c:pt idx="3">
                  <c:v>681.19147100000009</c:v>
                </c:pt>
                <c:pt idx="4">
                  <c:v>520.1200540000001</c:v>
                </c:pt>
                <c:pt idx="5">
                  <c:v>402.58182800000014</c:v>
                </c:pt>
                <c:pt idx="6">
                  <c:v>346.13118100000003</c:v>
                </c:pt>
                <c:pt idx="7">
                  <c:v>376.92107900000002</c:v>
                </c:pt>
                <c:pt idx="8">
                  <c:v>453.07842799999986</c:v>
                </c:pt>
                <c:pt idx="9">
                  <c:v>568.87981199999979</c:v>
                </c:pt>
                <c:pt idx="10">
                  <c:v>718.00608499999998</c:v>
                </c:pt>
                <c:pt idx="11">
                  <c:v>856.17852999999957</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5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Gross heat production in Czech Regions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Biomass</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1941.5742910000006</c:v>
                </c:pt>
                <c:pt idx="2">
                  <c:v>513.87113999999997</c:v>
                </c:pt>
                <c:pt idx="3">
                  <c:v>420.00568300000003</c:v>
                </c:pt>
                <c:pt idx="4">
                  <c:v>1445.8912190000001</c:v>
                </c:pt>
                <c:pt idx="5">
                  <c:v>880.46730100000013</c:v>
                </c:pt>
                <c:pt idx="6">
                  <c:v>23.159737000000007</c:v>
                </c:pt>
                <c:pt idx="7">
                  <c:v>6512.6855270000005</c:v>
                </c:pt>
                <c:pt idx="8">
                  <c:v>231.85863199999989</c:v>
                </c:pt>
                <c:pt idx="9">
                  <c:v>73.302600000000012</c:v>
                </c:pt>
                <c:pt idx="10">
                  <c:v>1171.6641100000006</c:v>
                </c:pt>
                <c:pt idx="11">
                  <c:v>1443.5807820000009</c:v>
                </c:pt>
                <c:pt idx="12">
                  <c:v>8642.113620999995</c:v>
                </c:pt>
                <c:pt idx="13">
                  <c:v>438.16603299999997</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Biogas</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149.15899999999999</c:v>
                </c:pt>
                <c:pt idx="1">
                  <c:v>417.09026600000021</c:v>
                </c:pt>
                <c:pt idx="2">
                  <c:v>310.28816399999994</c:v>
                </c:pt>
                <c:pt idx="3">
                  <c:v>72.136762999999988</c:v>
                </c:pt>
                <c:pt idx="4">
                  <c:v>661.38777400000004</c:v>
                </c:pt>
                <c:pt idx="5">
                  <c:v>403.37929600000001</c:v>
                </c:pt>
                <c:pt idx="6">
                  <c:v>39.877865999999997</c:v>
                </c:pt>
                <c:pt idx="7">
                  <c:v>367.24975200000006</c:v>
                </c:pt>
                <c:pt idx="8">
                  <c:v>373.06185299999999</c:v>
                </c:pt>
                <c:pt idx="9">
                  <c:v>400.45471599999968</c:v>
                </c:pt>
                <c:pt idx="10">
                  <c:v>381.814933</c:v>
                </c:pt>
                <c:pt idx="11">
                  <c:v>448.99912799999993</c:v>
                </c:pt>
                <c:pt idx="12">
                  <c:v>111.65299899999994</c:v>
                </c:pt>
                <c:pt idx="13">
                  <c:v>132.385346</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Hard coal</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13.542</c:v>
                </c:pt>
                <c:pt idx="2">
                  <c:v>0.98853000000000002</c:v>
                </c:pt>
                <c:pt idx="3">
                  <c:v>0</c:v>
                </c:pt>
                <c:pt idx="4">
                  <c:v>0</c:v>
                </c:pt>
                <c:pt idx="5">
                  <c:v>56.932410000000004</c:v>
                </c:pt>
                <c:pt idx="6">
                  <c:v>0</c:v>
                </c:pt>
                <c:pt idx="7">
                  <c:v>13650.680625999996</c:v>
                </c:pt>
                <c:pt idx="8">
                  <c:v>543.44139899999993</c:v>
                </c:pt>
                <c:pt idx="9">
                  <c:v>105.73399999999999</c:v>
                </c:pt>
                <c:pt idx="10">
                  <c:v>0</c:v>
                </c:pt>
                <c:pt idx="11">
                  <c:v>0.156</c:v>
                </c:pt>
                <c:pt idx="12">
                  <c:v>3.8487300000000007</c:v>
                </c:pt>
                <c:pt idx="13">
                  <c:v>217.79074300000002</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Electrical energy</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2.7549999999999999</c:v>
                </c:pt>
                <c:pt idx="1">
                  <c:v>6.7099999999999993E-2</c:v>
                </c:pt>
                <c:pt idx="2">
                  <c:v>3.5710000000000002</c:v>
                </c:pt>
                <c:pt idx="3">
                  <c:v>0</c:v>
                </c:pt>
                <c:pt idx="4">
                  <c:v>5.6000000000000001E-2</c:v>
                </c:pt>
                <c:pt idx="5">
                  <c:v>0</c:v>
                </c:pt>
                <c:pt idx="6">
                  <c:v>0</c:v>
                </c:pt>
                <c:pt idx="7">
                  <c:v>1.578346</c:v>
                </c:pt>
                <c:pt idx="8">
                  <c:v>0.76184699999999994</c:v>
                </c:pt>
                <c:pt idx="9">
                  <c:v>23.376069999999999</c:v>
                </c:pt>
                <c:pt idx="10">
                  <c:v>5.6091899999999999</c:v>
                </c:pt>
                <c:pt idx="11">
                  <c:v>0</c:v>
                </c:pt>
                <c:pt idx="12">
                  <c:v>0</c:v>
                </c:pt>
                <c:pt idx="13">
                  <c:v>0.27399999999999997</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Ambient energy (heat pump)</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9.4600000000000009</c:v>
                </c:pt>
                <c:pt idx="1">
                  <c:v>0</c:v>
                </c:pt>
                <c:pt idx="2">
                  <c:v>0.71199999999999997</c:v>
                </c:pt>
                <c:pt idx="3">
                  <c:v>5.1725199999999996</c:v>
                </c:pt>
                <c:pt idx="4">
                  <c:v>0</c:v>
                </c:pt>
                <c:pt idx="5">
                  <c:v>0</c:v>
                </c:pt>
                <c:pt idx="6">
                  <c:v>0</c:v>
                </c:pt>
                <c:pt idx="7">
                  <c:v>0</c:v>
                </c:pt>
                <c:pt idx="8">
                  <c:v>0</c:v>
                </c:pt>
                <c:pt idx="9">
                  <c:v>0</c:v>
                </c:pt>
                <c:pt idx="10">
                  <c:v>0</c:v>
                </c:pt>
                <c:pt idx="11">
                  <c:v>0</c:v>
                </c:pt>
                <c:pt idx="12">
                  <c:v>85.317999999999984</c:v>
                </c:pt>
                <c:pt idx="13">
                  <c:v>0</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Solar energy (solar panel)</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0.17899999999999999</c:v>
                </c:pt>
                <c:pt idx="3">
                  <c:v>0.14462300000000003</c:v>
                </c:pt>
                <c:pt idx="4">
                  <c:v>0.16550000000000001</c:v>
                </c:pt>
                <c:pt idx="5">
                  <c:v>1.4290000000000001E-3</c:v>
                </c:pt>
                <c:pt idx="6">
                  <c:v>0</c:v>
                </c:pt>
                <c:pt idx="7">
                  <c:v>0</c:v>
                </c:pt>
                <c:pt idx="8">
                  <c:v>0</c:v>
                </c:pt>
                <c:pt idx="9">
                  <c:v>0</c:v>
                </c:pt>
                <c:pt idx="10">
                  <c:v>0</c:v>
                </c:pt>
                <c:pt idx="11">
                  <c:v>0</c:v>
                </c:pt>
                <c:pt idx="12">
                  <c:v>8.5000000000000006E-2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Brown coal</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3788.6635290000008</c:v>
                </c:pt>
                <c:pt idx="2">
                  <c:v>44.677619999999997</c:v>
                </c:pt>
                <c:pt idx="3">
                  <c:v>6368.0500979999997</c:v>
                </c:pt>
                <c:pt idx="4">
                  <c:v>456.727149</c:v>
                </c:pt>
                <c:pt idx="5">
                  <c:v>1770.0447799999999</c:v>
                </c:pt>
                <c:pt idx="6">
                  <c:v>97.407640999999998</c:v>
                </c:pt>
                <c:pt idx="7">
                  <c:v>598.90391000000011</c:v>
                </c:pt>
                <c:pt idx="8">
                  <c:v>2314.1897599999993</c:v>
                </c:pt>
                <c:pt idx="9">
                  <c:v>5503.3046600000007</c:v>
                </c:pt>
                <c:pt idx="10">
                  <c:v>3167.4795429999999</c:v>
                </c:pt>
                <c:pt idx="11">
                  <c:v>14004.213368999999</c:v>
                </c:pt>
                <c:pt idx="12">
                  <c:v>19509.10221999999</c:v>
                </c:pt>
                <c:pt idx="13">
                  <c:v>3039.1308509999999</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Nuclear fuel</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437.54399999999998</c:v>
                </c:pt>
                <c:pt idx="2">
                  <c:v>0</c:v>
                </c:pt>
                <c:pt idx="3">
                  <c:v>0</c:v>
                </c:pt>
                <c:pt idx="4">
                  <c:v>425.94799999999998</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Coke</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9.0999999999999998E-2</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Waste heat</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87.919669999999996</c:v>
                </c:pt>
                <c:pt idx="3">
                  <c:v>6.4970999999999997</c:v>
                </c:pt>
                <c:pt idx="4">
                  <c:v>38.683</c:v>
                </c:pt>
                <c:pt idx="5">
                  <c:v>2.7380800000000005</c:v>
                </c:pt>
                <c:pt idx="6">
                  <c:v>3.1406000000000001</c:v>
                </c:pt>
                <c:pt idx="7">
                  <c:v>2018.05945</c:v>
                </c:pt>
                <c:pt idx="8">
                  <c:v>637.31435700000009</c:v>
                </c:pt>
                <c:pt idx="9">
                  <c:v>235</c:v>
                </c:pt>
                <c:pt idx="10">
                  <c:v>0</c:v>
                </c:pt>
                <c:pt idx="11">
                  <c:v>3726.9706260000003</c:v>
                </c:pt>
                <c:pt idx="12">
                  <c:v>1456.7729999999999</c:v>
                </c:pt>
                <c:pt idx="13">
                  <c:v>130.52600000000001</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Other liquid fuels</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70.486960999999994</c:v>
                </c:pt>
                <c:pt idx="2">
                  <c:v>0</c:v>
                </c:pt>
                <c:pt idx="3">
                  <c:v>0</c:v>
                </c:pt>
                <c:pt idx="4">
                  <c:v>0</c:v>
                </c:pt>
                <c:pt idx="5">
                  <c:v>0</c:v>
                </c:pt>
                <c:pt idx="6">
                  <c:v>0</c:v>
                </c:pt>
                <c:pt idx="7">
                  <c:v>0</c:v>
                </c:pt>
                <c:pt idx="8">
                  <c:v>0</c:v>
                </c:pt>
                <c:pt idx="9">
                  <c:v>0</c:v>
                </c:pt>
                <c:pt idx="10">
                  <c:v>0</c:v>
                </c:pt>
                <c:pt idx="11">
                  <c:v>36.534559000000002</c:v>
                </c:pt>
                <c:pt idx="12">
                  <c:v>0</c:v>
                </c:pt>
                <c:pt idx="13">
                  <c:v>242.54900000000001</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Other solid fuels</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1310.8005900000001</c:v>
                </c:pt>
                <c:pt idx="1">
                  <c:v>8.7854100000000006</c:v>
                </c:pt>
                <c:pt idx="2">
                  <c:v>1763.7085</c:v>
                </c:pt>
                <c:pt idx="3">
                  <c:v>1.114228</c:v>
                </c:pt>
                <c:pt idx="4">
                  <c:v>14.244861</c:v>
                </c:pt>
                <c:pt idx="5">
                  <c:v>0</c:v>
                </c:pt>
                <c:pt idx="6">
                  <c:v>790.46600000000001</c:v>
                </c:pt>
                <c:pt idx="7">
                  <c:v>81.414729000000008</c:v>
                </c:pt>
                <c:pt idx="8">
                  <c:v>0</c:v>
                </c:pt>
                <c:pt idx="9">
                  <c:v>0.38516</c:v>
                </c:pt>
                <c:pt idx="10">
                  <c:v>229.79692699999998</c:v>
                </c:pt>
                <c:pt idx="11">
                  <c:v>97.841113541438119</c:v>
                </c:pt>
                <c:pt idx="12">
                  <c:v>50.127012000000001</c:v>
                </c:pt>
                <c:pt idx="13">
                  <c:v>75.024500000000018</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Other gases</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1.0614710000000001</c:v>
                </c:pt>
                <c:pt idx="2">
                  <c:v>0</c:v>
                </c:pt>
                <c:pt idx="3">
                  <c:v>0</c:v>
                </c:pt>
                <c:pt idx="4">
                  <c:v>0</c:v>
                </c:pt>
                <c:pt idx="5">
                  <c:v>0</c:v>
                </c:pt>
                <c:pt idx="6">
                  <c:v>0</c:v>
                </c:pt>
                <c:pt idx="7">
                  <c:v>6326.1671690000039</c:v>
                </c:pt>
                <c:pt idx="8">
                  <c:v>0</c:v>
                </c:pt>
                <c:pt idx="9">
                  <c:v>0</c:v>
                </c:pt>
                <c:pt idx="10">
                  <c:v>0.70599999999999996</c:v>
                </c:pt>
                <c:pt idx="11">
                  <c:v>995.11995000000013</c:v>
                </c:pt>
                <c:pt idx="12">
                  <c:v>993.83</c:v>
                </c:pt>
                <c:pt idx="13">
                  <c:v>1104.268</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Other</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Fuel oils</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4.5179999999999998</c:v>
                </c:pt>
                <c:pt idx="1">
                  <c:v>24.957811000000007</c:v>
                </c:pt>
                <c:pt idx="2">
                  <c:v>4.6826800000000004</c:v>
                </c:pt>
                <c:pt idx="3">
                  <c:v>0</c:v>
                </c:pt>
                <c:pt idx="4">
                  <c:v>3.3450549999999999</c:v>
                </c:pt>
                <c:pt idx="5">
                  <c:v>3.114668</c:v>
                </c:pt>
                <c:pt idx="6">
                  <c:v>30.301645000000001</c:v>
                </c:pt>
                <c:pt idx="7">
                  <c:v>5.6572799999999992</c:v>
                </c:pt>
                <c:pt idx="8">
                  <c:v>242.50222599999998</c:v>
                </c:pt>
                <c:pt idx="9">
                  <c:v>1.8710529999999996</c:v>
                </c:pt>
                <c:pt idx="10">
                  <c:v>4.4118309999999994</c:v>
                </c:pt>
                <c:pt idx="11">
                  <c:v>21.502579999999998</c:v>
                </c:pt>
                <c:pt idx="12">
                  <c:v>14.007585000000006</c:v>
                </c:pt>
                <c:pt idx="13">
                  <c:v>2.9528110000000001</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Natural gas</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4398.3102910000052</c:v>
                </c:pt>
                <c:pt idx="1">
                  <c:v>972.59430900000086</c:v>
                </c:pt>
                <c:pt idx="2">
                  <c:v>5367.5607870000113</c:v>
                </c:pt>
                <c:pt idx="3">
                  <c:v>1401.8603919999994</c:v>
                </c:pt>
                <c:pt idx="4">
                  <c:v>902.9027566894423</c:v>
                </c:pt>
                <c:pt idx="5">
                  <c:v>1607.9185056847803</c:v>
                </c:pt>
                <c:pt idx="6">
                  <c:v>1653.2115089999986</c:v>
                </c:pt>
                <c:pt idx="7">
                  <c:v>2708.2404569999967</c:v>
                </c:pt>
                <c:pt idx="8">
                  <c:v>2498.1152389999997</c:v>
                </c:pt>
                <c:pt idx="9">
                  <c:v>696.27353215096139</c:v>
                </c:pt>
                <c:pt idx="10">
                  <c:v>1107.9202638861284</c:v>
                </c:pt>
                <c:pt idx="11">
                  <c:v>7344.0477303328908</c:v>
                </c:pt>
                <c:pt idx="12">
                  <c:v>1622.3764969999995</c:v>
                </c:pt>
                <c:pt idx="13">
                  <c:v>2209.0084529999999</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75"/>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ax val="35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5.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image" Target="../media/image6.png"/><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7.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8.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9.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10.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1.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3.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2.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4.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6.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5.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8.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7.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20.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9.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2.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1.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3.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4.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5.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6.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7.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6.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79.xml"/><Relationship Id="rId1" Type="http://schemas.openxmlformats.org/officeDocument/2006/relationships/chart" Target="../charts/chart178.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45.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46.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7.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135708</xdr:rowOff>
    </xdr:from>
    <xdr:to>
      <xdr:col>2</xdr:col>
      <xdr:colOff>985</xdr:colOff>
      <xdr:row>1</xdr:row>
      <xdr:rowOff>4871807</xdr:rowOff>
    </xdr:to>
    <xdr:pic>
      <xdr:nvPicPr>
        <xdr:cNvPr id="3" name="Grafický objekt 14">
          <a:extLst>
            <a:ext uri="{FF2B5EF4-FFF2-40B4-BE49-F238E27FC236}">
              <a16:creationId xmlns:a16="http://schemas.microsoft.com/office/drawing/2014/main" id="{360490B8-8EB1-46D9-A668-C5591BE81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5212533"/>
          <a:ext cx="6135085" cy="4736099"/>
        </a:xfrm>
        <a:prstGeom prst="rect">
          <a:avLst/>
        </a:prstGeom>
      </xdr:spPr>
    </xdr:pic>
    <xdr:clientData/>
  </xdr:twoCellAnchor>
  <xdr:twoCellAnchor editAs="oneCell">
    <xdr:from>
      <xdr:col>1</xdr:col>
      <xdr:colOff>1583663</xdr:colOff>
      <xdr:row>1</xdr:row>
      <xdr:rowOff>3951396</xdr:rowOff>
    </xdr:from>
    <xdr:to>
      <xdr:col>2</xdr:col>
      <xdr:colOff>59620</xdr:colOff>
      <xdr:row>2</xdr:row>
      <xdr:rowOff>146914</xdr:rowOff>
    </xdr:to>
    <xdr:pic>
      <xdr:nvPicPr>
        <xdr:cNvPr id="5" name="Obrázek 4">
          <a:extLst>
            <a:ext uri="{FF2B5EF4-FFF2-40B4-BE49-F238E27FC236}">
              <a16:creationId xmlns:a16="http://schemas.microsoft.com/office/drawing/2014/main" id="{40D98EAA-0F99-44DB-92F2-F97706F67F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8337" y="9028635"/>
          <a:ext cx="1838696" cy="1272757"/>
        </a:xfrm>
        <a:prstGeom prst="rect">
          <a:avLst/>
        </a:prstGeom>
      </xdr:spPr>
    </xdr:pic>
    <xdr:clientData/>
  </xdr:twoCellAnchor>
  <xdr:twoCellAnchor editAs="oneCell">
    <xdr:from>
      <xdr:col>0</xdr:col>
      <xdr:colOff>54429</xdr:colOff>
      <xdr:row>0</xdr:row>
      <xdr:rowOff>54429</xdr:rowOff>
    </xdr:from>
    <xdr:to>
      <xdr:col>0</xdr:col>
      <xdr:colOff>1854429</xdr:colOff>
      <xdr:row>0</xdr:row>
      <xdr:rowOff>791485</xdr:rowOff>
    </xdr:to>
    <xdr:pic>
      <xdr:nvPicPr>
        <xdr:cNvPr id="6" name="Obrázek 5">
          <a:extLst>
            <a:ext uri="{FF2B5EF4-FFF2-40B4-BE49-F238E27FC236}">
              <a16:creationId xmlns:a16="http://schemas.microsoft.com/office/drawing/2014/main" id="{F2796A71-178F-4AEA-B57D-C1A274CD7B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4429" y="54429"/>
          <a:ext cx="1800000" cy="7370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20</xdr:row>
      <xdr:rowOff>104775</xdr:rowOff>
    </xdr:from>
    <xdr:to>
      <xdr:col>12</xdr:col>
      <xdr:colOff>646460</xdr:colOff>
      <xdr:row>44</xdr:row>
      <xdr:rowOff>40822</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104775</xdr:rowOff>
    </xdr:from>
    <xdr:to>
      <xdr:col>7</xdr:col>
      <xdr:colOff>85724</xdr:colOff>
      <xdr:row>34</xdr:row>
      <xdr:rowOff>59872</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13607</xdr:rowOff>
    </xdr:from>
    <xdr:to>
      <xdr:col>7</xdr:col>
      <xdr:colOff>200024</xdr:colOff>
      <xdr:row>45</xdr:row>
      <xdr:rowOff>68035</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12</xdr:col>
      <xdr:colOff>619125</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54429</xdr:rowOff>
    </xdr:from>
    <xdr:to>
      <xdr:col>9</xdr:col>
      <xdr:colOff>911679</xdr:colOff>
      <xdr:row>45</xdr:row>
      <xdr:rowOff>68037</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773430</xdr:colOff>
      <xdr:row>19</xdr:row>
      <xdr:rowOff>83571</xdr:rowOff>
    </xdr:from>
    <xdr:to>
      <xdr:col>9</xdr:col>
      <xdr:colOff>849381</xdr:colOff>
      <xdr:row>42</xdr:row>
      <xdr:rowOff>121008</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256622</xdr:colOff>
      <xdr:row>36</xdr:row>
      <xdr:rowOff>11204</xdr:rowOff>
    </xdr:from>
    <xdr:to>
      <xdr:col>12</xdr:col>
      <xdr:colOff>112060</xdr:colOff>
      <xdr:row>44</xdr:row>
      <xdr:rowOff>78439</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299190</xdr:colOff>
      <xdr:row>36</xdr:row>
      <xdr:rowOff>11204</xdr:rowOff>
    </xdr:from>
    <xdr:to>
      <xdr:col>13</xdr:col>
      <xdr:colOff>245401</xdr:colOff>
      <xdr:row>44</xdr:row>
      <xdr:rowOff>56030</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11208</xdr:colOff>
      <xdr:row>36</xdr:row>
      <xdr:rowOff>11204</xdr:rowOff>
    </xdr:from>
    <xdr:to>
      <xdr:col>2</xdr:col>
      <xdr:colOff>280148</xdr:colOff>
      <xdr:row>44</xdr:row>
      <xdr:rowOff>22411</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5</xdr:row>
      <xdr:rowOff>154622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922"/>
          <a:ext cx="1082828" cy="63720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333379</xdr:colOff>
      <xdr:row>35</xdr:row>
      <xdr:rowOff>19050</xdr:rowOff>
    </xdr:from>
    <xdr:to>
      <xdr:col>12</xdr:col>
      <xdr:colOff>326572</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367665</xdr:colOff>
      <xdr:row>35</xdr:row>
      <xdr:rowOff>47625</xdr:rowOff>
    </xdr:from>
    <xdr:to>
      <xdr:col>14</xdr:col>
      <xdr:colOff>417739</xdr:colOff>
      <xdr:row>45</xdr:row>
      <xdr:rowOff>81643</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19050</xdr:rowOff>
    </xdr:from>
    <xdr:to>
      <xdr:col>3</xdr:col>
      <xdr:colOff>314324</xdr:colOff>
      <xdr:row>45</xdr:row>
      <xdr:rowOff>72119</xdr:rowOff>
    </xdr:to>
    <xdr:graphicFrame macro="">
      <xdr:nvGraphicFramePr>
        <xdr:cNvPr id="4" name="Graf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17</xdr:row>
      <xdr:rowOff>23812</xdr:rowOff>
    </xdr:from>
    <xdr:to>
      <xdr:col>13</xdr:col>
      <xdr:colOff>638176</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265342</xdr:colOff>
      <xdr:row>35</xdr:row>
      <xdr:rowOff>38101</xdr:rowOff>
    </xdr:from>
    <xdr:to>
      <xdr:col>12</xdr:col>
      <xdr:colOff>68036</xdr:colOff>
      <xdr:row>45</xdr:row>
      <xdr:rowOff>47626</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265339</xdr:colOff>
      <xdr:row>34</xdr:row>
      <xdr:rowOff>142876</xdr:rowOff>
    </xdr:from>
    <xdr:to>
      <xdr:col>14</xdr:col>
      <xdr:colOff>352425</xdr:colOff>
      <xdr:row>45</xdr:row>
      <xdr:rowOff>61234</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38101</xdr:rowOff>
    </xdr:from>
    <xdr:to>
      <xdr:col>3</xdr:col>
      <xdr:colOff>314324</xdr:colOff>
      <xdr:row>45</xdr:row>
      <xdr:rowOff>72120</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311606</xdr:colOff>
      <xdr:row>35</xdr:row>
      <xdr:rowOff>38100</xdr:rowOff>
    </xdr:from>
    <xdr:to>
      <xdr:col>12</xdr:col>
      <xdr:colOff>95251</xdr:colOff>
      <xdr:row>45</xdr:row>
      <xdr:rowOff>108857</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228600</xdr:colOff>
      <xdr:row>35</xdr:row>
      <xdr:rowOff>38100</xdr:rowOff>
    </xdr:from>
    <xdr:to>
      <xdr:col>14</xdr:col>
      <xdr:colOff>314325</xdr:colOff>
      <xdr:row>45</xdr:row>
      <xdr:rowOff>89808</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95251</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23</xdr:row>
      <xdr:rowOff>38100</xdr:rowOff>
    </xdr:from>
    <xdr:to>
      <xdr:col>7</xdr:col>
      <xdr:colOff>276225</xdr:colOff>
      <xdr:row>45</xdr:row>
      <xdr:rowOff>66675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361950</xdr:colOff>
      <xdr:row>23</xdr:row>
      <xdr:rowOff>38100</xdr:rowOff>
    </xdr:from>
    <xdr:to>
      <xdr:col>13</xdr:col>
      <xdr:colOff>681717</xdr:colOff>
      <xdr:row>45</xdr:row>
      <xdr:rowOff>57150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283030</xdr:colOff>
      <xdr:row>35</xdr:row>
      <xdr:rowOff>38100</xdr:rowOff>
    </xdr:from>
    <xdr:to>
      <xdr:col>12</xdr:col>
      <xdr:colOff>425903</xdr:colOff>
      <xdr:row>45</xdr:row>
      <xdr:rowOff>66676</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349704</xdr:colOff>
      <xdr:row>35</xdr:row>
      <xdr:rowOff>47625</xdr:rowOff>
    </xdr:from>
    <xdr:to>
      <xdr:col>14</xdr:col>
      <xdr:colOff>371475</xdr:colOff>
      <xdr:row>45</xdr:row>
      <xdr:rowOff>97972</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95250</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238127</xdr:colOff>
      <xdr:row>36</xdr:row>
      <xdr:rowOff>28575</xdr:rowOff>
    </xdr:from>
    <xdr:to>
      <xdr:col>13</xdr:col>
      <xdr:colOff>244929</xdr:colOff>
      <xdr:row>45</xdr:row>
      <xdr:rowOff>29936</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276226</xdr:colOff>
      <xdr:row>35</xdr:row>
      <xdr:rowOff>142875</xdr:rowOff>
    </xdr:from>
    <xdr:to>
      <xdr:col>14</xdr:col>
      <xdr:colOff>304801</xdr:colOff>
      <xdr:row>45</xdr:row>
      <xdr:rowOff>76200</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28575</xdr:rowOff>
    </xdr:from>
    <xdr:to>
      <xdr:col>3</xdr:col>
      <xdr:colOff>314324</xdr:colOff>
      <xdr:row>45</xdr:row>
      <xdr:rowOff>68036</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278947</xdr:colOff>
      <xdr:row>35</xdr:row>
      <xdr:rowOff>66675</xdr:rowOff>
    </xdr:from>
    <xdr:to>
      <xdr:col>12</xdr:col>
      <xdr:colOff>190500</xdr:colOff>
      <xdr:row>45</xdr:row>
      <xdr:rowOff>31297</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257175</xdr:colOff>
      <xdr:row>35</xdr:row>
      <xdr:rowOff>66675</xdr:rowOff>
    </xdr:from>
    <xdr:to>
      <xdr:col>14</xdr:col>
      <xdr:colOff>352425</xdr:colOff>
      <xdr:row>45</xdr:row>
      <xdr:rowOff>73620</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81829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3</xdr:col>
      <xdr:colOff>306162</xdr:colOff>
      <xdr:row>35</xdr:row>
      <xdr:rowOff>66675</xdr:rowOff>
    </xdr:from>
    <xdr:to>
      <xdr:col>12</xdr:col>
      <xdr:colOff>244928</xdr:colOff>
      <xdr:row>45</xdr:row>
      <xdr:rowOff>21772</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333375</xdr:colOff>
      <xdr:row>35</xdr:row>
      <xdr:rowOff>66675</xdr:rowOff>
    </xdr:from>
    <xdr:to>
      <xdr:col>14</xdr:col>
      <xdr:colOff>371475</xdr:colOff>
      <xdr:row>44</xdr:row>
      <xdr:rowOff>152092</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81560</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292556</xdr:colOff>
      <xdr:row>35</xdr:row>
      <xdr:rowOff>28575</xdr:rowOff>
    </xdr:from>
    <xdr:to>
      <xdr:col>13</xdr:col>
      <xdr:colOff>0</xdr:colOff>
      <xdr:row>45</xdr:row>
      <xdr:rowOff>44904</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371475</xdr:colOff>
      <xdr:row>34</xdr:row>
      <xdr:rowOff>123825</xdr:rowOff>
    </xdr:from>
    <xdr:to>
      <xdr:col>14</xdr:col>
      <xdr:colOff>409575</xdr:colOff>
      <xdr:row>45</xdr:row>
      <xdr:rowOff>95250</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28575</xdr:rowOff>
    </xdr:from>
    <xdr:to>
      <xdr:col>3</xdr:col>
      <xdr:colOff>314324</xdr:colOff>
      <xdr:row>45</xdr:row>
      <xdr:rowOff>51840</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3</xdr:col>
      <xdr:colOff>319770</xdr:colOff>
      <xdr:row>36</xdr:row>
      <xdr:rowOff>28575</xdr:rowOff>
    </xdr:from>
    <xdr:to>
      <xdr:col>12</xdr:col>
      <xdr:colOff>462643</xdr:colOff>
      <xdr:row>45</xdr:row>
      <xdr:rowOff>114300</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276225</xdr:colOff>
      <xdr:row>36</xdr:row>
      <xdr:rowOff>28575</xdr:rowOff>
    </xdr:from>
    <xdr:to>
      <xdr:col>14</xdr:col>
      <xdr:colOff>314325</xdr:colOff>
      <xdr:row>45</xdr:row>
      <xdr:rowOff>62683</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28575</xdr:rowOff>
    </xdr:from>
    <xdr:to>
      <xdr:col>3</xdr:col>
      <xdr:colOff>314324</xdr:colOff>
      <xdr:row>45</xdr:row>
      <xdr:rowOff>105448</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265341</xdr:colOff>
      <xdr:row>34</xdr:row>
      <xdr:rowOff>145598</xdr:rowOff>
    </xdr:from>
    <xdr:to>
      <xdr:col>13</xdr:col>
      <xdr:colOff>95250</xdr:colOff>
      <xdr:row>45</xdr:row>
      <xdr:rowOff>9527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376919</xdr:colOff>
      <xdr:row>34</xdr:row>
      <xdr:rowOff>145598</xdr:rowOff>
    </xdr:from>
    <xdr:to>
      <xdr:col>14</xdr:col>
      <xdr:colOff>308883</xdr:colOff>
      <xdr:row>45</xdr:row>
      <xdr:rowOff>104776</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145598</xdr:rowOff>
    </xdr:from>
    <xdr:to>
      <xdr:col>3</xdr:col>
      <xdr:colOff>314324</xdr:colOff>
      <xdr:row>45</xdr:row>
      <xdr:rowOff>35083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3</xdr:col>
      <xdr:colOff>319770</xdr:colOff>
      <xdr:row>35</xdr:row>
      <xdr:rowOff>1121</xdr:rowOff>
    </xdr:from>
    <xdr:to>
      <xdr:col>13</xdr:col>
      <xdr:colOff>258536</xdr:colOff>
      <xdr:row>44</xdr:row>
      <xdr:rowOff>7924</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468086</xdr:colOff>
      <xdr:row>35</xdr:row>
      <xdr:rowOff>1121</xdr:rowOff>
    </xdr:from>
    <xdr:to>
      <xdr:col>14</xdr:col>
      <xdr:colOff>506186</xdr:colOff>
      <xdr:row>44</xdr:row>
      <xdr:rowOff>85726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1121</xdr:rowOff>
    </xdr:from>
    <xdr:to>
      <xdr:col>3</xdr:col>
      <xdr:colOff>314324</xdr:colOff>
      <xdr:row>44</xdr:row>
      <xdr:rowOff>66811</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4</xdr:row>
      <xdr:rowOff>138777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0</xdr:rowOff>
    </xdr:from>
    <xdr:to>
      <xdr:col>0</xdr:col>
      <xdr:colOff>123825</xdr:colOff>
      <xdr:row>23</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3</xdr:col>
      <xdr:colOff>306162</xdr:colOff>
      <xdr:row>35</xdr:row>
      <xdr:rowOff>38100</xdr:rowOff>
    </xdr:from>
    <xdr:to>
      <xdr:col>13</xdr:col>
      <xdr:colOff>435428</xdr:colOff>
      <xdr:row>45</xdr:row>
      <xdr:rowOff>76201</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457199</xdr:colOff>
      <xdr:row>35</xdr:row>
      <xdr:rowOff>38100</xdr:rowOff>
    </xdr:from>
    <xdr:to>
      <xdr:col>14</xdr:col>
      <xdr:colOff>389163</xdr:colOff>
      <xdr:row>45</xdr:row>
      <xdr:rowOff>69123</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116594</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292556</xdr:colOff>
      <xdr:row>35</xdr:row>
      <xdr:rowOff>47625</xdr:rowOff>
    </xdr:from>
    <xdr:to>
      <xdr:col>13</xdr:col>
      <xdr:colOff>81643</xdr:colOff>
      <xdr:row>45</xdr:row>
      <xdr:rowOff>95250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361950</xdr:colOff>
      <xdr:row>35</xdr:row>
      <xdr:rowOff>47625</xdr:rowOff>
    </xdr:from>
    <xdr:to>
      <xdr:col>14</xdr:col>
      <xdr:colOff>400050</xdr:colOff>
      <xdr:row>44</xdr:row>
      <xdr:rowOff>135829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47625</xdr:rowOff>
    </xdr:from>
    <xdr:to>
      <xdr:col>3</xdr:col>
      <xdr:colOff>314324</xdr:colOff>
      <xdr:row>45</xdr:row>
      <xdr:rowOff>81644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9526</xdr:colOff>
      <xdr:row>20</xdr:row>
      <xdr:rowOff>32384</xdr:rowOff>
    </xdr:from>
    <xdr:to>
      <xdr:col>13</xdr:col>
      <xdr:colOff>685801</xdr:colOff>
      <xdr:row>44</xdr:row>
      <xdr:rowOff>108856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47626</xdr:colOff>
      <xdr:row>20</xdr:row>
      <xdr:rowOff>32384</xdr:rowOff>
    </xdr:from>
    <xdr:to>
      <xdr:col>7</xdr:col>
      <xdr:colOff>581026</xdr:colOff>
      <xdr:row>44</xdr:row>
      <xdr:rowOff>114299</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22</xdr:row>
      <xdr:rowOff>53340</xdr:rowOff>
    </xdr:from>
    <xdr:to>
      <xdr:col>7</xdr:col>
      <xdr:colOff>9525</xdr:colOff>
      <xdr:row>42</xdr:row>
      <xdr:rowOff>129268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22</xdr:row>
      <xdr:rowOff>109039</xdr:rowOff>
    </xdr:from>
    <xdr:to>
      <xdr:col>15</xdr:col>
      <xdr:colOff>438150</xdr:colOff>
      <xdr:row>42</xdr:row>
      <xdr:rowOff>154305</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19050</xdr:colOff>
      <xdr:row>20</xdr:row>
      <xdr:rowOff>97448</xdr:rowOff>
    </xdr:from>
    <xdr:to>
      <xdr:col>2</xdr:col>
      <xdr:colOff>819150</xdr:colOff>
      <xdr:row>35</xdr:row>
      <xdr:rowOff>27320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502920</xdr:colOff>
      <xdr:row>20</xdr:row>
      <xdr:rowOff>97448</xdr:rowOff>
    </xdr:from>
    <xdr:to>
      <xdr:col>8</xdr:col>
      <xdr:colOff>428625</xdr:colOff>
      <xdr:row>35</xdr:row>
      <xdr:rowOff>34976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28575</xdr:colOff>
      <xdr:row>17</xdr:row>
      <xdr:rowOff>66674</xdr:rowOff>
    </xdr:from>
    <xdr:to>
      <xdr:col>5</xdr:col>
      <xdr:colOff>282032</xdr:colOff>
      <xdr:row>41</xdr:row>
      <xdr:rowOff>146958</xdr:rowOff>
    </xdr:to>
    <xdr:graphicFrame macro="">
      <xdr:nvGraphicFramePr>
        <xdr:cNvPr id="2" name="Graf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285751</xdr:colOff>
      <xdr:row>17</xdr:row>
      <xdr:rowOff>66674</xdr:rowOff>
    </xdr:from>
    <xdr:to>
      <xdr:col>13</xdr:col>
      <xdr:colOff>561976</xdr:colOff>
      <xdr:row>41</xdr:row>
      <xdr:rowOff>114300</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19050</xdr:colOff>
      <xdr:row>13</xdr:row>
      <xdr:rowOff>22858</xdr:rowOff>
    </xdr:from>
    <xdr:to>
      <xdr:col>5</xdr:col>
      <xdr:colOff>751410</xdr:colOff>
      <xdr:row>28</xdr:row>
      <xdr:rowOff>115306</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11</xdr:row>
      <xdr:rowOff>139494</xdr:rowOff>
    </xdr:to>
    <xdr:graphicFrame macro="">
      <xdr:nvGraphicFramePr>
        <xdr:cNvPr id="4" name="Graf 3">
          <a:extLst>
            <a:ext uri="{FF2B5EF4-FFF2-40B4-BE49-F238E27FC236}">
              <a16:creationId xmlns:a16="http://schemas.microsoft.com/office/drawing/2014/main" id="{19C10045-16F4-4185-B7E8-B60C86377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47626</xdr:colOff>
      <xdr:row>2</xdr:row>
      <xdr:rowOff>85725</xdr:rowOff>
    </xdr:from>
    <xdr:to>
      <xdr:col>8</xdr:col>
      <xdr:colOff>210305</xdr:colOff>
      <xdr:row>22</xdr:row>
      <xdr:rowOff>87225</xdr:rowOff>
    </xdr:to>
    <xdr:pic>
      <xdr:nvPicPr>
        <xdr:cNvPr id="4" name="Obrázek 3">
          <a:extLst>
            <a:ext uri="{FF2B5EF4-FFF2-40B4-BE49-F238E27FC236}">
              <a16:creationId xmlns:a16="http://schemas.microsoft.com/office/drawing/2014/main" id="{9661CF07-812B-4EE4-944F-5EA9D2F4DDFD}"/>
            </a:ext>
          </a:extLst>
        </xdr:cNvPr>
        <xdr:cNvPicPr>
          <a:picLocks noChangeAspect="1"/>
        </xdr:cNvPicPr>
      </xdr:nvPicPr>
      <xdr:blipFill>
        <a:blip xmlns:r="http://schemas.openxmlformats.org/officeDocument/2006/relationships" r:embed="rId1"/>
        <a:stretch>
          <a:fillRect/>
        </a:stretch>
      </xdr:blipFill>
      <xdr:spPr>
        <a:xfrm>
          <a:off x="47626" y="419100"/>
          <a:ext cx="6525379" cy="3240000"/>
        </a:xfrm>
        <a:prstGeom prst="rect">
          <a:avLst/>
        </a:prstGeom>
      </xdr:spPr>
    </xdr:pic>
    <xdr:clientData/>
  </xdr:twoCellAnchor>
  <xdr:twoCellAnchor>
    <xdr:from>
      <xdr:col>1</xdr:col>
      <xdr:colOff>228600</xdr:colOff>
      <xdr:row>10</xdr:row>
      <xdr:rowOff>66675</xdr:rowOff>
    </xdr:from>
    <xdr:to>
      <xdr:col>2</xdr:col>
      <xdr:colOff>104775</xdr:colOff>
      <xdr:row>11</xdr:row>
      <xdr:rowOff>142875</xdr:rowOff>
    </xdr:to>
    <xdr:sp macro="" textlink="">
      <xdr:nvSpPr>
        <xdr:cNvPr id="6" name="TextovéPole 5">
          <a:extLst>
            <a:ext uri="{FF2B5EF4-FFF2-40B4-BE49-F238E27FC236}">
              <a16:creationId xmlns:a16="http://schemas.microsoft.com/office/drawing/2014/main" id="{D90C02C7-107C-4EEB-99F5-AE7D74A1C799}"/>
            </a:ext>
          </a:extLst>
        </xdr:cNvPr>
        <xdr:cNvSpPr txBox="1"/>
      </xdr:nvSpPr>
      <xdr:spPr>
        <a:xfrm>
          <a:off x="2314575" y="16954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700">
              <a:latin typeface="Arial" panose="020B0604020202020204" pitchFamily="34" charset="0"/>
              <a:cs typeface="Arial" panose="020B0604020202020204" pitchFamily="34" charset="0"/>
            </a:rPr>
            <a:t>5,875</a:t>
          </a:r>
        </a:p>
      </xdr:txBody>
    </xdr:sp>
    <xdr:clientData/>
  </xdr:twoCellAnchor>
  <xdr:twoCellAnchor editAs="oneCell">
    <xdr:from>
      <xdr:col>0</xdr:col>
      <xdr:colOff>228600</xdr:colOff>
      <xdr:row>22</xdr:row>
      <xdr:rowOff>57150</xdr:rowOff>
    </xdr:from>
    <xdr:to>
      <xdr:col>8</xdr:col>
      <xdr:colOff>166386</xdr:colOff>
      <xdr:row>42</xdr:row>
      <xdr:rowOff>58650</xdr:rowOff>
    </xdr:to>
    <xdr:pic>
      <xdr:nvPicPr>
        <xdr:cNvPr id="15" name="Obrázek 14">
          <a:extLst>
            <a:ext uri="{FF2B5EF4-FFF2-40B4-BE49-F238E27FC236}">
              <a16:creationId xmlns:a16="http://schemas.microsoft.com/office/drawing/2014/main" id="{80CA448B-CD5D-4031-A5A9-96938A48E116}"/>
            </a:ext>
          </a:extLst>
        </xdr:cNvPr>
        <xdr:cNvPicPr>
          <a:picLocks noChangeAspect="1"/>
        </xdr:cNvPicPr>
      </xdr:nvPicPr>
      <xdr:blipFill>
        <a:blip xmlns:r="http://schemas.openxmlformats.org/officeDocument/2006/relationships" r:embed="rId2"/>
        <a:stretch>
          <a:fillRect/>
        </a:stretch>
      </xdr:blipFill>
      <xdr:spPr>
        <a:xfrm>
          <a:off x="228600" y="3629025"/>
          <a:ext cx="6300486" cy="3240000"/>
        </a:xfrm>
        <a:prstGeom prst="rect">
          <a:avLst/>
        </a:prstGeom>
      </xdr:spPr>
    </xdr:pic>
    <xdr:clientData/>
  </xdr:twoCellAnchor>
  <xdr:twoCellAnchor>
    <xdr:from>
      <xdr:col>1</xdr:col>
      <xdr:colOff>57150</xdr:colOff>
      <xdr:row>30</xdr:row>
      <xdr:rowOff>19050</xdr:rowOff>
    </xdr:from>
    <xdr:to>
      <xdr:col>1</xdr:col>
      <xdr:colOff>542925</xdr:colOff>
      <xdr:row>31</xdr:row>
      <xdr:rowOff>95250</xdr:rowOff>
    </xdr:to>
    <xdr:sp macro="" textlink="">
      <xdr:nvSpPr>
        <xdr:cNvPr id="11" name="TextovéPole 10">
          <a:extLst>
            <a:ext uri="{FF2B5EF4-FFF2-40B4-BE49-F238E27FC236}">
              <a16:creationId xmlns:a16="http://schemas.microsoft.com/office/drawing/2014/main" id="{68DB0A35-3269-471E-8871-0C9251012FC6}"/>
            </a:ext>
          </a:extLst>
        </xdr:cNvPr>
        <xdr:cNvSpPr txBox="1"/>
      </xdr:nvSpPr>
      <xdr:spPr>
        <a:xfrm>
          <a:off x="2143125" y="488632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700">
              <a:latin typeface="Arial" panose="020B0604020202020204" pitchFamily="34" charset="0"/>
              <a:cs typeface="Arial" panose="020B0604020202020204" pitchFamily="34" charset="0"/>
            </a:rPr>
            <a:t>2,097</a:t>
          </a: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95250</xdr:colOff>
      <xdr:row>1</xdr:row>
      <xdr:rowOff>85725</xdr:rowOff>
    </xdr:from>
    <xdr:to>
      <xdr:col>14</xdr:col>
      <xdr:colOff>981075</xdr:colOff>
      <xdr:row>36</xdr:row>
      <xdr:rowOff>90964</xdr:rowOff>
    </xdr:to>
    <xdr:pic>
      <xdr:nvPicPr>
        <xdr:cNvPr id="3" name="Obrázek 2">
          <a:extLst>
            <a:ext uri="{FF2B5EF4-FFF2-40B4-BE49-F238E27FC236}">
              <a16:creationId xmlns:a16="http://schemas.microsoft.com/office/drawing/2014/main" id="{05AE01EB-69AE-4F7A-8AF0-5EE56F8EAE58}"/>
            </a:ext>
          </a:extLst>
        </xdr:cNvPr>
        <xdr:cNvPicPr>
          <a:picLocks noChangeAspect="1"/>
        </xdr:cNvPicPr>
      </xdr:nvPicPr>
      <xdr:blipFill>
        <a:blip xmlns:r="http://schemas.openxmlformats.org/officeDocument/2006/relationships" r:embed="rId1"/>
        <a:stretch>
          <a:fillRect/>
        </a:stretch>
      </xdr:blipFill>
      <xdr:spPr>
        <a:xfrm>
          <a:off x="95250" y="247650"/>
          <a:ext cx="9420225" cy="567261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52</xdr:row>
      <xdr:rowOff>13607</xdr:rowOff>
    </xdr:from>
    <xdr:to>
      <xdr:col>7</xdr:col>
      <xdr:colOff>577510</xdr:colOff>
      <xdr:row>57</xdr:row>
      <xdr:rowOff>108909</xdr:rowOff>
    </xdr:to>
    <xdr:grpSp>
      <xdr:nvGrpSpPr>
        <xdr:cNvPr id="4" name="Skupina 3">
          <a:extLst>
            <a:ext uri="{FF2B5EF4-FFF2-40B4-BE49-F238E27FC236}">
              <a16:creationId xmlns:a16="http://schemas.microsoft.com/office/drawing/2014/main" id="{64A3C660-8E9D-4216-AF2C-63512C96B4F0}"/>
            </a:ext>
          </a:extLst>
        </xdr:cNvPr>
        <xdr:cNvGrpSpPr/>
      </xdr:nvGrpSpPr>
      <xdr:grpSpPr>
        <a:xfrm>
          <a:off x="0" y="8558893"/>
          <a:ext cx="4863760" cy="911730"/>
          <a:chOff x="0" y="8782050"/>
          <a:chExt cx="4863760" cy="911730"/>
        </a:xfrm>
      </xdr:grpSpPr>
      <xdr:pic>
        <xdr:nvPicPr>
          <xdr:cNvPr id="6" name="Obrázek 5">
            <a:extLst>
              <a:ext uri="{FF2B5EF4-FFF2-40B4-BE49-F238E27FC236}">
                <a16:creationId xmlns:a16="http://schemas.microsoft.com/office/drawing/2014/main" id="{BF629C37-7148-4970-8590-FF805CDB2A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66232" y="9420116"/>
            <a:ext cx="1197528" cy="273664"/>
          </a:xfrm>
          <a:prstGeom prst="rect">
            <a:avLst/>
          </a:prstGeom>
        </xdr:spPr>
      </xdr:pic>
      <xdr:pic>
        <xdr:nvPicPr>
          <xdr:cNvPr id="7" name="Obrázek 6">
            <a:extLst>
              <a:ext uri="{FF2B5EF4-FFF2-40B4-BE49-F238E27FC236}">
                <a16:creationId xmlns:a16="http://schemas.microsoft.com/office/drawing/2014/main" id="{D9A63781-F17A-42C5-B2A7-96986E5433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8782050"/>
            <a:ext cx="3217069" cy="893019"/>
          </a:xfrm>
          <a:prstGeom prst="rect">
            <a:avLst/>
          </a:prstGeom>
        </xdr:spPr>
      </xdr:pic>
    </xdr:grpSp>
    <xdr:clientData/>
  </xdr:twoCellAnchor>
  <xdr:twoCellAnchor editAs="oneCell">
    <xdr:from>
      <xdr:col>0</xdr:col>
      <xdr:colOff>0</xdr:colOff>
      <xdr:row>52</xdr:row>
      <xdr:rowOff>13607</xdr:rowOff>
    </xdr:from>
    <xdr:to>
      <xdr:col>5</xdr:col>
      <xdr:colOff>502679</xdr:colOff>
      <xdr:row>57</xdr:row>
      <xdr:rowOff>159089</xdr:rowOff>
    </xdr:to>
    <xdr:pic>
      <xdr:nvPicPr>
        <xdr:cNvPr id="5" name="Obrázek 4">
          <a:extLst>
            <a:ext uri="{FF2B5EF4-FFF2-40B4-BE49-F238E27FC236}">
              <a16:creationId xmlns:a16="http://schemas.microsoft.com/office/drawing/2014/main" id="{EA040981-31AA-4897-9569-CD42C249FE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0" y="8558893"/>
          <a:ext cx="3564286" cy="9619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114300</xdr:rowOff>
    </xdr:from>
    <xdr:to>
      <xdr:col>15</xdr:col>
      <xdr:colOff>523875</xdr:colOff>
      <xdr:row>44</xdr:row>
      <xdr:rowOff>114027</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23</xdr:row>
      <xdr:rowOff>47626</xdr:rowOff>
    </xdr:from>
    <xdr:to>
      <xdr:col>7</xdr:col>
      <xdr:colOff>158175</xdr:colOff>
      <xdr:row>41</xdr:row>
      <xdr:rowOff>25401</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506413</xdr:colOff>
      <xdr:row>23</xdr:row>
      <xdr:rowOff>47626</xdr:rowOff>
    </xdr:from>
    <xdr:to>
      <xdr:col>13</xdr:col>
      <xdr:colOff>640897</xdr:colOff>
      <xdr:row>41</xdr:row>
      <xdr:rowOff>57150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576007</xdr:colOff>
      <xdr:row>20</xdr:row>
      <xdr:rowOff>33019</xdr:rowOff>
    </xdr:from>
    <xdr:to>
      <xdr:col>13</xdr:col>
      <xdr:colOff>627169</xdr:colOff>
      <xdr:row>43</xdr:row>
      <xdr:rowOff>142257</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25978</xdr:colOff>
      <xdr:row>20</xdr:row>
      <xdr:rowOff>33018</xdr:rowOff>
    </xdr:from>
    <xdr:to>
      <xdr:col>8</xdr:col>
      <xdr:colOff>423257</xdr:colOff>
      <xdr:row>43</xdr:row>
      <xdr:rowOff>51954</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66676</xdr:rowOff>
    </xdr:from>
    <xdr:to>
      <xdr:col>15</xdr:col>
      <xdr:colOff>600074</xdr:colOff>
      <xdr:row>44</xdr:row>
      <xdr:rowOff>152400</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19</xdr:row>
      <xdr:rowOff>126490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35</xdr:row>
      <xdr:rowOff>86266</xdr:rowOff>
    </xdr:from>
    <xdr:to>
      <xdr:col>2</xdr:col>
      <xdr:colOff>548640</xdr:colOff>
      <xdr:row>45</xdr:row>
      <xdr:rowOff>97196</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133621</xdr:rowOff>
    </xdr:from>
    <xdr:to>
      <xdr:col>2</xdr:col>
      <xdr:colOff>213000</xdr:colOff>
      <xdr:row>35</xdr:row>
      <xdr:rowOff>146957</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xdr:colOff>
      <xdr:row>35</xdr:row>
      <xdr:rowOff>86266</xdr:rowOff>
    </xdr:from>
    <xdr:to>
      <xdr:col>8</xdr:col>
      <xdr:colOff>182968</xdr:colOff>
      <xdr:row>45</xdr:row>
      <xdr:rowOff>97880</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25</xdr:row>
      <xdr:rowOff>133621</xdr:rowOff>
    </xdr:from>
    <xdr:to>
      <xdr:col>8</xdr:col>
      <xdr:colOff>141562</xdr:colOff>
      <xdr:row>35</xdr:row>
      <xdr:rowOff>52342</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532311</xdr:colOff>
      <xdr:row>35</xdr:row>
      <xdr:rowOff>86266</xdr:rowOff>
    </xdr:from>
    <xdr:to>
      <xdr:col>13</xdr:col>
      <xdr:colOff>636118</xdr:colOff>
      <xdr:row>45</xdr:row>
      <xdr:rowOff>97880</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47625</xdr:colOff>
      <xdr:row>25</xdr:row>
      <xdr:rowOff>133621</xdr:rowOff>
    </xdr:from>
    <xdr:to>
      <xdr:col>13</xdr:col>
      <xdr:colOff>641625</xdr:colOff>
      <xdr:row>35</xdr:row>
      <xdr:rowOff>52342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14287</xdr:rowOff>
    </xdr:from>
    <xdr:to>
      <xdr:col>0</xdr:col>
      <xdr:colOff>152400</xdr:colOff>
      <xdr:row>20</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22</xdr:row>
      <xdr:rowOff>14286</xdr:rowOff>
    </xdr:from>
    <xdr:to>
      <xdr:col>0</xdr:col>
      <xdr:colOff>114300</xdr:colOff>
      <xdr:row>25</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xdr:row>
      <xdr:rowOff>14287</xdr:rowOff>
    </xdr:from>
    <xdr:to>
      <xdr:col>0</xdr:col>
      <xdr:colOff>152400</xdr:colOff>
      <xdr:row>13</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53.bin"/><Relationship Id="rId1" Type="http://schemas.openxmlformats.org/officeDocument/2006/relationships/hyperlink" Target="mailto:teplo.statistika@eru.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C69A-B170-4D1D-B463-105E4FC93B65}">
  <dimension ref="A1:K50"/>
  <sheetViews>
    <sheetView showGridLines="0" tabSelected="1" showWhiteSpace="0" view="pageBreakPreview" zoomScale="70" zoomScaleNormal="58" zoomScaleSheetLayoutView="70" zoomScalePageLayoutView="70" workbookViewId="0">
      <selection activeCell="E2" sqref="E2"/>
    </sheetView>
  </sheetViews>
  <sheetFormatPr defaultColWidth="9.140625" defaultRowHeight="12.75" x14ac:dyDescent="0.2"/>
  <cols>
    <col min="1" max="1" width="41.5703125" style="268" customWidth="1"/>
    <col min="2" max="2" width="50.42578125" style="268" customWidth="1"/>
    <col min="3" max="9" width="9.85546875" style="268" customWidth="1"/>
    <col min="10" max="10" width="10.28515625" style="268" customWidth="1"/>
    <col min="11" max="16384" width="9.140625" style="268"/>
  </cols>
  <sheetData>
    <row r="1" spans="1:11" ht="399.75" customHeight="1" x14ac:dyDescent="0.2">
      <c r="A1" s="314" t="s">
        <v>72</v>
      </c>
      <c r="B1" s="315"/>
    </row>
    <row r="2" spans="1:11" ht="400.15" customHeight="1" x14ac:dyDescent="0.2">
      <c r="A2" s="283"/>
      <c r="B2" s="282"/>
      <c r="C2" s="281"/>
      <c r="D2" s="281"/>
      <c r="E2" s="281"/>
      <c r="F2" s="281"/>
      <c r="G2" s="281"/>
      <c r="H2" s="281"/>
      <c r="I2" s="281"/>
      <c r="J2" s="281"/>
      <c r="K2" s="268" t="s">
        <v>30</v>
      </c>
    </row>
    <row r="3" spans="1:11" x14ac:dyDescent="0.2">
      <c r="B3" s="280"/>
      <c r="D3" s="279"/>
      <c r="E3" s="278"/>
      <c r="F3" s="278"/>
      <c r="G3" s="278"/>
      <c r="J3" s="272"/>
    </row>
    <row r="9" spans="1:11" x14ac:dyDescent="0.2">
      <c r="B9" s="277"/>
      <c r="I9" s="276"/>
    </row>
    <row r="10" spans="1:11" x14ac:dyDescent="0.2">
      <c r="B10" s="271"/>
      <c r="C10" s="270"/>
    </row>
    <row r="11" spans="1:11" x14ac:dyDescent="0.2">
      <c r="B11" s="271"/>
      <c r="C11" s="270"/>
    </row>
    <row r="12" spans="1:11" x14ac:dyDescent="0.2">
      <c r="B12" s="271"/>
      <c r="C12" s="270"/>
    </row>
    <row r="13" spans="1:11" x14ac:dyDescent="0.2">
      <c r="A13" s="273"/>
      <c r="B13" s="275"/>
      <c r="C13" s="274"/>
      <c r="D13" s="273"/>
      <c r="E13" s="273"/>
      <c r="F13" s="273"/>
      <c r="G13" s="273"/>
      <c r="H13" s="273"/>
      <c r="I13" s="273"/>
      <c r="J13" s="273"/>
    </row>
    <row r="14" spans="1:11" x14ac:dyDescent="0.2">
      <c r="A14" s="273"/>
      <c r="B14" s="275"/>
      <c r="C14" s="274"/>
      <c r="D14" s="273"/>
      <c r="E14" s="273"/>
      <c r="F14" s="273"/>
      <c r="G14" s="273"/>
      <c r="H14" s="273"/>
      <c r="I14" s="273"/>
      <c r="J14" s="273"/>
    </row>
    <row r="15" spans="1:11" x14ac:dyDescent="0.2">
      <c r="A15" s="273"/>
      <c r="B15" s="275"/>
      <c r="C15" s="274"/>
      <c r="D15" s="273"/>
      <c r="E15" s="273"/>
      <c r="F15" s="273"/>
      <c r="G15" s="273"/>
      <c r="H15" s="273"/>
      <c r="I15" s="273"/>
      <c r="J15" s="273"/>
    </row>
    <row r="16" spans="1:11" x14ac:dyDescent="0.2">
      <c r="A16" s="273"/>
      <c r="B16" s="275"/>
      <c r="C16" s="274"/>
      <c r="D16" s="273"/>
      <c r="E16" s="273"/>
      <c r="F16" s="273"/>
      <c r="G16" s="273"/>
      <c r="H16" s="273"/>
      <c r="I16" s="273"/>
      <c r="J16" s="273"/>
    </row>
    <row r="17" spans="1:10" x14ac:dyDescent="0.2">
      <c r="A17" s="273"/>
      <c r="B17" s="275"/>
      <c r="C17" s="274"/>
      <c r="D17" s="273"/>
      <c r="E17" s="273"/>
      <c r="F17" s="273"/>
      <c r="G17" s="273"/>
      <c r="H17" s="273"/>
      <c r="I17" s="273"/>
      <c r="J17" s="273"/>
    </row>
    <row r="18" spans="1:10" x14ac:dyDescent="0.2">
      <c r="A18" s="273"/>
      <c r="B18" s="275"/>
      <c r="C18" s="274"/>
      <c r="D18" s="273"/>
      <c r="E18" s="273"/>
      <c r="F18" s="273"/>
      <c r="G18" s="273"/>
      <c r="H18" s="273"/>
      <c r="I18" s="273"/>
      <c r="J18" s="273"/>
    </row>
    <row r="19" spans="1:10" x14ac:dyDescent="0.2">
      <c r="A19" s="273"/>
      <c r="B19" s="275"/>
      <c r="C19" s="274"/>
      <c r="D19" s="273"/>
      <c r="E19" s="273"/>
      <c r="F19" s="273"/>
      <c r="G19" s="273"/>
      <c r="H19" s="273"/>
      <c r="I19" s="273"/>
      <c r="J19" s="273"/>
    </row>
    <row r="21" spans="1:10" x14ac:dyDescent="0.2">
      <c r="A21" s="273"/>
      <c r="B21" s="275"/>
      <c r="C21" s="274"/>
      <c r="D21" s="273"/>
      <c r="E21" s="273"/>
      <c r="F21" s="273"/>
      <c r="G21" s="273"/>
      <c r="H21" s="273"/>
      <c r="I21" s="273"/>
      <c r="J21" s="273"/>
    </row>
    <row r="22" spans="1:10" x14ac:dyDescent="0.2">
      <c r="A22" s="273"/>
      <c r="B22" s="275"/>
      <c r="C22" s="274"/>
      <c r="D22" s="273"/>
      <c r="E22" s="273"/>
      <c r="F22" s="273"/>
      <c r="G22" s="273"/>
      <c r="H22" s="273"/>
      <c r="I22" s="273"/>
      <c r="J22" s="273"/>
    </row>
    <row r="23" spans="1:10" x14ac:dyDescent="0.2">
      <c r="A23" s="273"/>
      <c r="B23" s="275"/>
      <c r="C23" s="274"/>
      <c r="D23" s="273"/>
      <c r="E23" s="273"/>
      <c r="F23" s="273"/>
      <c r="G23" s="273"/>
      <c r="H23" s="273"/>
      <c r="I23" s="273"/>
      <c r="J23" s="273"/>
    </row>
    <row r="25" spans="1:10" x14ac:dyDescent="0.2">
      <c r="A25" s="273"/>
      <c r="C25" s="274"/>
      <c r="D25" s="273"/>
      <c r="E25" s="273"/>
      <c r="F25" s="273"/>
      <c r="G25" s="273"/>
      <c r="H25" s="273"/>
      <c r="I25" s="273"/>
      <c r="J25" s="273"/>
    </row>
    <row r="26" spans="1:10" x14ac:dyDescent="0.2">
      <c r="A26" s="273"/>
      <c r="C26" s="274"/>
      <c r="D26" s="273"/>
      <c r="E26" s="273"/>
      <c r="F26" s="273"/>
      <c r="G26" s="273"/>
      <c r="H26" s="273"/>
      <c r="I26" s="273"/>
      <c r="J26" s="273"/>
    </row>
    <row r="27" spans="1:10" x14ac:dyDescent="0.2">
      <c r="A27" s="273"/>
      <c r="C27" s="274"/>
      <c r="D27" s="273"/>
      <c r="E27" s="273"/>
      <c r="F27" s="273"/>
      <c r="G27" s="273"/>
      <c r="H27" s="273"/>
      <c r="I27" s="273"/>
      <c r="J27" s="273"/>
    </row>
    <row r="28" spans="1:10" x14ac:dyDescent="0.2">
      <c r="A28" s="316"/>
      <c r="B28" s="316"/>
      <c r="C28" s="316"/>
      <c r="D28" s="316"/>
      <c r="E28" s="316"/>
      <c r="F28" s="316"/>
      <c r="G28" s="316"/>
      <c r="H28" s="316"/>
      <c r="I28" s="316"/>
      <c r="J28" s="316"/>
    </row>
    <row r="29" spans="1:10" x14ac:dyDescent="0.2">
      <c r="A29" s="273"/>
      <c r="B29" s="275"/>
      <c r="C29" s="274"/>
      <c r="D29" s="273"/>
      <c r="E29" s="273"/>
      <c r="F29" s="273"/>
      <c r="G29" s="273"/>
      <c r="H29" s="273"/>
      <c r="I29" s="273"/>
      <c r="J29" s="273"/>
    </row>
    <row r="31" spans="1:10" x14ac:dyDescent="0.2">
      <c r="A31" s="273"/>
      <c r="B31" s="275"/>
      <c r="C31" s="274"/>
      <c r="D31" s="273"/>
      <c r="E31" s="273"/>
      <c r="F31" s="273"/>
      <c r="G31" s="273"/>
      <c r="H31" s="273"/>
      <c r="I31" s="273"/>
      <c r="J31" s="273"/>
    </row>
    <row r="32" spans="1:10" x14ac:dyDescent="0.2">
      <c r="A32" s="273"/>
      <c r="B32" s="275"/>
      <c r="C32" s="274"/>
      <c r="D32" s="273"/>
      <c r="E32" s="273"/>
      <c r="F32" s="273"/>
      <c r="G32" s="273"/>
      <c r="H32" s="273"/>
      <c r="I32" s="273"/>
      <c r="J32" s="273"/>
    </row>
    <row r="33" spans="1:10" x14ac:dyDescent="0.2">
      <c r="A33" s="317"/>
      <c r="B33" s="317"/>
      <c r="C33" s="317"/>
      <c r="D33" s="317"/>
      <c r="E33" s="317"/>
      <c r="F33" s="317"/>
      <c r="G33" s="317"/>
      <c r="H33" s="317"/>
      <c r="I33" s="317"/>
      <c r="J33" s="317"/>
    </row>
    <row r="34" spans="1:10" x14ac:dyDescent="0.2">
      <c r="B34" s="272"/>
      <c r="C34" s="272"/>
      <c r="D34" s="272"/>
      <c r="E34" s="272"/>
      <c r="F34" s="272"/>
      <c r="G34" s="272"/>
      <c r="H34" s="272"/>
      <c r="I34" s="272"/>
      <c r="J34" s="272"/>
    </row>
    <row r="37" spans="1:10" x14ac:dyDescent="0.2">
      <c r="B37" s="271"/>
      <c r="C37" s="270"/>
    </row>
    <row r="39" spans="1:10" x14ac:dyDescent="0.2">
      <c r="B39" s="269"/>
      <c r="C39" s="269"/>
      <c r="D39" s="269"/>
      <c r="E39" s="269"/>
      <c r="F39" s="269"/>
      <c r="G39" s="269"/>
      <c r="H39" s="269"/>
      <c r="I39" s="269"/>
    </row>
    <row r="50" spans="1:10" x14ac:dyDescent="0.2">
      <c r="A50" s="318"/>
      <c r="B50" s="318"/>
      <c r="C50" s="318"/>
      <c r="D50" s="318"/>
      <c r="E50" s="318"/>
      <c r="F50" s="318"/>
      <c r="G50" s="318"/>
      <c r="H50" s="318"/>
      <c r="I50" s="318"/>
      <c r="J50" s="318"/>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view="pageBreakPreview" zoomScaleNormal="70" zoomScaleSheetLayoutView="100" workbookViewId="0">
      <selection activeCell="R12" sqref="R12"/>
    </sheetView>
  </sheetViews>
  <sheetFormatPr defaultColWidth="9.140625" defaultRowHeight="12.75" x14ac:dyDescent="0.2"/>
  <cols>
    <col min="1" max="1" width="30.85546875" style="2" customWidth="1"/>
    <col min="2" max="2" width="8.5703125" style="2" customWidth="1"/>
    <col min="3" max="3" width="8.28515625" style="2" customWidth="1"/>
    <col min="4" max="4" width="8.140625" style="2" customWidth="1"/>
    <col min="5" max="9" width="8.28515625" style="2" customWidth="1"/>
    <col min="10" max="10" width="9.85546875" style="2" customWidth="1"/>
    <col min="11" max="11" width="8.28515625" style="2" customWidth="1"/>
    <col min="12" max="12" width="9" style="2" customWidth="1"/>
    <col min="13" max="13" width="9.28515625" style="2" customWidth="1"/>
    <col min="14" max="14" width="10.42578125" style="2" customWidth="1"/>
    <col min="15" max="15" width="8.42578125" style="2" customWidth="1"/>
    <col min="16" max="16" width="11.42578125" style="2" bestFit="1" customWidth="1"/>
    <col min="17" max="16384" width="9.140625" style="2"/>
  </cols>
  <sheetData>
    <row r="1" spans="1:22" ht="20.25" x14ac:dyDescent="0.3">
      <c r="A1" s="187" t="s">
        <v>210</v>
      </c>
      <c r="N1" s="257" t="str">
        <f>'3'!N1</f>
        <v>2021</v>
      </c>
    </row>
    <row r="2" spans="1:22" s="67" customFormat="1" ht="18" x14ac:dyDescent="0.25">
      <c r="A2" s="253" t="s">
        <v>211</v>
      </c>
      <c r="B2" s="24"/>
      <c r="C2" s="24"/>
      <c r="D2" s="24"/>
      <c r="E2" s="24"/>
      <c r="F2" s="24"/>
      <c r="G2" s="24"/>
      <c r="H2" s="24"/>
      <c r="I2" s="24"/>
      <c r="J2" s="24"/>
      <c r="K2" s="24"/>
      <c r="L2" s="24"/>
      <c r="M2" s="24"/>
    </row>
    <row r="3" spans="1:22" s="7" customFormat="1" ht="6" customHeight="1" x14ac:dyDescent="0.2"/>
    <row r="4" spans="1:22" s="7" customFormat="1" ht="12" x14ac:dyDescent="0.2">
      <c r="A4" s="327"/>
      <c r="B4" s="328" t="s">
        <v>156</v>
      </c>
      <c r="C4" s="329"/>
      <c r="D4" s="330"/>
      <c r="E4" s="329" t="s">
        <v>157</v>
      </c>
      <c r="F4" s="329"/>
      <c r="G4" s="329"/>
      <c r="H4" s="328" t="s">
        <v>158</v>
      </c>
      <c r="I4" s="329"/>
      <c r="J4" s="330"/>
      <c r="K4" s="328" t="s">
        <v>159</v>
      </c>
      <c r="L4" s="329"/>
      <c r="M4" s="330"/>
      <c r="N4" s="223" t="s">
        <v>160</v>
      </c>
    </row>
    <row r="5" spans="1:22" s="7" customFormat="1" ht="12" customHeight="1" x14ac:dyDescent="0.2">
      <c r="A5" s="327"/>
      <c r="B5" s="296" t="s">
        <v>161</v>
      </c>
      <c r="C5" s="286" t="s">
        <v>162</v>
      </c>
      <c r="D5" s="297" t="s">
        <v>163</v>
      </c>
      <c r="E5" s="205" t="s">
        <v>164</v>
      </c>
      <c r="F5" s="205" t="s">
        <v>165</v>
      </c>
      <c r="G5" s="205" t="s">
        <v>166</v>
      </c>
      <c r="H5" s="296" t="s">
        <v>167</v>
      </c>
      <c r="I5" s="286" t="s">
        <v>168</v>
      </c>
      <c r="J5" s="297" t="s">
        <v>169</v>
      </c>
      <c r="K5" s="296" t="s">
        <v>170</v>
      </c>
      <c r="L5" s="286" t="s">
        <v>171</v>
      </c>
      <c r="M5" s="297" t="s">
        <v>172</v>
      </c>
      <c r="N5" s="206"/>
    </row>
    <row r="6" spans="1:22" s="7" customFormat="1" ht="12" customHeight="1" x14ac:dyDescent="0.2">
      <c r="A6" s="332" t="s">
        <v>76</v>
      </c>
      <c r="B6" s="333">
        <f>SUM(B7:D7)</f>
        <v>35864.885266227051</v>
      </c>
      <c r="C6" s="334"/>
      <c r="D6" s="335"/>
      <c r="E6" s="334">
        <f>SUM(E7:G7)</f>
        <v>17756.23579868277</v>
      </c>
      <c r="F6" s="334"/>
      <c r="G6" s="334"/>
      <c r="H6" s="333">
        <f>SUM(H7:J7)</f>
        <v>9766.3766637908302</v>
      </c>
      <c r="I6" s="334"/>
      <c r="J6" s="335"/>
      <c r="K6" s="333">
        <f>SUM(K7:M7)</f>
        <v>29041.886406273028</v>
      </c>
      <c r="L6" s="334"/>
      <c r="M6" s="335"/>
      <c r="N6" s="322">
        <f>SUM(B7:M7)</f>
        <v>92429.38413497369</v>
      </c>
    </row>
    <row r="7" spans="1:22" s="65" customFormat="1" ht="12" customHeight="1" x14ac:dyDescent="0.2">
      <c r="A7" s="332"/>
      <c r="B7" s="300">
        <f>SUM(B8:B23)</f>
        <v>13031.248077676319</v>
      </c>
      <c r="C7" s="284">
        <f t="shared" ref="C7:M7" si="0">SUM(C8:C23)</f>
        <v>11995.289081090546</v>
      </c>
      <c r="D7" s="301">
        <f t="shared" si="0"/>
        <v>10838.348107460184</v>
      </c>
      <c r="E7" s="204">
        <f t="shared" si="0"/>
        <v>8596.0324977396376</v>
      </c>
      <c r="F7" s="204">
        <f t="shared" si="0"/>
        <v>5988.6269607167633</v>
      </c>
      <c r="G7" s="204">
        <f t="shared" si="0"/>
        <v>3171.5763402263701</v>
      </c>
      <c r="H7" s="300">
        <f t="shared" si="0"/>
        <v>2784.1930241585501</v>
      </c>
      <c r="I7" s="284">
        <f t="shared" si="0"/>
        <v>3046.8894615463496</v>
      </c>
      <c r="J7" s="301">
        <f t="shared" si="0"/>
        <v>3935.2941780859301</v>
      </c>
      <c r="K7" s="300">
        <f t="shared" si="0"/>
        <v>7223.6160516536247</v>
      </c>
      <c r="L7" s="284">
        <f t="shared" si="0"/>
        <v>9685.8104448233571</v>
      </c>
      <c r="M7" s="301">
        <f t="shared" si="0"/>
        <v>12132.459909796044</v>
      </c>
      <c r="N7" s="322"/>
      <c r="P7" s="137"/>
      <c r="Q7" s="137"/>
      <c r="R7" s="137"/>
      <c r="S7" s="137"/>
      <c r="T7" s="137"/>
    </row>
    <row r="8" spans="1:22" s="7" customFormat="1" ht="12" customHeight="1" x14ac:dyDescent="0.2">
      <c r="A8" s="173" t="s">
        <v>180</v>
      </c>
      <c r="B8" s="298">
        <v>1098.1380259999999</v>
      </c>
      <c r="C8" s="285">
        <v>930.31717900000012</v>
      </c>
      <c r="D8" s="299">
        <v>994.17692199999976</v>
      </c>
      <c r="E8" s="201">
        <v>857.79219999999998</v>
      </c>
      <c r="F8" s="201">
        <v>687.65530100000001</v>
      </c>
      <c r="G8" s="201">
        <v>341.13849799999997</v>
      </c>
      <c r="H8" s="298">
        <v>327.96207700000002</v>
      </c>
      <c r="I8" s="285">
        <v>354.34386600000011</v>
      </c>
      <c r="J8" s="299">
        <v>460.27189700000008</v>
      </c>
      <c r="K8" s="298">
        <v>734.31345700000008</v>
      </c>
      <c r="L8" s="285">
        <v>942.54122800000016</v>
      </c>
      <c r="M8" s="299">
        <v>987.30895700000019</v>
      </c>
      <c r="N8" s="201">
        <f>SUM(B8:M8)</f>
        <v>8715.959608000001</v>
      </c>
      <c r="P8" s="8"/>
      <c r="Q8" s="131"/>
      <c r="R8" s="131"/>
      <c r="S8" s="131"/>
      <c r="T8" s="131"/>
      <c r="U8" s="42"/>
    </row>
    <row r="9" spans="1:22" s="7" customFormat="1" ht="12" customHeight="1" x14ac:dyDescent="0.2">
      <c r="A9" s="173" t="s">
        <v>181</v>
      </c>
      <c r="B9" s="298">
        <v>67.122093000000007</v>
      </c>
      <c r="C9" s="285">
        <v>58.656354000000015</v>
      </c>
      <c r="D9" s="299">
        <v>60.761566999999992</v>
      </c>
      <c r="E9" s="201">
        <v>54.526399000000012</v>
      </c>
      <c r="F9" s="201">
        <v>47.517994999999992</v>
      </c>
      <c r="G9" s="201">
        <v>29.722528000000001</v>
      </c>
      <c r="H9" s="298">
        <v>28.042158999999998</v>
      </c>
      <c r="I9" s="285">
        <v>28.994156000000007</v>
      </c>
      <c r="J9" s="299">
        <v>36.547138999999994</v>
      </c>
      <c r="K9" s="298">
        <v>52.684787000000014</v>
      </c>
      <c r="L9" s="285">
        <v>55.889420999999999</v>
      </c>
      <c r="M9" s="299">
        <v>62.844661999999978</v>
      </c>
      <c r="N9" s="201">
        <f>SUM(B9:M9)</f>
        <v>583.30926000000011</v>
      </c>
      <c r="P9" s="8"/>
      <c r="Q9" s="131"/>
      <c r="R9" s="131"/>
      <c r="S9" s="131"/>
      <c r="T9" s="131"/>
      <c r="U9" s="42"/>
    </row>
    <row r="10" spans="1:22" s="7" customFormat="1" ht="12" customHeight="1" x14ac:dyDescent="0.2">
      <c r="A10" s="173" t="s">
        <v>182</v>
      </c>
      <c r="B10" s="298">
        <v>1510.2598869999999</v>
      </c>
      <c r="C10" s="285">
        <v>1456.8636059999999</v>
      </c>
      <c r="D10" s="299">
        <v>1203.1186279999999</v>
      </c>
      <c r="E10" s="201">
        <v>906.208844</v>
      </c>
      <c r="F10" s="201">
        <v>464.28780800000004</v>
      </c>
      <c r="G10" s="201">
        <v>221.82855200000003</v>
      </c>
      <c r="H10" s="298">
        <v>203.39677599999999</v>
      </c>
      <c r="I10" s="285">
        <v>220.726609</v>
      </c>
      <c r="J10" s="299">
        <v>324.06547</v>
      </c>
      <c r="K10" s="298">
        <v>785.50251999999989</v>
      </c>
      <c r="L10" s="285">
        <v>1025.8235540000001</v>
      </c>
      <c r="M10" s="299">
        <v>1460.2761759999999</v>
      </c>
      <c r="N10" s="201">
        <f>SUM(B10:M10)</f>
        <v>9782.3584300000002</v>
      </c>
      <c r="P10" s="8"/>
      <c r="Q10" s="131"/>
      <c r="R10" s="131"/>
      <c r="S10" s="131"/>
      <c r="T10" s="131"/>
      <c r="U10" s="42"/>
    </row>
    <row r="11" spans="1:22" s="7" customFormat="1" ht="12" customHeight="1" x14ac:dyDescent="0.2">
      <c r="A11" s="173" t="s">
        <v>183</v>
      </c>
      <c r="B11" s="298">
        <v>1.88645</v>
      </c>
      <c r="C11" s="285">
        <v>2.2386500000000003</v>
      </c>
      <c r="D11" s="299">
        <v>2.3788100000000001</v>
      </c>
      <c r="E11" s="201">
        <v>2.8949400000000001</v>
      </c>
      <c r="F11" s="201">
        <v>2.462761</v>
      </c>
      <c r="G11" s="201">
        <v>2.695052</v>
      </c>
      <c r="H11" s="298">
        <v>3.8735079999999997</v>
      </c>
      <c r="I11" s="285">
        <v>3.5000399999999998</v>
      </c>
      <c r="J11" s="299">
        <v>3.495428</v>
      </c>
      <c r="K11" s="298">
        <v>3.2243499999999998</v>
      </c>
      <c r="L11" s="285">
        <v>2.3516699999999999</v>
      </c>
      <c r="M11" s="299">
        <v>2.5389699999999999</v>
      </c>
      <c r="N11" s="201">
        <f t="shared" ref="N11:N21" si="1">SUM(B11:M11)</f>
        <v>33.540629000000003</v>
      </c>
      <c r="P11" s="8"/>
      <c r="Q11" s="131"/>
      <c r="R11" s="131"/>
      <c r="S11" s="131"/>
      <c r="T11" s="131"/>
      <c r="U11" s="42"/>
    </row>
    <row r="12" spans="1:22" s="7" customFormat="1" ht="12" customHeight="1" x14ac:dyDescent="0.2">
      <c r="A12" s="173" t="s">
        <v>184</v>
      </c>
      <c r="B12" s="298">
        <v>14.100577303656198</v>
      </c>
      <c r="C12" s="285">
        <v>12.835797786244411</v>
      </c>
      <c r="D12" s="299">
        <v>10.789857737050102</v>
      </c>
      <c r="E12" s="201">
        <v>9.0243836134619855</v>
      </c>
      <c r="F12" s="201">
        <v>6.8929434721097156</v>
      </c>
      <c r="G12" s="201">
        <v>3.4484906402360189</v>
      </c>
      <c r="H12" s="298">
        <v>2.5150131166255334</v>
      </c>
      <c r="I12" s="285">
        <v>2.7031046669147876</v>
      </c>
      <c r="J12" s="299">
        <v>4.3243776936663361</v>
      </c>
      <c r="K12" s="298">
        <v>8.2759450935691792</v>
      </c>
      <c r="L12" s="285">
        <v>9.8949160304680426</v>
      </c>
      <c r="M12" s="299">
        <v>12.091112845997683</v>
      </c>
      <c r="N12" s="201">
        <f t="shared" si="1"/>
        <v>96.896519999999981</v>
      </c>
      <c r="P12" s="8"/>
      <c r="Q12" s="131"/>
      <c r="R12" s="131"/>
      <c r="S12" s="131"/>
      <c r="T12" s="131"/>
      <c r="U12" s="42"/>
    </row>
    <row r="13" spans="1:22" s="7" customFormat="1" ht="12" customHeight="1" x14ac:dyDescent="0.2">
      <c r="A13" s="173" t="s">
        <v>185</v>
      </c>
      <c r="B13" s="298">
        <v>1.0129000000000001E-2</v>
      </c>
      <c r="C13" s="285">
        <v>2.0753999999999998E-2</v>
      </c>
      <c r="D13" s="299">
        <v>3.7942999999999998E-2</v>
      </c>
      <c r="E13" s="201">
        <v>5.2948000000000002E-2</v>
      </c>
      <c r="F13" s="201">
        <v>6.1956999999999998E-2</v>
      </c>
      <c r="G13" s="201">
        <v>0.100568</v>
      </c>
      <c r="H13" s="298">
        <v>8.5294999999999996E-2</v>
      </c>
      <c r="I13" s="285">
        <v>6.8782999999999997E-2</v>
      </c>
      <c r="J13" s="299">
        <v>5.7896000000000003E-2</v>
      </c>
      <c r="K13" s="298">
        <v>5.5410999999999995E-2</v>
      </c>
      <c r="L13" s="285">
        <v>1.4919999999999999E-2</v>
      </c>
      <c r="M13" s="299">
        <v>8.9479999999999994E-3</v>
      </c>
      <c r="N13" s="201">
        <f t="shared" si="1"/>
        <v>0.57555199999999995</v>
      </c>
      <c r="P13" s="8"/>
      <c r="Q13" s="131"/>
      <c r="R13" s="131"/>
      <c r="S13" s="131"/>
      <c r="T13" s="131"/>
      <c r="U13" s="42"/>
      <c r="V13" s="134"/>
    </row>
    <row r="14" spans="1:22" s="7" customFormat="1" ht="12" customHeight="1" x14ac:dyDescent="0.2">
      <c r="A14" s="173" t="s">
        <v>186</v>
      </c>
      <c r="B14" s="298">
        <v>5829.6726189999963</v>
      </c>
      <c r="C14" s="285">
        <v>5340.1227739999986</v>
      </c>
      <c r="D14" s="299">
        <v>4878.0584770000005</v>
      </c>
      <c r="E14" s="201">
        <v>3692.6919160000007</v>
      </c>
      <c r="F14" s="201">
        <v>2433.7323880000004</v>
      </c>
      <c r="G14" s="201">
        <v>1152.5509689999999</v>
      </c>
      <c r="H14" s="298">
        <v>879.11041</v>
      </c>
      <c r="I14" s="285">
        <v>1016.4611720000003</v>
      </c>
      <c r="J14" s="299">
        <v>1449.2992079999995</v>
      </c>
      <c r="K14" s="298">
        <v>3022.9727579999999</v>
      </c>
      <c r="L14" s="285">
        <v>4284.8468750000011</v>
      </c>
      <c r="M14" s="299">
        <v>5445.9604899999995</v>
      </c>
      <c r="N14" s="201">
        <f t="shared" si="1"/>
        <v>39425.480055999993</v>
      </c>
      <c r="P14" s="8"/>
      <c r="Q14" s="131"/>
      <c r="R14" s="131"/>
      <c r="S14" s="131"/>
      <c r="T14" s="131"/>
      <c r="U14" s="42"/>
      <c r="V14" s="134"/>
    </row>
    <row r="15" spans="1:22" s="7" customFormat="1" ht="12" customHeight="1" x14ac:dyDescent="0.2">
      <c r="A15" s="173" t="s">
        <v>187</v>
      </c>
      <c r="B15" s="298">
        <v>39.560950000000005</v>
      </c>
      <c r="C15" s="285">
        <v>30.579789999999999</v>
      </c>
      <c r="D15" s="299">
        <v>24.95355</v>
      </c>
      <c r="E15" s="201">
        <v>3.7126100000000002</v>
      </c>
      <c r="F15" s="201">
        <v>2.9389600000000002</v>
      </c>
      <c r="G15" s="201">
        <v>7.6589200000000002</v>
      </c>
      <c r="H15" s="298">
        <v>6.99444</v>
      </c>
      <c r="I15" s="285">
        <v>7.0701800000000006</v>
      </c>
      <c r="J15" s="299">
        <v>7.15482</v>
      </c>
      <c r="K15" s="298">
        <v>18.23498</v>
      </c>
      <c r="L15" s="285">
        <v>29.209330000000001</v>
      </c>
      <c r="M15" s="299">
        <v>32.903600000000004</v>
      </c>
      <c r="N15" s="201">
        <f t="shared" si="1"/>
        <v>210.97212999999999</v>
      </c>
      <c r="P15" s="8"/>
      <c r="Q15" s="131"/>
      <c r="R15" s="131"/>
      <c r="S15" s="131"/>
      <c r="T15" s="131"/>
      <c r="U15" s="42"/>
      <c r="V15" s="134"/>
    </row>
    <row r="16" spans="1:22" s="7" customFormat="1" ht="12" customHeight="1" x14ac:dyDescent="0.2">
      <c r="A16" s="173" t="s">
        <v>188</v>
      </c>
      <c r="B16" s="298">
        <v>9.0999999999999998E-2</v>
      </c>
      <c r="C16" s="285">
        <v>0</v>
      </c>
      <c r="D16" s="299">
        <v>0</v>
      </c>
      <c r="E16" s="201">
        <v>0</v>
      </c>
      <c r="F16" s="201">
        <v>0</v>
      </c>
      <c r="G16" s="201">
        <v>0</v>
      </c>
      <c r="H16" s="298">
        <v>0</v>
      </c>
      <c r="I16" s="285">
        <v>0</v>
      </c>
      <c r="J16" s="299">
        <v>0</v>
      </c>
      <c r="K16" s="298">
        <v>0</v>
      </c>
      <c r="L16" s="285">
        <v>0</v>
      </c>
      <c r="M16" s="299">
        <v>0</v>
      </c>
      <c r="N16" s="201">
        <f t="shared" si="1"/>
        <v>9.0999999999999998E-2</v>
      </c>
      <c r="P16" s="8"/>
      <c r="Q16" s="131"/>
      <c r="R16" s="131"/>
      <c r="S16" s="131"/>
      <c r="T16" s="131"/>
      <c r="U16" s="42"/>
      <c r="V16" s="134"/>
    </row>
    <row r="17" spans="1:22" s="7" customFormat="1" ht="12" customHeight="1" x14ac:dyDescent="0.2">
      <c r="A17" s="173" t="s">
        <v>189</v>
      </c>
      <c r="B17" s="298">
        <v>93.838949999999997</v>
      </c>
      <c r="C17" s="285">
        <v>83.308513000000005</v>
      </c>
      <c r="D17" s="299">
        <v>86.440765999999996</v>
      </c>
      <c r="E17" s="201">
        <v>85.695363</v>
      </c>
      <c r="F17" s="201">
        <v>86.263877000000008</v>
      </c>
      <c r="G17" s="201">
        <v>69.435276000000002</v>
      </c>
      <c r="H17" s="298">
        <v>64.729728000000009</v>
      </c>
      <c r="I17" s="285">
        <v>53.397657000000002</v>
      </c>
      <c r="J17" s="299">
        <v>43.198357999999999</v>
      </c>
      <c r="K17" s="298">
        <v>65.294409999999999</v>
      </c>
      <c r="L17" s="285">
        <v>74.719100999999995</v>
      </c>
      <c r="M17" s="299">
        <v>67.736811000000003</v>
      </c>
      <c r="N17" s="201">
        <f t="shared" si="1"/>
        <v>874.05880999999988</v>
      </c>
      <c r="P17" s="8"/>
      <c r="Q17" s="131"/>
      <c r="R17" s="131"/>
      <c r="S17" s="131"/>
      <c r="T17" s="131"/>
      <c r="U17" s="42"/>
      <c r="V17" s="134"/>
    </row>
    <row r="18" spans="1:22" s="7" customFormat="1" ht="12" customHeight="1" x14ac:dyDescent="0.2">
      <c r="A18" s="173" t="s">
        <v>190</v>
      </c>
      <c r="B18" s="298">
        <v>18.640791</v>
      </c>
      <c r="C18" s="285">
        <v>19.432047999999998</v>
      </c>
      <c r="D18" s="299">
        <v>5.5088710000000001</v>
      </c>
      <c r="E18" s="201">
        <v>3.2171080000000001</v>
      </c>
      <c r="F18" s="201">
        <v>5.6117929999999996</v>
      </c>
      <c r="G18" s="201">
        <v>5.6192229999999999</v>
      </c>
      <c r="H18" s="298">
        <v>4.3509739999999999</v>
      </c>
      <c r="I18" s="285">
        <v>5.6529860000000003</v>
      </c>
      <c r="J18" s="299">
        <v>4.3357299999999999</v>
      </c>
      <c r="K18" s="298">
        <v>7.5961360000000004</v>
      </c>
      <c r="L18" s="285">
        <v>11.593363999999999</v>
      </c>
      <c r="M18" s="299">
        <v>7.3293759999999999</v>
      </c>
      <c r="N18" s="201">
        <f t="shared" si="1"/>
        <v>98.88839999999999</v>
      </c>
      <c r="P18" s="8"/>
      <c r="Q18" s="131"/>
      <c r="R18" s="131"/>
      <c r="S18" s="131"/>
      <c r="T18" s="131"/>
      <c r="U18" s="42"/>
      <c r="V18" s="134"/>
    </row>
    <row r="19" spans="1:22" s="7" customFormat="1" ht="12" customHeight="1" x14ac:dyDescent="0.2">
      <c r="A19" s="173" t="s">
        <v>191</v>
      </c>
      <c r="B19" s="298">
        <v>298.66571399999998</v>
      </c>
      <c r="C19" s="285">
        <v>252.92496800000001</v>
      </c>
      <c r="D19" s="299">
        <v>242.16855799999999</v>
      </c>
      <c r="E19" s="201">
        <v>278.48478807913671</v>
      </c>
      <c r="F19" s="201">
        <v>284.43396723992919</v>
      </c>
      <c r="G19" s="201">
        <v>225.82782889885164</v>
      </c>
      <c r="H19" s="298">
        <v>191.25091493479792</v>
      </c>
      <c r="I19" s="285">
        <v>200.49891489543134</v>
      </c>
      <c r="J19" s="299">
        <v>195.52096941393009</v>
      </c>
      <c r="K19" s="298">
        <v>231.93058820151421</v>
      </c>
      <c r="L19" s="285">
        <v>289.11245967907462</v>
      </c>
      <c r="M19" s="299">
        <v>201.37910052948945</v>
      </c>
      <c r="N19" s="201">
        <f t="shared" si="1"/>
        <v>2892.1987718721552</v>
      </c>
      <c r="P19" s="8"/>
      <c r="Q19" s="131"/>
      <c r="R19" s="131"/>
      <c r="S19" s="131"/>
      <c r="T19" s="131"/>
      <c r="U19" s="42"/>
      <c r="V19" s="134"/>
    </row>
    <row r="20" spans="1:22" s="7" customFormat="1" ht="12" customHeight="1" x14ac:dyDescent="0.2">
      <c r="A20" s="173" t="s">
        <v>192</v>
      </c>
      <c r="B20" s="298">
        <v>414.81414499999994</v>
      </c>
      <c r="C20" s="285">
        <v>381.71306600000003</v>
      </c>
      <c r="D20" s="299">
        <v>392.94813599999992</v>
      </c>
      <c r="E20" s="201">
        <v>328.57783899999998</v>
      </c>
      <c r="F20" s="201">
        <v>317.73175600000002</v>
      </c>
      <c r="G20" s="201">
        <v>225.96368499999997</v>
      </c>
      <c r="H20" s="298">
        <v>214.10194299999995</v>
      </c>
      <c r="I20" s="285">
        <v>276.88951499999996</v>
      </c>
      <c r="J20" s="299">
        <v>301.37925100000001</v>
      </c>
      <c r="K20" s="298">
        <v>330.73571599999997</v>
      </c>
      <c r="L20" s="285">
        <v>367.52930900000001</v>
      </c>
      <c r="M20" s="299">
        <v>422.40495800000008</v>
      </c>
      <c r="N20" s="201">
        <f t="shared" si="1"/>
        <v>3974.789319</v>
      </c>
      <c r="P20" s="8"/>
      <c r="Q20" s="131"/>
      <c r="R20" s="131"/>
      <c r="S20" s="131"/>
      <c r="T20" s="131"/>
      <c r="U20" s="42"/>
      <c r="V20" s="134"/>
    </row>
    <row r="21" spans="1:22" s="7" customFormat="1" ht="12" customHeight="1" x14ac:dyDescent="0.2">
      <c r="A21" s="173" t="s">
        <v>193</v>
      </c>
      <c r="B21" s="298">
        <v>0</v>
      </c>
      <c r="C21" s="285">
        <v>0</v>
      </c>
      <c r="D21" s="299">
        <v>0</v>
      </c>
      <c r="E21" s="201">
        <v>0</v>
      </c>
      <c r="F21" s="201">
        <v>0</v>
      </c>
      <c r="G21" s="201">
        <v>0</v>
      </c>
      <c r="H21" s="298">
        <v>0</v>
      </c>
      <c r="I21" s="285">
        <v>0</v>
      </c>
      <c r="J21" s="299">
        <v>0</v>
      </c>
      <c r="K21" s="298">
        <v>0</v>
      </c>
      <c r="L21" s="285">
        <v>0</v>
      </c>
      <c r="M21" s="299">
        <v>0</v>
      </c>
      <c r="N21" s="201">
        <f t="shared" si="1"/>
        <v>0</v>
      </c>
      <c r="P21" s="8"/>
      <c r="Q21" s="131"/>
      <c r="R21" s="131"/>
      <c r="S21" s="131"/>
      <c r="T21" s="131"/>
      <c r="U21" s="42"/>
      <c r="V21" s="134"/>
    </row>
    <row r="22" spans="1:22" s="7" customFormat="1" ht="12" customHeight="1" x14ac:dyDescent="0.2">
      <c r="A22" s="173" t="s">
        <v>194</v>
      </c>
      <c r="B22" s="298">
        <v>50.188034000000002</v>
      </c>
      <c r="C22" s="285">
        <v>55.968317000000006</v>
      </c>
      <c r="D22" s="299">
        <v>20.805604999999996</v>
      </c>
      <c r="E22" s="201">
        <v>3.6417269999999995</v>
      </c>
      <c r="F22" s="201">
        <v>1.7932980000000001</v>
      </c>
      <c r="G22" s="201">
        <v>30.559021000000001</v>
      </c>
      <c r="H22" s="298">
        <v>20.032538999999996</v>
      </c>
      <c r="I22" s="285">
        <v>7.1020799999999991</v>
      </c>
      <c r="J22" s="299">
        <v>3.6283529999999993</v>
      </c>
      <c r="K22" s="298">
        <v>8.7100669999999987</v>
      </c>
      <c r="L22" s="285">
        <v>23.437701999999994</v>
      </c>
      <c r="M22" s="299">
        <v>64.049908000000016</v>
      </c>
      <c r="N22" s="201">
        <f>SUM(B22:M22)</f>
        <v>289.916651</v>
      </c>
      <c r="P22" s="8"/>
      <c r="Q22" s="131"/>
      <c r="R22" s="131"/>
      <c r="S22" s="131"/>
      <c r="T22" s="131"/>
      <c r="U22" s="42"/>
      <c r="V22" s="134"/>
    </row>
    <row r="23" spans="1:22" s="7" customFormat="1" ht="12" customHeight="1" x14ac:dyDescent="0.2">
      <c r="A23" s="173" t="s">
        <v>195</v>
      </c>
      <c r="B23" s="298">
        <v>3594.2587123726653</v>
      </c>
      <c r="C23" s="285">
        <v>3370.3072643043038</v>
      </c>
      <c r="D23" s="299">
        <v>2916.2004167231344</v>
      </c>
      <c r="E23" s="201">
        <v>2369.5114320470389</v>
      </c>
      <c r="F23" s="201">
        <v>1647.2421560047253</v>
      </c>
      <c r="G23" s="201">
        <v>855.02772868728221</v>
      </c>
      <c r="H23" s="298">
        <v>837.74724710712655</v>
      </c>
      <c r="I23" s="285">
        <v>869.48039798400271</v>
      </c>
      <c r="J23" s="299">
        <v>1102.015280978334</v>
      </c>
      <c r="K23" s="298">
        <v>1954.0849263585405</v>
      </c>
      <c r="L23" s="285">
        <v>2568.8465951138146</v>
      </c>
      <c r="M23" s="299">
        <v>3365.6268404205566</v>
      </c>
      <c r="N23" s="201">
        <f>SUM(B23:M23)</f>
        <v>25450.348998101523</v>
      </c>
      <c r="P23" s="8"/>
      <c r="Q23" s="131"/>
      <c r="R23" s="131"/>
      <c r="S23" s="131"/>
      <c r="T23" s="131"/>
      <c r="U23" s="42"/>
      <c r="V23" s="134"/>
    </row>
    <row r="24" spans="1:22" s="4" customFormat="1" ht="11.25" x14ac:dyDescent="0.2">
      <c r="A24" s="212"/>
      <c r="N24" s="3"/>
      <c r="P24" s="142"/>
      <c r="Q24" s="142"/>
      <c r="R24" s="142"/>
      <c r="S24" s="142"/>
      <c r="T24" s="142"/>
      <c r="U24" s="143"/>
    </row>
    <row r="25" spans="1:22" s="7" customFormat="1" x14ac:dyDescent="0.2">
      <c r="A25" s="2"/>
      <c r="B25" s="69"/>
      <c r="C25" s="69"/>
      <c r="D25" s="69"/>
      <c r="E25" s="69"/>
      <c r="F25" s="69"/>
      <c r="G25" s="69"/>
      <c r="H25" s="69"/>
      <c r="I25" s="69"/>
      <c r="J25" s="69"/>
      <c r="K25" s="69"/>
      <c r="L25" s="69"/>
      <c r="M25" s="69"/>
      <c r="N25" s="68"/>
      <c r="S25" s="134"/>
      <c r="T25" s="134"/>
      <c r="U25" s="134"/>
      <c r="V25" s="134"/>
    </row>
    <row r="26" spans="1:22" s="7" customFormat="1" x14ac:dyDescent="0.2">
      <c r="A26" s="120" t="s">
        <v>180</v>
      </c>
      <c r="B26" s="26">
        <v>8715.959608000001</v>
      </c>
      <c r="C26" s="69"/>
      <c r="D26" s="69"/>
      <c r="E26" s="69"/>
      <c r="F26" s="69"/>
      <c r="G26" s="69"/>
      <c r="H26" s="69"/>
      <c r="I26" s="69"/>
      <c r="J26" s="69"/>
      <c r="K26" s="69"/>
      <c r="L26" s="69"/>
      <c r="M26" s="69"/>
      <c r="N26" s="69"/>
      <c r="S26" s="134"/>
      <c r="T26" s="134"/>
      <c r="U26" s="134"/>
      <c r="V26" s="134"/>
    </row>
    <row r="27" spans="1:22" s="7" customFormat="1" x14ac:dyDescent="0.2">
      <c r="A27" s="120" t="s">
        <v>181</v>
      </c>
      <c r="B27" s="26">
        <v>583.30926000000011</v>
      </c>
      <c r="C27" s="69"/>
      <c r="D27" s="69"/>
      <c r="E27" s="69"/>
      <c r="F27" s="69"/>
      <c r="G27" s="69"/>
      <c r="H27" s="69"/>
      <c r="I27" s="69"/>
      <c r="J27" s="69"/>
      <c r="K27" s="69"/>
      <c r="L27" s="69"/>
      <c r="M27" s="69"/>
      <c r="N27" s="69"/>
      <c r="O27" s="70"/>
      <c r="S27" s="134"/>
      <c r="T27" s="134"/>
      <c r="U27" s="134"/>
      <c r="V27" s="134"/>
    </row>
    <row r="28" spans="1:22" s="7" customFormat="1" x14ac:dyDescent="0.2">
      <c r="A28" s="120" t="s">
        <v>182</v>
      </c>
      <c r="B28" s="26">
        <v>9782.3584300000002</v>
      </c>
      <c r="C28" s="69"/>
      <c r="D28" s="69"/>
      <c r="E28" s="69"/>
      <c r="F28" s="69"/>
      <c r="G28" s="69"/>
      <c r="H28" s="69"/>
      <c r="I28" s="69"/>
      <c r="J28" s="69"/>
      <c r="K28" s="69"/>
      <c r="L28" s="69"/>
      <c r="M28" s="69"/>
      <c r="N28" s="69"/>
      <c r="O28" s="70"/>
      <c r="S28" s="134"/>
      <c r="T28" s="134"/>
      <c r="U28" s="134"/>
      <c r="V28" s="134"/>
    </row>
    <row r="29" spans="1:22" s="7" customFormat="1" x14ac:dyDescent="0.2">
      <c r="A29" s="120" t="s">
        <v>183</v>
      </c>
      <c r="B29" s="26">
        <v>33.540629000000003</v>
      </c>
      <c r="C29" s="69"/>
      <c r="D29" s="69"/>
      <c r="E29" s="69"/>
      <c r="F29" s="69"/>
      <c r="G29" s="69"/>
      <c r="H29" s="69"/>
      <c r="I29" s="69"/>
      <c r="J29" s="69"/>
      <c r="K29" s="69"/>
      <c r="L29" s="69"/>
      <c r="M29" s="69"/>
      <c r="N29" s="69"/>
      <c r="Q29" s="8"/>
      <c r="S29" s="134"/>
      <c r="T29" s="134"/>
      <c r="U29" s="134"/>
      <c r="V29" s="134"/>
    </row>
    <row r="30" spans="1:22" s="7" customFormat="1" x14ac:dyDescent="0.2">
      <c r="A30" s="120" t="s">
        <v>184</v>
      </c>
      <c r="B30" s="26">
        <v>96.896519999999981</v>
      </c>
      <c r="C30" s="69"/>
      <c r="D30" s="69"/>
      <c r="E30" s="69"/>
      <c r="F30" s="69"/>
      <c r="G30" s="69"/>
      <c r="H30" s="69"/>
      <c r="I30" s="69"/>
      <c r="J30" s="69"/>
      <c r="K30" s="69"/>
      <c r="L30" s="69"/>
      <c r="M30" s="69"/>
      <c r="N30" s="69"/>
      <c r="S30" s="134"/>
      <c r="T30" s="134"/>
      <c r="U30" s="134"/>
      <c r="V30" s="134"/>
    </row>
    <row r="31" spans="1:22" s="7" customFormat="1" x14ac:dyDescent="0.2">
      <c r="A31" s="120" t="s">
        <v>185</v>
      </c>
      <c r="B31" s="26">
        <v>0.57555199999999995</v>
      </c>
      <c r="C31" s="69"/>
      <c r="D31" s="69"/>
      <c r="E31" s="69"/>
      <c r="F31" s="69"/>
      <c r="G31" s="69"/>
      <c r="H31" s="69"/>
      <c r="I31" s="69"/>
      <c r="J31" s="69"/>
      <c r="K31" s="69"/>
      <c r="L31" s="69"/>
      <c r="M31" s="69"/>
      <c r="N31" s="69"/>
      <c r="S31" s="134"/>
      <c r="T31" s="134"/>
      <c r="U31" s="134"/>
      <c r="V31" s="134"/>
    </row>
    <row r="32" spans="1:22" s="7" customFormat="1" x14ac:dyDescent="0.2">
      <c r="A32" s="120" t="s">
        <v>186</v>
      </c>
      <c r="B32" s="26">
        <v>39425.480055999993</v>
      </c>
      <c r="C32" s="69"/>
      <c r="D32" s="69"/>
      <c r="E32" s="69"/>
      <c r="F32" s="69"/>
      <c r="G32" s="69"/>
      <c r="H32" s="69"/>
      <c r="I32" s="69"/>
      <c r="J32" s="69"/>
      <c r="K32" s="69"/>
      <c r="L32" s="69"/>
      <c r="M32" s="69"/>
      <c r="N32" s="69"/>
    </row>
    <row r="33" spans="1:14" s="7" customFormat="1" x14ac:dyDescent="0.2">
      <c r="A33" s="120" t="s">
        <v>187</v>
      </c>
      <c r="B33" s="26">
        <v>210.97212999999999</v>
      </c>
      <c r="C33" s="69"/>
      <c r="D33" s="69"/>
      <c r="E33" s="69"/>
      <c r="F33" s="69"/>
      <c r="G33" s="69"/>
      <c r="H33" s="69"/>
      <c r="I33" s="69"/>
      <c r="J33" s="69"/>
      <c r="K33" s="69"/>
      <c r="L33" s="69"/>
      <c r="M33" s="69"/>
      <c r="N33" s="69"/>
    </row>
    <row r="34" spans="1:14" s="7" customFormat="1" x14ac:dyDescent="0.2">
      <c r="A34" s="120" t="s">
        <v>188</v>
      </c>
      <c r="B34" s="26">
        <v>9.0999999999999998E-2</v>
      </c>
      <c r="C34" s="69"/>
      <c r="D34" s="69"/>
      <c r="E34" s="69"/>
      <c r="F34" s="69"/>
      <c r="G34" s="69"/>
      <c r="H34" s="69"/>
      <c r="I34" s="69"/>
      <c r="J34" s="69"/>
      <c r="K34" s="69"/>
      <c r="L34" s="69"/>
      <c r="M34" s="69"/>
      <c r="N34" s="69"/>
    </row>
    <row r="35" spans="1:14" s="7" customFormat="1" x14ac:dyDescent="0.2">
      <c r="A35" s="120" t="s">
        <v>189</v>
      </c>
      <c r="B35" s="26">
        <v>874.05880999999988</v>
      </c>
      <c r="C35" s="69"/>
      <c r="D35" s="69"/>
      <c r="E35" s="69"/>
      <c r="F35" s="69"/>
      <c r="G35" s="69"/>
      <c r="H35" s="69"/>
      <c r="I35" s="69"/>
      <c r="J35" s="69"/>
      <c r="K35" s="69"/>
      <c r="L35" s="69"/>
      <c r="M35" s="69"/>
      <c r="N35" s="69"/>
    </row>
    <row r="36" spans="1:14" s="7" customFormat="1" x14ac:dyDescent="0.2">
      <c r="A36" s="120" t="s">
        <v>190</v>
      </c>
      <c r="B36" s="26">
        <v>98.88839999999999</v>
      </c>
      <c r="C36" s="69"/>
      <c r="D36" s="69"/>
      <c r="E36" s="69"/>
      <c r="F36" s="69"/>
      <c r="G36" s="69"/>
      <c r="H36" s="69"/>
      <c r="I36" s="69"/>
      <c r="J36" s="69"/>
      <c r="K36" s="69"/>
      <c r="L36" s="69"/>
      <c r="M36" s="69"/>
      <c r="N36" s="69"/>
    </row>
    <row r="37" spans="1:14" s="7" customFormat="1" x14ac:dyDescent="0.2">
      <c r="A37" s="120" t="s">
        <v>191</v>
      </c>
      <c r="B37" s="26">
        <v>2892.1987718721552</v>
      </c>
      <c r="C37" s="69"/>
      <c r="D37" s="69"/>
      <c r="E37" s="69"/>
      <c r="F37" s="69"/>
      <c r="G37" s="69"/>
      <c r="H37" s="69"/>
      <c r="I37" s="69"/>
      <c r="J37" s="69"/>
      <c r="K37" s="69"/>
      <c r="L37" s="69"/>
      <c r="M37" s="69"/>
      <c r="N37" s="69"/>
    </row>
    <row r="38" spans="1:14" s="7" customFormat="1" x14ac:dyDescent="0.2">
      <c r="A38" s="120" t="s">
        <v>192</v>
      </c>
      <c r="B38" s="26">
        <v>3974.789319</v>
      </c>
      <c r="C38" s="69"/>
      <c r="D38" s="69"/>
      <c r="E38" s="69"/>
      <c r="F38" s="69"/>
      <c r="G38" s="69"/>
      <c r="H38" s="69"/>
      <c r="I38" s="69"/>
      <c r="J38" s="69"/>
      <c r="K38" s="69"/>
      <c r="L38" s="69"/>
      <c r="M38" s="69"/>
      <c r="N38" s="69"/>
    </row>
    <row r="39" spans="1:14" s="7" customFormat="1" x14ac:dyDescent="0.2">
      <c r="A39" s="120" t="s">
        <v>193</v>
      </c>
      <c r="B39" s="26">
        <v>0</v>
      </c>
      <c r="C39" s="69"/>
      <c r="D39" s="69"/>
      <c r="E39" s="69"/>
      <c r="F39" s="69"/>
      <c r="G39" s="69"/>
      <c r="H39" s="69"/>
      <c r="I39" s="69"/>
      <c r="J39" s="69"/>
      <c r="K39" s="69"/>
      <c r="L39" s="69"/>
      <c r="M39" s="69"/>
      <c r="N39" s="69"/>
    </row>
    <row r="40" spans="1:14" s="7" customFormat="1" x14ac:dyDescent="0.2">
      <c r="A40" s="120" t="s">
        <v>194</v>
      </c>
      <c r="B40" s="26">
        <v>289.916651</v>
      </c>
      <c r="C40" s="69"/>
      <c r="D40" s="69"/>
      <c r="E40" s="69"/>
      <c r="F40" s="69"/>
      <c r="G40" s="69"/>
      <c r="H40" s="69"/>
      <c r="I40" s="69"/>
      <c r="J40" s="69"/>
      <c r="K40" s="69"/>
      <c r="L40" s="69"/>
      <c r="M40" s="69"/>
      <c r="N40" s="69"/>
    </row>
    <row r="41" spans="1:14" s="7" customFormat="1" x14ac:dyDescent="0.2">
      <c r="A41" s="120" t="s">
        <v>195</v>
      </c>
      <c r="B41" s="26">
        <v>25450.348998101523</v>
      </c>
      <c r="C41" s="69"/>
      <c r="D41" s="69"/>
      <c r="E41" s="69"/>
      <c r="F41" s="69"/>
      <c r="G41" s="69"/>
      <c r="H41" s="69"/>
      <c r="I41" s="69"/>
      <c r="J41" s="69"/>
      <c r="K41" s="69"/>
      <c r="L41" s="69"/>
      <c r="M41" s="69"/>
      <c r="N41" s="69"/>
    </row>
    <row r="42" spans="1:14" s="7" customFormat="1" x14ac:dyDescent="0.2">
      <c r="A42" s="2"/>
      <c r="B42" s="69"/>
      <c r="C42" s="69"/>
      <c r="D42" s="69"/>
      <c r="E42" s="69"/>
      <c r="F42" s="69"/>
      <c r="G42" s="69"/>
      <c r="H42" s="69"/>
      <c r="I42" s="69"/>
      <c r="J42" s="69"/>
      <c r="K42" s="69"/>
      <c r="L42" s="69"/>
      <c r="M42" s="69"/>
      <c r="N42" s="69"/>
    </row>
    <row r="43" spans="1:14" s="7" customFormat="1" x14ac:dyDescent="0.2">
      <c r="A43" s="68"/>
      <c r="B43" s="69"/>
      <c r="C43" s="69"/>
      <c r="D43" s="69"/>
      <c r="E43" s="69"/>
      <c r="F43" s="69"/>
      <c r="G43" s="69"/>
      <c r="H43" s="69"/>
      <c r="I43" s="69"/>
      <c r="J43" s="69"/>
      <c r="K43" s="69"/>
      <c r="L43" s="69"/>
      <c r="M43" s="69"/>
      <c r="N43" s="69"/>
    </row>
    <row r="44" spans="1:14" s="7" customFormat="1" x14ac:dyDescent="0.2">
      <c r="A44" s="68"/>
      <c r="B44" s="69"/>
      <c r="C44" s="69"/>
      <c r="D44" s="69"/>
      <c r="E44" s="69"/>
      <c r="F44" s="69"/>
      <c r="G44" s="69"/>
      <c r="H44" s="69"/>
      <c r="I44" s="69"/>
      <c r="J44" s="69"/>
      <c r="K44" s="69"/>
      <c r="L44" s="69"/>
      <c r="M44" s="69"/>
      <c r="N44" s="69"/>
    </row>
    <row r="45" spans="1:14" s="7" customFormat="1" x14ac:dyDescent="0.2">
      <c r="A45" s="2"/>
      <c r="B45" s="2"/>
      <c r="C45" s="2"/>
      <c r="D45" s="2"/>
      <c r="E45" s="2"/>
      <c r="F45" s="2"/>
      <c r="G45" s="2"/>
      <c r="H45" s="2"/>
      <c r="I45" s="2"/>
      <c r="J45" s="2"/>
      <c r="K45" s="2"/>
      <c r="L45" s="2"/>
      <c r="M45" s="2"/>
      <c r="N45" s="2"/>
    </row>
    <row r="47" spans="1:14" x14ac:dyDescent="0.2">
      <c r="B47" s="71"/>
    </row>
    <row r="48" spans="1:14" x14ac:dyDescent="0.2">
      <c r="B48" s="71"/>
    </row>
    <row r="49" spans="2:2" x14ac:dyDescent="0.2">
      <c r="B49" s="71"/>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42"/>
  <sheetViews>
    <sheetView showGridLines="0" view="pageBreakPreview" zoomScale="110" zoomScaleNormal="90" zoomScaleSheetLayoutView="110" workbookViewId="0">
      <selection activeCell="P25" sqref="P25"/>
    </sheetView>
  </sheetViews>
  <sheetFormatPr defaultColWidth="9.140625" defaultRowHeight="12" x14ac:dyDescent="0.2"/>
  <cols>
    <col min="1" max="1" width="21.28515625" style="7" customWidth="1"/>
    <col min="2" max="7" width="8.7109375" style="7" customWidth="1"/>
    <col min="8" max="13" width="9.5703125" style="7" customWidth="1"/>
    <col min="14" max="14" width="10.42578125" style="7" customWidth="1"/>
    <col min="15" max="16384" width="9.140625" style="7"/>
  </cols>
  <sheetData>
    <row r="1" spans="1:21" ht="18" x14ac:dyDescent="0.25">
      <c r="A1" s="253" t="s">
        <v>212</v>
      </c>
      <c r="N1" s="257" t="str">
        <f>'3'!N1</f>
        <v>2021</v>
      </c>
    </row>
    <row r="2" spans="1:21" ht="6" customHeight="1" x14ac:dyDescent="0.2"/>
    <row r="3" spans="1:21" x14ac:dyDescent="0.2">
      <c r="A3" s="327"/>
      <c r="B3" s="328" t="s">
        <v>156</v>
      </c>
      <c r="C3" s="329"/>
      <c r="D3" s="330"/>
      <c r="E3" s="328" t="s">
        <v>157</v>
      </c>
      <c r="F3" s="329"/>
      <c r="G3" s="330"/>
      <c r="H3" s="328" t="s">
        <v>158</v>
      </c>
      <c r="I3" s="329"/>
      <c r="J3" s="330"/>
      <c r="K3" s="328" t="s">
        <v>159</v>
      </c>
      <c r="L3" s="329"/>
      <c r="M3" s="330"/>
      <c r="N3" s="223" t="s">
        <v>160</v>
      </c>
    </row>
    <row r="4" spans="1:21" x14ac:dyDescent="0.2">
      <c r="A4" s="327"/>
      <c r="B4" s="296" t="s">
        <v>161</v>
      </c>
      <c r="C4" s="286" t="s">
        <v>162</v>
      </c>
      <c r="D4" s="297" t="s">
        <v>163</v>
      </c>
      <c r="E4" s="296" t="s">
        <v>164</v>
      </c>
      <c r="F4" s="286" t="s">
        <v>165</v>
      </c>
      <c r="G4" s="297" t="s">
        <v>166</v>
      </c>
      <c r="H4" s="296" t="s">
        <v>167</v>
      </c>
      <c r="I4" s="286" t="s">
        <v>168</v>
      </c>
      <c r="J4" s="297" t="s">
        <v>169</v>
      </c>
      <c r="K4" s="296" t="s">
        <v>170</v>
      </c>
      <c r="L4" s="286" t="s">
        <v>171</v>
      </c>
      <c r="M4" s="297" t="s">
        <v>172</v>
      </c>
      <c r="N4" s="206"/>
    </row>
    <row r="5" spans="1:21" x14ac:dyDescent="0.2">
      <c r="A5" s="332" t="s">
        <v>76</v>
      </c>
      <c r="B5" s="333">
        <f>SUM(B6:D6)</f>
        <v>35864.885266227058</v>
      </c>
      <c r="C5" s="334"/>
      <c r="D5" s="335"/>
      <c r="E5" s="333">
        <f t="shared" ref="E5" si="0">SUM(E6:G6)</f>
        <v>17756.23579868277</v>
      </c>
      <c r="F5" s="334"/>
      <c r="G5" s="335"/>
      <c r="H5" s="333">
        <f t="shared" ref="H5" si="1">SUM(H6:J6)</f>
        <v>9766.3766637908302</v>
      </c>
      <c r="I5" s="334"/>
      <c r="J5" s="335"/>
      <c r="K5" s="333">
        <f t="shared" ref="K5" si="2">SUM(K6:M6)</f>
        <v>29041.886406273021</v>
      </c>
      <c r="L5" s="334"/>
      <c r="M5" s="335"/>
      <c r="N5" s="322">
        <f>SUM(N7:N20)</f>
        <v>92429.384134973676</v>
      </c>
    </row>
    <row r="6" spans="1:21" x14ac:dyDescent="0.2">
      <c r="A6" s="332"/>
      <c r="B6" s="302">
        <f>SUM(B7:B20)</f>
        <v>13031.248077676319</v>
      </c>
      <c r="C6" s="207">
        <f t="shared" ref="C6:M6" si="3">SUM(C7:C20)</f>
        <v>11995.28908109055</v>
      </c>
      <c r="D6" s="303">
        <f t="shared" si="3"/>
        <v>10838.348107460186</v>
      </c>
      <c r="E6" s="302">
        <f t="shared" si="3"/>
        <v>8596.0324977396394</v>
      </c>
      <c r="F6" s="207">
        <f t="shared" si="3"/>
        <v>5988.6269607167624</v>
      </c>
      <c r="G6" s="303">
        <f t="shared" si="3"/>
        <v>3171.5763402263701</v>
      </c>
      <c r="H6" s="302">
        <f t="shared" si="3"/>
        <v>2784.193024158551</v>
      </c>
      <c r="I6" s="207">
        <f t="shared" si="3"/>
        <v>3046.8894615463491</v>
      </c>
      <c r="J6" s="303">
        <f t="shared" si="3"/>
        <v>3935.2941780859305</v>
      </c>
      <c r="K6" s="302">
        <f t="shared" si="3"/>
        <v>7223.6160516536247</v>
      </c>
      <c r="L6" s="207">
        <f t="shared" si="3"/>
        <v>9685.8104448233553</v>
      </c>
      <c r="M6" s="303">
        <f t="shared" si="3"/>
        <v>12132.459909796042</v>
      </c>
      <c r="N6" s="322"/>
      <c r="P6" s="137"/>
      <c r="Q6" s="137"/>
      <c r="R6" s="137"/>
      <c r="S6" s="137"/>
      <c r="T6" s="137"/>
      <c r="U6" s="42"/>
    </row>
    <row r="7" spans="1:21" x14ac:dyDescent="0.2">
      <c r="A7" s="173" t="s">
        <v>124</v>
      </c>
      <c r="B7" s="304">
        <v>647.88324499999987</v>
      </c>
      <c r="C7" s="208">
        <v>649.64058000000023</v>
      </c>
      <c r="D7" s="305">
        <v>501.58178600000002</v>
      </c>
      <c r="E7" s="304">
        <v>398.81724599999995</v>
      </c>
      <c r="F7" s="208">
        <v>274.67653999999999</v>
      </c>
      <c r="G7" s="305">
        <v>145.39637099999996</v>
      </c>
      <c r="H7" s="304">
        <v>208.88136900000003</v>
      </c>
      <c r="I7" s="208">
        <v>158.542136</v>
      </c>
      <c r="J7" s="305">
        <v>156.09073699999996</v>
      </c>
      <c r="K7" s="304">
        <v>351.23605300000003</v>
      </c>
      <c r="L7" s="208">
        <v>476.60068899999993</v>
      </c>
      <c r="M7" s="305">
        <v>544.07122800000002</v>
      </c>
      <c r="N7" s="237">
        <f t="shared" ref="N7:N20" si="4">SUM(B7:M7)</f>
        <v>4513.4179800000002</v>
      </c>
      <c r="P7" s="8"/>
      <c r="Q7" s="131"/>
      <c r="R7" s="131"/>
      <c r="S7" s="131"/>
      <c r="T7" s="131"/>
      <c r="U7" s="42"/>
    </row>
    <row r="8" spans="1:21" x14ac:dyDescent="0.2">
      <c r="A8" s="173" t="s">
        <v>197</v>
      </c>
      <c r="B8" s="304">
        <v>750.71559799999989</v>
      </c>
      <c r="C8" s="208">
        <v>640.43477199999995</v>
      </c>
      <c r="D8" s="305">
        <v>619.23990200000003</v>
      </c>
      <c r="E8" s="304">
        <v>476.65966300000008</v>
      </c>
      <c r="F8" s="208">
        <v>337.02241099999992</v>
      </c>
      <c r="G8" s="305">
        <v>175.06851000000003</v>
      </c>
      <c r="H8" s="304">
        <v>165.96721100000008</v>
      </c>
      <c r="I8" s="208">
        <v>174.62084300000004</v>
      </c>
      <c r="J8" s="305">
        <v>192.71132200000002</v>
      </c>
      <c r="K8" s="304">
        <v>377.93131000000005</v>
      </c>
      <c r="L8" s="208">
        <v>542.77525800000001</v>
      </c>
      <c r="M8" s="305">
        <v>660.11618100000021</v>
      </c>
      <c r="N8" s="237">
        <f t="shared" si="4"/>
        <v>5113.2629810000008</v>
      </c>
      <c r="P8" s="8"/>
      <c r="Q8" s="131"/>
      <c r="R8" s="131"/>
      <c r="S8" s="131"/>
      <c r="T8" s="131"/>
      <c r="U8" s="42"/>
    </row>
    <row r="9" spans="1:21" x14ac:dyDescent="0.2">
      <c r="A9" s="173" t="s">
        <v>198</v>
      </c>
      <c r="B9" s="304">
        <v>850.95271700000035</v>
      </c>
      <c r="C9" s="208">
        <v>776.72232899999995</v>
      </c>
      <c r="D9" s="305">
        <v>675.85284499999966</v>
      </c>
      <c r="E9" s="304">
        <v>509.22733700100008</v>
      </c>
      <c r="F9" s="208">
        <v>339.35980000100005</v>
      </c>
      <c r="G9" s="305">
        <v>187.20823599999997</v>
      </c>
      <c r="H9" s="304">
        <v>170.53703900000002</v>
      </c>
      <c r="I9" s="208">
        <v>178.14822199999998</v>
      </c>
      <c r="J9" s="305">
        <v>225.02405200000001</v>
      </c>
      <c r="K9" s="304">
        <v>438.28820000000002</v>
      </c>
      <c r="L9" s="208">
        <v>628.88523999999995</v>
      </c>
      <c r="M9" s="305">
        <v>807.60964300000035</v>
      </c>
      <c r="N9" s="237">
        <f t="shared" si="4"/>
        <v>5787.8156600020002</v>
      </c>
      <c r="P9" s="8"/>
      <c r="Q9" s="131"/>
      <c r="R9" s="131"/>
      <c r="S9" s="131"/>
      <c r="T9" s="131"/>
      <c r="U9" s="42"/>
    </row>
    <row r="10" spans="1:21" x14ac:dyDescent="0.2">
      <c r="A10" s="173" t="s">
        <v>199</v>
      </c>
      <c r="B10" s="304">
        <v>464.25101599999988</v>
      </c>
      <c r="C10" s="208">
        <v>434.97253600000005</v>
      </c>
      <c r="D10" s="305">
        <v>385.29361199999994</v>
      </c>
      <c r="E10" s="304">
        <v>315.67903100000001</v>
      </c>
      <c r="F10" s="208">
        <v>241.26215499999995</v>
      </c>
      <c r="G10" s="305">
        <v>110.45332800000001</v>
      </c>
      <c r="H10" s="304">
        <v>123.05883799999999</v>
      </c>
      <c r="I10" s="208">
        <v>121.34514000000001</v>
      </c>
      <c r="J10" s="305">
        <v>168.26451100000003</v>
      </c>
      <c r="K10" s="304">
        <v>295.47908500000005</v>
      </c>
      <c r="L10" s="208">
        <v>387.0712529999999</v>
      </c>
      <c r="M10" s="305">
        <v>456.49236099999985</v>
      </c>
      <c r="N10" s="237">
        <f t="shared" si="4"/>
        <v>3503.6228659999997</v>
      </c>
      <c r="P10" s="8"/>
      <c r="Q10" s="131"/>
      <c r="R10" s="131"/>
      <c r="S10" s="131"/>
      <c r="T10" s="131"/>
      <c r="U10" s="42"/>
    </row>
    <row r="11" spans="1:21" x14ac:dyDescent="0.2">
      <c r="A11" s="173" t="s">
        <v>128</v>
      </c>
      <c r="B11" s="304">
        <v>256.21327400000001</v>
      </c>
      <c r="C11" s="208">
        <v>226.37418699999998</v>
      </c>
      <c r="D11" s="305">
        <v>212.631044</v>
      </c>
      <c r="E11" s="304">
        <v>167.85951000000003</v>
      </c>
      <c r="F11" s="208">
        <v>110.55757799999996</v>
      </c>
      <c r="G11" s="305">
        <v>51.652622000000001</v>
      </c>
      <c r="H11" s="304">
        <v>46.497563</v>
      </c>
      <c r="I11" s="208">
        <v>47.974943999999994</v>
      </c>
      <c r="J11" s="305">
        <v>67.840059999999994</v>
      </c>
      <c r="K11" s="304">
        <v>132.02058700000003</v>
      </c>
      <c r="L11" s="208">
        <v>191.18252000000001</v>
      </c>
      <c r="M11" s="305">
        <v>235.97941199999997</v>
      </c>
      <c r="N11" s="237">
        <f t="shared" si="4"/>
        <v>1746.7833009999997</v>
      </c>
      <c r="P11" s="8"/>
      <c r="Q11" s="131"/>
      <c r="R11" s="131"/>
      <c r="S11" s="131"/>
      <c r="T11" s="131"/>
      <c r="U11" s="42"/>
    </row>
    <row r="12" spans="1:21" x14ac:dyDescent="0.2">
      <c r="A12" s="173" t="s">
        <v>200</v>
      </c>
      <c r="B12" s="304">
        <v>419.77620220331039</v>
      </c>
      <c r="C12" s="208">
        <v>391.84989268828798</v>
      </c>
      <c r="D12" s="305">
        <v>358.72402007483186</v>
      </c>
      <c r="E12" s="304">
        <v>281.69510921086544</v>
      </c>
      <c r="F12" s="208">
        <v>211.09311850748543</v>
      </c>
      <c r="G12" s="305">
        <v>123.38767</v>
      </c>
      <c r="H12" s="304">
        <v>99.255229999999983</v>
      </c>
      <c r="I12" s="208">
        <v>109.99188699999999</v>
      </c>
      <c r="J12" s="305">
        <v>146.60057000000003</v>
      </c>
      <c r="K12" s="304">
        <v>245.77119099999999</v>
      </c>
      <c r="L12" s="208">
        <v>306.76397099999997</v>
      </c>
      <c r="M12" s="305">
        <v>391.37090800000004</v>
      </c>
      <c r="N12" s="237">
        <f t="shared" si="4"/>
        <v>3086.2797696847806</v>
      </c>
      <c r="P12" s="8"/>
      <c r="Q12" s="131"/>
      <c r="R12" s="131"/>
      <c r="S12" s="131"/>
      <c r="T12" s="131"/>
      <c r="U12" s="42"/>
    </row>
    <row r="13" spans="1:21" x14ac:dyDescent="0.2">
      <c r="A13" s="173" t="s">
        <v>201</v>
      </c>
      <c r="B13" s="304">
        <v>322.84037200000006</v>
      </c>
      <c r="C13" s="208">
        <v>284.96762899999999</v>
      </c>
      <c r="D13" s="305">
        <v>256.03935500000006</v>
      </c>
      <c r="E13" s="304">
        <v>212.07286000000005</v>
      </c>
      <c r="F13" s="208">
        <v>148.45476599999998</v>
      </c>
      <c r="G13" s="305">
        <v>66.902096</v>
      </c>
      <c r="H13" s="304">
        <v>63.355655000000006</v>
      </c>
      <c r="I13" s="208">
        <v>66.565196999999998</v>
      </c>
      <c r="J13" s="305">
        <v>94.431663999999969</v>
      </c>
      <c r="K13" s="304">
        <v>177.65020978451534</v>
      </c>
      <c r="L13" s="208">
        <v>237.52475964372749</v>
      </c>
      <c r="M13" s="305">
        <v>302.37864410677571</v>
      </c>
      <c r="N13" s="237">
        <f t="shared" si="4"/>
        <v>2233.1832075350185</v>
      </c>
      <c r="P13" s="8"/>
      <c r="Q13" s="131"/>
      <c r="R13" s="131"/>
      <c r="S13" s="131"/>
      <c r="T13" s="131"/>
      <c r="U13" s="42"/>
    </row>
    <row r="14" spans="1:21" x14ac:dyDescent="0.2">
      <c r="A14" s="173" t="s">
        <v>202</v>
      </c>
      <c r="B14" s="304">
        <v>2312.9407090000009</v>
      </c>
      <c r="C14" s="208">
        <v>2157.9585889999998</v>
      </c>
      <c r="D14" s="305">
        <v>1883.1474049999999</v>
      </c>
      <c r="E14" s="304">
        <v>1500.7321269999998</v>
      </c>
      <c r="F14" s="208">
        <v>942.88344899999959</v>
      </c>
      <c r="G14" s="305">
        <v>510.22131400000001</v>
      </c>
      <c r="H14" s="304">
        <v>465.30602900000008</v>
      </c>
      <c r="I14" s="208">
        <v>551.15672100000006</v>
      </c>
      <c r="J14" s="305">
        <v>687.64321500000005</v>
      </c>
      <c r="K14" s="304">
        <v>1256.8943760000002</v>
      </c>
      <c r="L14" s="208">
        <v>1607.8033100000005</v>
      </c>
      <c r="M14" s="305">
        <v>2199.6595130000001</v>
      </c>
      <c r="N14" s="237">
        <f t="shared" si="4"/>
        <v>16076.346756999999</v>
      </c>
      <c r="P14" s="8"/>
      <c r="Q14" s="131"/>
      <c r="R14" s="131"/>
      <c r="S14" s="131"/>
      <c r="T14" s="131"/>
      <c r="U14" s="42"/>
    </row>
    <row r="15" spans="1:21" x14ac:dyDescent="0.2">
      <c r="A15" s="173" t="s">
        <v>203</v>
      </c>
      <c r="B15" s="304">
        <v>519.83400299999994</v>
      </c>
      <c r="C15" s="208">
        <v>496.53308899999985</v>
      </c>
      <c r="D15" s="305">
        <v>430.65919800000006</v>
      </c>
      <c r="E15" s="304">
        <v>317.28244200000006</v>
      </c>
      <c r="F15" s="208">
        <v>196.17333299999999</v>
      </c>
      <c r="G15" s="305">
        <v>106.51024600000001</v>
      </c>
      <c r="H15" s="304">
        <v>99.633548000000033</v>
      </c>
      <c r="I15" s="208">
        <v>105.43197400000001</v>
      </c>
      <c r="J15" s="305">
        <v>133.50368600000002</v>
      </c>
      <c r="K15" s="304">
        <v>278.44012099999998</v>
      </c>
      <c r="L15" s="208">
        <v>372.60254400000025</v>
      </c>
      <c r="M15" s="305">
        <v>497.45273100000003</v>
      </c>
      <c r="N15" s="237">
        <f t="shared" si="4"/>
        <v>3554.0569150000006</v>
      </c>
      <c r="P15" s="8"/>
      <c r="Q15" s="131"/>
      <c r="R15" s="131"/>
      <c r="S15" s="131"/>
      <c r="T15" s="131"/>
      <c r="U15" s="42"/>
    </row>
    <row r="16" spans="1:21" x14ac:dyDescent="0.2">
      <c r="A16" s="173" t="s">
        <v>204</v>
      </c>
      <c r="B16" s="304">
        <v>682.64583847300764</v>
      </c>
      <c r="C16" s="208">
        <v>632.68698340226342</v>
      </c>
      <c r="D16" s="305">
        <v>563.60432038535328</v>
      </c>
      <c r="E16" s="304">
        <v>418.25814128394512</v>
      </c>
      <c r="F16" s="208">
        <v>251.23234435272539</v>
      </c>
      <c r="G16" s="305">
        <v>89.339180675524389</v>
      </c>
      <c r="H16" s="304">
        <v>78.403474518917733</v>
      </c>
      <c r="I16" s="208">
        <v>82.515576733094193</v>
      </c>
      <c r="J16" s="305">
        <v>130.79571373336219</v>
      </c>
      <c r="K16" s="304">
        <v>339.16093199999995</v>
      </c>
      <c r="L16" s="208">
        <v>484.36810400000013</v>
      </c>
      <c r="M16" s="305">
        <v>652.86817500000018</v>
      </c>
      <c r="N16" s="237">
        <f t="shared" si="4"/>
        <v>4405.8787845581937</v>
      </c>
      <c r="P16" s="8"/>
      <c r="Q16" s="131"/>
      <c r="R16" s="131"/>
      <c r="S16" s="131"/>
      <c r="T16" s="131"/>
      <c r="U16" s="42"/>
    </row>
    <row r="17" spans="1:21" x14ac:dyDescent="0.2">
      <c r="A17" s="173" t="s">
        <v>205</v>
      </c>
      <c r="B17" s="304">
        <v>630.42633000000001</v>
      </c>
      <c r="C17" s="208">
        <v>582.57873399999983</v>
      </c>
      <c r="D17" s="305">
        <v>521.14148</v>
      </c>
      <c r="E17" s="304">
        <v>416.33208599999995</v>
      </c>
      <c r="F17" s="208">
        <v>279.57895400000001</v>
      </c>
      <c r="G17" s="305">
        <v>130.21138100000002</v>
      </c>
      <c r="H17" s="304">
        <v>109.91131800000001</v>
      </c>
      <c r="I17" s="208">
        <v>101.693257</v>
      </c>
      <c r="J17" s="305">
        <v>149.52986500000003</v>
      </c>
      <c r="K17" s="304">
        <v>326.89942799999994</v>
      </c>
      <c r="L17" s="208">
        <v>509.068668</v>
      </c>
      <c r="M17" s="305">
        <v>609.00489000000005</v>
      </c>
      <c r="N17" s="237">
        <f t="shared" si="4"/>
        <v>4366.3763909999998</v>
      </c>
      <c r="P17" s="8"/>
      <c r="Q17" s="131"/>
      <c r="R17" s="131"/>
      <c r="S17" s="131"/>
      <c r="T17" s="131"/>
      <c r="U17" s="42"/>
    </row>
    <row r="18" spans="1:21" x14ac:dyDescent="0.2">
      <c r="A18" s="173" t="s">
        <v>206</v>
      </c>
      <c r="B18" s="304">
        <v>2928.8096030000002</v>
      </c>
      <c r="C18" s="208">
        <v>2593.1466739999996</v>
      </c>
      <c r="D18" s="305">
        <v>2482.7117929999999</v>
      </c>
      <c r="E18" s="304">
        <v>2017.5817320000003</v>
      </c>
      <c r="F18" s="208">
        <v>1463.9050439999999</v>
      </c>
      <c r="G18" s="305">
        <v>771.97990400000003</v>
      </c>
      <c r="H18" s="304">
        <v>573.27006299999982</v>
      </c>
      <c r="I18" s="208">
        <v>706.88496700000007</v>
      </c>
      <c r="J18" s="305">
        <v>989.04237299999977</v>
      </c>
      <c r="K18" s="304">
        <v>1688.0369100000005</v>
      </c>
      <c r="L18" s="208">
        <v>2240.2538030000001</v>
      </c>
      <c r="M18" s="305">
        <v>2744.7890109999998</v>
      </c>
      <c r="N18" s="237">
        <f t="shared" si="4"/>
        <v>21200.411877000002</v>
      </c>
      <c r="P18" s="8"/>
      <c r="Q18" s="131"/>
      <c r="R18" s="131"/>
      <c r="S18" s="131"/>
      <c r="T18" s="131"/>
      <c r="U18" s="42"/>
    </row>
    <row r="19" spans="1:21" x14ac:dyDescent="0.2">
      <c r="A19" s="173" t="s">
        <v>207</v>
      </c>
      <c r="B19" s="304">
        <v>1680.8358580000001</v>
      </c>
      <c r="C19" s="208">
        <v>1580.3558800000005</v>
      </c>
      <c r="D19" s="305">
        <v>1454.6475570000005</v>
      </c>
      <c r="E19" s="304">
        <v>1196.8334839999995</v>
      </c>
      <c r="F19" s="208">
        <v>947.89382899999976</v>
      </c>
      <c r="G19" s="305">
        <v>538.10385100000019</v>
      </c>
      <c r="H19" s="304">
        <v>448.39538599999997</v>
      </c>
      <c r="I19" s="208">
        <v>486.42567199999985</v>
      </c>
      <c r="J19" s="305">
        <v>608.54633099999978</v>
      </c>
      <c r="K19" s="304">
        <v>1012.7124339999998</v>
      </c>
      <c r="L19" s="208">
        <v>1280.6427599999997</v>
      </c>
      <c r="M19" s="305">
        <v>1514.1634010000002</v>
      </c>
      <c r="N19" s="237">
        <f t="shared" si="4"/>
        <v>12749.556442999999</v>
      </c>
      <c r="P19" s="8"/>
      <c r="Q19" s="131"/>
      <c r="R19" s="131"/>
      <c r="S19" s="131"/>
      <c r="T19" s="131"/>
      <c r="U19" s="42"/>
    </row>
    <row r="20" spans="1:21" x14ac:dyDescent="0.2">
      <c r="A20" s="173" t="s">
        <v>208</v>
      </c>
      <c r="B20" s="304">
        <v>563.12331199999994</v>
      </c>
      <c r="C20" s="208">
        <v>547.06720600000006</v>
      </c>
      <c r="D20" s="305">
        <v>493.07379000000003</v>
      </c>
      <c r="E20" s="304">
        <v>367.0017292438277</v>
      </c>
      <c r="F20" s="208">
        <v>244.53363885555271</v>
      </c>
      <c r="G20" s="305">
        <v>165.14163055084515</v>
      </c>
      <c r="H20" s="304">
        <v>131.72030063963294</v>
      </c>
      <c r="I20" s="208">
        <v>155.59292481325457</v>
      </c>
      <c r="J20" s="305">
        <v>185.27007835256845</v>
      </c>
      <c r="K20" s="304">
        <v>303.09521486910882</v>
      </c>
      <c r="L20" s="208">
        <v>420.26756517962968</v>
      </c>
      <c r="M20" s="305">
        <v>516.50381168926731</v>
      </c>
      <c r="N20" s="237">
        <f t="shared" si="4"/>
        <v>4092.3912021936876</v>
      </c>
      <c r="P20" s="8"/>
      <c r="Q20" s="131"/>
      <c r="R20" s="131"/>
      <c r="S20" s="131"/>
      <c r="T20" s="131"/>
      <c r="U20" s="42"/>
    </row>
    <row r="21" spans="1:21" x14ac:dyDescent="0.2">
      <c r="A21" s="4"/>
      <c r="N21" s="3"/>
      <c r="P21" s="1"/>
      <c r="Q21" s="1"/>
      <c r="R21" s="1"/>
      <c r="S21" s="1"/>
      <c r="T21" s="1"/>
      <c r="U21" s="147"/>
    </row>
    <row r="22" spans="1:21" x14ac:dyDescent="0.2">
      <c r="A22" s="10" t="s">
        <v>124</v>
      </c>
      <c r="B22" s="26">
        <v>4513.4179800000002</v>
      </c>
      <c r="P22" s="8"/>
      <c r="U22" s="143"/>
    </row>
    <row r="23" spans="1:21" x14ac:dyDescent="0.2">
      <c r="A23" s="10" t="s">
        <v>197</v>
      </c>
      <c r="B23" s="26">
        <v>5113.2629810000008</v>
      </c>
    </row>
    <row r="24" spans="1:21" x14ac:dyDescent="0.2">
      <c r="A24" s="10" t="s">
        <v>198</v>
      </c>
      <c r="B24" s="26">
        <v>5787.8156600020002</v>
      </c>
    </row>
    <row r="25" spans="1:21" x14ac:dyDescent="0.2">
      <c r="A25" s="10" t="s">
        <v>199</v>
      </c>
      <c r="B25" s="26">
        <v>3503.6228659999997</v>
      </c>
    </row>
    <row r="26" spans="1:21" x14ac:dyDescent="0.2">
      <c r="A26" s="10" t="s">
        <v>128</v>
      </c>
      <c r="B26" s="26">
        <v>1746.7833009999997</v>
      </c>
    </row>
    <row r="27" spans="1:21" x14ac:dyDescent="0.2">
      <c r="A27" s="10" t="s">
        <v>200</v>
      </c>
      <c r="B27" s="26">
        <v>3086.2797696847806</v>
      </c>
    </row>
    <row r="28" spans="1:21" x14ac:dyDescent="0.2">
      <c r="A28" s="10" t="s">
        <v>201</v>
      </c>
      <c r="B28" s="26">
        <v>2233.1832075350185</v>
      </c>
    </row>
    <row r="29" spans="1:21" x14ac:dyDescent="0.2">
      <c r="A29" s="10" t="s">
        <v>202</v>
      </c>
      <c r="B29" s="26">
        <v>16076.346756999999</v>
      </c>
    </row>
    <row r="30" spans="1:21" x14ac:dyDescent="0.2">
      <c r="A30" s="10" t="s">
        <v>203</v>
      </c>
      <c r="B30" s="26">
        <v>3554.0569150000006</v>
      </c>
    </row>
    <row r="31" spans="1:21" x14ac:dyDescent="0.2">
      <c r="A31" s="10" t="s">
        <v>204</v>
      </c>
      <c r="B31" s="26">
        <v>4405.8787845581937</v>
      </c>
    </row>
    <row r="32" spans="1:21" x14ac:dyDescent="0.2">
      <c r="A32" s="10" t="s">
        <v>205</v>
      </c>
      <c r="B32" s="26">
        <v>4366.3763909999998</v>
      </c>
    </row>
    <row r="33" spans="1:2" x14ac:dyDescent="0.2">
      <c r="A33" s="10" t="s">
        <v>206</v>
      </c>
      <c r="B33" s="26">
        <v>21200.411877000002</v>
      </c>
    </row>
    <row r="34" spans="1:2" x14ac:dyDescent="0.2">
      <c r="A34" s="10" t="s">
        <v>207</v>
      </c>
      <c r="B34" s="26">
        <v>12749.556442999999</v>
      </c>
    </row>
    <row r="35" spans="1:2" x14ac:dyDescent="0.2">
      <c r="A35" s="10" t="s">
        <v>208</v>
      </c>
      <c r="B35" s="26">
        <v>4092.3912021936876</v>
      </c>
    </row>
    <row r="36" spans="1:2" x14ac:dyDescent="0.2">
      <c r="A36" s="134"/>
    </row>
    <row r="37" spans="1:2" x14ac:dyDescent="0.2">
      <c r="A37" s="134"/>
    </row>
    <row r="38" spans="1:2" x14ac:dyDescent="0.2">
      <c r="A38" s="134"/>
    </row>
    <row r="39" spans="1:2" x14ac:dyDescent="0.2">
      <c r="A39" s="134"/>
    </row>
    <row r="40" spans="1:2" x14ac:dyDescent="0.2">
      <c r="A40" s="134"/>
    </row>
    <row r="41" spans="1:2" x14ac:dyDescent="0.2">
      <c r="A41" s="134"/>
    </row>
    <row r="42" spans="1:2" x14ac:dyDescent="0.2">
      <c r="A42" s="134"/>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view="pageBreakPreview" zoomScaleNormal="70" zoomScaleSheetLayoutView="100" workbookViewId="0">
      <selection activeCell="O3" sqref="A1:XFD1048576"/>
    </sheetView>
  </sheetViews>
  <sheetFormatPr defaultColWidth="9.140625" defaultRowHeight="12.75" x14ac:dyDescent="0.2"/>
  <cols>
    <col min="1" max="1" width="27.85546875" style="2" customWidth="1"/>
    <col min="2" max="8" width="7.42578125" style="2" customWidth="1"/>
    <col min="9" max="9" width="7.85546875" style="2" bestFit="1" customWidth="1"/>
    <col min="10" max="12" width="7.42578125" style="2" customWidth="1"/>
    <col min="13" max="14" width="7.85546875" style="2" bestFit="1" customWidth="1"/>
    <col min="15" max="15" width="7.42578125" style="2" customWidth="1"/>
    <col min="16" max="16" width="9.140625" style="2" customWidth="1"/>
    <col min="17" max="16384" width="9.140625" style="2"/>
  </cols>
  <sheetData>
    <row r="1" spans="1:20" s="67" customFormat="1" ht="18" x14ac:dyDescent="0.25">
      <c r="A1" s="253" t="s">
        <v>213</v>
      </c>
      <c r="B1" s="24"/>
      <c r="C1" s="24"/>
      <c r="D1" s="24"/>
      <c r="E1" s="24"/>
      <c r="G1" s="24"/>
      <c r="H1" s="24"/>
      <c r="I1" s="24"/>
      <c r="J1" s="24"/>
      <c r="K1" s="24"/>
      <c r="L1" s="24"/>
      <c r="M1" s="24"/>
      <c r="N1" s="24"/>
      <c r="P1" s="257" t="str">
        <f>'3'!N1</f>
        <v>2021</v>
      </c>
    </row>
    <row r="2" spans="1:20" s="7" customFormat="1" ht="6" customHeight="1" x14ac:dyDescent="0.2">
      <c r="B2" s="116"/>
      <c r="C2" s="116"/>
      <c r="D2" s="116"/>
      <c r="E2" s="116"/>
      <c r="F2" s="116"/>
      <c r="G2" s="116"/>
      <c r="H2" s="116"/>
      <c r="I2" s="116"/>
      <c r="J2" s="116"/>
      <c r="K2" s="116"/>
      <c r="L2" s="116"/>
      <c r="M2" s="116"/>
      <c r="N2" s="116"/>
      <c r="O2" s="116"/>
    </row>
    <row r="3" spans="1:20" s="7" customFormat="1" ht="12" customHeight="1" x14ac:dyDescent="0.2">
      <c r="A3" s="172"/>
      <c r="B3" s="209" t="s">
        <v>22</v>
      </c>
      <c r="C3" s="209" t="s">
        <v>13</v>
      </c>
      <c r="D3" s="209" t="s">
        <v>14</v>
      </c>
      <c r="E3" s="209" t="s">
        <v>15</v>
      </c>
      <c r="F3" s="209" t="s">
        <v>25</v>
      </c>
      <c r="G3" s="209" t="s">
        <v>16</v>
      </c>
      <c r="H3" s="209" t="s">
        <v>17</v>
      </c>
      <c r="I3" s="209" t="s">
        <v>18</v>
      </c>
      <c r="J3" s="209" t="s">
        <v>19</v>
      </c>
      <c r="K3" s="209" t="s">
        <v>20</v>
      </c>
      <c r="L3" s="209" t="s">
        <v>21</v>
      </c>
      <c r="M3" s="209" t="s">
        <v>23</v>
      </c>
      <c r="N3" s="209" t="s">
        <v>24</v>
      </c>
      <c r="O3" s="209" t="s">
        <v>26</v>
      </c>
      <c r="P3" s="209" t="s">
        <v>160</v>
      </c>
    </row>
    <row r="4" spans="1:20" s="111" customFormat="1" ht="12" customHeight="1" x14ac:dyDescent="0.2">
      <c r="A4" s="174" t="s">
        <v>76</v>
      </c>
      <c r="B4" s="293">
        <f>SUM(B5:B20)</f>
        <v>4513.4179800000002</v>
      </c>
      <c r="C4" s="293">
        <f>SUM(C5:C20)</f>
        <v>5113.2629809999999</v>
      </c>
      <c r="D4" s="293">
        <f t="shared" ref="D4:P4" si="0">SUM(D5:D20)</f>
        <v>5787.8156600020011</v>
      </c>
      <c r="E4" s="293">
        <f t="shared" si="0"/>
        <v>3503.6228660000002</v>
      </c>
      <c r="F4" s="293">
        <f>SUM(F5:F20)</f>
        <v>1746.783300999999</v>
      </c>
      <c r="G4" s="293">
        <f t="shared" si="0"/>
        <v>3086.2797696847815</v>
      </c>
      <c r="H4" s="293">
        <f t="shared" si="0"/>
        <v>2233.183207535018</v>
      </c>
      <c r="I4" s="293">
        <f t="shared" si="0"/>
        <v>16076.346756999999</v>
      </c>
      <c r="J4" s="293">
        <f t="shared" si="0"/>
        <v>3554.0569150000001</v>
      </c>
      <c r="K4" s="293">
        <f t="shared" si="0"/>
        <v>4405.8787845581937</v>
      </c>
      <c r="L4" s="293">
        <f t="shared" si="0"/>
        <v>4366.3763909999998</v>
      </c>
      <c r="M4" s="293">
        <f t="shared" si="0"/>
        <v>21200.411876999995</v>
      </c>
      <c r="N4" s="293">
        <f t="shared" si="0"/>
        <v>12749.556443000001</v>
      </c>
      <c r="O4" s="293">
        <f t="shared" si="0"/>
        <v>4092.3912021936876</v>
      </c>
      <c r="P4" s="204">
        <f t="shared" si="0"/>
        <v>92429.38413497369</v>
      </c>
    </row>
    <row r="5" spans="1:20" s="7" customFormat="1" ht="12" customHeight="1" x14ac:dyDescent="0.2">
      <c r="A5" s="173" t="s">
        <v>180</v>
      </c>
      <c r="B5" s="208">
        <v>0</v>
      </c>
      <c r="C5" s="208">
        <v>1424.0143500000001</v>
      </c>
      <c r="D5" s="208">
        <v>487.58514000000002</v>
      </c>
      <c r="E5" s="208">
        <v>349.042416</v>
      </c>
      <c r="F5" s="208">
        <v>618.55195500000002</v>
      </c>
      <c r="G5" s="208">
        <v>710.27583400000015</v>
      </c>
      <c r="H5" s="208">
        <v>20.123057000000003</v>
      </c>
      <c r="I5" s="208">
        <v>1122.9880930000002</v>
      </c>
      <c r="J5" s="208">
        <v>192.521131</v>
      </c>
      <c r="K5" s="208">
        <v>43.280904</v>
      </c>
      <c r="L5" s="208">
        <v>714.76058399999977</v>
      </c>
      <c r="M5" s="208">
        <v>1239.761078</v>
      </c>
      <c r="N5" s="208">
        <v>1393.4964889999999</v>
      </c>
      <c r="O5" s="208">
        <v>399.55857700000007</v>
      </c>
      <c r="P5" s="201">
        <f>SUM(B5:O5)</f>
        <v>8715.9596079999992</v>
      </c>
      <c r="T5" s="8"/>
    </row>
    <row r="6" spans="1:20" s="7" customFormat="1" ht="12" customHeight="1" x14ac:dyDescent="0.2">
      <c r="A6" s="173" t="s">
        <v>181</v>
      </c>
      <c r="B6" s="208">
        <v>43.615000000000002</v>
      </c>
      <c r="C6" s="208">
        <v>99.273470999999972</v>
      </c>
      <c r="D6" s="208">
        <v>77.159591999999989</v>
      </c>
      <c r="E6" s="208">
        <v>5.94</v>
      </c>
      <c r="F6" s="208">
        <v>49.894231999999988</v>
      </c>
      <c r="G6" s="208">
        <v>42.529409000000008</v>
      </c>
      <c r="H6" s="208">
        <v>10.671209999999999</v>
      </c>
      <c r="I6" s="208">
        <v>0.98278999999999994</v>
      </c>
      <c r="J6" s="208">
        <v>49.381828999999996</v>
      </c>
      <c r="K6" s="208">
        <v>50.99799400000002</v>
      </c>
      <c r="L6" s="208">
        <v>68.945070000000001</v>
      </c>
      <c r="M6" s="208">
        <v>43.742895000000004</v>
      </c>
      <c r="N6" s="208">
        <v>28.981098000000003</v>
      </c>
      <c r="O6" s="208">
        <v>11.19467</v>
      </c>
      <c r="P6" s="201">
        <f t="shared" ref="P6:P20" si="1">SUM(B6:O6)</f>
        <v>583.30925999999988</v>
      </c>
      <c r="T6" s="8"/>
    </row>
    <row r="7" spans="1:20" s="7" customFormat="1" ht="12" customHeight="1" x14ac:dyDescent="0.2">
      <c r="A7" s="173" t="s">
        <v>182</v>
      </c>
      <c r="B7" s="208">
        <v>0</v>
      </c>
      <c r="C7" s="208">
        <v>13</v>
      </c>
      <c r="D7" s="208">
        <v>0.95371000000000006</v>
      </c>
      <c r="E7" s="208">
        <v>0</v>
      </c>
      <c r="F7" s="208">
        <v>0</v>
      </c>
      <c r="G7" s="208">
        <v>54.625099999999996</v>
      </c>
      <c r="H7" s="208">
        <v>0</v>
      </c>
      <c r="I7" s="208">
        <v>9062.3854260000007</v>
      </c>
      <c r="J7" s="208">
        <v>449.11954299999996</v>
      </c>
      <c r="K7" s="208">
        <v>15.798999999999999</v>
      </c>
      <c r="L7" s="208">
        <v>0</v>
      </c>
      <c r="M7" s="208">
        <v>0.156</v>
      </c>
      <c r="N7" s="208">
        <v>3.7301700000000002</v>
      </c>
      <c r="O7" s="208">
        <v>182.58948100000001</v>
      </c>
      <c r="P7" s="201">
        <f t="shared" si="1"/>
        <v>9782.3584300000057</v>
      </c>
      <c r="T7" s="8"/>
    </row>
    <row r="8" spans="1:20" s="7" customFormat="1" ht="12" customHeight="1" x14ac:dyDescent="0.2">
      <c r="A8" s="173" t="s">
        <v>183</v>
      </c>
      <c r="B8" s="294">
        <v>2.5379999999999998</v>
      </c>
      <c r="C8" s="294">
        <v>6.0376000000000006E-2</v>
      </c>
      <c r="D8" s="294">
        <v>3.5640000000000001</v>
      </c>
      <c r="E8" s="294">
        <v>0</v>
      </c>
      <c r="F8" s="294">
        <v>5.6000000000000001E-2</v>
      </c>
      <c r="G8" s="294">
        <v>0</v>
      </c>
      <c r="H8" s="294">
        <v>0</v>
      </c>
      <c r="I8" s="294">
        <v>1.2673460000000001</v>
      </c>
      <c r="J8" s="294">
        <v>0.76184699999999994</v>
      </c>
      <c r="K8" s="294">
        <v>22.282</v>
      </c>
      <c r="L8" s="294">
        <v>2.73706</v>
      </c>
      <c r="M8" s="294">
        <v>0</v>
      </c>
      <c r="N8" s="294">
        <v>0</v>
      </c>
      <c r="O8" s="208">
        <v>0.27399999999999997</v>
      </c>
      <c r="P8" s="201">
        <f t="shared" si="1"/>
        <v>33.540629000000003</v>
      </c>
      <c r="T8" s="8"/>
    </row>
    <row r="9" spans="1:20" s="7" customFormat="1" ht="12" customHeight="1" x14ac:dyDescent="0.2">
      <c r="A9" s="173" t="s">
        <v>184</v>
      </c>
      <c r="B9" s="294">
        <v>5.694</v>
      </c>
      <c r="C9" s="294">
        <v>0</v>
      </c>
      <c r="D9" s="294">
        <v>0.71199999999999997</v>
      </c>
      <c r="E9" s="294">
        <v>5.1725199999999996</v>
      </c>
      <c r="F9" s="294">
        <v>0</v>
      </c>
      <c r="G9" s="294">
        <v>0</v>
      </c>
      <c r="H9" s="294">
        <v>0</v>
      </c>
      <c r="I9" s="294">
        <v>0</v>
      </c>
      <c r="J9" s="294">
        <v>0</v>
      </c>
      <c r="K9" s="294">
        <v>0</v>
      </c>
      <c r="L9" s="294">
        <v>0</v>
      </c>
      <c r="M9" s="294">
        <v>0</v>
      </c>
      <c r="N9" s="294">
        <v>85.317999999999984</v>
      </c>
      <c r="O9" s="208">
        <v>0</v>
      </c>
      <c r="P9" s="201">
        <f t="shared" si="1"/>
        <v>96.896519999999981</v>
      </c>
      <c r="T9" s="8"/>
    </row>
    <row r="10" spans="1:20" s="7" customFormat="1" ht="12" customHeight="1" x14ac:dyDescent="0.2">
      <c r="A10" s="173" t="s">
        <v>185</v>
      </c>
      <c r="B10" s="294">
        <v>0</v>
      </c>
      <c r="C10" s="294">
        <v>0</v>
      </c>
      <c r="D10" s="294">
        <v>0.17899999999999999</v>
      </c>
      <c r="E10" s="294">
        <v>0.14462300000000003</v>
      </c>
      <c r="F10" s="294">
        <v>0.16550000000000001</v>
      </c>
      <c r="G10" s="294">
        <v>1.4290000000000001E-3</v>
      </c>
      <c r="H10" s="294">
        <v>0</v>
      </c>
      <c r="I10" s="294">
        <v>0</v>
      </c>
      <c r="J10" s="294">
        <v>0</v>
      </c>
      <c r="K10" s="294">
        <v>0</v>
      </c>
      <c r="L10" s="294">
        <v>0</v>
      </c>
      <c r="M10" s="294">
        <v>0</v>
      </c>
      <c r="N10" s="294">
        <v>8.5000000000000006E-2</v>
      </c>
      <c r="O10" s="208">
        <v>0</v>
      </c>
      <c r="P10" s="201">
        <f t="shared" si="1"/>
        <v>0.57555199999999995</v>
      </c>
      <c r="T10" s="8"/>
    </row>
    <row r="11" spans="1:20" s="7" customFormat="1" ht="12" customHeight="1" x14ac:dyDescent="0.2">
      <c r="A11" s="173" t="s">
        <v>186</v>
      </c>
      <c r="B11" s="294">
        <v>0</v>
      </c>
      <c r="C11" s="294">
        <v>2613.058117</v>
      </c>
      <c r="D11" s="294">
        <v>43.062899999999999</v>
      </c>
      <c r="E11" s="294">
        <v>1960.8732730000004</v>
      </c>
      <c r="F11" s="294">
        <v>263.35129799999999</v>
      </c>
      <c r="G11" s="294">
        <v>1144.3735599999998</v>
      </c>
      <c r="H11" s="294">
        <v>86.804192999999998</v>
      </c>
      <c r="I11" s="294">
        <v>306.42963999999995</v>
      </c>
      <c r="J11" s="294">
        <v>1459.267355</v>
      </c>
      <c r="K11" s="294">
        <v>3753.5059590000001</v>
      </c>
      <c r="L11" s="294">
        <v>2611.6272059999997</v>
      </c>
      <c r="M11" s="294">
        <v>13154.737039000001</v>
      </c>
      <c r="N11" s="294">
        <v>9810.5409529999979</v>
      </c>
      <c r="O11" s="208">
        <v>2217.848563</v>
      </c>
      <c r="P11" s="201">
        <f t="shared" si="1"/>
        <v>39425.480056</v>
      </c>
      <c r="T11" s="8"/>
    </row>
    <row r="12" spans="1:20" s="7" customFormat="1" ht="12" customHeight="1" x14ac:dyDescent="0.2">
      <c r="A12" s="173" t="s">
        <v>187</v>
      </c>
      <c r="B12" s="294">
        <v>0</v>
      </c>
      <c r="C12" s="294">
        <v>168.74270000000001</v>
      </c>
      <c r="D12" s="294">
        <v>0</v>
      </c>
      <c r="E12" s="294">
        <v>0</v>
      </c>
      <c r="F12" s="294">
        <v>42.229429999999994</v>
      </c>
      <c r="G12" s="294">
        <v>0</v>
      </c>
      <c r="H12" s="294">
        <v>0</v>
      </c>
      <c r="I12" s="294">
        <v>0</v>
      </c>
      <c r="J12" s="294">
        <v>0</v>
      </c>
      <c r="K12" s="294">
        <v>0</v>
      </c>
      <c r="L12" s="294">
        <v>0</v>
      </c>
      <c r="M12" s="294">
        <v>0</v>
      </c>
      <c r="N12" s="294">
        <v>0</v>
      </c>
      <c r="O12" s="208">
        <v>0</v>
      </c>
      <c r="P12" s="201">
        <f t="shared" si="1"/>
        <v>210.97212999999999</v>
      </c>
      <c r="T12" s="8"/>
    </row>
    <row r="13" spans="1:20" s="7" customFormat="1" ht="12" customHeight="1" x14ac:dyDescent="0.2">
      <c r="A13" s="173" t="s">
        <v>188</v>
      </c>
      <c r="B13" s="294">
        <v>0</v>
      </c>
      <c r="C13" s="294">
        <v>0</v>
      </c>
      <c r="D13" s="294">
        <v>0</v>
      </c>
      <c r="E13" s="294">
        <v>0</v>
      </c>
      <c r="F13" s="294">
        <v>0</v>
      </c>
      <c r="G13" s="294">
        <v>0</v>
      </c>
      <c r="H13" s="294">
        <v>0</v>
      </c>
      <c r="I13" s="294">
        <v>0</v>
      </c>
      <c r="J13" s="294">
        <v>0</v>
      </c>
      <c r="K13" s="294">
        <v>0</v>
      </c>
      <c r="L13" s="294">
        <v>0</v>
      </c>
      <c r="M13" s="294">
        <v>9.0999999999999998E-2</v>
      </c>
      <c r="N13" s="294">
        <v>0</v>
      </c>
      <c r="O13" s="208">
        <v>0</v>
      </c>
      <c r="P13" s="201">
        <f t="shared" si="1"/>
        <v>9.0999999999999998E-2</v>
      </c>
      <c r="T13" s="8"/>
    </row>
    <row r="14" spans="1:20" s="7" customFormat="1" ht="12" customHeight="1" x14ac:dyDescent="0.2">
      <c r="A14" s="173" t="s">
        <v>189</v>
      </c>
      <c r="B14" s="294">
        <v>0</v>
      </c>
      <c r="C14" s="294">
        <v>0</v>
      </c>
      <c r="D14" s="294">
        <v>74.990549999999999</v>
      </c>
      <c r="E14" s="294">
        <v>3.6200000000000003E-2</v>
      </c>
      <c r="F14" s="294">
        <v>22.527205999999996</v>
      </c>
      <c r="G14" s="294">
        <v>0</v>
      </c>
      <c r="H14" s="294">
        <v>3.1406000000000001</v>
      </c>
      <c r="I14" s="294">
        <v>624.63275999999996</v>
      </c>
      <c r="J14" s="294">
        <v>0</v>
      </c>
      <c r="K14" s="294">
        <v>33.165999999999997</v>
      </c>
      <c r="L14" s="294">
        <v>0</v>
      </c>
      <c r="M14" s="294">
        <v>98.141494000000009</v>
      </c>
      <c r="N14" s="294">
        <v>5.3109999999999999</v>
      </c>
      <c r="O14" s="208">
        <v>12.113</v>
      </c>
      <c r="P14" s="201">
        <f t="shared" si="1"/>
        <v>874.05880999999999</v>
      </c>
      <c r="T14" s="8"/>
    </row>
    <row r="15" spans="1:20" s="7" customFormat="1" ht="12" customHeight="1" x14ac:dyDescent="0.2">
      <c r="A15" s="173" t="s">
        <v>190</v>
      </c>
      <c r="B15" s="294">
        <v>0</v>
      </c>
      <c r="C15" s="294">
        <v>43.144111000000002</v>
      </c>
      <c r="D15" s="294">
        <v>0</v>
      </c>
      <c r="E15" s="294">
        <v>0</v>
      </c>
      <c r="F15" s="294">
        <v>0</v>
      </c>
      <c r="G15" s="294">
        <v>0</v>
      </c>
      <c r="H15" s="294">
        <v>0</v>
      </c>
      <c r="I15" s="294">
        <v>0</v>
      </c>
      <c r="J15" s="294">
        <v>0</v>
      </c>
      <c r="K15" s="294">
        <v>0</v>
      </c>
      <c r="L15" s="294">
        <v>0</v>
      </c>
      <c r="M15" s="294">
        <v>21.571288999999997</v>
      </c>
      <c r="N15" s="294">
        <v>0</v>
      </c>
      <c r="O15" s="208">
        <v>34.173000000000002</v>
      </c>
      <c r="P15" s="201">
        <f t="shared" si="1"/>
        <v>98.888400000000004</v>
      </c>
      <c r="T15" s="8"/>
    </row>
    <row r="16" spans="1:20" s="7" customFormat="1" ht="12" customHeight="1" x14ac:dyDescent="0.2">
      <c r="A16" s="173" t="s">
        <v>191</v>
      </c>
      <c r="B16" s="294">
        <v>852.63800000000003</v>
      </c>
      <c r="C16" s="294">
        <v>8.7854100000000006</v>
      </c>
      <c r="D16" s="294">
        <v>1057.16885</v>
      </c>
      <c r="E16" s="294">
        <v>0.77208600000000005</v>
      </c>
      <c r="F16" s="294">
        <v>8.8708239999999989</v>
      </c>
      <c r="G16" s="294">
        <v>0</v>
      </c>
      <c r="H16" s="294">
        <v>612.22</v>
      </c>
      <c r="I16" s="294">
        <v>12.08</v>
      </c>
      <c r="J16" s="294">
        <v>0</v>
      </c>
      <c r="K16" s="294">
        <v>0</v>
      </c>
      <c r="L16" s="294">
        <v>217.33328599999999</v>
      </c>
      <c r="M16" s="294">
        <v>73.671405872155233</v>
      </c>
      <c r="N16" s="294">
        <v>22.296410000000002</v>
      </c>
      <c r="O16" s="208">
        <v>26.362499999999997</v>
      </c>
      <c r="P16" s="201">
        <f t="shared" si="1"/>
        <v>2892.1987718721557</v>
      </c>
      <c r="T16" s="8"/>
    </row>
    <row r="17" spans="1:20" s="7" customFormat="1" ht="12" customHeight="1" x14ac:dyDescent="0.2">
      <c r="A17" s="173" t="s">
        <v>192</v>
      </c>
      <c r="B17" s="294">
        <v>0</v>
      </c>
      <c r="C17" s="294">
        <v>0.85529900000000003</v>
      </c>
      <c r="D17" s="294">
        <v>0</v>
      </c>
      <c r="E17" s="294">
        <v>0</v>
      </c>
      <c r="F17" s="294">
        <v>0</v>
      </c>
      <c r="G17" s="294">
        <v>0</v>
      </c>
      <c r="H17" s="294">
        <v>0</v>
      </c>
      <c r="I17" s="294">
        <v>2961.5218740000005</v>
      </c>
      <c r="J17" s="294">
        <v>0</v>
      </c>
      <c r="K17" s="294">
        <v>0</v>
      </c>
      <c r="L17" s="294">
        <v>0.56100000000000005</v>
      </c>
      <c r="M17" s="294">
        <v>814.40014599999972</v>
      </c>
      <c r="N17" s="294">
        <v>72.573999999999998</v>
      </c>
      <c r="O17" s="208">
        <v>124.877</v>
      </c>
      <c r="P17" s="201">
        <f t="shared" si="1"/>
        <v>3974.7893190000004</v>
      </c>
      <c r="T17" s="8"/>
    </row>
    <row r="18" spans="1:20" s="7" customFormat="1" ht="12" customHeight="1" x14ac:dyDescent="0.2">
      <c r="A18" s="173" t="s">
        <v>193</v>
      </c>
      <c r="B18" s="294">
        <v>0</v>
      </c>
      <c r="C18" s="294">
        <v>0</v>
      </c>
      <c r="D18" s="294">
        <v>0</v>
      </c>
      <c r="E18" s="294">
        <v>0</v>
      </c>
      <c r="F18" s="294">
        <v>0</v>
      </c>
      <c r="G18" s="294">
        <v>0</v>
      </c>
      <c r="H18" s="294">
        <v>0</v>
      </c>
      <c r="I18" s="294">
        <v>0</v>
      </c>
      <c r="J18" s="294">
        <v>0</v>
      </c>
      <c r="K18" s="294">
        <v>0</v>
      </c>
      <c r="L18" s="294">
        <v>0</v>
      </c>
      <c r="M18" s="294">
        <v>0</v>
      </c>
      <c r="N18" s="294">
        <v>0</v>
      </c>
      <c r="O18" s="208">
        <v>0</v>
      </c>
      <c r="P18" s="201">
        <f t="shared" si="1"/>
        <v>0</v>
      </c>
      <c r="T18" s="8"/>
    </row>
    <row r="19" spans="1:20" s="7" customFormat="1" ht="12" customHeight="1" x14ac:dyDescent="0.2">
      <c r="A19" s="173" t="s">
        <v>194</v>
      </c>
      <c r="B19" s="294">
        <v>4.5179999999999998</v>
      </c>
      <c r="C19" s="294">
        <v>16.035043000000002</v>
      </c>
      <c r="D19" s="294">
        <v>4.2151569999999996</v>
      </c>
      <c r="E19" s="294">
        <v>0</v>
      </c>
      <c r="F19" s="294">
        <v>0.86470199999999997</v>
      </c>
      <c r="G19" s="294">
        <v>2.1588500000000002</v>
      </c>
      <c r="H19" s="294">
        <v>27.483174999999999</v>
      </c>
      <c r="I19" s="294">
        <v>4.0176319999999999</v>
      </c>
      <c r="J19" s="294">
        <v>197.679171</v>
      </c>
      <c r="K19" s="294">
        <v>0</v>
      </c>
      <c r="L19" s="294">
        <v>3.7794099999999999</v>
      </c>
      <c r="M19" s="294">
        <v>17.613135000000003</v>
      </c>
      <c r="N19" s="294">
        <v>9.8459760000000021</v>
      </c>
      <c r="O19" s="208">
        <v>1.7064000000000001</v>
      </c>
      <c r="P19" s="201">
        <f t="shared" si="1"/>
        <v>289.91665099999994</v>
      </c>
      <c r="T19" s="8"/>
    </row>
    <row r="20" spans="1:20" s="7" customFormat="1" ht="12" customHeight="1" x14ac:dyDescent="0.2">
      <c r="A20" s="173" t="s">
        <v>195</v>
      </c>
      <c r="B20" s="294">
        <v>3604.4149800000005</v>
      </c>
      <c r="C20" s="294">
        <v>726.29410400000017</v>
      </c>
      <c r="D20" s="294">
        <v>4038.2247610020008</v>
      </c>
      <c r="E20" s="294">
        <v>1181.641748</v>
      </c>
      <c r="F20" s="294">
        <v>740.27215399999932</v>
      </c>
      <c r="G20" s="294">
        <v>1132.3155876847816</v>
      </c>
      <c r="H20" s="294">
        <v>1472.740972535018</v>
      </c>
      <c r="I20" s="294">
        <v>1980.041195999999</v>
      </c>
      <c r="J20" s="294">
        <v>1205.3260390000005</v>
      </c>
      <c r="K20" s="294">
        <v>486.84692755819378</v>
      </c>
      <c r="L20" s="294">
        <v>746.63277500000004</v>
      </c>
      <c r="M20" s="294">
        <v>5736.5263951278384</v>
      </c>
      <c r="N20" s="294">
        <v>1317.3773470000015</v>
      </c>
      <c r="O20" s="208">
        <v>1081.6940111936879</v>
      </c>
      <c r="P20" s="201">
        <f t="shared" si="1"/>
        <v>25450.348998101519</v>
      </c>
      <c r="T20" s="8"/>
    </row>
    <row r="21" spans="1:20" s="4" customFormat="1" ht="11.25" x14ac:dyDescent="0.2">
      <c r="A21" s="212"/>
      <c r="P21" s="3"/>
    </row>
    <row r="22" spans="1:20" s="7" customFormat="1" x14ac:dyDescent="0.2">
      <c r="A22" s="68"/>
      <c r="B22" s="69"/>
      <c r="C22" s="69"/>
      <c r="D22" s="69"/>
      <c r="E22" s="69"/>
      <c r="F22" s="69"/>
      <c r="G22" s="69"/>
      <c r="H22" s="69"/>
      <c r="I22" s="69"/>
      <c r="J22" s="69"/>
      <c r="K22" s="69"/>
      <c r="L22" s="69"/>
      <c r="M22" s="69"/>
      <c r="N22" s="69"/>
      <c r="O22" s="69"/>
      <c r="P22" s="68"/>
    </row>
    <row r="23" spans="1:20" s="7" customFormat="1" x14ac:dyDescent="0.2">
      <c r="A23" s="68"/>
      <c r="B23" s="69"/>
      <c r="C23" s="69"/>
      <c r="D23" s="69"/>
      <c r="E23" s="69"/>
      <c r="F23" s="69"/>
      <c r="G23" s="69"/>
      <c r="H23" s="69"/>
      <c r="I23" s="69"/>
      <c r="J23" s="69"/>
      <c r="K23" s="69"/>
      <c r="L23" s="69"/>
      <c r="M23" s="69"/>
      <c r="N23" s="69"/>
      <c r="O23" s="69"/>
      <c r="P23" s="69"/>
    </row>
    <row r="24" spans="1:20" s="7" customFormat="1" x14ac:dyDescent="0.2">
      <c r="A24" s="68"/>
      <c r="B24" s="69"/>
      <c r="C24" s="69"/>
      <c r="D24" s="69"/>
      <c r="E24" s="69"/>
      <c r="F24" s="69"/>
      <c r="G24" s="69"/>
      <c r="H24" s="69"/>
      <c r="I24" s="69"/>
      <c r="J24" s="69"/>
      <c r="K24" s="69"/>
      <c r="L24" s="69"/>
      <c r="M24" s="69"/>
      <c r="N24" s="69"/>
      <c r="O24" s="69"/>
      <c r="P24" s="69"/>
      <c r="Q24" s="70"/>
    </row>
    <row r="25" spans="1:20" s="7" customFormat="1" x14ac:dyDescent="0.2">
      <c r="A25" s="68"/>
      <c r="B25" s="69"/>
      <c r="C25" s="69"/>
      <c r="D25" s="69"/>
      <c r="E25" s="69"/>
      <c r="F25" s="69"/>
      <c r="G25" s="69"/>
      <c r="H25" s="69"/>
      <c r="I25" s="69"/>
      <c r="J25" s="69"/>
      <c r="K25" s="69"/>
      <c r="L25" s="69"/>
      <c r="M25" s="69"/>
      <c r="N25" s="69"/>
      <c r="O25" s="69"/>
      <c r="P25" s="69"/>
      <c r="Q25" s="70"/>
    </row>
    <row r="26" spans="1:20" s="7" customFormat="1" x14ac:dyDescent="0.2">
      <c r="A26" s="68"/>
      <c r="B26" s="69"/>
      <c r="C26" s="69"/>
      <c r="D26" s="69"/>
      <c r="E26" s="69"/>
      <c r="F26" s="69"/>
      <c r="G26" s="69"/>
      <c r="H26" s="69"/>
      <c r="I26" s="69"/>
      <c r="J26" s="69"/>
      <c r="K26" s="69"/>
      <c r="L26" s="69"/>
      <c r="M26" s="69"/>
      <c r="N26" s="69"/>
      <c r="O26" s="69"/>
      <c r="P26" s="69"/>
      <c r="S26" s="8"/>
    </row>
    <row r="27" spans="1:20" s="7" customFormat="1" x14ac:dyDescent="0.2">
      <c r="A27" s="68"/>
      <c r="B27" s="69"/>
      <c r="C27" s="69"/>
      <c r="D27" s="69"/>
      <c r="E27" s="69"/>
      <c r="F27" s="69"/>
      <c r="G27" s="69"/>
      <c r="H27" s="69"/>
      <c r="I27" s="69"/>
      <c r="J27" s="69"/>
      <c r="K27" s="69"/>
      <c r="L27" s="69"/>
      <c r="M27" s="69"/>
      <c r="N27" s="69"/>
      <c r="O27" s="69"/>
      <c r="P27" s="69"/>
    </row>
    <row r="28" spans="1:20" s="7" customFormat="1" x14ac:dyDescent="0.2">
      <c r="A28" s="68"/>
      <c r="B28" s="69"/>
      <c r="C28" s="69"/>
      <c r="D28" s="69"/>
      <c r="E28" s="69"/>
      <c r="F28" s="69"/>
      <c r="G28" s="69"/>
      <c r="H28" s="69"/>
      <c r="I28" s="69"/>
      <c r="J28" s="69"/>
      <c r="K28" s="69"/>
      <c r="L28" s="69"/>
      <c r="M28" s="69"/>
      <c r="N28" s="69"/>
      <c r="O28" s="69"/>
      <c r="P28" s="69"/>
    </row>
    <row r="29" spans="1:20" s="7" customFormat="1" x14ac:dyDescent="0.2">
      <c r="A29" s="68"/>
      <c r="B29" s="69"/>
      <c r="C29" s="69"/>
      <c r="D29" s="69"/>
      <c r="E29" s="69"/>
      <c r="F29" s="69"/>
      <c r="G29" s="69"/>
      <c r="H29" s="69"/>
      <c r="I29" s="69"/>
      <c r="J29" s="69"/>
      <c r="K29" s="69"/>
      <c r="L29" s="69"/>
      <c r="M29" s="69"/>
      <c r="N29" s="69"/>
      <c r="O29" s="69"/>
      <c r="P29" s="69"/>
    </row>
    <row r="30" spans="1:20" s="7" customFormat="1" x14ac:dyDescent="0.2">
      <c r="A30" s="68"/>
      <c r="B30" s="69"/>
      <c r="C30" s="69"/>
      <c r="D30" s="69"/>
      <c r="E30" s="69"/>
      <c r="F30" s="69"/>
      <c r="G30" s="69"/>
      <c r="H30" s="69"/>
      <c r="I30" s="69"/>
      <c r="J30" s="69"/>
      <c r="K30" s="69"/>
      <c r="L30" s="69"/>
      <c r="M30" s="69"/>
      <c r="N30" s="69"/>
      <c r="O30" s="69"/>
      <c r="P30" s="69"/>
    </row>
    <row r="31" spans="1:20" s="7" customFormat="1" x14ac:dyDescent="0.2">
      <c r="A31" s="68"/>
      <c r="B31" s="69"/>
      <c r="C31" s="69"/>
      <c r="D31" s="69"/>
      <c r="E31" s="69"/>
      <c r="F31" s="69"/>
      <c r="G31" s="69"/>
      <c r="H31" s="69"/>
      <c r="I31" s="69"/>
      <c r="J31" s="69"/>
      <c r="K31" s="69"/>
      <c r="L31" s="69"/>
      <c r="M31" s="69"/>
      <c r="N31" s="69"/>
      <c r="O31" s="69"/>
      <c r="P31" s="69"/>
    </row>
    <row r="32" spans="1:20" s="7" customFormat="1" x14ac:dyDescent="0.2">
      <c r="A32" s="68"/>
      <c r="B32" s="69"/>
      <c r="C32" s="69"/>
      <c r="D32" s="69"/>
      <c r="E32" s="69"/>
      <c r="F32" s="69"/>
      <c r="G32" s="69"/>
      <c r="H32" s="69"/>
      <c r="I32" s="69"/>
      <c r="J32" s="69"/>
      <c r="K32" s="69"/>
      <c r="L32" s="69"/>
      <c r="M32" s="69"/>
      <c r="N32" s="69"/>
      <c r="O32" s="69"/>
      <c r="P32" s="69"/>
    </row>
    <row r="33" spans="1:16" s="7" customFormat="1" x14ac:dyDescent="0.2">
      <c r="A33" s="68"/>
      <c r="B33" s="69"/>
      <c r="C33" s="69"/>
      <c r="D33" s="69"/>
      <c r="E33" s="69"/>
      <c r="F33" s="69"/>
      <c r="G33" s="69"/>
      <c r="H33" s="69"/>
      <c r="I33" s="69"/>
      <c r="J33" s="69"/>
      <c r="K33" s="69"/>
      <c r="L33" s="69"/>
      <c r="M33" s="69"/>
      <c r="N33" s="69"/>
      <c r="O33" s="69"/>
      <c r="P33" s="69"/>
    </row>
    <row r="34" spans="1:16" s="7" customFormat="1" x14ac:dyDescent="0.2">
      <c r="A34" s="68"/>
      <c r="B34" s="69"/>
      <c r="C34" s="69"/>
      <c r="D34" s="69"/>
      <c r="E34" s="69"/>
      <c r="F34" s="69"/>
      <c r="G34" s="69"/>
      <c r="H34" s="69"/>
      <c r="I34" s="69"/>
      <c r="J34" s="69"/>
      <c r="K34" s="69"/>
      <c r="L34" s="69"/>
      <c r="M34" s="69"/>
      <c r="N34" s="69"/>
      <c r="O34" s="69"/>
      <c r="P34" s="69"/>
    </row>
    <row r="35" spans="1:16" s="7" customFormat="1" x14ac:dyDescent="0.2">
      <c r="A35" s="68"/>
      <c r="B35" s="69"/>
      <c r="C35" s="69"/>
      <c r="D35" s="69"/>
      <c r="E35" s="69"/>
      <c r="F35" s="69"/>
      <c r="G35" s="69"/>
      <c r="H35" s="69"/>
      <c r="I35" s="69"/>
      <c r="J35" s="69"/>
      <c r="K35" s="69"/>
      <c r="L35" s="69"/>
      <c r="M35" s="69"/>
      <c r="N35" s="69"/>
      <c r="O35" s="69"/>
      <c r="P35" s="69"/>
    </row>
    <row r="36" spans="1:16" s="7" customFormat="1" x14ac:dyDescent="0.2">
      <c r="A36" s="68"/>
      <c r="B36" s="69"/>
      <c r="C36" s="69"/>
      <c r="D36" s="69"/>
      <c r="E36" s="69"/>
      <c r="F36" s="69"/>
      <c r="G36" s="69"/>
      <c r="H36" s="69"/>
      <c r="I36" s="69"/>
      <c r="J36" s="69"/>
      <c r="K36" s="69"/>
      <c r="L36" s="69"/>
      <c r="M36" s="69"/>
      <c r="N36" s="69"/>
      <c r="O36" s="69"/>
      <c r="P36" s="69"/>
    </row>
    <row r="37" spans="1:16" s="7" customFormat="1" x14ac:dyDescent="0.2">
      <c r="A37" s="68"/>
      <c r="B37" s="69"/>
      <c r="C37" s="69"/>
      <c r="D37" s="69"/>
      <c r="E37" s="69"/>
      <c r="F37" s="69"/>
      <c r="G37" s="69"/>
      <c r="H37" s="69"/>
      <c r="I37" s="69"/>
      <c r="J37" s="69"/>
      <c r="K37" s="69"/>
      <c r="L37" s="69"/>
      <c r="M37" s="69"/>
      <c r="N37" s="69"/>
      <c r="O37" s="69"/>
      <c r="P37" s="69"/>
    </row>
    <row r="38" spans="1:16" s="7" customFormat="1" x14ac:dyDescent="0.2">
      <c r="A38" s="68"/>
      <c r="B38" s="69"/>
      <c r="C38" s="69"/>
      <c r="D38" s="69"/>
      <c r="E38" s="69"/>
      <c r="F38" s="69"/>
      <c r="G38" s="69"/>
      <c r="H38" s="69"/>
      <c r="I38" s="69"/>
      <c r="J38" s="69"/>
      <c r="K38" s="69"/>
      <c r="L38" s="69"/>
      <c r="M38" s="69"/>
      <c r="N38" s="69"/>
      <c r="O38" s="69"/>
      <c r="P38" s="69"/>
    </row>
    <row r="39" spans="1:16" s="7" customFormat="1" x14ac:dyDescent="0.2">
      <c r="A39" s="68"/>
      <c r="B39" s="69"/>
      <c r="C39" s="69"/>
      <c r="D39" s="69"/>
      <c r="E39" s="69"/>
      <c r="F39" s="69"/>
      <c r="G39" s="69"/>
      <c r="H39" s="69"/>
      <c r="I39" s="69"/>
      <c r="J39" s="69"/>
      <c r="K39" s="69"/>
      <c r="L39" s="69"/>
      <c r="M39" s="69"/>
      <c r="N39" s="69"/>
      <c r="O39" s="69"/>
      <c r="P39" s="69"/>
    </row>
    <row r="40" spans="1:16" s="7" customFormat="1" x14ac:dyDescent="0.2">
      <c r="A40" s="68"/>
      <c r="B40" s="69"/>
      <c r="C40" s="69"/>
      <c r="D40" s="69"/>
      <c r="E40" s="69"/>
      <c r="F40" s="69"/>
      <c r="G40" s="69"/>
      <c r="H40" s="69"/>
      <c r="I40" s="69"/>
      <c r="J40" s="69"/>
      <c r="K40" s="69"/>
      <c r="L40" s="69"/>
      <c r="M40" s="69"/>
      <c r="N40" s="69"/>
      <c r="O40" s="69"/>
      <c r="P40" s="69"/>
    </row>
    <row r="41" spans="1:16" s="7" customFormat="1" x14ac:dyDescent="0.2">
      <c r="A41" s="68"/>
      <c r="B41" s="69"/>
      <c r="C41" s="69"/>
      <c r="D41" s="69"/>
      <c r="E41" s="69"/>
      <c r="F41" s="69"/>
      <c r="G41" s="69"/>
      <c r="H41" s="69"/>
      <c r="I41" s="69"/>
      <c r="J41" s="69"/>
      <c r="K41" s="69"/>
      <c r="L41" s="69"/>
      <c r="M41" s="69"/>
      <c r="N41" s="69"/>
      <c r="O41" s="69"/>
      <c r="P41" s="69"/>
    </row>
    <row r="42" spans="1:16" s="7" customFormat="1" x14ac:dyDescent="0.2">
      <c r="A42" s="2"/>
      <c r="B42" s="2"/>
      <c r="C42" s="2"/>
      <c r="D42" s="2"/>
      <c r="E42" s="2"/>
      <c r="F42" s="2"/>
      <c r="G42" s="2"/>
      <c r="H42" s="2"/>
      <c r="I42" s="2"/>
      <c r="J42" s="2"/>
      <c r="K42" s="2"/>
      <c r="L42" s="2"/>
      <c r="M42" s="2"/>
      <c r="N42" s="2"/>
      <c r="O42" s="2"/>
      <c r="P42" s="2"/>
    </row>
    <row r="44" spans="1:16" x14ac:dyDescent="0.2">
      <c r="C44" s="71"/>
    </row>
    <row r="45" spans="1:16" x14ac:dyDescent="0.2">
      <c r="C45" s="71"/>
    </row>
    <row r="46" spans="1:16" x14ac:dyDescent="0.2">
      <c r="C46" s="71"/>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Z54"/>
  <sheetViews>
    <sheetView showGridLines="0" view="pageBreakPreview" zoomScaleNormal="70" zoomScaleSheetLayoutView="100" workbookViewId="0">
      <selection activeCell="B3" sqref="B3:M3"/>
    </sheetView>
  </sheetViews>
  <sheetFormatPr defaultColWidth="9.140625" defaultRowHeight="12" x14ac:dyDescent="0.2"/>
  <cols>
    <col min="1" max="1" width="31.42578125" style="7" customWidth="1"/>
    <col min="2" max="2" width="8.5703125" style="7" customWidth="1"/>
    <col min="3" max="9" width="8.28515625" style="7" customWidth="1"/>
    <col min="10" max="10" width="10" style="7" bestFit="1" customWidth="1"/>
    <col min="11" max="11" width="8.28515625" style="7" customWidth="1"/>
    <col min="12" max="12" width="8.5703125" style="7" customWidth="1"/>
    <col min="13" max="13" width="9.42578125" style="7" bestFit="1" customWidth="1"/>
    <col min="14" max="14" width="9.85546875" style="7" customWidth="1"/>
    <col min="15" max="16384" width="9.140625" style="7"/>
  </cols>
  <sheetData>
    <row r="1" spans="1:26" ht="18" x14ac:dyDescent="0.25">
      <c r="A1" s="253" t="s">
        <v>214</v>
      </c>
      <c r="B1" s="74"/>
      <c r="C1" s="74"/>
      <c r="D1" s="74"/>
      <c r="N1" s="257" t="str">
        <f>'3'!N1</f>
        <v>2021</v>
      </c>
    </row>
    <row r="2" spans="1:26" ht="6" customHeight="1" x14ac:dyDescent="0.2"/>
    <row r="3" spans="1:26" ht="12" customHeight="1" x14ac:dyDescent="0.2">
      <c r="A3" s="327"/>
      <c r="B3" s="328" t="s">
        <v>156</v>
      </c>
      <c r="C3" s="329"/>
      <c r="D3" s="330"/>
      <c r="E3" s="328" t="s">
        <v>157</v>
      </c>
      <c r="F3" s="329"/>
      <c r="G3" s="330"/>
      <c r="H3" s="328" t="s">
        <v>158</v>
      </c>
      <c r="I3" s="329"/>
      <c r="J3" s="330"/>
      <c r="K3" s="328" t="s">
        <v>159</v>
      </c>
      <c r="L3" s="329"/>
      <c r="M3" s="330"/>
      <c r="N3" s="222" t="s">
        <v>160</v>
      </c>
    </row>
    <row r="4" spans="1:26" x14ac:dyDescent="0.2">
      <c r="A4" s="327"/>
      <c r="B4" s="306" t="s">
        <v>161</v>
      </c>
      <c r="C4" s="190" t="s">
        <v>162</v>
      </c>
      <c r="D4" s="307" t="s">
        <v>163</v>
      </c>
      <c r="E4" s="306" t="s">
        <v>164</v>
      </c>
      <c r="F4" s="190" t="s">
        <v>165</v>
      </c>
      <c r="G4" s="307" t="s">
        <v>166</v>
      </c>
      <c r="H4" s="306" t="s">
        <v>167</v>
      </c>
      <c r="I4" s="190" t="s">
        <v>168</v>
      </c>
      <c r="J4" s="307" t="s">
        <v>169</v>
      </c>
      <c r="K4" s="306" t="s">
        <v>170</v>
      </c>
      <c r="L4" s="190" t="s">
        <v>171</v>
      </c>
      <c r="M4" s="307" t="s">
        <v>172</v>
      </c>
      <c r="N4" s="211"/>
    </row>
    <row r="5" spans="1:26" x14ac:dyDescent="0.2">
      <c r="A5" s="175" t="s">
        <v>215</v>
      </c>
      <c r="B5" s="300">
        <f>SUM(B6:B13)</f>
        <v>7339.9325059999983</v>
      </c>
      <c r="C5" s="284">
        <f t="shared" ref="C5:M5" si="0">SUM(C6:C13)</f>
        <v>6796.9863799999994</v>
      </c>
      <c r="D5" s="301">
        <f t="shared" si="0"/>
        <v>6081.1771049999998</v>
      </c>
      <c r="E5" s="300">
        <f t="shared" si="0"/>
        <v>4598.9007600000014</v>
      </c>
      <c r="F5" s="284">
        <f t="shared" si="0"/>
        <v>2898.0201959999999</v>
      </c>
      <c r="G5" s="301">
        <f t="shared" si="0"/>
        <v>1374.3795209999996</v>
      </c>
      <c r="H5" s="300">
        <f t="shared" si="0"/>
        <v>1082.507186</v>
      </c>
      <c r="I5" s="284">
        <f t="shared" si="0"/>
        <v>1237.1877810000003</v>
      </c>
      <c r="J5" s="301">
        <f t="shared" si="0"/>
        <v>1773.3646779999995</v>
      </c>
      <c r="K5" s="300">
        <f t="shared" si="0"/>
        <v>3808.4752779999985</v>
      </c>
      <c r="L5" s="284">
        <f t="shared" si="0"/>
        <v>5310.6704289999998</v>
      </c>
      <c r="M5" s="301">
        <f t="shared" si="0"/>
        <v>6906.236665999998</v>
      </c>
      <c r="N5" s="204">
        <f t="shared" ref="N5" si="1">SUM(N6:N13)</f>
        <v>49207.838486000001</v>
      </c>
    </row>
    <row r="6" spans="1:26" x14ac:dyDescent="0.2">
      <c r="A6" s="176" t="s">
        <v>216</v>
      </c>
      <c r="B6" s="298">
        <v>98.704719999999995</v>
      </c>
      <c r="C6" s="285">
        <v>101.80938999999999</v>
      </c>
      <c r="D6" s="299">
        <v>60.153649999999999</v>
      </c>
      <c r="E6" s="298">
        <v>41.818379999999998</v>
      </c>
      <c r="F6" s="285">
        <v>17.917169999999999</v>
      </c>
      <c r="G6" s="299">
        <v>6.1968399999999999</v>
      </c>
      <c r="H6" s="298">
        <v>6.6650000000000001E-2</v>
      </c>
      <c r="I6" s="285">
        <v>0.88185000000000002</v>
      </c>
      <c r="J6" s="299">
        <v>20.877509999999997</v>
      </c>
      <c r="K6" s="298">
        <v>40.207889999999999</v>
      </c>
      <c r="L6" s="285">
        <v>36.644309999999997</v>
      </c>
      <c r="M6" s="299">
        <v>81.094760000000008</v>
      </c>
      <c r="N6" s="201">
        <f>SUM(B6:M6)</f>
        <v>506.37311999999997</v>
      </c>
      <c r="O6" s="11"/>
      <c r="T6" s="130"/>
    </row>
    <row r="7" spans="1:26" x14ac:dyDescent="0.2">
      <c r="A7" s="176" t="s">
        <v>217</v>
      </c>
      <c r="B7" s="298">
        <v>1371.0576210000002</v>
      </c>
      <c r="C7" s="285">
        <v>1323.3104430000003</v>
      </c>
      <c r="D7" s="299">
        <v>1103.466124</v>
      </c>
      <c r="E7" s="298">
        <v>860.58406400000001</v>
      </c>
      <c r="F7" s="285">
        <v>446.37063800000004</v>
      </c>
      <c r="G7" s="299">
        <v>204.16191000000003</v>
      </c>
      <c r="H7" s="298">
        <v>192.47650499999997</v>
      </c>
      <c r="I7" s="285">
        <v>219.52860899999999</v>
      </c>
      <c r="J7" s="299">
        <v>303.18796000000003</v>
      </c>
      <c r="K7" s="298">
        <v>740.984421</v>
      </c>
      <c r="L7" s="285">
        <v>951.49625500000002</v>
      </c>
      <c r="M7" s="299">
        <v>1351.19454</v>
      </c>
      <c r="N7" s="201">
        <f t="shared" ref="N7:N13" si="2">SUM(B7:M7)</f>
        <v>9067.8190900000009</v>
      </c>
      <c r="O7" s="11"/>
      <c r="T7" s="130"/>
    </row>
    <row r="8" spans="1:26" x14ac:dyDescent="0.2">
      <c r="A8" s="176" t="s">
        <v>218</v>
      </c>
      <c r="B8" s="298">
        <v>40.497546</v>
      </c>
      <c r="C8" s="285">
        <v>31.743773000000001</v>
      </c>
      <c r="D8" s="299">
        <v>39.498854000000001</v>
      </c>
      <c r="E8" s="298">
        <v>3.8064</v>
      </c>
      <c r="F8" s="285">
        <v>0</v>
      </c>
      <c r="G8" s="299">
        <v>11.469802</v>
      </c>
      <c r="H8" s="298">
        <v>10.853621</v>
      </c>
      <c r="I8" s="285">
        <v>0.31614999999999999</v>
      </c>
      <c r="J8" s="299">
        <v>0</v>
      </c>
      <c r="K8" s="298">
        <v>4.3102089999999995</v>
      </c>
      <c r="L8" s="285">
        <v>37.682988999999999</v>
      </c>
      <c r="M8" s="299">
        <v>27.986875999999999</v>
      </c>
      <c r="N8" s="201">
        <f t="shared" si="2"/>
        <v>208.16621999999995</v>
      </c>
      <c r="O8" s="11"/>
      <c r="T8" s="130"/>
    </row>
    <row r="9" spans="1:26" x14ac:dyDescent="0.2">
      <c r="A9" s="176" t="s">
        <v>219</v>
      </c>
      <c r="B9" s="298">
        <v>547.25782200000003</v>
      </c>
      <c r="C9" s="285">
        <v>480.86847999999998</v>
      </c>
      <c r="D9" s="299">
        <v>474.46981700000003</v>
      </c>
      <c r="E9" s="298">
        <v>333.39746000000002</v>
      </c>
      <c r="F9" s="285">
        <v>226.20461</v>
      </c>
      <c r="G9" s="299">
        <v>139.98467099999999</v>
      </c>
      <c r="H9" s="298">
        <v>63.216983999999997</v>
      </c>
      <c r="I9" s="285">
        <v>75.00215399999999</v>
      </c>
      <c r="J9" s="299">
        <v>107.43863399999999</v>
      </c>
      <c r="K9" s="298">
        <v>218.86868799999999</v>
      </c>
      <c r="L9" s="285">
        <v>329.62681600000002</v>
      </c>
      <c r="M9" s="299">
        <v>447.03696000000008</v>
      </c>
      <c r="N9" s="201">
        <f t="shared" si="2"/>
        <v>3443.3730960000007</v>
      </c>
      <c r="O9" s="11"/>
      <c r="P9" s="75"/>
      <c r="Q9" s="75"/>
      <c r="R9" s="75"/>
      <c r="S9" s="75"/>
      <c r="T9" s="130"/>
    </row>
    <row r="10" spans="1:26" x14ac:dyDescent="0.2">
      <c r="A10" s="173" t="s">
        <v>220</v>
      </c>
      <c r="B10" s="298">
        <v>5281.7037969999983</v>
      </c>
      <c r="C10" s="285">
        <v>4858.5722939999996</v>
      </c>
      <c r="D10" s="299">
        <v>4402.9756599999992</v>
      </c>
      <c r="E10" s="298">
        <v>3358.8964560000009</v>
      </c>
      <c r="F10" s="285">
        <v>2207.1867780000002</v>
      </c>
      <c r="G10" s="299">
        <v>1012.3602979999998</v>
      </c>
      <c r="H10" s="298">
        <v>815.70042599999999</v>
      </c>
      <c r="I10" s="285">
        <v>941.27901800000018</v>
      </c>
      <c r="J10" s="299">
        <v>1341.6435739999995</v>
      </c>
      <c r="K10" s="298">
        <v>2803.7010699999987</v>
      </c>
      <c r="L10" s="285">
        <v>3954.6930590000002</v>
      </c>
      <c r="M10" s="299">
        <v>4998.2595299999984</v>
      </c>
      <c r="N10" s="201">
        <f t="shared" si="2"/>
        <v>35976.971959999995</v>
      </c>
      <c r="O10" s="11"/>
      <c r="P10" s="75"/>
      <c r="Q10" s="75"/>
      <c r="R10" s="75"/>
      <c r="S10" s="75"/>
      <c r="T10" s="130"/>
    </row>
    <row r="11" spans="1:26" x14ac:dyDescent="0.2">
      <c r="A11" s="173" t="s">
        <v>221</v>
      </c>
      <c r="B11" s="298">
        <v>0.71099999999999997</v>
      </c>
      <c r="C11" s="285">
        <v>0.68200000000000005</v>
      </c>
      <c r="D11" s="299">
        <v>0.61299999999999999</v>
      </c>
      <c r="E11" s="298">
        <v>0.39800000000000002</v>
      </c>
      <c r="F11" s="285">
        <v>0.34100000000000003</v>
      </c>
      <c r="G11" s="299">
        <v>0.20599999999999999</v>
      </c>
      <c r="H11" s="298">
        <v>0.193</v>
      </c>
      <c r="I11" s="285">
        <v>0.18</v>
      </c>
      <c r="J11" s="299">
        <v>0.217</v>
      </c>
      <c r="K11" s="298">
        <v>0.40300000000000002</v>
      </c>
      <c r="L11" s="285">
        <v>0.52700000000000002</v>
      </c>
      <c r="M11" s="299">
        <v>0.66400000000000003</v>
      </c>
      <c r="N11" s="201">
        <f t="shared" si="2"/>
        <v>5.1350000000000007</v>
      </c>
      <c r="O11" s="11"/>
      <c r="P11" s="75"/>
      <c r="Q11" s="75"/>
      <c r="R11" s="75"/>
      <c r="S11" s="75"/>
      <c r="T11" s="130"/>
    </row>
    <row r="12" spans="1:26" x14ac:dyDescent="0.2">
      <c r="A12" s="173" t="s">
        <v>222</v>
      </c>
      <c r="B12" s="298">
        <v>0</v>
      </c>
      <c r="C12" s="285">
        <v>0</v>
      </c>
      <c r="D12" s="299">
        <v>0</v>
      </c>
      <c r="E12" s="298">
        <v>0</v>
      </c>
      <c r="F12" s="285">
        <v>0</v>
      </c>
      <c r="G12" s="299">
        <v>0</v>
      </c>
      <c r="H12" s="298">
        <v>0</v>
      </c>
      <c r="I12" s="285">
        <v>0</v>
      </c>
      <c r="J12" s="299">
        <v>0</v>
      </c>
      <c r="K12" s="298">
        <v>0</v>
      </c>
      <c r="L12" s="285">
        <v>0</v>
      </c>
      <c r="M12" s="299">
        <v>0</v>
      </c>
      <c r="N12" s="201">
        <f t="shared" si="2"/>
        <v>0</v>
      </c>
      <c r="O12" s="11"/>
      <c r="P12" s="75"/>
      <c r="Q12" s="75"/>
      <c r="R12" s="75"/>
      <c r="S12" s="75"/>
      <c r="T12" s="130"/>
    </row>
    <row r="13" spans="1:26" x14ac:dyDescent="0.2">
      <c r="A13" s="173" t="s">
        <v>223</v>
      </c>
      <c r="B13" s="298">
        <v>0</v>
      </c>
      <c r="C13" s="285">
        <v>0</v>
      </c>
      <c r="D13" s="299">
        <v>0</v>
      </c>
      <c r="E13" s="298">
        <v>0</v>
      </c>
      <c r="F13" s="285">
        <v>0</v>
      </c>
      <c r="G13" s="299">
        <v>0</v>
      </c>
      <c r="H13" s="298">
        <v>0</v>
      </c>
      <c r="I13" s="285">
        <v>0</v>
      </c>
      <c r="J13" s="299">
        <v>0</v>
      </c>
      <c r="K13" s="298">
        <v>0</v>
      </c>
      <c r="L13" s="285">
        <v>0</v>
      </c>
      <c r="M13" s="299">
        <v>0</v>
      </c>
      <c r="N13" s="201">
        <f t="shared" si="2"/>
        <v>0</v>
      </c>
      <c r="O13" s="11"/>
      <c r="P13" s="75"/>
      <c r="Q13" s="75"/>
      <c r="R13" s="75"/>
      <c r="S13" s="75"/>
      <c r="T13" s="130"/>
    </row>
    <row r="14" spans="1:26" x14ac:dyDescent="0.2">
      <c r="A14" s="175" t="s">
        <v>224</v>
      </c>
      <c r="B14" s="300">
        <f t="shared" ref="B14:M14" si="3">SUM(B15:B21)</f>
        <v>1098.1380259999999</v>
      </c>
      <c r="C14" s="284">
        <f t="shared" si="3"/>
        <v>930.3171789999999</v>
      </c>
      <c r="D14" s="301">
        <f t="shared" si="3"/>
        <v>994.17692200000022</v>
      </c>
      <c r="E14" s="300">
        <f t="shared" si="3"/>
        <v>857.79219999999987</v>
      </c>
      <c r="F14" s="284">
        <f t="shared" si="3"/>
        <v>687.65530100000012</v>
      </c>
      <c r="G14" s="301">
        <f t="shared" si="3"/>
        <v>341.13849800000003</v>
      </c>
      <c r="H14" s="300">
        <f t="shared" si="3"/>
        <v>327.96207700000002</v>
      </c>
      <c r="I14" s="284">
        <f t="shared" si="3"/>
        <v>354.34386599999999</v>
      </c>
      <c r="J14" s="301">
        <f t="shared" si="3"/>
        <v>460.27189699999997</v>
      </c>
      <c r="K14" s="300">
        <f t="shared" si="3"/>
        <v>734.31345699999997</v>
      </c>
      <c r="L14" s="284">
        <f t="shared" si="3"/>
        <v>942.54122800000005</v>
      </c>
      <c r="M14" s="301">
        <f t="shared" si="3"/>
        <v>987.30895699999962</v>
      </c>
      <c r="N14" s="204">
        <f>SUM(N15:N21)</f>
        <v>8715.9596079999992</v>
      </c>
    </row>
    <row r="15" spans="1:26" x14ac:dyDescent="0.2">
      <c r="A15" s="176" t="s">
        <v>225</v>
      </c>
      <c r="B15" s="298">
        <v>118.76089058328482</v>
      </c>
      <c r="C15" s="285">
        <v>113.41745008061586</v>
      </c>
      <c r="D15" s="299">
        <v>115.96113005823564</v>
      </c>
      <c r="E15" s="298">
        <v>99.658559203172814</v>
      </c>
      <c r="F15" s="285">
        <v>66.655889935166996</v>
      </c>
      <c r="G15" s="299">
        <v>18.522897999999998</v>
      </c>
      <c r="H15" s="298">
        <v>14.549278999999997</v>
      </c>
      <c r="I15" s="285">
        <v>14.659108</v>
      </c>
      <c r="J15" s="299">
        <v>29.477942000000002</v>
      </c>
      <c r="K15" s="298">
        <v>69.611439875778501</v>
      </c>
      <c r="L15" s="285">
        <v>83.736463009232111</v>
      </c>
      <c r="M15" s="299">
        <v>72.336403565262799</v>
      </c>
      <c r="N15" s="201">
        <f>SUM(B15:M15)</f>
        <v>817.34745331074942</v>
      </c>
      <c r="O15" s="11"/>
      <c r="T15" s="130"/>
      <c r="U15" s="75"/>
      <c r="V15" s="75"/>
      <c r="W15" s="75"/>
      <c r="X15" s="75"/>
      <c r="Y15" s="75"/>
      <c r="Z15" s="75"/>
    </row>
    <row r="16" spans="1:26" x14ac:dyDescent="0.2">
      <c r="A16" s="176" t="s">
        <v>226</v>
      </c>
      <c r="B16" s="298">
        <v>82.704700000000003</v>
      </c>
      <c r="C16" s="285">
        <v>78.461789999999993</v>
      </c>
      <c r="D16" s="299">
        <v>80.694659999999999</v>
      </c>
      <c r="E16" s="298">
        <v>60.29036</v>
      </c>
      <c r="F16" s="285">
        <v>71.814729999999997</v>
      </c>
      <c r="G16" s="299">
        <v>59.768380000000001</v>
      </c>
      <c r="H16" s="298">
        <v>68.134889999999999</v>
      </c>
      <c r="I16" s="285">
        <v>65.78801</v>
      </c>
      <c r="J16" s="299">
        <v>62.724449999999997</v>
      </c>
      <c r="K16" s="298">
        <v>47.951699999999995</v>
      </c>
      <c r="L16" s="285">
        <v>70.089470000000006</v>
      </c>
      <c r="M16" s="299">
        <v>77.845330000000004</v>
      </c>
      <c r="N16" s="201">
        <f t="shared" ref="N16:N21" si="4">SUM(B16:M16)</f>
        <v>826.26846999999998</v>
      </c>
      <c r="O16" s="11"/>
      <c r="T16" s="130"/>
      <c r="U16" s="75"/>
      <c r="V16" s="75"/>
      <c r="W16" s="75"/>
      <c r="X16" s="75"/>
      <c r="Y16" s="75"/>
      <c r="Z16" s="75"/>
    </row>
    <row r="17" spans="1:26" x14ac:dyDescent="0.2">
      <c r="A17" s="176" t="s">
        <v>227</v>
      </c>
      <c r="B17" s="298">
        <v>0</v>
      </c>
      <c r="C17" s="285">
        <v>0</v>
      </c>
      <c r="D17" s="299">
        <v>0</v>
      </c>
      <c r="E17" s="298">
        <v>0</v>
      </c>
      <c r="F17" s="285">
        <v>0</v>
      </c>
      <c r="G17" s="299">
        <v>0</v>
      </c>
      <c r="H17" s="298">
        <v>0</v>
      </c>
      <c r="I17" s="285">
        <v>0</v>
      </c>
      <c r="J17" s="299">
        <v>0</v>
      </c>
      <c r="K17" s="298">
        <v>0</v>
      </c>
      <c r="L17" s="285">
        <v>0</v>
      </c>
      <c r="M17" s="299">
        <v>0</v>
      </c>
      <c r="N17" s="201">
        <f t="shared" si="4"/>
        <v>0</v>
      </c>
      <c r="O17" s="11"/>
      <c r="T17" s="130"/>
      <c r="U17" s="75"/>
      <c r="V17" s="75"/>
      <c r="W17" s="75"/>
      <c r="X17" s="75"/>
      <c r="Y17" s="75"/>
      <c r="Z17" s="75"/>
    </row>
    <row r="18" spans="1:26" x14ac:dyDescent="0.2">
      <c r="A18" s="176" t="s">
        <v>228</v>
      </c>
      <c r="B18" s="298">
        <v>0</v>
      </c>
      <c r="C18" s="285">
        <v>0</v>
      </c>
      <c r="D18" s="299">
        <v>0</v>
      </c>
      <c r="E18" s="298">
        <v>0</v>
      </c>
      <c r="F18" s="285">
        <v>0</v>
      </c>
      <c r="G18" s="299">
        <v>0</v>
      </c>
      <c r="H18" s="298">
        <v>0</v>
      </c>
      <c r="I18" s="285">
        <v>0</v>
      </c>
      <c r="J18" s="299">
        <v>0</v>
      </c>
      <c r="K18" s="298">
        <v>0</v>
      </c>
      <c r="L18" s="285">
        <v>0</v>
      </c>
      <c r="M18" s="299">
        <v>0</v>
      </c>
      <c r="N18" s="201">
        <f t="shared" si="4"/>
        <v>0</v>
      </c>
      <c r="O18" s="11"/>
      <c r="T18" s="130"/>
      <c r="U18" s="75"/>
      <c r="V18" s="75"/>
      <c r="W18" s="75"/>
      <c r="X18" s="75"/>
      <c r="Y18" s="75"/>
      <c r="Z18" s="75"/>
    </row>
    <row r="19" spans="1:26" x14ac:dyDescent="0.2">
      <c r="A19" s="176" t="s">
        <v>229</v>
      </c>
      <c r="B19" s="298">
        <v>1E-3</v>
      </c>
      <c r="C19" s="285">
        <v>0</v>
      </c>
      <c r="D19" s="299">
        <v>0</v>
      </c>
      <c r="E19" s="298">
        <v>0</v>
      </c>
      <c r="F19" s="285">
        <v>0</v>
      </c>
      <c r="G19" s="299">
        <v>0</v>
      </c>
      <c r="H19" s="298">
        <v>0</v>
      </c>
      <c r="I19" s="285">
        <v>0</v>
      </c>
      <c r="J19" s="299">
        <v>0</v>
      </c>
      <c r="K19" s="298">
        <v>0</v>
      </c>
      <c r="L19" s="285">
        <v>0</v>
      </c>
      <c r="M19" s="299">
        <v>1.4978050000000001</v>
      </c>
      <c r="N19" s="201">
        <f t="shared" si="4"/>
        <v>1.4988049999999999</v>
      </c>
      <c r="O19" s="11"/>
      <c r="T19" s="130"/>
    </row>
    <row r="20" spans="1:26" x14ac:dyDescent="0.2">
      <c r="A20" s="176" t="s">
        <v>230</v>
      </c>
      <c r="B20" s="298">
        <v>833.77170041671513</v>
      </c>
      <c r="C20" s="285">
        <v>685.45173891938396</v>
      </c>
      <c r="D20" s="299">
        <v>743.14393794176453</v>
      </c>
      <c r="E20" s="298">
        <v>660.91589579682704</v>
      </c>
      <c r="F20" s="285">
        <v>525.28641906483313</v>
      </c>
      <c r="G20" s="299">
        <v>254.14306400000001</v>
      </c>
      <c r="H20" s="298">
        <v>237.20261400000001</v>
      </c>
      <c r="I20" s="285">
        <v>260.44180499999999</v>
      </c>
      <c r="J20" s="299">
        <v>355.59440599999999</v>
      </c>
      <c r="K20" s="298">
        <v>588.7577041242215</v>
      </c>
      <c r="L20" s="285">
        <v>751.15903899076795</v>
      </c>
      <c r="M20" s="299">
        <v>775.82325743473689</v>
      </c>
      <c r="N20" s="201">
        <f t="shared" si="4"/>
        <v>6671.6915816892497</v>
      </c>
      <c r="O20" s="11"/>
      <c r="T20" s="130"/>
    </row>
    <row r="21" spans="1:26" x14ac:dyDescent="0.2">
      <c r="A21" s="173" t="s">
        <v>231</v>
      </c>
      <c r="B21" s="298">
        <v>62.899735</v>
      </c>
      <c r="C21" s="285">
        <v>52.986200000000004</v>
      </c>
      <c r="D21" s="299">
        <v>54.377194000000003</v>
      </c>
      <c r="E21" s="298">
        <v>36.927385000000001</v>
      </c>
      <c r="F21" s="285">
        <v>23.898262000000003</v>
      </c>
      <c r="G21" s="299">
        <v>8.7041559999999993</v>
      </c>
      <c r="H21" s="298">
        <v>8.0752939999999995</v>
      </c>
      <c r="I21" s="285">
        <v>13.454943</v>
      </c>
      <c r="J21" s="299">
        <v>12.475099</v>
      </c>
      <c r="K21" s="298">
        <v>27.992613000000006</v>
      </c>
      <c r="L21" s="285">
        <v>37.556256000000005</v>
      </c>
      <c r="M21" s="299">
        <v>59.806160999999996</v>
      </c>
      <c r="N21" s="201">
        <f t="shared" si="4"/>
        <v>399.15329800000001</v>
      </c>
      <c r="O21" s="11"/>
      <c r="T21" s="130"/>
    </row>
    <row r="22" spans="1:26" x14ac:dyDescent="0.2">
      <c r="A22" s="175" t="s">
        <v>232</v>
      </c>
      <c r="B22" s="300">
        <f t="shared" ref="B22:N22" si="5">SUM(B23:B25)</f>
        <v>67.122093000000007</v>
      </c>
      <c r="C22" s="284">
        <f t="shared" si="5"/>
        <v>58.656354000000015</v>
      </c>
      <c r="D22" s="301">
        <f t="shared" si="5"/>
        <v>60.761566999999999</v>
      </c>
      <c r="E22" s="300">
        <f t="shared" si="5"/>
        <v>54.526398999999998</v>
      </c>
      <c r="F22" s="284">
        <f t="shared" si="5"/>
        <v>47.517995000000006</v>
      </c>
      <c r="G22" s="301">
        <f t="shared" si="5"/>
        <v>29.722527999999997</v>
      </c>
      <c r="H22" s="300">
        <f t="shared" si="5"/>
        <v>28.042158999999995</v>
      </c>
      <c r="I22" s="284">
        <f t="shared" si="5"/>
        <v>28.994156000000004</v>
      </c>
      <c r="J22" s="301">
        <f t="shared" si="5"/>
        <v>36.547139000000001</v>
      </c>
      <c r="K22" s="300">
        <f t="shared" si="5"/>
        <v>52.684787000000007</v>
      </c>
      <c r="L22" s="284">
        <f t="shared" si="5"/>
        <v>55.889421000000006</v>
      </c>
      <c r="M22" s="301">
        <f t="shared" si="5"/>
        <v>62.844661999999978</v>
      </c>
      <c r="N22" s="204">
        <f t="shared" si="5"/>
        <v>583.30925999999999</v>
      </c>
      <c r="O22" s="75"/>
      <c r="P22" s="75"/>
      <c r="Q22" s="75"/>
      <c r="R22" s="75"/>
      <c r="S22" s="75"/>
      <c r="T22" s="75"/>
    </row>
    <row r="23" spans="1:26" x14ac:dyDescent="0.2">
      <c r="A23" s="173" t="s">
        <v>233</v>
      </c>
      <c r="B23" s="298">
        <v>4.5090000000000003</v>
      </c>
      <c r="C23" s="285">
        <v>3.831</v>
      </c>
      <c r="D23" s="299">
        <v>4.282</v>
      </c>
      <c r="E23" s="298">
        <v>4.423</v>
      </c>
      <c r="F23" s="285">
        <v>5.3040000000000003</v>
      </c>
      <c r="G23" s="299">
        <v>3.0329999999999999</v>
      </c>
      <c r="H23" s="298">
        <v>2.5299999999999998</v>
      </c>
      <c r="I23" s="285">
        <v>2.4969999999999999</v>
      </c>
      <c r="J23" s="299">
        <v>3.2050000000000001</v>
      </c>
      <c r="K23" s="298">
        <v>5.101</v>
      </c>
      <c r="L23" s="285">
        <v>4.5979999999999999</v>
      </c>
      <c r="M23" s="299">
        <v>4.2080000000000002</v>
      </c>
      <c r="N23" s="201">
        <f>SUM(B23:M23)</f>
        <v>47.521000000000001</v>
      </c>
      <c r="O23" s="115"/>
      <c r="P23" s="75"/>
      <c r="Q23" s="75"/>
      <c r="R23" s="75"/>
      <c r="S23" s="75"/>
      <c r="T23" s="130"/>
    </row>
    <row r="24" spans="1:26" x14ac:dyDescent="0.2">
      <c r="A24" s="173" t="s">
        <v>234</v>
      </c>
      <c r="B24" s="298">
        <v>0.44057200000000002</v>
      </c>
      <c r="C24" s="285">
        <v>0.40347699999999997</v>
      </c>
      <c r="D24" s="299">
        <v>0.449241</v>
      </c>
      <c r="E24" s="298">
        <v>0.46666299999999999</v>
      </c>
      <c r="F24" s="285">
        <v>0.46508999999999995</v>
      </c>
      <c r="G24" s="299">
        <v>0.45188</v>
      </c>
      <c r="H24" s="298">
        <v>0.38525400000000004</v>
      </c>
      <c r="I24" s="285">
        <v>0.25400299999999998</v>
      </c>
      <c r="J24" s="299">
        <v>0.39801199999999998</v>
      </c>
      <c r="K24" s="298">
        <v>0.35824700000000004</v>
      </c>
      <c r="L24" s="285">
        <v>0.39535500000000001</v>
      </c>
      <c r="M24" s="299">
        <v>0.40940100000000001</v>
      </c>
      <c r="N24" s="201">
        <f t="shared" ref="N24:N25" si="6">SUM(B24:M24)</f>
        <v>4.8771950000000004</v>
      </c>
      <c r="O24" s="115"/>
      <c r="P24" s="75"/>
      <c r="Q24" s="75"/>
      <c r="R24" s="75"/>
      <c r="S24" s="75"/>
      <c r="T24" s="130"/>
    </row>
    <row r="25" spans="1:26" x14ac:dyDescent="0.2">
      <c r="A25" s="173" t="s">
        <v>235</v>
      </c>
      <c r="B25" s="298">
        <v>62.172521000000003</v>
      </c>
      <c r="C25" s="285">
        <v>54.421877000000016</v>
      </c>
      <c r="D25" s="299">
        <v>56.030326000000002</v>
      </c>
      <c r="E25" s="298">
        <v>49.636735999999999</v>
      </c>
      <c r="F25" s="285">
        <v>41.748905000000008</v>
      </c>
      <c r="G25" s="299">
        <v>26.237647999999997</v>
      </c>
      <c r="H25" s="298">
        <v>25.126904999999994</v>
      </c>
      <c r="I25" s="285">
        <v>26.243153000000003</v>
      </c>
      <c r="J25" s="299">
        <v>32.944127000000002</v>
      </c>
      <c r="K25" s="298">
        <v>47.225540000000009</v>
      </c>
      <c r="L25" s="285">
        <v>50.896066000000005</v>
      </c>
      <c r="M25" s="299">
        <v>58.227260999999977</v>
      </c>
      <c r="N25" s="201">
        <f t="shared" si="6"/>
        <v>530.91106500000001</v>
      </c>
      <c r="O25" s="115"/>
      <c r="P25" s="75"/>
      <c r="Q25" s="75"/>
      <c r="R25" s="75"/>
      <c r="S25" s="75"/>
      <c r="T25" s="130"/>
    </row>
    <row r="26" spans="1:26" x14ac:dyDescent="0.2">
      <c r="A26" s="212"/>
      <c r="B26" s="4"/>
      <c r="C26" s="4"/>
      <c r="D26" s="4"/>
      <c r="E26" s="4"/>
      <c r="F26" s="4"/>
      <c r="G26" s="4"/>
      <c r="H26" s="4"/>
      <c r="I26" s="4"/>
      <c r="J26" s="4"/>
      <c r="K26" s="4"/>
      <c r="L26" s="4"/>
      <c r="M26" s="4"/>
      <c r="N26" s="3"/>
      <c r="O26" s="76"/>
      <c r="P26" s="76"/>
      <c r="Q26" s="76"/>
      <c r="R26" s="76"/>
      <c r="S26" s="76"/>
      <c r="T26" s="76"/>
    </row>
    <row r="27" spans="1:26" x14ac:dyDescent="0.2">
      <c r="A27" s="10"/>
      <c r="B27" s="10"/>
      <c r="C27" s="10"/>
      <c r="D27" s="10"/>
      <c r="E27" s="10"/>
      <c r="F27" s="10"/>
      <c r="G27" s="10"/>
      <c r="H27" s="10"/>
      <c r="I27" s="10"/>
      <c r="J27" s="10"/>
    </row>
    <row r="28" spans="1:26" x14ac:dyDescent="0.2">
      <c r="A28" s="10"/>
      <c r="B28" s="10"/>
      <c r="C28" s="10"/>
      <c r="D28" s="10"/>
      <c r="E28" s="10"/>
      <c r="F28" s="10"/>
      <c r="G28" s="10"/>
      <c r="H28" s="10"/>
      <c r="I28" s="10"/>
      <c r="J28" s="10"/>
    </row>
    <row r="29" spans="1:26" x14ac:dyDescent="0.2">
      <c r="A29" s="10"/>
      <c r="B29" s="10"/>
      <c r="C29" s="10"/>
      <c r="D29" s="10"/>
      <c r="E29" s="10"/>
      <c r="F29" s="10"/>
      <c r="G29" s="10"/>
      <c r="H29" s="10"/>
      <c r="I29" s="10"/>
      <c r="J29" s="10"/>
    </row>
    <row r="30" spans="1:26" x14ac:dyDescent="0.2">
      <c r="A30" s="10"/>
      <c r="B30" s="10"/>
      <c r="C30" s="10"/>
      <c r="D30" s="10"/>
      <c r="E30" s="10"/>
      <c r="F30" s="10"/>
      <c r="G30" s="10"/>
      <c r="H30" s="10"/>
      <c r="I30" s="10"/>
      <c r="J30" s="10"/>
    </row>
    <row r="31" spans="1:26" x14ac:dyDescent="0.2">
      <c r="A31" s="10"/>
      <c r="B31" s="10"/>
      <c r="C31" s="10"/>
      <c r="D31" s="10"/>
      <c r="E31" s="10"/>
      <c r="F31" s="10"/>
      <c r="G31" s="10"/>
      <c r="H31" s="10"/>
      <c r="I31" s="10"/>
      <c r="J31" s="10"/>
    </row>
    <row r="32" spans="1:26" x14ac:dyDescent="0.2">
      <c r="A32" s="10"/>
      <c r="B32" s="10"/>
      <c r="C32" s="10"/>
      <c r="D32" s="10"/>
      <c r="E32" s="10"/>
      <c r="F32" s="10"/>
      <c r="G32" s="10"/>
      <c r="H32" s="10"/>
      <c r="I32" s="10"/>
      <c r="J32" s="10"/>
    </row>
    <row r="33" spans="1:10" x14ac:dyDescent="0.2">
      <c r="A33" s="10"/>
      <c r="B33" s="10"/>
      <c r="C33" s="10"/>
      <c r="D33" s="10"/>
      <c r="E33" s="10"/>
      <c r="F33" s="10"/>
      <c r="G33" s="10"/>
      <c r="H33" s="10"/>
      <c r="I33" s="10"/>
      <c r="J33" s="10"/>
    </row>
    <row r="34" spans="1:10" x14ac:dyDescent="0.2">
      <c r="A34" s="10"/>
      <c r="B34" s="10"/>
      <c r="C34" s="10"/>
      <c r="D34" s="10"/>
      <c r="E34" s="10"/>
      <c r="F34" s="10"/>
      <c r="G34" s="10"/>
      <c r="H34" s="10"/>
      <c r="I34" s="10"/>
      <c r="J34" s="10"/>
    </row>
    <row r="35" spans="1:10" x14ac:dyDescent="0.2">
      <c r="A35" s="75"/>
      <c r="B35" s="75"/>
      <c r="C35" s="75"/>
      <c r="D35" s="75"/>
      <c r="E35" s="75"/>
      <c r="F35" s="75"/>
      <c r="G35" s="75"/>
      <c r="H35" s="75"/>
      <c r="I35" s="75"/>
      <c r="J35" s="75"/>
    </row>
    <row r="50" spans="1:3" x14ac:dyDescent="0.2">
      <c r="A50" s="134"/>
      <c r="B50" s="134"/>
      <c r="C50" s="134"/>
    </row>
    <row r="51" spans="1:3" x14ac:dyDescent="0.2">
      <c r="A51" s="134"/>
      <c r="B51" s="134"/>
      <c r="C51" s="134"/>
    </row>
    <row r="52" spans="1:3" x14ac:dyDescent="0.2">
      <c r="A52" s="134"/>
      <c r="B52" s="134"/>
      <c r="C52" s="134"/>
    </row>
    <row r="53" spans="1:3" x14ac:dyDescent="0.2">
      <c r="A53" s="134"/>
      <c r="B53" s="134"/>
      <c r="C53" s="134"/>
    </row>
    <row r="54" spans="1:3" x14ac:dyDescent="0.2">
      <c r="A54" s="134"/>
      <c r="B54" s="134"/>
      <c r="C54" s="134"/>
    </row>
  </sheetData>
  <mergeCells count="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36"/>
  <sheetViews>
    <sheetView showGridLines="0" view="pageBreakPreview" zoomScaleNormal="100" zoomScaleSheetLayoutView="100" workbookViewId="0">
      <selection activeCell="S26" sqref="S26"/>
    </sheetView>
  </sheetViews>
  <sheetFormatPr defaultColWidth="9.140625" defaultRowHeight="12" x14ac:dyDescent="0.2"/>
  <cols>
    <col min="1" max="1" width="26.5703125" style="7" customWidth="1"/>
    <col min="2" max="3" width="8.7109375" style="7" customWidth="1"/>
    <col min="4" max="13" width="10" style="7" customWidth="1"/>
    <col min="14" max="14" width="9.140625" style="7" customWidth="1"/>
    <col min="15" max="16384" width="9.140625" style="7"/>
  </cols>
  <sheetData>
    <row r="1" spans="1:20" ht="23.25" x14ac:dyDescent="0.4">
      <c r="A1" s="186" t="s">
        <v>236</v>
      </c>
      <c r="M1" s="257" t="str">
        <f>'3'!N1</f>
        <v>2021</v>
      </c>
    </row>
    <row r="2" spans="1:20" ht="6" customHeight="1" x14ac:dyDescent="0.2"/>
    <row r="3" spans="1:20" x14ac:dyDescent="0.2">
      <c r="A3" s="327"/>
      <c r="B3" s="328" t="s">
        <v>156</v>
      </c>
      <c r="C3" s="329"/>
      <c r="D3" s="330"/>
      <c r="E3" s="328" t="s">
        <v>157</v>
      </c>
      <c r="F3" s="329"/>
      <c r="G3" s="330"/>
      <c r="H3" s="328" t="s">
        <v>158</v>
      </c>
      <c r="I3" s="329"/>
      <c r="J3" s="330"/>
      <c r="K3" s="329" t="s">
        <v>159</v>
      </c>
      <c r="L3" s="329"/>
      <c r="M3" s="329"/>
    </row>
    <row r="4" spans="1:20" x14ac:dyDescent="0.2">
      <c r="A4" s="327"/>
      <c r="B4" s="296" t="s">
        <v>161</v>
      </c>
      <c r="C4" s="286" t="s">
        <v>162</v>
      </c>
      <c r="D4" s="297" t="s">
        <v>163</v>
      </c>
      <c r="E4" s="296" t="s">
        <v>164</v>
      </c>
      <c r="F4" s="286" t="s">
        <v>165</v>
      </c>
      <c r="G4" s="297" t="s">
        <v>166</v>
      </c>
      <c r="H4" s="296" t="s">
        <v>167</v>
      </c>
      <c r="I4" s="286" t="s">
        <v>168</v>
      </c>
      <c r="J4" s="297" t="s">
        <v>169</v>
      </c>
      <c r="K4" s="205" t="s">
        <v>170</v>
      </c>
      <c r="L4" s="205" t="s">
        <v>171</v>
      </c>
      <c r="M4" s="205" t="s">
        <v>172</v>
      </c>
    </row>
    <row r="5" spans="1:20" x14ac:dyDescent="0.2">
      <c r="A5" s="336" t="s">
        <v>237</v>
      </c>
      <c r="B5" s="333">
        <f>D6</f>
        <v>39948.881259999995</v>
      </c>
      <c r="C5" s="334"/>
      <c r="D5" s="335"/>
      <c r="E5" s="333">
        <f>G6</f>
        <v>39683.095259999995</v>
      </c>
      <c r="F5" s="334"/>
      <c r="G5" s="335"/>
      <c r="H5" s="333">
        <f>J6</f>
        <v>39161.598259999992</v>
      </c>
      <c r="I5" s="334"/>
      <c r="J5" s="335"/>
      <c r="K5" s="334">
        <f>M6</f>
        <v>39043.222260000002</v>
      </c>
      <c r="L5" s="334"/>
      <c r="M5" s="334"/>
    </row>
    <row r="6" spans="1:20" x14ac:dyDescent="0.2">
      <c r="A6" s="336"/>
      <c r="B6" s="300">
        <f>SUM(B7:B20)</f>
        <v>39964.305260000001</v>
      </c>
      <c r="C6" s="284">
        <f t="shared" ref="C6:M6" si="0">SUM(C7:C20)</f>
        <v>39954.721259999991</v>
      </c>
      <c r="D6" s="301">
        <f t="shared" si="0"/>
        <v>39948.881259999995</v>
      </c>
      <c r="E6" s="300">
        <f t="shared" si="0"/>
        <v>39860.477259999992</v>
      </c>
      <c r="F6" s="284">
        <f t="shared" si="0"/>
        <v>39866.413259999987</v>
      </c>
      <c r="G6" s="301">
        <f t="shared" si="0"/>
        <v>39683.095259999995</v>
      </c>
      <c r="H6" s="300">
        <f t="shared" si="0"/>
        <v>39644.770259999998</v>
      </c>
      <c r="I6" s="284">
        <f t="shared" si="0"/>
        <v>39166.110259999994</v>
      </c>
      <c r="J6" s="301">
        <f t="shared" si="0"/>
        <v>39161.598259999992</v>
      </c>
      <c r="K6" s="204">
        <f t="shared" si="0"/>
        <v>39146.101259999996</v>
      </c>
      <c r="L6" s="204">
        <f t="shared" si="0"/>
        <v>39075.19825999999</v>
      </c>
      <c r="M6" s="204">
        <f t="shared" si="0"/>
        <v>39043.222260000002</v>
      </c>
    </row>
    <row r="7" spans="1:20" x14ac:dyDescent="0.2">
      <c r="A7" s="173" t="s">
        <v>238</v>
      </c>
      <c r="B7" s="298">
        <v>2085.3448999999991</v>
      </c>
      <c r="C7" s="285">
        <v>2086.2048999999988</v>
      </c>
      <c r="D7" s="299">
        <v>2086.1508999999987</v>
      </c>
      <c r="E7" s="298">
        <v>2090.312899999999</v>
      </c>
      <c r="F7" s="285">
        <v>2096.9138999999986</v>
      </c>
      <c r="G7" s="299">
        <v>2096.9128999999989</v>
      </c>
      <c r="H7" s="298">
        <v>2096.4458999999988</v>
      </c>
      <c r="I7" s="285">
        <v>2096.4478999999988</v>
      </c>
      <c r="J7" s="299">
        <v>2096.2778999999991</v>
      </c>
      <c r="K7" s="201">
        <v>2096.3848999999991</v>
      </c>
      <c r="L7" s="201">
        <v>2096.3848999999991</v>
      </c>
      <c r="M7" s="201">
        <v>2096.5108999999993</v>
      </c>
      <c r="T7" s="42"/>
    </row>
    <row r="8" spans="1:20" x14ac:dyDescent="0.2">
      <c r="A8" s="173" t="s">
        <v>239</v>
      </c>
      <c r="B8" s="298">
        <v>2281.1512000000007</v>
      </c>
      <c r="C8" s="285">
        <v>2281.9122000000011</v>
      </c>
      <c r="D8" s="299">
        <v>2282.6682000000014</v>
      </c>
      <c r="E8" s="298">
        <v>2282.6682000000014</v>
      </c>
      <c r="F8" s="285">
        <v>2269.9772000000012</v>
      </c>
      <c r="G8" s="299">
        <v>2269.2212000000013</v>
      </c>
      <c r="H8" s="298">
        <v>2234.5002000000013</v>
      </c>
      <c r="I8" s="285">
        <v>2235.2572000000009</v>
      </c>
      <c r="J8" s="299">
        <v>2235.2572000000009</v>
      </c>
      <c r="K8" s="201">
        <v>2234.5012000000011</v>
      </c>
      <c r="L8" s="201">
        <v>2234.5012000000011</v>
      </c>
      <c r="M8" s="201">
        <v>2201.7972000000009</v>
      </c>
      <c r="T8" s="42"/>
    </row>
    <row r="9" spans="1:20" x14ac:dyDescent="0.2">
      <c r="A9" s="173" t="s">
        <v>240</v>
      </c>
      <c r="B9" s="298">
        <v>1933.9069999999986</v>
      </c>
      <c r="C9" s="285">
        <v>1934.2179999999985</v>
      </c>
      <c r="D9" s="299">
        <v>1935.1559999999986</v>
      </c>
      <c r="E9" s="298">
        <v>1935.1559999999986</v>
      </c>
      <c r="F9" s="285">
        <v>1936.4069999999983</v>
      </c>
      <c r="G9" s="299">
        <v>1918.4829999999986</v>
      </c>
      <c r="H9" s="298">
        <v>1913.1389999999985</v>
      </c>
      <c r="I9" s="285">
        <v>1913.1389999999985</v>
      </c>
      <c r="J9" s="299">
        <v>1913.1389999999985</v>
      </c>
      <c r="K9" s="201">
        <v>1914.2729999999981</v>
      </c>
      <c r="L9" s="201">
        <v>1914.7489999999982</v>
      </c>
      <c r="M9" s="201">
        <v>1915.0379999999982</v>
      </c>
      <c r="T9" s="42"/>
    </row>
    <row r="10" spans="1:20" x14ac:dyDescent="0.2">
      <c r="A10" s="173" t="s">
        <v>241</v>
      </c>
      <c r="B10" s="298">
        <v>2838.489</v>
      </c>
      <c r="C10" s="285">
        <v>2825.6889999999999</v>
      </c>
      <c r="D10" s="299">
        <v>2825.6889999999999</v>
      </c>
      <c r="E10" s="298">
        <v>2827.5189999999998</v>
      </c>
      <c r="F10" s="285">
        <v>2827.5199999999995</v>
      </c>
      <c r="G10" s="299">
        <v>2827.567</v>
      </c>
      <c r="H10" s="298">
        <v>2827.567</v>
      </c>
      <c r="I10" s="285">
        <v>2833.567</v>
      </c>
      <c r="J10" s="299">
        <v>2833.567</v>
      </c>
      <c r="K10" s="201">
        <v>2834.2560000000003</v>
      </c>
      <c r="L10" s="201">
        <v>2834.2560000000003</v>
      </c>
      <c r="M10" s="201">
        <v>2834.2560000000003</v>
      </c>
      <c r="T10" s="42"/>
    </row>
    <row r="11" spans="1:20" x14ac:dyDescent="0.2">
      <c r="A11" s="173" t="s">
        <v>242</v>
      </c>
      <c r="B11" s="298">
        <v>607.6610000000004</v>
      </c>
      <c r="C11" s="285">
        <v>607.6610000000004</v>
      </c>
      <c r="D11" s="299">
        <v>607.6610000000004</v>
      </c>
      <c r="E11" s="298">
        <v>607.6610000000004</v>
      </c>
      <c r="F11" s="285">
        <v>607.6610000000004</v>
      </c>
      <c r="G11" s="299">
        <v>607.6610000000004</v>
      </c>
      <c r="H11" s="298">
        <v>607.6610000000004</v>
      </c>
      <c r="I11" s="285">
        <v>607.6610000000004</v>
      </c>
      <c r="J11" s="299">
        <v>607.77700000000038</v>
      </c>
      <c r="K11" s="201">
        <v>608.3910000000003</v>
      </c>
      <c r="L11" s="201">
        <v>608.33600000000035</v>
      </c>
      <c r="M11" s="201">
        <v>608.33600000000035</v>
      </c>
      <c r="T11" s="42"/>
    </row>
    <row r="12" spans="1:20" x14ac:dyDescent="0.2">
      <c r="A12" s="173" t="s">
        <v>243</v>
      </c>
      <c r="B12" s="298">
        <v>1069.0494999999999</v>
      </c>
      <c r="C12" s="285">
        <v>1069.0494999999999</v>
      </c>
      <c r="D12" s="299">
        <v>1069.3024999999998</v>
      </c>
      <c r="E12" s="298">
        <v>1069.3024999999998</v>
      </c>
      <c r="F12" s="285">
        <v>1069.2864999999999</v>
      </c>
      <c r="G12" s="299">
        <v>1069.3024999999998</v>
      </c>
      <c r="H12" s="298">
        <v>1072.5024999999996</v>
      </c>
      <c r="I12" s="285">
        <v>1072.5024999999996</v>
      </c>
      <c r="J12" s="299">
        <v>1072.5024999999996</v>
      </c>
      <c r="K12" s="201">
        <v>1074.1434999999997</v>
      </c>
      <c r="L12" s="201">
        <v>1072.3224999999995</v>
      </c>
      <c r="M12" s="201">
        <v>1072.3224999999995</v>
      </c>
      <c r="T12" s="42"/>
    </row>
    <row r="13" spans="1:20" x14ac:dyDescent="0.2">
      <c r="A13" s="173" t="s">
        <v>244</v>
      </c>
      <c r="B13" s="298">
        <v>487.32899999999995</v>
      </c>
      <c r="C13" s="285">
        <v>487.32899999999995</v>
      </c>
      <c r="D13" s="299">
        <v>487.32899999999995</v>
      </c>
      <c r="E13" s="298">
        <v>487.18699999999995</v>
      </c>
      <c r="F13" s="285">
        <v>487.18899999999991</v>
      </c>
      <c r="G13" s="299">
        <v>487.18899999999991</v>
      </c>
      <c r="H13" s="298">
        <v>488.14099999999996</v>
      </c>
      <c r="I13" s="285">
        <v>488.14099999999996</v>
      </c>
      <c r="J13" s="299">
        <v>488.14099999999996</v>
      </c>
      <c r="K13" s="201">
        <v>488.14099999999996</v>
      </c>
      <c r="L13" s="201">
        <v>488.14099999999996</v>
      </c>
      <c r="M13" s="201">
        <v>488.14099999999996</v>
      </c>
      <c r="T13" s="42"/>
    </row>
    <row r="14" spans="1:20" x14ac:dyDescent="0.2">
      <c r="A14" s="173" t="s">
        <v>245</v>
      </c>
      <c r="B14" s="298">
        <v>6594.6120999999966</v>
      </c>
      <c r="C14" s="285">
        <v>6594.6120999999966</v>
      </c>
      <c r="D14" s="299">
        <v>6585.5120999999972</v>
      </c>
      <c r="E14" s="298">
        <v>6585.5120999999972</v>
      </c>
      <c r="F14" s="285">
        <v>6595.002099999997</v>
      </c>
      <c r="G14" s="299">
        <v>6593.7920999999969</v>
      </c>
      <c r="H14" s="298">
        <v>6595.0120999999981</v>
      </c>
      <c r="I14" s="285">
        <v>6110.8720999999978</v>
      </c>
      <c r="J14" s="299">
        <v>6111.1120999999976</v>
      </c>
      <c r="K14" s="201">
        <v>6118.5660999999973</v>
      </c>
      <c r="L14" s="201">
        <v>6118.5660999999973</v>
      </c>
      <c r="M14" s="201">
        <v>6118.5230999999976</v>
      </c>
      <c r="T14" s="42"/>
    </row>
    <row r="15" spans="1:20" x14ac:dyDescent="0.2">
      <c r="A15" s="173" t="s">
        <v>246</v>
      </c>
      <c r="B15" s="298">
        <v>1292.3062</v>
      </c>
      <c r="C15" s="285">
        <v>1292.3062</v>
      </c>
      <c r="D15" s="299">
        <v>1292.7051999999999</v>
      </c>
      <c r="E15" s="298">
        <v>1292.7051999999999</v>
      </c>
      <c r="F15" s="285">
        <v>1292.7051999999999</v>
      </c>
      <c r="G15" s="299">
        <v>1292.7051999999999</v>
      </c>
      <c r="H15" s="298">
        <v>1294.0841999999998</v>
      </c>
      <c r="I15" s="285">
        <v>1294.0841999999998</v>
      </c>
      <c r="J15" s="299">
        <v>1294.3211999999999</v>
      </c>
      <c r="K15" s="201">
        <v>1286.7112</v>
      </c>
      <c r="L15" s="201">
        <v>1286.7112</v>
      </c>
      <c r="M15" s="201">
        <v>1286.7112</v>
      </c>
      <c r="T15" s="42"/>
    </row>
    <row r="16" spans="1:20" x14ac:dyDescent="0.2">
      <c r="A16" s="173" t="s">
        <v>247</v>
      </c>
      <c r="B16" s="298">
        <v>3722.0685999999992</v>
      </c>
      <c r="C16" s="285">
        <v>3722.0685999999992</v>
      </c>
      <c r="D16" s="299">
        <v>3723.038599999999</v>
      </c>
      <c r="E16" s="298">
        <v>3723.0375999999992</v>
      </c>
      <c r="F16" s="285">
        <v>3723.123599999999</v>
      </c>
      <c r="G16" s="299">
        <v>3723.8255999999992</v>
      </c>
      <c r="H16" s="298">
        <v>3724.239599999999</v>
      </c>
      <c r="I16" s="285">
        <v>3724.239599999999</v>
      </c>
      <c r="J16" s="299">
        <v>3724.239599999999</v>
      </c>
      <c r="K16" s="201">
        <v>3724.2965999999988</v>
      </c>
      <c r="L16" s="201">
        <v>3724.4575999999988</v>
      </c>
      <c r="M16" s="201">
        <v>3724.3075999999992</v>
      </c>
      <c r="T16" s="42"/>
    </row>
    <row r="17" spans="1:20" x14ac:dyDescent="0.2">
      <c r="A17" s="173" t="s">
        <v>248</v>
      </c>
      <c r="B17" s="298">
        <v>1144.8549999999996</v>
      </c>
      <c r="C17" s="285">
        <v>1144.5319999999995</v>
      </c>
      <c r="D17" s="299">
        <v>1144.5299999999995</v>
      </c>
      <c r="E17" s="298">
        <v>1144.5299999999995</v>
      </c>
      <c r="F17" s="285">
        <v>1144.5299999999995</v>
      </c>
      <c r="G17" s="299">
        <v>1144.5299999999995</v>
      </c>
      <c r="H17" s="298">
        <v>1141.8549999999996</v>
      </c>
      <c r="I17" s="285">
        <v>1141.8549999999996</v>
      </c>
      <c r="J17" s="299">
        <v>1141.8559999999995</v>
      </c>
      <c r="K17" s="201">
        <v>1140.9309999999996</v>
      </c>
      <c r="L17" s="201">
        <v>1070.9309999999998</v>
      </c>
      <c r="M17" s="201">
        <v>1070.9319999999998</v>
      </c>
      <c r="T17" s="42"/>
    </row>
    <row r="18" spans="1:20" x14ac:dyDescent="0.2">
      <c r="A18" s="173" t="s">
        <v>249</v>
      </c>
      <c r="B18" s="298">
        <v>4377.8586000000014</v>
      </c>
      <c r="C18" s="285">
        <v>4379.4606000000013</v>
      </c>
      <c r="D18" s="299">
        <v>4379.4606000000013</v>
      </c>
      <c r="E18" s="298">
        <v>4377.7126000000007</v>
      </c>
      <c r="F18" s="285">
        <v>4378.8146000000006</v>
      </c>
      <c r="G18" s="299">
        <v>4378.9435999999996</v>
      </c>
      <c r="H18" s="298">
        <v>4378.9436000000005</v>
      </c>
      <c r="I18" s="285">
        <v>4377.6725999999999</v>
      </c>
      <c r="J18" s="299">
        <v>4377.6725999999999</v>
      </c>
      <c r="K18" s="201">
        <v>4359.7285999999986</v>
      </c>
      <c r="L18" s="201">
        <v>4359.8115999999982</v>
      </c>
      <c r="M18" s="201">
        <v>4360.0635999999986</v>
      </c>
      <c r="T18" s="42"/>
    </row>
    <row r="19" spans="1:20" x14ac:dyDescent="0.2">
      <c r="A19" s="173" t="s">
        <v>250</v>
      </c>
      <c r="B19" s="298">
        <v>10191.442859999999</v>
      </c>
      <c r="C19" s="285">
        <v>10191.442859999999</v>
      </c>
      <c r="D19" s="299">
        <v>10191.442859999999</v>
      </c>
      <c r="E19" s="298">
        <v>10098.942859999999</v>
      </c>
      <c r="F19" s="285">
        <v>10098.942859999999</v>
      </c>
      <c r="G19" s="299">
        <v>9934.6228599999995</v>
      </c>
      <c r="H19" s="298">
        <v>9932.33986</v>
      </c>
      <c r="I19" s="285">
        <v>9932.335860000001</v>
      </c>
      <c r="J19" s="299">
        <v>9932.33986</v>
      </c>
      <c r="K19" s="201">
        <v>9932.3828599999997</v>
      </c>
      <c r="L19" s="201">
        <v>9932.3828599999997</v>
      </c>
      <c r="M19" s="201">
        <v>9932.3828599999997</v>
      </c>
      <c r="T19" s="42"/>
    </row>
    <row r="20" spans="1:20" x14ac:dyDescent="0.2">
      <c r="A20" s="173" t="s">
        <v>251</v>
      </c>
      <c r="B20" s="298">
        <v>1338.2302999999995</v>
      </c>
      <c r="C20" s="285">
        <v>1338.2352999999996</v>
      </c>
      <c r="D20" s="299">
        <v>1338.2352999999996</v>
      </c>
      <c r="E20" s="298">
        <v>1338.2302999999995</v>
      </c>
      <c r="F20" s="285">
        <v>1338.3402999999994</v>
      </c>
      <c r="G20" s="299">
        <v>1338.3392999999994</v>
      </c>
      <c r="H20" s="298">
        <v>1338.3392999999994</v>
      </c>
      <c r="I20" s="285">
        <v>1338.3352999999995</v>
      </c>
      <c r="J20" s="299">
        <v>1333.3952999999997</v>
      </c>
      <c r="K20" s="201">
        <v>1333.3942999999995</v>
      </c>
      <c r="L20" s="201">
        <v>1333.6472999999996</v>
      </c>
      <c r="M20" s="201">
        <v>1333.9002999999998</v>
      </c>
      <c r="T20" s="42"/>
    </row>
    <row r="21" spans="1:20" x14ac:dyDescent="0.2">
      <c r="A21" s="4"/>
      <c r="M21" s="3"/>
    </row>
    <row r="23" spans="1:20" x14ac:dyDescent="0.2">
      <c r="A23" s="10" t="s">
        <v>22</v>
      </c>
      <c r="B23" s="10">
        <v>2096.5108999999993</v>
      </c>
    </row>
    <row r="24" spans="1:20" x14ac:dyDescent="0.2">
      <c r="A24" s="10" t="s">
        <v>13</v>
      </c>
      <c r="B24" s="10">
        <v>2201.7972000000009</v>
      </c>
    </row>
    <row r="25" spans="1:20" x14ac:dyDescent="0.2">
      <c r="A25" s="10" t="s">
        <v>14</v>
      </c>
      <c r="B25" s="10">
        <v>1915.0379999999982</v>
      </c>
    </row>
    <row r="26" spans="1:20" x14ac:dyDescent="0.2">
      <c r="A26" s="10" t="s">
        <v>15</v>
      </c>
      <c r="B26" s="10">
        <v>2834.2560000000003</v>
      </c>
    </row>
    <row r="27" spans="1:20" x14ac:dyDescent="0.2">
      <c r="A27" s="10" t="s">
        <v>25</v>
      </c>
      <c r="B27" s="10">
        <v>608.33600000000035</v>
      </c>
    </row>
    <row r="28" spans="1:20" x14ac:dyDescent="0.2">
      <c r="A28" s="10" t="s">
        <v>16</v>
      </c>
      <c r="B28" s="10">
        <v>1072.3224999999995</v>
      </c>
    </row>
    <row r="29" spans="1:20" x14ac:dyDescent="0.2">
      <c r="A29" s="10" t="s">
        <v>17</v>
      </c>
      <c r="B29" s="10">
        <v>488.14099999999996</v>
      </c>
    </row>
    <row r="30" spans="1:20" x14ac:dyDescent="0.2">
      <c r="A30" s="10" t="s">
        <v>18</v>
      </c>
      <c r="B30" s="10">
        <v>6118.5230999999976</v>
      </c>
    </row>
    <row r="31" spans="1:20" x14ac:dyDescent="0.2">
      <c r="A31" s="10" t="s">
        <v>19</v>
      </c>
      <c r="B31" s="10">
        <v>1286.7112</v>
      </c>
    </row>
    <row r="32" spans="1:20" x14ac:dyDescent="0.2">
      <c r="A32" s="10" t="s">
        <v>20</v>
      </c>
      <c r="B32" s="10">
        <v>3724.3075999999992</v>
      </c>
    </row>
    <row r="33" spans="1:2" x14ac:dyDescent="0.2">
      <c r="A33" s="10" t="s">
        <v>21</v>
      </c>
      <c r="B33" s="10">
        <v>1070.9319999999998</v>
      </c>
    </row>
    <row r="34" spans="1:2" x14ac:dyDescent="0.2">
      <c r="A34" s="10" t="s">
        <v>23</v>
      </c>
      <c r="B34" s="10">
        <v>4360.0635999999986</v>
      </c>
    </row>
    <row r="35" spans="1:2" x14ac:dyDescent="0.2">
      <c r="A35" s="10" t="s">
        <v>24</v>
      </c>
      <c r="B35" s="10">
        <v>9932.3828599999997</v>
      </c>
    </row>
    <row r="36" spans="1:2" x14ac:dyDescent="0.2">
      <c r="A36" s="10" t="s">
        <v>26</v>
      </c>
      <c r="B36" s="10">
        <v>1333.9002999999998</v>
      </c>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view="pageBreakPreview" zoomScaleNormal="70" zoomScaleSheetLayoutView="100" workbookViewId="0">
      <selection activeCell="T19" sqref="T19"/>
    </sheetView>
  </sheetViews>
  <sheetFormatPr defaultColWidth="9.140625" defaultRowHeight="12" x14ac:dyDescent="0.2"/>
  <cols>
    <col min="1" max="1" width="31.5703125" style="7" customWidth="1"/>
    <col min="2" max="2" width="8.5703125" style="7" customWidth="1"/>
    <col min="3" max="9" width="8.28515625" style="7" customWidth="1"/>
    <col min="10" max="10" width="10" style="7" bestFit="1" customWidth="1"/>
    <col min="11" max="11" width="8.28515625" style="7" customWidth="1"/>
    <col min="12" max="12" width="8.5703125" style="7" customWidth="1"/>
    <col min="13" max="13" width="9.42578125" style="7" bestFit="1" customWidth="1"/>
    <col min="14" max="14" width="9.7109375" style="7" customWidth="1"/>
    <col min="15" max="16384" width="9.140625" style="7"/>
  </cols>
  <sheetData>
    <row r="1" spans="1:21" s="134" customFormat="1" ht="20.25" x14ac:dyDescent="0.3">
      <c r="A1" s="187" t="s">
        <v>252</v>
      </c>
      <c r="N1" s="257" t="str">
        <f>'3'!N1</f>
        <v>2021</v>
      </c>
    </row>
    <row r="2" spans="1:21" ht="18" x14ac:dyDescent="0.25">
      <c r="A2" s="253" t="s">
        <v>253</v>
      </c>
    </row>
    <row r="3" spans="1:21" ht="6" customHeight="1" x14ac:dyDescent="0.2"/>
    <row r="4" spans="1:21" x14ac:dyDescent="0.2">
      <c r="A4" s="327"/>
      <c r="B4" s="328" t="s">
        <v>156</v>
      </c>
      <c r="C4" s="329"/>
      <c r="D4" s="330"/>
      <c r="E4" s="329" t="s">
        <v>157</v>
      </c>
      <c r="F4" s="329"/>
      <c r="G4" s="329"/>
      <c r="H4" s="328" t="s">
        <v>158</v>
      </c>
      <c r="I4" s="329"/>
      <c r="J4" s="330"/>
      <c r="K4" s="328" t="s">
        <v>159</v>
      </c>
      <c r="L4" s="329"/>
      <c r="M4" s="330"/>
      <c r="N4" s="223" t="s">
        <v>160</v>
      </c>
    </row>
    <row r="5" spans="1:21" x14ac:dyDescent="0.2">
      <c r="A5" s="327"/>
      <c r="B5" s="296" t="s">
        <v>161</v>
      </c>
      <c r="C5" s="295" t="s">
        <v>162</v>
      </c>
      <c r="D5" s="297" t="s">
        <v>163</v>
      </c>
      <c r="E5" s="239" t="s">
        <v>164</v>
      </c>
      <c r="F5" s="239" t="s">
        <v>165</v>
      </c>
      <c r="G5" s="239" t="s">
        <v>166</v>
      </c>
      <c r="H5" s="296" t="s">
        <v>167</v>
      </c>
      <c r="I5" s="295" t="s">
        <v>168</v>
      </c>
      <c r="J5" s="297" t="s">
        <v>169</v>
      </c>
      <c r="K5" s="296" t="s">
        <v>170</v>
      </c>
      <c r="L5" s="295" t="s">
        <v>171</v>
      </c>
      <c r="M5" s="297" t="s">
        <v>172</v>
      </c>
      <c r="N5" s="206"/>
    </row>
    <row r="6" spans="1:21" x14ac:dyDescent="0.2">
      <c r="A6" s="332" t="s">
        <v>254</v>
      </c>
      <c r="B6" s="333">
        <f>SUM(B7:D7)</f>
        <v>33254.469877268573</v>
      </c>
      <c r="C6" s="334"/>
      <c r="D6" s="335"/>
      <c r="E6" s="334">
        <f t="shared" ref="E6" si="0">SUM(E7:G7)</f>
        <v>15780.3488832947</v>
      </c>
      <c r="F6" s="334"/>
      <c r="G6" s="334"/>
      <c r="H6" s="333">
        <f t="shared" ref="H6" si="1">SUM(H7:J7)</f>
        <v>8366.6592075968219</v>
      </c>
      <c r="I6" s="334"/>
      <c r="J6" s="335"/>
      <c r="K6" s="333">
        <f t="shared" ref="K6" si="2">SUM(K7:M7)</f>
        <v>26769.849703160107</v>
      </c>
      <c r="L6" s="334"/>
      <c r="M6" s="335"/>
      <c r="N6" s="322">
        <f>SUM(B7:M7)</f>
        <v>84171.327671320192</v>
      </c>
    </row>
    <row r="7" spans="1:21" x14ac:dyDescent="0.2">
      <c r="A7" s="332"/>
      <c r="B7" s="300">
        <f t="shared" ref="B7:M7" si="3">SUM(B8:B15)</f>
        <v>12032.341568650105</v>
      </c>
      <c r="C7" s="293">
        <f t="shared" si="3"/>
        <v>11148.473868497224</v>
      </c>
      <c r="D7" s="301">
        <f t="shared" si="3"/>
        <v>10073.654440121243</v>
      </c>
      <c r="E7" s="236">
        <f t="shared" si="3"/>
        <v>7799.6340349570428</v>
      </c>
      <c r="F7" s="236">
        <f t="shared" si="3"/>
        <v>5257.7475748694806</v>
      </c>
      <c r="G7" s="236">
        <f t="shared" si="3"/>
        <v>2722.9672734681762</v>
      </c>
      <c r="H7" s="300">
        <f t="shared" si="3"/>
        <v>2370.0047165189185</v>
      </c>
      <c r="I7" s="293">
        <f t="shared" si="3"/>
        <v>2553.6721637330938</v>
      </c>
      <c r="J7" s="301">
        <f t="shared" si="3"/>
        <v>3442.9823273448101</v>
      </c>
      <c r="K7" s="300">
        <f t="shared" si="3"/>
        <v>6471.0259778976251</v>
      </c>
      <c r="L7" s="293">
        <f t="shared" si="3"/>
        <v>8939.9495663881353</v>
      </c>
      <c r="M7" s="301">
        <f t="shared" si="3"/>
        <v>11358.874158874349</v>
      </c>
      <c r="N7" s="322"/>
    </row>
    <row r="8" spans="1:21" x14ac:dyDescent="0.2">
      <c r="A8" s="173" t="s">
        <v>255</v>
      </c>
      <c r="B8" s="298">
        <v>2672.5474432033106</v>
      </c>
      <c r="C8" s="294">
        <v>2542.8028316882878</v>
      </c>
      <c r="D8" s="299">
        <v>2452.2304480748321</v>
      </c>
      <c r="E8" s="237">
        <v>1947.0538792108653</v>
      </c>
      <c r="F8" s="237">
        <v>1545.1932505074856</v>
      </c>
      <c r="G8" s="237">
        <v>1129.717639</v>
      </c>
      <c r="H8" s="298">
        <v>1011.92336</v>
      </c>
      <c r="I8" s="294">
        <v>1149.068477</v>
      </c>
      <c r="J8" s="299">
        <v>1295.9266579999994</v>
      </c>
      <c r="K8" s="298">
        <v>1720.9534140000001</v>
      </c>
      <c r="L8" s="294">
        <v>2105.8497979999997</v>
      </c>
      <c r="M8" s="299">
        <v>2451.545623</v>
      </c>
      <c r="N8" s="237">
        <f t="shared" ref="N8:N13" si="4">SUM(B8:M8)</f>
        <v>22024.812821684784</v>
      </c>
      <c r="P8" s="125"/>
      <c r="Q8" s="42"/>
      <c r="R8" s="8"/>
      <c r="S8" s="8"/>
      <c r="T8" s="8"/>
      <c r="U8" s="8"/>
    </row>
    <row r="9" spans="1:21" x14ac:dyDescent="0.2">
      <c r="A9" s="173" t="s">
        <v>256</v>
      </c>
      <c r="B9" s="298">
        <v>307.95589400000006</v>
      </c>
      <c r="C9" s="294">
        <v>289.91376500000001</v>
      </c>
      <c r="D9" s="299">
        <v>267.42764199999999</v>
      </c>
      <c r="E9" s="237">
        <v>205.03946199999999</v>
      </c>
      <c r="F9" s="237">
        <v>123.976865</v>
      </c>
      <c r="G9" s="237">
        <v>72.833213999999998</v>
      </c>
      <c r="H9" s="298">
        <v>73.125891999999993</v>
      </c>
      <c r="I9" s="294">
        <v>71.386873999999992</v>
      </c>
      <c r="J9" s="299">
        <v>115.13938200000001</v>
      </c>
      <c r="K9" s="298">
        <v>154.59890200000001</v>
      </c>
      <c r="L9" s="294">
        <v>221.68913900000001</v>
      </c>
      <c r="M9" s="299">
        <v>301.48801400000002</v>
      </c>
      <c r="N9" s="237">
        <f t="shared" si="4"/>
        <v>2204.5750450000005</v>
      </c>
      <c r="P9" s="125"/>
      <c r="Q9" s="42"/>
    </row>
    <row r="10" spans="1:21" x14ac:dyDescent="0.2">
      <c r="A10" s="173" t="s">
        <v>257</v>
      </c>
      <c r="B10" s="298">
        <v>126.91536499999999</v>
      </c>
      <c r="C10" s="294">
        <v>118.32828099999999</v>
      </c>
      <c r="D10" s="299">
        <v>100.86149700000001</v>
      </c>
      <c r="E10" s="237">
        <v>73.739433000000005</v>
      </c>
      <c r="F10" s="237">
        <v>33.148607000000005</v>
      </c>
      <c r="G10" s="237">
        <v>8.4777529999999999</v>
      </c>
      <c r="H10" s="298">
        <v>5.5014719999999988</v>
      </c>
      <c r="I10" s="294">
        <v>5.9992840000000012</v>
      </c>
      <c r="J10" s="299">
        <v>12.502690999999997</v>
      </c>
      <c r="K10" s="298">
        <v>51.730927000000008</v>
      </c>
      <c r="L10" s="294">
        <v>86.440376000000001</v>
      </c>
      <c r="M10" s="299">
        <v>117.73425199999997</v>
      </c>
      <c r="N10" s="237">
        <f t="shared" si="4"/>
        <v>741.37993800000004</v>
      </c>
      <c r="P10" s="125"/>
      <c r="Q10" s="42"/>
    </row>
    <row r="11" spans="1:21" x14ac:dyDescent="0.2">
      <c r="A11" s="173" t="s">
        <v>258</v>
      </c>
      <c r="B11" s="298">
        <v>35.292500000000004</v>
      </c>
      <c r="C11" s="294">
        <v>33.770898999999993</v>
      </c>
      <c r="D11" s="299">
        <v>30.382976999999997</v>
      </c>
      <c r="E11" s="237">
        <v>22.543964999999996</v>
      </c>
      <c r="F11" s="237">
        <v>10.963841999999996</v>
      </c>
      <c r="G11" s="237">
        <v>3.1973619999999996</v>
      </c>
      <c r="H11" s="298">
        <v>3.8196099999999999</v>
      </c>
      <c r="I11" s="294">
        <v>4.4295249999999999</v>
      </c>
      <c r="J11" s="299">
        <v>10.231187000000002</v>
      </c>
      <c r="K11" s="298">
        <v>15.089339000000001</v>
      </c>
      <c r="L11" s="294">
        <v>25.678809999999988</v>
      </c>
      <c r="M11" s="299">
        <v>37.758586000000001</v>
      </c>
      <c r="N11" s="237">
        <f t="shared" si="4"/>
        <v>233.15860200000003</v>
      </c>
      <c r="P11" s="125"/>
      <c r="Q11" s="42"/>
    </row>
    <row r="12" spans="1:21" x14ac:dyDescent="0.2">
      <c r="A12" s="173" t="s">
        <v>259</v>
      </c>
      <c r="B12" s="298">
        <v>52.58078197379578</v>
      </c>
      <c r="C12" s="294">
        <v>52.21400840667188</v>
      </c>
      <c r="D12" s="299">
        <v>53.236728661057612</v>
      </c>
      <c r="E12" s="237">
        <v>43.630874461234562</v>
      </c>
      <c r="F12" s="237">
        <v>30.425229008271955</v>
      </c>
      <c r="G12" s="237">
        <v>14.976000792651067</v>
      </c>
      <c r="H12" s="298">
        <v>14.307173000000002</v>
      </c>
      <c r="I12" s="294">
        <v>13.813627</v>
      </c>
      <c r="J12" s="299">
        <v>21.940550611449236</v>
      </c>
      <c r="K12" s="298">
        <v>34.942040897625319</v>
      </c>
      <c r="L12" s="294">
        <v>43.709554388134606</v>
      </c>
      <c r="M12" s="299">
        <v>47.812282874355205</v>
      </c>
      <c r="N12" s="237">
        <f t="shared" si="4"/>
        <v>423.58885207524719</v>
      </c>
      <c r="P12" s="125"/>
      <c r="Q12" s="42"/>
    </row>
    <row r="13" spans="1:21" x14ac:dyDescent="0.2">
      <c r="A13" s="173" t="s">
        <v>260</v>
      </c>
      <c r="B13" s="298">
        <v>5334.1037814729989</v>
      </c>
      <c r="C13" s="294">
        <v>4855.9015874022634</v>
      </c>
      <c r="D13" s="299">
        <v>4285.467870385356</v>
      </c>
      <c r="E13" s="237">
        <v>3549.644243284944</v>
      </c>
      <c r="F13" s="237">
        <v>2325.9581513537232</v>
      </c>
      <c r="G13" s="237">
        <v>1011.043403675525</v>
      </c>
      <c r="H13" s="298">
        <v>858.4303535189182</v>
      </c>
      <c r="I13" s="294">
        <v>883.90117973309384</v>
      </c>
      <c r="J13" s="299">
        <v>1368.7342537333618</v>
      </c>
      <c r="K13" s="298">
        <v>2930.4299600000004</v>
      </c>
      <c r="L13" s="294">
        <v>4073.9199860000012</v>
      </c>
      <c r="M13" s="299">
        <v>5280.8515869999965</v>
      </c>
      <c r="N13" s="237">
        <f t="shared" si="4"/>
        <v>36758.386357560179</v>
      </c>
      <c r="P13" s="125"/>
      <c r="Q13" s="42"/>
      <c r="R13" s="8"/>
      <c r="S13" s="8"/>
      <c r="T13" s="8"/>
      <c r="U13" s="8"/>
    </row>
    <row r="14" spans="1:21" x14ac:dyDescent="0.2">
      <c r="A14" s="173" t="s">
        <v>261</v>
      </c>
      <c r="B14" s="298">
        <v>3224.1589920000006</v>
      </c>
      <c r="C14" s="294">
        <v>3002.6575939999998</v>
      </c>
      <c r="D14" s="299">
        <v>2665.164335999998</v>
      </c>
      <c r="E14" s="237">
        <v>1796.4588889999998</v>
      </c>
      <c r="F14" s="237">
        <v>1095.0669319999993</v>
      </c>
      <c r="G14" s="237">
        <v>448.98764399999999</v>
      </c>
      <c r="H14" s="298">
        <v>375.20097600000008</v>
      </c>
      <c r="I14" s="294">
        <v>392.03710499999994</v>
      </c>
      <c r="J14" s="299">
        <v>565.98368700000003</v>
      </c>
      <c r="K14" s="298">
        <v>1425.6143269999993</v>
      </c>
      <c r="L14" s="294">
        <v>2165.2273349999991</v>
      </c>
      <c r="M14" s="299">
        <v>2855.7353319999988</v>
      </c>
      <c r="N14" s="237">
        <f t="shared" ref="N14:N15" si="5">SUM(B14:M14)</f>
        <v>20012.293148999997</v>
      </c>
      <c r="P14" s="125"/>
      <c r="Q14" s="42"/>
      <c r="R14" s="8"/>
      <c r="S14" s="8"/>
      <c r="T14" s="8"/>
      <c r="U14" s="8"/>
    </row>
    <row r="15" spans="1:21" x14ac:dyDescent="0.2">
      <c r="A15" s="173" t="s">
        <v>193</v>
      </c>
      <c r="B15" s="298">
        <v>278.78681099999994</v>
      </c>
      <c r="C15" s="294">
        <v>252.88490199999995</v>
      </c>
      <c r="D15" s="299">
        <v>218.88294100000002</v>
      </c>
      <c r="E15" s="237">
        <v>161.52328900000003</v>
      </c>
      <c r="F15" s="237">
        <v>93.014697999999996</v>
      </c>
      <c r="G15" s="237">
        <v>33.734256999999999</v>
      </c>
      <c r="H15" s="298">
        <v>27.695880000000002</v>
      </c>
      <c r="I15" s="294">
        <v>33.036091999999996</v>
      </c>
      <c r="J15" s="299">
        <v>52.523918000000002</v>
      </c>
      <c r="K15" s="298">
        <v>137.66706799999997</v>
      </c>
      <c r="L15" s="294">
        <v>217.43456800000001</v>
      </c>
      <c r="M15" s="299">
        <v>265.9484819999999</v>
      </c>
      <c r="N15" s="237">
        <f t="shared" si="5"/>
        <v>1773.1329059999998</v>
      </c>
      <c r="P15" s="125"/>
      <c r="Q15" s="42"/>
    </row>
    <row r="16" spans="1:21" x14ac:dyDescent="0.2">
      <c r="A16" s="123" t="s">
        <v>262</v>
      </c>
      <c r="N16" s="3"/>
    </row>
    <row r="17" spans="1:2" x14ac:dyDescent="0.2">
      <c r="A17" s="202"/>
      <c r="B17" s="8"/>
    </row>
    <row r="18" spans="1:2" x14ac:dyDescent="0.2">
      <c r="B18" s="8"/>
    </row>
    <row r="19" spans="1:2" x14ac:dyDescent="0.2">
      <c r="B19" s="8"/>
    </row>
    <row r="20" spans="1:2" x14ac:dyDescent="0.2">
      <c r="B20" s="8"/>
    </row>
    <row r="21" spans="1:2" x14ac:dyDescent="0.2">
      <c r="B21" s="8"/>
    </row>
    <row r="22" spans="1:2" x14ac:dyDescent="0.2">
      <c r="B22" s="8"/>
    </row>
    <row r="23" spans="1:2" x14ac:dyDescent="0.2">
      <c r="B23" s="8"/>
    </row>
    <row r="24" spans="1:2" x14ac:dyDescent="0.2">
      <c r="B24" s="8"/>
    </row>
    <row r="25" spans="1:2" x14ac:dyDescent="0.2">
      <c r="B25" s="8"/>
    </row>
    <row r="26" spans="1:2" x14ac:dyDescent="0.2">
      <c r="B26" s="8"/>
    </row>
    <row r="27" spans="1:2" x14ac:dyDescent="0.2">
      <c r="B27" s="8"/>
    </row>
    <row r="28" spans="1:2" x14ac:dyDescent="0.2">
      <c r="B28" s="8"/>
    </row>
    <row r="29" spans="1:2" x14ac:dyDescent="0.2">
      <c r="B29" s="8"/>
    </row>
    <row r="30" spans="1:2" x14ac:dyDescent="0.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Q32"/>
  <sheetViews>
    <sheetView showGridLines="0" view="pageBreakPreview" zoomScaleNormal="70" zoomScaleSheetLayoutView="100" workbookViewId="0">
      <selection activeCell="A18" sqref="A1:XFD1048576"/>
    </sheetView>
  </sheetViews>
  <sheetFormatPr defaultColWidth="9.140625" defaultRowHeight="12" x14ac:dyDescent="0.2"/>
  <cols>
    <col min="1" max="1" width="28.28515625" style="7" customWidth="1"/>
    <col min="2" max="7" width="12" style="7" customWidth="1"/>
    <col min="8" max="8" width="16.5703125" style="7" customWidth="1"/>
    <col min="9" max="9" width="12" style="7" customWidth="1"/>
    <col min="10" max="10" width="15.28515625" style="7" customWidth="1"/>
    <col min="11" max="16384" width="9.140625" style="7"/>
  </cols>
  <sheetData>
    <row r="1" spans="1:12" ht="18" x14ac:dyDescent="0.25">
      <c r="A1" s="253" t="s">
        <v>263</v>
      </c>
      <c r="B1" s="6"/>
      <c r="J1" s="257" t="str">
        <f>'3'!N1</f>
        <v>2021</v>
      </c>
    </row>
    <row r="2" spans="1:12" ht="6" customHeight="1" x14ac:dyDescent="0.2">
      <c r="A2" s="6"/>
      <c r="B2" s="337"/>
      <c r="C2" s="337"/>
      <c r="D2" s="337"/>
      <c r="E2" s="337"/>
      <c r="F2" s="337"/>
      <c r="G2" s="337"/>
      <c r="H2" s="337"/>
      <c r="I2" s="337"/>
      <c r="J2" s="337"/>
    </row>
    <row r="3" spans="1:12" ht="36" x14ac:dyDescent="0.2">
      <c r="A3" s="174"/>
      <c r="B3" s="221" t="s">
        <v>255</v>
      </c>
      <c r="C3" s="221" t="s">
        <v>256</v>
      </c>
      <c r="D3" s="221" t="s">
        <v>257</v>
      </c>
      <c r="E3" s="221" t="s">
        <v>258</v>
      </c>
      <c r="F3" s="221" t="s">
        <v>259</v>
      </c>
      <c r="G3" s="221" t="s">
        <v>260</v>
      </c>
      <c r="H3" s="221" t="s">
        <v>261</v>
      </c>
      <c r="I3" s="221" t="s">
        <v>193</v>
      </c>
      <c r="J3" s="221" t="s">
        <v>160</v>
      </c>
    </row>
    <row r="4" spans="1:12" ht="12" customHeight="1" x14ac:dyDescent="0.2">
      <c r="A4" s="238" t="s">
        <v>264</v>
      </c>
      <c r="B4" s="207">
        <f>SUM(B5:B18)</f>
        <v>22024.812821684776</v>
      </c>
      <c r="C4" s="207">
        <f t="shared" ref="C4:I4" si="0">SUM(C5:C18)</f>
        <v>2204.575045</v>
      </c>
      <c r="D4" s="207">
        <f t="shared" si="0"/>
        <v>741.37993799999992</v>
      </c>
      <c r="E4" s="207">
        <f t="shared" si="0"/>
        <v>233.15860199999992</v>
      </c>
      <c r="F4" s="207">
        <f t="shared" si="0"/>
        <v>423.58885207524725</v>
      </c>
      <c r="G4" s="207">
        <f t="shared" si="0"/>
        <v>36758.386357560186</v>
      </c>
      <c r="H4" s="207">
        <f t="shared" si="0"/>
        <v>20012.293149000005</v>
      </c>
      <c r="I4" s="207">
        <f t="shared" si="0"/>
        <v>1773.1329059999998</v>
      </c>
      <c r="J4" s="207">
        <f t="shared" ref="J4" si="1">SUM(B4:I4)</f>
        <v>84171.327671320221</v>
      </c>
      <c r="L4" s="42"/>
    </row>
    <row r="5" spans="1:12" x14ac:dyDescent="0.2">
      <c r="A5" s="210" t="s">
        <v>124</v>
      </c>
      <c r="B5" s="220">
        <v>328.74687499999999</v>
      </c>
      <c r="C5" s="220">
        <v>26.910397999999997</v>
      </c>
      <c r="D5" s="220">
        <v>281.95302600000002</v>
      </c>
      <c r="E5" s="220">
        <v>42.904748999999995</v>
      </c>
      <c r="F5" s="220">
        <v>7.9129779999999981</v>
      </c>
      <c r="G5" s="220">
        <v>6994.730348000001</v>
      </c>
      <c r="H5" s="220">
        <v>4289.5385629999992</v>
      </c>
      <c r="I5" s="220">
        <v>111.07543499999998</v>
      </c>
      <c r="J5" s="208">
        <f t="shared" ref="J5:J18" si="2">SUM(B5:I5)</f>
        <v>12083.772372000001</v>
      </c>
      <c r="L5" s="42"/>
    </row>
    <row r="6" spans="1:12" x14ac:dyDescent="0.2">
      <c r="A6" s="210" t="s">
        <v>197</v>
      </c>
      <c r="B6" s="220">
        <v>944.45350000000019</v>
      </c>
      <c r="C6" s="220">
        <v>40.552501999999997</v>
      </c>
      <c r="D6" s="220">
        <v>53.300761000000008</v>
      </c>
      <c r="E6" s="220">
        <v>5.5115400000000001</v>
      </c>
      <c r="F6" s="220">
        <v>23.246380075247224</v>
      </c>
      <c r="G6" s="220">
        <v>2264.5389039999986</v>
      </c>
      <c r="H6" s="220">
        <v>1454.5080799999992</v>
      </c>
      <c r="I6" s="220">
        <v>129.739519</v>
      </c>
      <c r="J6" s="208">
        <f t="shared" si="2"/>
        <v>4915.8511860752451</v>
      </c>
      <c r="L6" s="42"/>
    </row>
    <row r="7" spans="1:12" x14ac:dyDescent="0.2">
      <c r="A7" s="210" t="s">
        <v>198</v>
      </c>
      <c r="B7" s="220">
        <v>511.80894400000017</v>
      </c>
      <c r="C7" s="220">
        <v>5.4204599999999985</v>
      </c>
      <c r="D7" s="220">
        <v>0.63800000000000001</v>
      </c>
      <c r="E7" s="220">
        <v>0.46700000000000003</v>
      </c>
      <c r="F7" s="220">
        <v>51.869464999999998</v>
      </c>
      <c r="G7" s="220">
        <v>3001.3800610019998</v>
      </c>
      <c r="H7" s="220">
        <v>849.88741299999981</v>
      </c>
      <c r="I7" s="220">
        <v>737.58234200000015</v>
      </c>
      <c r="J7" s="208">
        <f t="shared" si="2"/>
        <v>5159.0536850019998</v>
      </c>
      <c r="L7" s="42"/>
    </row>
    <row r="8" spans="1:12" x14ac:dyDescent="0.2">
      <c r="A8" s="210" t="s">
        <v>199</v>
      </c>
      <c r="B8" s="220">
        <v>186.58079599999999</v>
      </c>
      <c r="C8" s="220">
        <v>119.23885</v>
      </c>
      <c r="D8" s="220">
        <v>14.260458999999997</v>
      </c>
      <c r="E8" s="220">
        <v>14.418222999999998</v>
      </c>
      <c r="F8" s="220">
        <v>6.5670900000000003</v>
      </c>
      <c r="G8" s="220">
        <v>1740.7903210000002</v>
      </c>
      <c r="H8" s="220">
        <v>724.74281399999995</v>
      </c>
      <c r="I8" s="220">
        <v>153.75517399999998</v>
      </c>
      <c r="J8" s="208">
        <f t="shared" si="2"/>
        <v>2960.3537269999997</v>
      </c>
      <c r="L8" s="42"/>
    </row>
    <row r="9" spans="1:12" x14ac:dyDescent="0.2">
      <c r="A9" s="210" t="s">
        <v>128</v>
      </c>
      <c r="B9" s="220">
        <v>173.45279199999999</v>
      </c>
      <c r="C9" s="220">
        <v>42.229429999999994</v>
      </c>
      <c r="D9" s="220">
        <v>3.6124100000000001</v>
      </c>
      <c r="E9" s="220">
        <v>3.9605799999999998</v>
      </c>
      <c r="F9" s="220">
        <v>73.144065999999995</v>
      </c>
      <c r="G9" s="220">
        <v>946.60058900000047</v>
      </c>
      <c r="H9" s="220">
        <v>354.42737300000022</v>
      </c>
      <c r="I9" s="220">
        <v>0.45893299999999998</v>
      </c>
      <c r="J9" s="208">
        <f t="shared" si="2"/>
        <v>1597.8861730000006</v>
      </c>
      <c r="L9" s="42"/>
    </row>
    <row r="10" spans="1:12" x14ac:dyDescent="0.2">
      <c r="A10" s="210" t="s">
        <v>200</v>
      </c>
      <c r="B10" s="220">
        <v>734.81463968478135</v>
      </c>
      <c r="C10" s="220">
        <v>8.2569600000000012</v>
      </c>
      <c r="D10" s="220">
        <v>20.025599999999997</v>
      </c>
      <c r="E10" s="220">
        <v>6.7758000000000003</v>
      </c>
      <c r="F10" s="220">
        <v>1.4736959999999999</v>
      </c>
      <c r="G10" s="220">
        <v>1672.8320999999996</v>
      </c>
      <c r="H10" s="220">
        <v>1120.6474080000007</v>
      </c>
      <c r="I10" s="220">
        <v>58.585038000000011</v>
      </c>
      <c r="J10" s="208">
        <f t="shared" si="2"/>
        <v>3623.411241684782</v>
      </c>
      <c r="L10" s="42"/>
    </row>
    <row r="11" spans="1:12" x14ac:dyDescent="0.2">
      <c r="A11" s="210" t="s">
        <v>201</v>
      </c>
      <c r="B11" s="220">
        <v>211.56899399999995</v>
      </c>
      <c r="C11" s="220">
        <v>8.1943999999999999</v>
      </c>
      <c r="D11" s="220">
        <v>6.6989000000000001</v>
      </c>
      <c r="E11" s="220">
        <v>2.0461</v>
      </c>
      <c r="F11" s="220">
        <v>10.671209999999999</v>
      </c>
      <c r="G11" s="220">
        <v>1118.6312789999995</v>
      </c>
      <c r="H11" s="220">
        <v>599.79927199999997</v>
      </c>
      <c r="I11" s="220">
        <v>15.079768</v>
      </c>
      <c r="J11" s="208">
        <f t="shared" si="2"/>
        <v>1972.6899229999995</v>
      </c>
      <c r="L11" s="42"/>
    </row>
    <row r="12" spans="1:12" x14ac:dyDescent="0.2">
      <c r="A12" s="210" t="s">
        <v>202</v>
      </c>
      <c r="B12" s="220">
        <v>5528.0142479999986</v>
      </c>
      <c r="C12" s="220">
        <v>630.92296699999986</v>
      </c>
      <c r="D12" s="220">
        <v>54.289462000000007</v>
      </c>
      <c r="E12" s="220">
        <v>71.031976999999983</v>
      </c>
      <c r="F12" s="220">
        <v>0</v>
      </c>
      <c r="G12" s="220">
        <v>5430.2242600000027</v>
      </c>
      <c r="H12" s="220">
        <v>4000.9506150000029</v>
      </c>
      <c r="I12" s="220">
        <v>60.249479999999984</v>
      </c>
      <c r="J12" s="208">
        <f t="shared" si="2"/>
        <v>15775.683009000004</v>
      </c>
    </row>
    <row r="13" spans="1:12" x14ac:dyDescent="0.2">
      <c r="A13" s="210" t="s">
        <v>203</v>
      </c>
      <c r="B13" s="220">
        <v>586.0675339999998</v>
      </c>
      <c r="C13" s="220">
        <v>78.575016000000005</v>
      </c>
      <c r="D13" s="220">
        <v>1.4768599999999996</v>
      </c>
      <c r="E13" s="220">
        <v>21.662107999999996</v>
      </c>
      <c r="F13" s="220">
        <v>10.361745999999998</v>
      </c>
      <c r="G13" s="220">
        <v>1650.4267949999999</v>
      </c>
      <c r="H13" s="220">
        <v>848.2428440000001</v>
      </c>
      <c r="I13" s="220">
        <v>17.123200000000001</v>
      </c>
      <c r="J13" s="208">
        <f t="shared" si="2"/>
        <v>3213.936103</v>
      </c>
    </row>
    <row r="14" spans="1:12" x14ac:dyDescent="0.2">
      <c r="A14" s="210" t="s">
        <v>204</v>
      </c>
      <c r="B14" s="220">
        <v>477.36397999999991</v>
      </c>
      <c r="C14" s="220">
        <v>21.731166999999999</v>
      </c>
      <c r="D14" s="220">
        <v>67.743184000000014</v>
      </c>
      <c r="E14" s="220">
        <v>29.388783000000004</v>
      </c>
      <c r="F14" s="220">
        <v>47.284169999999989</v>
      </c>
      <c r="G14" s="220">
        <v>1399.2364215581931</v>
      </c>
      <c r="H14" s="220">
        <v>851.54800499999988</v>
      </c>
      <c r="I14" s="220">
        <v>216.65874100000002</v>
      </c>
      <c r="J14" s="208">
        <f t="shared" si="2"/>
        <v>3110.9544515581929</v>
      </c>
    </row>
    <row r="15" spans="1:12" x14ac:dyDescent="0.2">
      <c r="A15" s="210" t="s">
        <v>205</v>
      </c>
      <c r="B15" s="220">
        <v>916.84149100000025</v>
      </c>
      <c r="C15" s="220">
        <v>3.10277</v>
      </c>
      <c r="D15" s="220">
        <v>32.920030000000004</v>
      </c>
      <c r="E15" s="220">
        <v>5.4736939999999992</v>
      </c>
      <c r="F15" s="220">
        <v>44.991884000000006</v>
      </c>
      <c r="G15" s="220">
        <v>2111.4625109999993</v>
      </c>
      <c r="H15" s="220">
        <v>1180.4177479999996</v>
      </c>
      <c r="I15" s="220">
        <v>59.126590000000007</v>
      </c>
      <c r="J15" s="208">
        <f t="shared" si="2"/>
        <v>4354.3367179999987</v>
      </c>
    </row>
    <row r="16" spans="1:12" x14ac:dyDescent="0.2">
      <c r="A16" s="210" t="s">
        <v>206</v>
      </c>
      <c r="B16" s="220">
        <v>5492.8878599999989</v>
      </c>
      <c r="C16" s="220">
        <v>582.33814499999994</v>
      </c>
      <c r="D16" s="220">
        <v>27.351786000000004</v>
      </c>
      <c r="E16" s="220">
        <v>1.427972</v>
      </c>
      <c r="F16" s="220">
        <v>19.766067000000003</v>
      </c>
      <c r="G16" s="220">
        <v>2765.2971039999989</v>
      </c>
      <c r="H16" s="220">
        <v>1243.8318630000012</v>
      </c>
      <c r="I16" s="220">
        <v>19.728090000000005</v>
      </c>
      <c r="J16" s="208">
        <f t="shared" si="2"/>
        <v>10152.628886999999</v>
      </c>
    </row>
    <row r="17" spans="1:17" x14ac:dyDescent="0.2">
      <c r="A17" s="210" t="s">
        <v>207</v>
      </c>
      <c r="B17" s="220">
        <v>3941.7892119999997</v>
      </c>
      <c r="C17" s="220">
        <v>631.8784820000003</v>
      </c>
      <c r="D17" s="220">
        <v>157.82848000000001</v>
      </c>
      <c r="E17" s="220">
        <v>10.75874</v>
      </c>
      <c r="F17" s="220">
        <v>114.22183999999999</v>
      </c>
      <c r="G17" s="220">
        <v>4304.6963600000008</v>
      </c>
      <c r="H17" s="220">
        <v>1860.0191290000005</v>
      </c>
      <c r="I17" s="220">
        <v>190.00128200000006</v>
      </c>
      <c r="J17" s="208">
        <f t="shared" si="2"/>
        <v>11211.193525000001</v>
      </c>
    </row>
    <row r="18" spans="1:17" x14ac:dyDescent="0.2">
      <c r="A18" s="210" t="s">
        <v>208</v>
      </c>
      <c r="B18" s="220">
        <v>1990.4219560000001</v>
      </c>
      <c r="C18" s="220">
        <v>5.2234979999999993</v>
      </c>
      <c r="D18" s="220">
        <v>19.28098</v>
      </c>
      <c r="E18" s="220">
        <v>17.331336</v>
      </c>
      <c r="F18" s="220">
        <v>12.07826</v>
      </c>
      <c r="G18" s="220">
        <v>1357.5393040000001</v>
      </c>
      <c r="H18" s="220">
        <v>633.73202199999992</v>
      </c>
      <c r="I18" s="220">
        <v>3.9693139999999998</v>
      </c>
      <c r="J18" s="208">
        <f t="shared" si="2"/>
        <v>4039.5766700000004</v>
      </c>
    </row>
    <row r="19" spans="1:17" x14ac:dyDescent="0.2">
      <c r="A19" s="254" t="s">
        <v>262</v>
      </c>
      <c r="J19" s="3"/>
    </row>
    <row r="20" spans="1:17" x14ac:dyDescent="0.2">
      <c r="A20" s="213"/>
    </row>
    <row r="32" spans="1:17" x14ac:dyDescent="0.2">
      <c r="K32" s="42"/>
      <c r="L32" s="42"/>
      <c r="M32" s="42"/>
      <c r="N32" s="42"/>
      <c r="O32" s="42"/>
      <c r="P32" s="42"/>
      <c r="Q32" s="42"/>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scale="97"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U42"/>
  <sheetViews>
    <sheetView showGridLines="0" view="pageBreakPreview" zoomScale="85" zoomScaleNormal="85" zoomScaleSheetLayoutView="85" workbookViewId="0">
      <selection activeCell="A27" sqref="A27"/>
    </sheetView>
  </sheetViews>
  <sheetFormatPr defaultColWidth="9.140625" defaultRowHeight="12" x14ac:dyDescent="0.2"/>
  <cols>
    <col min="1" max="1" width="32" style="75" customWidth="1"/>
    <col min="2" max="9" width="7.7109375" style="75" customWidth="1"/>
    <col min="10" max="10" width="9.42578125" style="75" customWidth="1"/>
    <col min="11" max="11" width="7.7109375" style="75" customWidth="1"/>
    <col min="12" max="12" width="9.140625" style="75" customWidth="1"/>
    <col min="13" max="13" width="8.85546875" style="75" customWidth="1"/>
    <col min="14" max="14" width="7.85546875" style="75" customWidth="1"/>
    <col min="15" max="15" width="6.85546875" style="75" customWidth="1"/>
    <col min="16" max="21" width="9.140625" style="191" customWidth="1"/>
    <col min="22" max="16384" width="9.140625" style="75"/>
  </cols>
  <sheetData>
    <row r="1" spans="1:21" ht="20.25" x14ac:dyDescent="0.3">
      <c r="A1" s="188" t="s">
        <v>265</v>
      </c>
      <c r="O1" s="258" t="str">
        <f>'3'!N1</f>
        <v>2021</v>
      </c>
    </row>
    <row r="2" spans="1:21" ht="18" x14ac:dyDescent="0.25">
      <c r="A2" s="255" t="s">
        <v>266</v>
      </c>
    </row>
    <row r="3" spans="1:21" ht="12" customHeight="1" x14ac:dyDescent="0.2">
      <c r="F3" s="104"/>
      <c r="G3" s="104"/>
      <c r="H3" s="104"/>
      <c r="I3" s="104"/>
      <c r="J3" s="104"/>
      <c r="K3" s="104"/>
    </row>
    <row r="4" spans="1:21" x14ac:dyDescent="0.2">
      <c r="A4" s="7"/>
      <c r="B4" s="129"/>
      <c r="C4" s="129"/>
      <c r="D4" s="129"/>
      <c r="E4" s="129"/>
      <c r="F4" s="110"/>
      <c r="K4" s="110"/>
      <c r="L4" s="127"/>
    </row>
    <row r="5" spans="1:21" ht="12.75" customHeight="1" x14ac:dyDescent="0.2">
      <c r="A5" s="338"/>
      <c r="B5" s="328" t="s">
        <v>156</v>
      </c>
      <c r="C5" s="329"/>
      <c r="D5" s="330"/>
      <c r="E5" s="328" t="s">
        <v>157</v>
      </c>
      <c r="F5" s="329"/>
      <c r="G5" s="330"/>
      <c r="H5" s="329" t="s">
        <v>158</v>
      </c>
      <c r="I5" s="329"/>
      <c r="J5" s="329"/>
      <c r="K5" s="328" t="s">
        <v>159</v>
      </c>
      <c r="L5" s="329"/>
      <c r="M5" s="330"/>
      <c r="N5" s="331" t="s">
        <v>160</v>
      </c>
      <c r="O5" s="340" t="s">
        <v>267</v>
      </c>
    </row>
    <row r="6" spans="1:21" x14ac:dyDescent="0.2">
      <c r="A6" s="339"/>
      <c r="B6" s="296" t="s">
        <v>161</v>
      </c>
      <c r="C6" s="295" t="s">
        <v>162</v>
      </c>
      <c r="D6" s="297" t="s">
        <v>163</v>
      </c>
      <c r="E6" s="296" t="s">
        <v>164</v>
      </c>
      <c r="F6" s="295" t="s">
        <v>165</v>
      </c>
      <c r="G6" s="297" t="s">
        <v>166</v>
      </c>
      <c r="H6" s="205" t="s">
        <v>167</v>
      </c>
      <c r="I6" s="205" t="s">
        <v>168</v>
      </c>
      <c r="J6" s="205" t="s">
        <v>169</v>
      </c>
      <c r="K6" s="296" t="s">
        <v>170</v>
      </c>
      <c r="L6" s="295" t="s">
        <v>171</v>
      </c>
      <c r="M6" s="297" t="s">
        <v>172</v>
      </c>
      <c r="N6" s="331"/>
      <c r="O6" s="340"/>
      <c r="P6" s="287"/>
      <c r="U6" s="287"/>
    </row>
    <row r="7" spans="1:21" x14ac:dyDescent="0.2">
      <c r="A7" s="179" t="s">
        <v>268</v>
      </c>
      <c r="B7" s="300">
        <v>2085.3448999999991</v>
      </c>
      <c r="C7" s="293">
        <v>2086.2048999999988</v>
      </c>
      <c r="D7" s="301">
        <v>2086.1508999999987</v>
      </c>
      <c r="E7" s="300">
        <v>2090.312899999999</v>
      </c>
      <c r="F7" s="293">
        <v>2096.9138999999986</v>
      </c>
      <c r="G7" s="301">
        <v>2096.9128999999989</v>
      </c>
      <c r="H7" s="204">
        <v>2096.4458999999988</v>
      </c>
      <c r="I7" s="204">
        <v>2096.4478999999988</v>
      </c>
      <c r="J7" s="204">
        <v>2096.2778999999991</v>
      </c>
      <c r="K7" s="300">
        <v>2096.3848999999991</v>
      </c>
      <c r="L7" s="293">
        <v>2096.3848999999991</v>
      </c>
      <c r="M7" s="301">
        <v>2096.5108999999993</v>
      </c>
      <c r="N7" s="204">
        <v>2096.5108999999993</v>
      </c>
      <c r="O7" s="217">
        <v>5.3697179142611046E-2</v>
      </c>
      <c r="P7" s="288"/>
      <c r="U7" s="289"/>
    </row>
    <row r="8" spans="1:21" x14ac:dyDescent="0.2">
      <c r="A8" s="174" t="s">
        <v>269</v>
      </c>
      <c r="B8" s="300">
        <v>799.36002499999984</v>
      </c>
      <c r="C8" s="293">
        <v>789.84185100000013</v>
      </c>
      <c r="D8" s="301">
        <v>631.88125200000025</v>
      </c>
      <c r="E8" s="300">
        <v>508.07052299999981</v>
      </c>
      <c r="F8" s="293">
        <v>362.73476399999998</v>
      </c>
      <c r="G8" s="301">
        <v>214.18856100000002</v>
      </c>
      <c r="H8" s="204">
        <v>275.77230699999996</v>
      </c>
      <c r="I8" s="204">
        <v>225.76405199999999</v>
      </c>
      <c r="J8" s="204">
        <v>245.88722800000002</v>
      </c>
      <c r="K8" s="300">
        <v>473.32086700000013</v>
      </c>
      <c r="L8" s="293">
        <v>659.39928600000019</v>
      </c>
      <c r="M8" s="301">
        <v>688.78216500000008</v>
      </c>
      <c r="N8" s="204">
        <v>5875.0028810000003</v>
      </c>
      <c r="O8" s="217">
        <v>3.6342312146357358E-2</v>
      </c>
      <c r="P8" s="288"/>
      <c r="U8" s="289"/>
    </row>
    <row r="9" spans="1:21" x14ac:dyDescent="0.2">
      <c r="A9" s="174" t="s">
        <v>270</v>
      </c>
      <c r="B9" s="300">
        <v>647.88324499999999</v>
      </c>
      <c r="C9" s="293">
        <v>649.64058000000011</v>
      </c>
      <c r="D9" s="301">
        <v>501.58178599999997</v>
      </c>
      <c r="E9" s="300">
        <v>398.81724600000001</v>
      </c>
      <c r="F9" s="293">
        <v>274.67653999999999</v>
      </c>
      <c r="G9" s="301">
        <v>145.39637100000002</v>
      </c>
      <c r="H9" s="204">
        <v>208.88136900000001</v>
      </c>
      <c r="I9" s="204">
        <v>158.542136</v>
      </c>
      <c r="J9" s="204">
        <v>156.09073700000002</v>
      </c>
      <c r="K9" s="300">
        <v>351.23605300000003</v>
      </c>
      <c r="L9" s="293">
        <v>476.60068899999999</v>
      </c>
      <c r="M9" s="301">
        <v>544.07122800000002</v>
      </c>
      <c r="N9" s="204">
        <v>4513.4179800000002</v>
      </c>
      <c r="O9" s="218">
        <v>4.8830986187348192E-2</v>
      </c>
      <c r="P9" s="290"/>
      <c r="U9" s="291"/>
    </row>
    <row r="10" spans="1:21" x14ac:dyDescent="0.2">
      <c r="A10" s="177" t="s">
        <v>180</v>
      </c>
      <c r="B10" s="298">
        <v>0</v>
      </c>
      <c r="C10" s="294">
        <v>0</v>
      </c>
      <c r="D10" s="299">
        <v>0</v>
      </c>
      <c r="E10" s="298">
        <v>0</v>
      </c>
      <c r="F10" s="294">
        <v>0</v>
      </c>
      <c r="G10" s="299">
        <v>0</v>
      </c>
      <c r="H10" s="201">
        <v>0</v>
      </c>
      <c r="I10" s="201">
        <v>0</v>
      </c>
      <c r="J10" s="201">
        <v>0</v>
      </c>
      <c r="K10" s="298">
        <v>0</v>
      </c>
      <c r="L10" s="294">
        <v>0</v>
      </c>
      <c r="M10" s="299">
        <v>0</v>
      </c>
      <c r="N10" s="201">
        <v>0</v>
      </c>
      <c r="O10" s="219">
        <v>0</v>
      </c>
      <c r="P10" s="290"/>
      <c r="U10" s="291"/>
    </row>
    <row r="11" spans="1:21" x14ac:dyDescent="0.2">
      <c r="A11" s="177" t="s">
        <v>181</v>
      </c>
      <c r="B11" s="298">
        <v>4.1950000000000003</v>
      </c>
      <c r="C11" s="294">
        <v>3.5819999999999999</v>
      </c>
      <c r="D11" s="299">
        <v>4.282</v>
      </c>
      <c r="E11" s="298">
        <v>3.9449999999999998</v>
      </c>
      <c r="F11" s="294">
        <v>4.3129999999999997</v>
      </c>
      <c r="G11" s="299">
        <v>2.72</v>
      </c>
      <c r="H11" s="201">
        <v>2.5299999999999998</v>
      </c>
      <c r="I11" s="201">
        <v>2.415</v>
      </c>
      <c r="J11" s="201">
        <v>2.8330000000000002</v>
      </c>
      <c r="K11" s="298">
        <v>4.4960000000000004</v>
      </c>
      <c r="L11" s="294">
        <v>4.1040000000000001</v>
      </c>
      <c r="M11" s="299">
        <v>4.2</v>
      </c>
      <c r="N11" s="201">
        <v>43.615000000000002</v>
      </c>
      <c r="O11" s="219">
        <v>7.477165714804529E-2</v>
      </c>
      <c r="P11" s="290"/>
      <c r="U11" s="291"/>
    </row>
    <row r="12" spans="1:21" x14ac:dyDescent="0.2">
      <c r="A12" s="177" t="s">
        <v>182</v>
      </c>
      <c r="B12" s="298">
        <v>0</v>
      </c>
      <c r="C12" s="294">
        <v>0</v>
      </c>
      <c r="D12" s="299">
        <v>0</v>
      </c>
      <c r="E12" s="298">
        <v>0</v>
      </c>
      <c r="F12" s="294">
        <v>0</v>
      </c>
      <c r="G12" s="299">
        <v>0</v>
      </c>
      <c r="H12" s="201">
        <v>0</v>
      </c>
      <c r="I12" s="201">
        <v>0</v>
      </c>
      <c r="J12" s="201">
        <v>0</v>
      </c>
      <c r="K12" s="298">
        <v>0</v>
      </c>
      <c r="L12" s="294">
        <v>0</v>
      </c>
      <c r="M12" s="299">
        <v>0</v>
      </c>
      <c r="N12" s="201">
        <v>0</v>
      </c>
      <c r="O12" s="219">
        <v>0</v>
      </c>
      <c r="P12" s="290"/>
      <c r="U12" s="291"/>
    </row>
    <row r="13" spans="1:21" x14ac:dyDescent="0.2">
      <c r="A13" s="177" t="s">
        <v>183</v>
      </c>
      <c r="B13" s="298">
        <v>0</v>
      </c>
      <c r="C13" s="294">
        <v>0</v>
      </c>
      <c r="D13" s="299">
        <v>0</v>
      </c>
      <c r="E13" s="298">
        <v>0</v>
      </c>
      <c r="F13" s="294">
        <v>0</v>
      </c>
      <c r="G13" s="299">
        <v>0.249</v>
      </c>
      <c r="H13" s="201">
        <v>1.0449999999999999</v>
      </c>
      <c r="I13" s="201">
        <v>0.84199999999999997</v>
      </c>
      <c r="J13" s="201">
        <v>0.40200000000000002</v>
      </c>
      <c r="K13" s="298">
        <v>0</v>
      </c>
      <c r="L13" s="294">
        <v>0</v>
      </c>
      <c r="M13" s="299">
        <v>0</v>
      </c>
      <c r="N13" s="201">
        <v>2.5380000000000003</v>
      </c>
      <c r="O13" s="219">
        <v>7.5669421703451062E-2</v>
      </c>
      <c r="P13" s="290"/>
      <c r="U13" s="291"/>
    </row>
    <row r="14" spans="1:21" x14ac:dyDescent="0.2">
      <c r="A14" s="177" t="s">
        <v>184</v>
      </c>
      <c r="B14" s="298">
        <v>0.26900000000000002</v>
      </c>
      <c r="C14" s="294">
        <v>0.224</v>
      </c>
      <c r="D14" s="299">
        <v>0</v>
      </c>
      <c r="E14" s="298">
        <v>0.28499999999999998</v>
      </c>
      <c r="F14" s="294">
        <v>0.88800000000000001</v>
      </c>
      <c r="G14" s="299">
        <v>0.95099999999999996</v>
      </c>
      <c r="H14" s="201">
        <v>0.19600000000000001</v>
      </c>
      <c r="I14" s="201">
        <v>0.15</v>
      </c>
      <c r="J14" s="201">
        <v>0.93600000000000005</v>
      </c>
      <c r="K14" s="298">
        <v>1.006</v>
      </c>
      <c r="L14" s="294">
        <v>0.47</v>
      </c>
      <c r="M14" s="299">
        <v>0.31900000000000001</v>
      </c>
      <c r="N14" s="201">
        <v>5.694</v>
      </c>
      <c r="O14" s="219">
        <v>5.8763720306983173E-2</v>
      </c>
      <c r="P14" s="290"/>
      <c r="U14" s="291"/>
    </row>
    <row r="15" spans="1:21" x14ac:dyDescent="0.2">
      <c r="A15" s="177" t="s">
        <v>185</v>
      </c>
      <c r="B15" s="298">
        <v>0</v>
      </c>
      <c r="C15" s="294">
        <v>0</v>
      </c>
      <c r="D15" s="299">
        <v>0</v>
      </c>
      <c r="E15" s="298">
        <v>0</v>
      </c>
      <c r="F15" s="294">
        <v>0</v>
      </c>
      <c r="G15" s="299">
        <v>0</v>
      </c>
      <c r="H15" s="201">
        <v>0</v>
      </c>
      <c r="I15" s="201">
        <v>0</v>
      </c>
      <c r="J15" s="201">
        <v>0</v>
      </c>
      <c r="K15" s="298">
        <v>0</v>
      </c>
      <c r="L15" s="294">
        <v>0</v>
      </c>
      <c r="M15" s="299">
        <v>0</v>
      </c>
      <c r="N15" s="201">
        <v>0</v>
      </c>
      <c r="O15" s="219">
        <v>0</v>
      </c>
      <c r="P15" s="290"/>
      <c r="U15" s="291"/>
    </row>
    <row r="16" spans="1:21" x14ac:dyDescent="0.2">
      <c r="A16" s="177" t="s">
        <v>186</v>
      </c>
      <c r="B16" s="298">
        <v>0</v>
      </c>
      <c r="C16" s="294">
        <v>0</v>
      </c>
      <c r="D16" s="299">
        <v>0</v>
      </c>
      <c r="E16" s="298">
        <v>0</v>
      </c>
      <c r="F16" s="294">
        <v>0</v>
      </c>
      <c r="G16" s="299">
        <v>0</v>
      </c>
      <c r="H16" s="201">
        <v>0</v>
      </c>
      <c r="I16" s="201">
        <v>0</v>
      </c>
      <c r="J16" s="201">
        <v>0</v>
      </c>
      <c r="K16" s="298">
        <v>0</v>
      </c>
      <c r="L16" s="294">
        <v>0</v>
      </c>
      <c r="M16" s="299">
        <v>0</v>
      </c>
      <c r="N16" s="201">
        <v>0</v>
      </c>
      <c r="O16" s="219">
        <v>0</v>
      </c>
      <c r="P16" s="290"/>
      <c r="U16" s="291"/>
    </row>
    <row r="17" spans="1:21" x14ac:dyDescent="0.2">
      <c r="A17" s="177" t="s">
        <v>187</v>
      </c>
      <c r="B17" s="298">
        <v>0</v>
      </c>
      <c r="C17" s="294">
        <v>0</v>
      </c>
      <c r="D17" s="299">
        <v>0</v>
      </c>
      <c r="E17" s="298">
        <v>0</v>
      </c>
      <c r="F17" s="294">
        <v>0</v>
      </c>
      <c r="G17" s="299">
        <v>0</v>
      </c>
      <c r="H17" s="201">
        <v>0</v>
      </c>
      <c r="I17" s="201">
        <v>0</v>
      </c>
      <c r="J17" s="201">
        <v>0</v>
      </c>
      <c r="K17" s="298">
        <v>0</v>
      </c>
      <c r="L17" s="294">
        <v>0</v>
      </c>
      <c r="M17" s="299">
        <v>0</v>
      </c>
      <c r="N17" s="201">
        <v>0</v>
      </c>
      <c r="O17" s="219">
        <v>0</v>
      </c>
      <c r="P17" s="290"/>
      <c r="U17" s="291"/>
    </row>
    <row r="18" spans="1:21" x14ac:dyDescent="0.2">
      <c r="A18" s="177" t="s">
        <v>188</v>
      </c>
      <c r="B18" s="298">
        <v>0</v>
      </c>
      <c r="C18" s="294">
        <v>0</v>
      </c>
      <c r="D18" s="299">
        <v>0</v>
      </c>
      <c r="E18" s="298">
        <v>0</v>
      </c>
      <c r="F18" s="294">
        <v>0</v>
      </c>
      <c r="G18" s="299">
        <v>0</v>
      </c>
      <c r="H18" s="201">
        <v>0</v>
      </c>
      <c r="I18" s="201">
        <v>0</v>
      </c>
      <c r="J18" s="201">
        <v>0</v>
      </c>
      <c r="K18" s="298">
        <v>0</v>
      </c>
      <c r="L18" s="294">
        <v>0</v>
      </c>
      <c r="M18" s="299">
        <v>0</v>
      </c>
      <c r="N18" s="201">
        <v>0</v>
      </c>
      <c r="O18" s="219">
        <v>0</v>
      </c>
      <c r="U18" s="291"/>
    </row>
    <row r="19" spans="1:21" x14ac:dyDescent="0.2">
      <c r="A19" s="177" t="s">
        <v>189</v>
      </c>
      <c r="B19" s="298">
        <v>0</v>
      </c>
      <c r="C19" s="294">
        <v>0</v>
      </c>
      <c r="D19" s="299">
        <v>0</v>
      </c>
      <c r="E19" s="298">
        <v>0</v>
      </c>
      <c r="F19" s="294">
        <v>0</v>
      </c>
      <c r="G19" s="299">
        <v>0</v>
      </c>
      <c r="H19" s="201">
        <v>0</v>
      </c>
      <c r="I19" s="201">
        <v>0</v>
      </c>
      <c r="J19" s="201">
        <v>0</v>
      </c>
      <c r="K19" s="298">
        <v>0</v>
      </c>
      <c r="L19" s="294">
        <v>0</v>
      </c>
      <c r="M19" s="299">
        <v>0</v>
      </c>
      <c r="N19" s="201">
        <v>0</v>
      </c>
      <c r="O19" s="219">
        <v>0</v>
      </c>
      <c r="U19" s="291"/>
    </row>
    <row r="20" spans="1:21" x14ac:dyDescent="0.2">
      <c r="A20" s="177" t="s">
        <v>190</v>
      </c>
      <c r="B20" s="298">
        <v>0</v>
      </c>
      <c r="C20" s="294">
        <v>0</v>
      </c>
      <c r="D20" s="299">
        <v>0</v>
      </c>
      <c r="E20" s="298">
        <v>0</v>
      </c>
      <c r="F20" s="294">
        <v>0</v>
      </c>
      <c r="G20" s="299">
        <v>0</v>
      </c>
      <c r="H20" s="201">
        <v>0</v>
      </c>
      <c r="I20" s="201">
        <v>0</v>
      </c>
      <c r="J20" s="201">
        <v>0</v>
      </c>
      <c r="K20" s="298">
        <v>0</v>
      </c>
      <c r="L20" s="294">
        <v>0</v>
      </c>
      <c r="M20" s="299">
        <v>0</v>
      </c>
      <c r="N20" s="201">
        <v>0</v>
      </c>
      <c r="O20" s="219">
        <v>0</v>
      </c>
      <c r="U20" s="291"/>
    </row>
    <row r="21" spans="1:21" x14ac:dyDescent="0.2">
      <c r="A21" s="177" t="s">
        <v>191</v>
      </c>
      <c r="B21" s="298">
        <v>99.644999999999996</v>
      </c>
      <c r="C21" s="294">
        <v>84.430999999999997</v>
      </c>
      <c r="D21" s="299">
        <v>78.290999999999997</v>
      </c>
      <c r="E21" s="298">
        <v>73.286000000000001</v>
      </c>
      <c r="F21" s="294">
        <v>65.522999999999996</v>
      </c>
      <c r="G21" s="299">
        <v>56.828000000000003</v>
      </c>
      <c r="H21" s="201">
        <v>55.83</v>
      </c>
      <c r="I21" s="201">
        <v>56.566000000000003</v>
      </c>
      <c r="J21" s="201">
        <v>38.652999999999999</v>
      </c>
      <c r="K21" s="298">
        <v>95.370999999999995</v>
      </c>
      <c r="L21" s="294">
        <v>86.11</v>
      </c>
      <c r="M21" s="299">
        <v>62.103999999999999</v>
      </c>
      <c r="N21" s="201">
        <v>852.63800000000003</v>
      </c>
      <c r="O21" s="219">
        <v>0.29480615519661429</v>
      </c>
      <c r="U21" s="291"/>
    </row>
    <row r="22" spans="1:21" x14ac:dyDescent="0.2">
      <c r="A22" s="177" t="s">
        <v>192</v>
      </c>
      <c r="B22" s="298">
        <v>0</v>
      </c>
      <c r="C22" s="294">
        <v>0</v>
      </c>
      <c r="D22" s="299">
        <v>0</v>
      </c>
      <c r="E22" s="298">
        <v>0</v>
      </c>
      <c r="F22" s="294">
        <v>0</v>
      </c>
      <c r="G22" s="299">
        <v>0</v>
      </c>
      <c r="H22" s="201">
        <v>0</v>
      </c>
      <c r="I22" s="201">
        <v>0</v>
      </c>
      <c r="J22" s="201">
        <v>0</v>
      </c>
      <c r="K22" s="298">
        <v>0</v>
      </c>
      <c r="L22" s="294">
        <v>0</v>
      </c>
      <c r="M22" s="299">
        <v>0</v>
      </c>
      <c r="N22" s="201">
        <v>0</v>
      </c>
      <c r="O22" s="219">
        <v>0</v>
      </c>
      <c r="U22" s="291"/>
    </row>
    <row r="23" spans="1:21" x14ac:dyDescent="0.2">
      <c r="A23" s="177" t="s">
        <v>193</v>
      </c>
      <c r="B23" s="298">
        <v>0</v>
      </c>
      <c r="C23" s="294">
        <v>0</v>
      </c>
      <c r="D23" s="299">
        <v>0</v>
      </c>
      <c r="E23" s="298">
        <v>0</v>
      </c>
      <c r="F23" s="294">
        <v>0</v>
      </c>
      <c r="G23" s="299">
        <v>0</v>
      </c>
      <c r="H23" s="201">
        <v>0</v>
      </c>
      <c r="I23" s="201">
        <v>0</v>
      </c>
      <c r="J23" s="201">
        <v>0</v>
      </c>
      <c r="K23" s="298">
        <v>0</v>
      </c>
      <c r="L23" s="294">
        <v>0</v>
      </c>
      <c r="M23" s="299">
        <v>0</v>
      </c>
      <c r="N23" s="201">
        <v>0</v>
      </c>
      <c r="O23" s="219">
        <v>0</v>
      </c>
      <c r="U23" s="291"/>
    </row>
    <row r="24" spans="1:21" x14ac:dyDescent="0.2">
      <c r="A24" s="177" t="s">
        <v>194</v>
      </c>
      <c r="B24" s="298">
        <v>0.255</v>
      </c>
      <c r="C24" s="294">
        <v>0.222</v>
      </c>
      <c r="D24" s="299">
        <v>0.215</v>
      </c>
      <c r="E24" s="298">
        <v>0.152</v>
      </c>
      <c r="F24" s="294">
        <v>0.13400000000000001</v>
      </c>
      <c r="G24" s="299">
        <v>0.106</v>
      </c>
      <c r="H24" s="201">
        <v>2.11</v>
      </c>
      <c r="I24" s="201">
        <v>0.57399999999999995</v>
      </c>
      <c r="J24" s="201">
        <v>0.111</v>
      </c>
      <c r="K24" s="298">
        <v>0.16900000000000001</v>
      </c>
      <c r="L24" s="294">
        <v>0.23100000000000001</v>
      </c>
      <c r="M24" s="299">
        <v>0.23899999999999999</v>
      </c>
      <c r="N24" s="201">
        <v>4.5179999999999998</v>
      </c>
      <c r="O24" s="219">
        <v>1.5583789287080308E-2</v>
      </c>
      <c r="U24" s="291"/>
    </row>
    <row r="25" spans="1:21" x14ac:dyDescent="0.2">
      <c r="A25" s="177" t="s">
        <v>195</v>
      </c>
      <c r="B25" s="298">
        <v>543.51924499999996</v>
      </c>
      <c r="C25" s="294">
        <v>561.18158000000017</v>
      </c>
      <c r="D25" s="299">
        <v>418.79378599999995</v>
      </c>
      <c r="E25" s="298">
        <v>321.14924600000001</v>
      </c>
      <c r="F25" s="294">
        <v>203.81854000000001</v>
      </c>
      <c r="G25" s="299">
        <v>84.542371000000017</v>
      </c>
      <c r="H25" s="201">
        <v>147.17036900000002</v>
      </c>
      <c r="I25" s="201">
        <v>97.995136000000002</v>
      </c>
      <c r="J25" s="201">
        <v>113.15573700000002</v>
      </c>
      <c r="K25" s="298">
        <v>250.19405300000003</v>
      </c>
      <c r="L25" s="294">
        <v>385.68568899999997</v>
      </c>
      <c r="M25" s="299">
        <v>477.209228</v>
      </c>
      <c r="N25" s="201">
        <v>3604.4149800000005</v>
      </c>
      <c r="O25" s="219">
        <v>0.14162536554091551</v>
      </c>
      <c r="U25" s="290"/>
    </row>
    <row r="26" spans="1:21" ht="13.5" customHeight="1" x14ac:dyDescent="0.2">
      <c r="A26" s="175" t="s">
        <v>321</v>
      </c>
      <c r="B26" s="300">
        <v>1486.521</v>
      </c>
      <c r="C26" s="293">
        <v>1275.367</v>
      </c>
      <c r="D26" s="301">
        <v>1225.421</v>
      </c>
      <c r="E26" s="300">
        <v>969.15800000000002</v>
      </c>
      <c r="F26" s="293">
        <v>667.65200000000004</v>
      </c>
      <c r="G26" s="301">
        <v>264.77800000000002</v>
      </c>
      <c r="H26" s="204">
        <v>123.447</v>
      </c>
      <c r="I26" s="204">
        <v>208.71899999999999</v>
      </c>
      <c r="J26" s="204">
        <v>346.00299999999999</v>
      </c>
      <c r="K26" s="300">
        <v>767.37199999999996</v>
      </c>
      <c r="L26" s="293">
        <v>1103.45</v>
      </c>
      <c r="M26" s="301">
        <v>1371.21</v>
      </c>
      <c r="N26" s="204">
        <v>9809.0980000000018</v>
      </c>
      <c r="O26" s="218"/>
      <c r="U26" s="292"/>
    </row>
    <row r="27" spans="1:21" ht="13.5" customHeight="1" x14ac:dyDescent="0.2">
      <c r="A27" s="175" t="s">
        <v>320</v>
      </c>
      <c r="B27" s="300">
        <v>1832.858694</v>
      </c>
      <c r="C27" s="293">
        <v>1669.098446</v>
      </c>
      <c r="D27" s="301">
        <v>1498.501252</v>
      </c>
      <c r="E27" s="300">
        <v>1125.8164690000001</v>
      </c>
      <c r="F27" s="293">
        <v>721.99888099999998</v>
      </c>
      <c r="G27" s="301">
        <v>317.86625799999996</v>
      </c>
      <c r="H27" s="204">
        <v>254.79046600000004</v>
      </c>
      <c r="I27" s="204">
        <v>250.54583099999996</v>
      </c>
      <c r="J27" s="204">
        <v>414.12676100000004</v>
      </c>
      <c r="K27" s="300">
        <v>891.59145100000012</v>
      </c>
      <c r="L27" s="293">
        <v>1369.6485769999999</v>
      </c>
      <c r="M27" s="301">
        <v>1736.929286</v>
      </c>
      <c r="N27" s="204">
        <v>12083.772372000003</v>
      </c>
      <c r="O27" s="218">
        <v>0.14356162254189225</v>
      </c>
      <c r="U27" s="292"/>
    </row>
    <row r="28" spans="1:21" ht="12.75" customHeight="1" x14ac:dyDescent="0.2">
      <c r="A28" s="177" t="s">
        <v>255</v>
      </c>
      <c r="B28" s="298">
        <v>48.802059</v>
      </c>
      <c r="C28" s="294">
        <v>46.290472000000001</v>
      </c>
      <c r="D28" s="299">
        <v>44.095013000000002</v>
      </c>
      <c r="E28" s="298">
        <v>33.685373999999996</v>
      </c>
      <c r="F28" s="294">
        <v>18.643540999999999</v>
      </c>
      <c r="G28" s="299">
        <v>7.4503349999999999</v>
      </c>
      <c r="H28" s="201">
        <v>6.4176339999999996</v>
      </c>
      <c r="I28" s="201">
        <v>7.2092809999999998</v>
      </c>
      <c r="J28" s="201">
        <v>10.090171</v>
      </c>
      <c r="K28" s="298">
        <v>22.576828999999996</v>
      </c>
      <c r="L28" s="294">
        <v>36.491724000000005</v>
      </c>
      <c r="M28" s="299">
        <v>46.994441999999992</v>
      </c>
      <c r="N28" s="201">
        <v>328.74687499999999</v>
      </c>
      <c r="O28" s="219">
        <v>1.4926205169667932E-2</v>
      </c>
      <c r="U28" s="292"/>
    </row>
    <row r="29" spans="1:21" ht="12.75" customHeight="1" x14ac:dyDescent="0.2">
      <c r="A29" s="177" t="s">
        <v>256</v>
      </c>
      <c r="B29" s="298">
        <v>4.2127059999999998</v>
      </c>
      <c r="C29" s="294">
        <v>3.8252420000000003</v>
      </c>
      <c r="D29" s="299">
        <v>3.5156939999999999</v>
      </c>
      <c r="E29" s="298">
        <v>2.4445419999999998</v>
      </c>
      <c r="F29" s="294">
        <v>1.7723610000000001</v>
      </c>
      <c r="G29" s="299">
        <v>0.786219</v>
      </c>
      <c r="H29" s="201">
        <v>0.37532399999999999</v>
      </c>
      <c r="I29" s="201">
        <v>0.30462</v>
      </c>
      <c r="J29" s="201">
        <v>0.39117200000000002</v>
      </c>
      <c r="K29" s="298">
        <v>1.794227</v>
      </c>
      <c r="L29" s="294">
        <v>3.3133400000000002</v>
      </c>
      <c r="M29" s="299">
        <v>4.1749510000000001</v>
      </c>
      <c r="N29" s="201">
        <v>26.910398000000001</v>
      </c>
      <c r="O29" s="219">
        <v>1.2206614631256517E-2</v>
      </c>
      <c r="U29" s="292"/>
    </row>
    <row r="30" spans="1:21" ht="12.75" customHeight="1" x14ac:dyDescent="0.2">
      <c r="A30" s="177" t="s">
        <v>257</v>
      </c>
      <c r="B30" s="298">
        <v>49.481698000000002</v>
      </c>
      <c r="C30" s="294">
        <v>44.627034000000002</v>
      </c>
      <c r="D30" s="299">
        <v>38.297865999999999</v>
      </c>
      <c r="E30" s="298">
        <v>28.759426999999999</v>
      </c>
      <c r="F30" s="294">
        <v>13.781917999999999</v>
      </c>
      <c r="G30" s="299">
        <v>3.6830250000000002</v>
      </c>
      <c r="H30" s="201">
        <v>2.1553369999999998</v>
      </c>
      <c r="I30" s="201">
        <v>2.4214729999999998</v>
      </c>
      <c r="J30" s="201">
        <v>5.5168680000000005</v>
      </c>
      <c r="K30" s="298">
        <v>17.816864999999996</v>
      </c>
      <c r="L30" s="294">
        <v>32.275644</v>
      </c>
      <c r="M30" s="299">
        <v>43.135871000000002</v>
      </c>
      <c r="N30" s="201">
        <v>281.95302599999997</v>
      </c>
      <c r="O30" s="219">
        <v>0.38030841077331656</v>
      </c>
      <c r="U30" s="292"/>
    </row>
    <row r="31" spans="1:21" ht="12.75" customHeight="1" x14ac:dyDescent="0.2">
      <c r="A31" s="177" t="s">
        <v>258</v>
      </c>
      <c r="B31" s="298">
        <v>6.509798</v>
      </c>
      <c r="C31" s="294">
        <v>5.9818419999999994</v>
      </c>
      <c r="D31" s="299">
        <v>6.0554709999999998</v>
      </c>
      <c r="E31" s="298">
        <v>3.8749250000000002</v>
      </c>
      <c r="F31" s="294">
        <v>2.3644579999999999</v>
      </c>
      <c r="G31" s="299">
        <v>0.96082500000000004</v>
      </c>
      <c r="H31" s="201">
        <v>0.42639799999999994</v>
      </c>
      <c r="I31" s="201">
        <v>0.384299</v>
      </c>
      <c r="J31" s="201">
        <v>5.6315749999999998</v>
      </c>
      <c r="K31" s="298">
        <v>1.781933</v>
      </c>
      <c r="L31" s="294">
        <v>3.7229799999999997</v>
      </c>
      <c r="M31" s="299">
        <v>5.2102449999999996</v>
      </c>
      <c r="N31" s="201">
        <v>42.904749000000002</v>
      </c>
      <c r="O31" s="219">
        <v>0.18401529530529609</v>
      </c>
    </row>
    <row r="32" spans="1:21" x14ac:dyDescent="0.2">
      <c r="A32" s="177" t="s">
        <v>259</v>
      </c>
      <c r="B32" s="298">
        <v>0.9631320000000001</v>
      </c>
      <c r="C32" s="294">
        <v>0.75120100000000001</v>
      </c>
      <c r="D32" s="299">
        <v>0.82941500000000001</v>
      </c>
      <c r="E32" s="298">
        <v>0.60384799999999994</v>
      </c>
      <c r="F32" s="294">
        <v>2.5492140000000001</v>
      </c>
      <c r="G32" s="299">
        <v>0.16187099999999999</v>
      </c>
      <c r="H32" s="201">
        <v>5.5189999999999996E-2</v>
      </c>
      <c r="I32" s="201">
        <v>5.2999999999999999E-2</v>
      </c>
      <c r="J32" s="201">
        <v>0.105994</v>
      </c>
      <c r="K32" s="298">
        <v>0.28397800000000001</v>
      </c>
      <c r="L32" s="294">
        <v>0.67272100000000001</v>
      </c>
      <c r="M32" s="299">
        <v>0.88341400000000003</v>
      </c>
      <c r="N32" s="201">
        <v>7.9129779999999998</v>
      </c>
      <c r="O32" s="219">
        <v>1.8680798517790836E-2</v>
      </c>
    </row>
    <row r="33" spans="1:15" x14ac:dyDescent="0.2">
      <c r="A33" s="177" t="s">
        <v>260</v>
      </c>
      <c r="B33" s="298">
        <v>1023.005915</v>
      </c>
      <c r="C33" s="294">
        <v>936.65366599999993</v>
      </c>
      <c r="D33" s="299">
        <v>836.31790100000012</v>
      </c>
      <c r="E33" s="298">
        <v>620.22211900000013</v>
      </c>
      <c r="F33" s="294">
        <v>415.22079999999994</v>
      </c>
      <c r="G33" s="299">
        <v>189.56264899999996</v>
      </c>
      <c r="H33" s="201">
        <v>169.21830800000001</v>
      </c>
      <c r="I33" s="201">
        <v>171.064864</v>
      </c>
      <c r="J33" s="201">
        <v>289.40741400000007</v>
      </c>
      <c r="K33" s="298">
        <v>559.18834000000004</v>
      </c>
      <c r="L33" s="294">
        <v>791.30869499999994</v>
      </c>
      <c r="M33" s="299">
        <v>993.55967699999997</v>
      </c>
      <c r="N33" s="201">
        <v>6994.730348</v>
      </c>
      <c r="O33" s="219">
        <v>0.19028937451062453</v>
      </c>
    </row>
    <row r="34" spans="1:15" x14ac:dyDescent="0.2">
      <c r="A34" s="177" t="s">
        <v>261</v>
      </c>
      <c r="B34" s="298">
        <v>681.57499499999994</v>
      </c>
      <c r="C34" s="294">
        <v>615.95107000000019</v>
      </c>
      <c r="D34" s="299">
        <v>555.64495899999997</v>
      </c>
      <c r="E34" s="298">
        <v>425.14342599999992</v>
      </c>
      <c r="F34" s="294">
        <v>260.97447299999999</v>
      </c>
      <c r="G34" s="299">
        <v>113.13054</v>
      </c>
      <c r="H34" s="201">
        <v>74.484879000000021</v>
      </c>
      <c r="I34" s="201">
        <v>67.298496999999983</v>
      </c>
      <c r="J34" s="201">
        <v>100.38881099999998</v>
      </c>
      <c r="K34" s="298">
        <v>280.68181100000004</v>
      </c>
      <c r="L34" s="294">
        <v>488.51894600000008</v>
      </c>
      <c r="M34" s="299">
        <v>625.74615600000016</v>
      </c>
      <c r="N34" s="201">
        <v>4289.5385630000001</v>
      </c>
      <c r="O34" s="219">
        <v>0.21434517928867866</v>
      </c>
    </row>
    <row r="35" spans="1:15" x14ac:dyDescent="0.2">
      <c r="A35" s="177" t="s">
        <v>193</v>
      </c>
      <c r="B35" s="298">
        <v>18.308391</v>
      </c>
      <c r="C35" s="294">
        <v>15.017918999999999</v>
      </c>
      <c r="D35" s="299">
        <v>13.744933</v>
      </c>
      <c r="E35" s="298">
        <v>11.082808000000002</v>
      </c>
      <c r="F35" s="294">
        <v>6.6921160000000013</v>
      </c>
      <c r="G35" s="299">
        <v>2.1307939999999999</v>
      </c>
      <c r="H35" s="201">
        <v>1.6573959999999999</v>
      </c>
      <c r="I35" s="201">
        <v>1.8097970000000001</v>
      </c>
      <c r="J35" s="201">
        <v>2.5947559999999998</v>
      </c>
      <c r="K35" s="298">
        <v>7.4674680000000002</v>
      </c>
      <c r="L35" s="294">
        <v>13.344526999999999</v>
      </c>
      <c r="M35" s="299">
        <v>17.224529999999998</v>
      </c>
      <c r="N35" s="201">
        <v>111.075435</v>
      </c>
      <c r="O35" s="219">
        <v>6.2643603660018032E-2</v>
      </c>
    </row>
    <row r="36" spans="1:15" ht="12" customHeight="1" x14ac:dyDescent="0.2">
      <c r="A36" s="202" t="s">
        <v>271</v>
      </c>
      <c r="B36" s="72"/>
      <c r="C36" s="72"/>
      <c r="D36" s="8"/>
      <c r="F36" s="10"/>
      <c r="G36" s="104"/>
      <c r="H36" s="104"/>
      <c r="I36" s="104"/>
      <c r="J36" s="104"/>
      <c r="K36" s="104"/>
      <c r="O36" s="3"/>
    </row>
    <row r="37" spans="1:15" x14ac:dyDescent="0.2">
      <c r="A37" s="202"/>
      <c r="B37" s="72"/>
      <c r="C37" s="72"/>
    </row>
    <row r="38" spans="1:15" x14ac:dyDescent="0.2">
      <c r="B38" s="79"/>
      <c r="C38" s="79"/>
      <c r="D38" s="79"/>
    </row>
    <row r="39" spans="1:15" x14ac:dyDescent="0.2">
      <c r="B39" s="79"/>
      <c r="C39" s="79"/>
      <c r="D39" s="79"/>
    </row>
    <row r="40" spans="1:15" x14ac:dyDescent="0.2">
      <c r="B40" s="79"/>
      <c r="C40" s="79"/>
      <c r="D40" s="79"/>
      <c r="M40" s="110" t="s">
        <v>272</v>
      </c>
      <c r="N40" s="117">
        <f>O7</f>
        <v>5.3697179142611046E-2</v>
      </c>
    </row>
    <row r="41" spans="1:15" x14ac:dyDescent="0.2">
      <c r="B41" s="121"/>
      <c r="C41" s="121"/>
      <c r="D41" s="121"/>
      <c r="M41" s="110" t="s">
        <v>173</v>
      </c>
      <c r="N41" s="117">
        <f>O8</f>
        <v>3.6342312146357358E-2</v>
      </c>
    </row>
    <row r="42" spans="1:15" x14ac:dyDescent="0.2">
      <c r="B42" s="79"/>
      <c r="C42" s="79"/>
      <c r="D42" s="79"/>
      <c r="M42" s="110" t="s">
        <v>76</v>
      </c>
      <c r="N42" s="117">
        <f>O9</f>
        <v>4.8830986187348192E-2</v>
      </c>
    </row>
  </sheetData>
  <mergeCells count="7">
    <mergeCell ref="A5:A6"/>
    <mergeCell ref="N5:N6"/>
    <mergeCell ref="O5:O6"/>
    <mergeCell ref="B5:D5"/>
    <mergeCell ref="E5:G5"/>
    <mergeCell ref="H5:J5"/>
    <mergeCell ref="K5:M5"/>
  </mergeCells>
  <conditionalFormatting sqref="O10:O25 O28:O35">
    <cfRule type="dataBar" priority="1">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U41"/>
  <sheetViews>
    <sheetView showGridLines="0" view="pageBreakPreview" zoomScaleNormal="70" zoomScaleSheetLayoutView="100" workbookViewId="0">
      <selection activeCell="B32" sqref="B32"/>
    </sheetView>
  </sheetViews>
  <sheetFormatPr defaultColWidth="9.140625" defaultRowHeight="12" x14ac:dyDescent="0.2"/>
  <cols>
    <col min="1" max="1" width="31.7109375" style="75" customWidth="1"/>
    <col min="2" max="9" width="7.7109375" style="75" customWidth="1"/>
    <col min="10" max="10" width="9.28515625" style="75" customWidth="1"/>
    <col min="11" max="11" width="7.7109375" style="75" customWidth="1"/>
    <col min="12" max="12" width="8.85546875" style="75" customWidth="1"/>
    <col min="13" max="13" width="9" style="75" customWidth="1"/>
    <col min="14" max="14" width="6.85546875" style="75" bestFit="1" customWidth="1"/>
    <col min="15" max="15" width="6.42578125" style="75" customWidth="1"/>
    <col min="16" max="21" width="9.140625" style="75" customWidth="1"/>
    <col min="22" max="16384" width="9.140625" style="75"/>
  </cols>
  <sheetData>
    <row r="1" spans="1:21" ht="18" x14ac:dyDescent="0.25">
      <c r="A1" s="255" t="s">
        <v>273</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134"/>
      <c r="B4" s="129"/>
      <c r="C4" s="129"/>
      <c r="D4" s="129"/>
      <c r="E4" s="129"/>
      <c r="F4" s="110"/>
      <c r="K4" s="110"/>
      <c r="L4" s="128"/>
    </row>
    <row r="5" spans="1:21" ht="12.75" customHeight="1" x14ac:dyDescent="0.2">
      <c r="A5" s="338"/>
      <c r="B5" s="328" t="s">
        <v>156</v>
      </c>
      <c r="C5" s="329"/>
      <c r="D5" s="330"/>
      <c r="E5" s="328" t="s">
        <v>157</v>
      </c>
      <c r="F5" s="329"/>
      <c r="G5" s="330"/>
      <c r="H5" s="328" t="s">
        <v>158</v>
      </c>
      <c r="I5" s="329"/>
      <c r="J5" s="330"/>
      <c r="K5" s="328" t="s">
        <v>159</v>
      </c>
      <c r="L5" s="329"/>
      <c r="M5" s="330"/>
      <c r="N5" s="331" t="s">
        <v>160</v>
      </c>
      <c r="O5" s="340" t="s">
        <v>267</v>
      </c>
    </row>
    <row r="6" spans="1:21" x14ac:dyDescent="0.2">
      <c r="A6" s="339"/>
      <c r="B6" s="296" t="s">
        <v>161</v>
      </c>
      <c r="C6" s="295" t="s">
        <v>162</v>
      </c>
      <c r="D6" s="297" t="s">
        <v>163</v>
      </c>
      <c r="E6" s="296" t="s">
        <v>164</v>
      </c>
      <c r="F6" s="295" t="s">
        <v>165</v>
      </c>
      <c r="G6" s="297" t="s">
        <v>166</v>
      </c>
      <c r="H6" s="296" t="s">
        <v>167</v>
      </c>
      <c r="I6" s="295" t="s">
        <v>168</v>
      </c>
      <c r="J6" s="297" t="s">
        <v>169</v>
      </c>
      <c r="K6" s="296" t="s">
        <v>170</v>
      </c>
      <c r="L6" s="295" t="s">
        <v>171</v>
      </c>
      <c r="M6" s="297" t="s">
        <v>172</v>
      </c>
      <c r="N6" s="331"/>
      <c r="O6" s="340"/>
      <c r="P6" s="110"/>
      <c r="U6" s="110"/>
    </row>
    <row r="7" spans="1:21" x14ac:dyDescent="0.2">
      <c r="A7" s="174" t="s">
        <v>268</v>
      </c>
      <c r="B7" s="302">
        <v>2281.1512000000007</v>
      </c>
      <c r="C7" s="207">
        <v>2281.9122000000011</v>
      </c>
      <c r="D7" s="303">
        <v>2282.6682000000014</v>
      </c>
      <c r="E7" s="302">
        <v>2282.6682000000014</v>
      </c>
      <c r="F7" s="207">
        <v>2269.9772000000012</v>
      </c>
      <c r="G7" s="303">
        <v>2269.2212000000013</v>
      </c>
      <c r="H7" s="302">
        <v>2234.5002000000013</v>
      </c>
      <c r="I7" s="207">
        <v>2235.2572000000009</v>
      </c>
      <c r="J7" s="303">
        <v>2235.2572000000009</v>
      </c>
      <c r="K7" s="302">
        <v>2234.5012000000011</v>
      </c>
      <c r="L7" s="207">
        <v>2234.5012000000011</v>
      </c>
      <c r="M7" s="303">
        <v>2201.7972000000009</v>
      </c>
      <c r="N7" s="207">
        <v>2201.7972000000009</v>
      </c>
      <c r="O7" s="214">
        <v>5.6393839251729853E-2</v>
      </c>
      <c r="P7" s="112"/>
      <c r="U7" s="61"/>
    </row>
    <row r="8" spans="1:21" x14ac:dyDescent="0.2">
      <c r="A8" s="174" t="s">
        <v>269</v>
      </c>
      <c r="B8" s="302">
        <v>1019.065234</v>
      </c>
      <c r="C8" s="207">
        <v>876.95190000000014</v>
      </c>
      <c r="D8" s="303">
        <v>869.72719399999983</v>
      </c>
      <c r="E8" s="302">
        <v>675.9829070000003</v>
      </c>
      <c r="F8" s="207">
        <v>540.00548100000003</v>
      </c>
      <c r="G8" s="303">
        <v>336.56598099999991</v>
      </c>
      <c r="H8" s="302">
        <v>316.99992400000014</v>
      </c>
      <c r="I8" s="207">
        <v>336.35183299999994</v>
      </c>
      <c r="J8" s="303">
        <v>375.33020599999986</v>
      </c>
      <c r="K8" s="302">
        <v>595.68117899999982</v>
      </c>
      <c r="L8" s="207">
        <v>797.56207899999993</v>
      </c>
      <c r="M8" s="303">
        <v>936.14322999999979</v>
      </c>
      <c r="N8" s="207">
        <v>7676.3671479999994</v>
      </c>
      <c r="O8" s="214">
        <v>4.7485411785053208E-2</v>
      </c>
      <c r="P8" s="112"/>
      <c r="U8" s="61"/>
    </row>
    <row r="9" spans="1:21" x14ac:dyDescent="0.2">
      <c r="A9" s="174" t="s">
        <v>270</v>
      </c>
      <c r="B9" s="302">
        <v>750.715598</v>
      </c>
      <c r="C9" s="207">
        <v>640.43477199999984</v>
      </c>
      <c r="D9" s="303">
        <v>619.23990200000014</v>
      </c>
      <c r="E9" s="302">
        <v>476.65966300000002</v>
      </c>
      <c r="F9" s="207">
        <v>337.02241099999998</v>
      </c>
      <c r="G9" s="303">
        <v>175.06850999999997</v>
      </c>
      <c r="H9" s="302">
        <v>165.96721100000002</v>
      </c>
      <c r="I9" s="207">
        <v>174.62084300000004</v>
      </c>
      <c r="J9" s="303">
        <v>192.71132199999997</v>
      </c>
      <c r="K9" s="302">
        <v>377.93131</v>
      </c>
      <c r="L9" s="207">
        <v>542.77525799999989</v>
      </c>
      <c r="M9" s="303">
        <v>660.11618099999998</v>
      </c>
      <c r="N9" s="207">
        <v>5113.2629810000008</v>
      </c>
      <c r="O9" s="215">
        <v>5.5320751391496399E-2</v>
      </c>
      <c r="P9" s="102"/>
      <c r="U9" s="105"/>
    </row>
    <row r="10" spans="1:21" x14ac:dyDescent="0.2">
      <c r="A10" s="177" t="s">
        <v>180</v>
      </c>
      <c r="B10" s="304">
        <v>183.93969099999998</v>
      </c>
      <c r="C10" s="208">
        <v>141.02656699999997</v>
      </c>
      <c r="D10" s="305">
        <v>161.27152799999999</v>
      </c>
      <c r="E10" s="304">
        <v>149.48208</v>
      </c>
      <c r="F10" s="208">
        <v>118.002391</v>
      </c>
      <c r="G10" s="305">
        <v>62.051459000000001</v>
      </c>
      <c r="H10" s="304">
        <v>66.569301999999993</v>
      </c>
      <c r="I10" s="208">
        <v>68.634874999999994</v>
      </c>
      <c r="J10" s="305">
        <v>58.901450999999994</v>
      </c>
      <c r="K10" s="304">
        <v>98.170206999999991</v>
      </c>
      <c r="L10" s="208">
        <v>152.376554</v>
      </c>
      <c r="M10" s="305">
        <v>163.588245</v>
      </c>
      <c r="N10" s="208">
        <v>1424.0143499999997</v>
      </c>
      <c r="O10" s="216">
        <v>0.16338009973026482</v>
      </c>
      <c r="P10" s="102"/>
      <c r="U10" s="130"/>
    </row>
    <row r="11" spans="1:21" x14ac:dyDescent="0.2">
      <c r="A11" s="177" t="s">
        <v>181</v>
      </c>
      <c r="B11" s="304">
        <v>11.000581</v>
      </c>
      <c r="C11" s="208">
        <v>9.5243219999999997</v>
      </c>
      <c r="D11" s="305">
        <v>10.559211000000001</v>
      </c>
      <c r="E11" s="304">
        <v>9.2328419999999998</v>
      </c>
      <c r="F11" s="208">
        <v>8.0418219999999998</v>
      </c>
      <c r="G11" s="305">
        <v>4.9180399999999995</v>
      </c>
      <c r="H11" s="304">
        <v>6.046646</v>
      </c>
      <c r="I11" s="208">
        <v>6.0542579999999999</v>
      </c>
      <c r="J11" s="305">
        <v>6.7380589999999998</v>
      </c>
      <c r="K11" s="304">
        <v>8.7629559999999991</v>
      </c>
      <c r="L11" s="208">
        <v>8.6473509999999987</v>
      </c>
      <c r="M11" s="305">
        <v>9.7473829999999992</v>
      </c>
      <c r="N11" s="208">
        <v>99.273471000000001</v>
      </c>
      <c r="O11" s="216">
        <v>0.17019011664584241</v>
      </c>
      <c r="P11" s="102"/>
      <c r="U11" s="130"/>
    </row>
    <row r="12" spans="1:21" x14ac:dyDescent="0.2">
      <c r="A12" s="177" t="s">
        <v>182</v>
      </c>
      <c r="B12" s="304">
        <v>0</v>
      </c>
      <c r="C12" s="208">
        <v>13</v>
      </c>
      <c r="D12" s="305">
        <v>0</v>
      </c>
      <c r="E12" s="304">
        <v>0</v>
      </c>
      <c r="F12" s="208">
        <v>0</v>
      </c>
      <c r="G12" s="305">
        <v>0</v>
      </c>
      <c r="H12" s="304">
        <v>0</v>
      </c>
      <c r="I12" s="208">
        <v>0</v>
      </c>
      <c r="J12" s="305">
        <v>0</v>
      </c>
      <c r="K12" s="304">
        <v>0</v>
      </c>
      <c r="L12" s="208">
        <v>0</v>
      </c>
      <c r="M12" s="305">
        <v>0</v>
      </c>
      <c r="N12" s="208">
        <v>13</v>
      </c>
      <c r="O12" s="216">
        <v>1.3289228863391782E-3</v>
      </c>
      <c r="P12" s="102"/>
      <c r="U12" s="130"/>
    </row>
    <row r="13" spans="1:21" x14ac:dyDescent="0.2">
      <c r="A13" s="177" t="s">
        <v>183</v>
      </c>
      <c r="B13" s="304">
        <v>0</v>
      </c>
      <c r="C13" s="208">
        <v>0</v>
      </c>
      <c r="D13" s="305">
        <v>0</v>
      </c>
      <c r="E13" s="304">
        <v>0</v>
      </c>
      <c r="F13" s="208">
        <v>0</v>
      </c>
      <c r="G13" s="305">
        <v>0</v>
      </c>
      <c r="H13" s="304">
        <v>1.1599999999999999E-2</v>
      </c>
      <c r="I13" s="208">
        <v>3.2000000000000001E-2</v>
      </c>
      <c r="J13" s="305">
        <v>1.6775999999999999E-2</v>
      </c>
      <c r="K13" s="304">
        <v>0</v>
      </c>
      <c r="L13" s="208">
        <v>0</v>
      </c>
      <c r="M13" s="305">
        <v>0</v>
      </c>
      <c r="N13" s="208">
        <v>6.0375999999999999E-2</v>
      </c>
      <c r="O13" s="216">
        <v>1.8000855022724826E-3</v>
      </c>
      <c r="P13" s="102"/>
      <c r="U13" s="130"/>
    </row>
    <row r="14" spans="1:21" x14ac:dyDescent="0.2">
      <c r="A14" s="177" t="s">
        <v>184</v>
      </c>
      <c r="B14" s="304">
        <v>0</v>
      </c>
      <c r="C14" s="208">
        <v>0</v>
      </c>
      <c r="D14" s="305">
        <v>0</v>
      </c>
      <c r="E14" s="304">
        <v>0</v>
      </c>
      <c r="F14" s="208">
        <v>0</v>
      </c>
      <c r="G14" s="305">
        <v>0</v>
      </c>
      <c r="H14" s="304">
        <v>0</v>
      </c>
      <c r="I14" s="208">
        <v>0</v>
      </c>
      <c r="J14" s="305">
        <v>0</v>
      </c>
      <c r="K14" s="304">
        <v>0</v>
      </c>
      <c r="L14" s="208">
        <v>0</v>
      </c>
      <c r="M14" s="305">
        <v>0</v>
      </c>
      <c r="N14" s="208">
        <v>0</v>
      </c>
      <c r="O14" s="216">
        <v>0</v>
      </c>
      <c r="P14" s="102"/>
      <c r="U14" s="130"/>
    </row>
    <row r="15" spans="1:21" x14ac:dyDescent="0.2">
      <c r="A15" s="177" t="s">
        <v>185</v>
      </c>
      <c r="B15" s="304">
        <v>0</v>
      </c>
      <c r="C15" s="208">
        <v>0</v>
      </c>
      <c r="D15" s="305">
        <v>0</v>
      </c>
      <c r="E15" s="304">
        <v>0</v>
      </c>
      <c r="F15" s="208">
        <v>0</v>
      </c>
      <c r="G15" s="305">
        <v>0</v>
      </c>
      <c r="H15" s="304">
        <v>0</v>
      </c>
      <c r="I15" s="208">
        <v>0</v>
      </c>
      <c r="J15" s="305">
        <v>0</v>
      </c>
      <c r="K15" s="304">
        <v>0</v>
      </c>
      <c r="L15" s="208">
        <v>0</v>
      </c>
      <c r="M15" s="305">
        <v>0</v>
      </c>
      <c r="N15" s="208">
        <v>0</v>
      </c>
      <c r="O15" s="216">
        <v>0</v>
      </c>
      <c r="P15" s="102"/>
      <c r="U15" s="130"/>
    </row>
    <row r="16" spans="1:21" x14ac:dyDescent="0.2">
      <c r="A16" s="177" t="s">
        <v>186</v>
      </c>
      <c r="B16" s="304">
        <v>396.02175599999998</v>
      </c>
      <c r="C16" s="208">
        <v>348.836299</v>
      </c>
      <c r="D16" s="305">
        <v>344.04521500000004</v>
      </c>
      <c r="E16" s="304">
        <v>238.87978899999999</v>
      </c>
      <c r="F16" s="208">
        <v>155.97029999999998</v>
      </c>
      <c r="G16" s="305">
        <v>76.367012999999986</v>
      </c>
      <c r="H16" s="304">
        <v>61.536084000000002</v>
      </c>
      <c r="I16" s="208">
        <v>64.536017000000001</v>
      </c>
      <c r="J16" s="305">
        <v>92.029237999999992</v>
      </c>
      <c r="K16" s="304">
        <v>195.11531699999998</v>
      </c>
      <c r="L16" s="208">
        <v>275.69795099999999</v>
      </c>
      <c r="M16" s="305">
        <v>364.02313799999996</v>
      </c>
      <c r="N16" s="208">
        <v>2613.058117</v>
      </c>
      <c r="O16" s="216">
        <v>6.6278409629721924E-2</v>
      </c>
      <c r="P16" s="102"/>
      <c r="U16" s="130"/>
    </row>
    <row r="17" spans="1:21" x14ac:dyDescent="0.2">
      <c r="A17" s="177" t="s">
        <v>187</v>
      </c>
      <c r="B17" s="304">
        <v>33.408010000000004</v>
      </c>
      <c r="C17" s="208">
        <v>25.153560000000002</v>
      </c>
      <c r="D17" s="305">
        <v>19.949840000000002</v>
      </c>
      <c r="E17" s="304">
        <v>0</v>
      </c>
      <c r="F17" s="208">
        <v>1.0183899999999999</v>
      </c>
      <c r="G17" s="305">
        <v>6.2501600000000002</v>
      </c>
      <c r="H17" s="304">
        <v>5.58786</v>
      </c>
      <c r="I17" s="208">
        <v>5.6648399999999999</v>
      </c>
      <c r="J17" s="305">
        <v>5.4946099999999998</v>
      </c>
      <c r="K17" s="304">
        <v>14.807790000000001</v>
      </c>
      <c r="L17" s="208">
        <v>24.238060000000001</v>
      </c>
      <c r="M17" s="305">
        <v>27.169580000000003</v>
      </c>
      <c r="N17" s="208">
        <v>168.74269999999999</v>
      </c>
      <c r="O17" s="216">
        <v>0.79983408235011888</v>
      </c>
      <c r="P17" s="102"/>
      <c r="U17" s="130"/>
    </row>
    <row r="18" spans="1:21" x14ac:dyDescent="0.2">
      <c r="A18" s="177" t="s">
        <v>188</v>
      </c>
      <c r="B18" s="304">
        <v>0</v>
      </c>
      <c r="C18" s="208">
        <v>0</v>
      </c>
      <c r="D18" s="305">
        <v>0</v>
      </c>
      <c r="E18" s="304">
        <v>0</v>
      </c>
      <c r="F18" s="208">
        <v>0</v>
      </c>
      <c r="G18" s="305">
        <v>0</v>
      </c>
      <c r="H18" s="304">
        <v>0</v>
      </c>
      <c r="I18" s="208">
        <v>0</v>
      </c>
      <c r="J18" s="305">
        <v>0</v>
      </c>
      <c r="K18" s="304">
        <v>0</v>
      </c>
      <c r="L18" s="208">
        <v>0</v>
      </c>
      <c r="M18" s="305">
        <v>0</v>
      </c>
      <c r="N18" s="208">
        <v>0</v>
      </c>
      <c r="O18" s="216">
        <v>0</v>
      </c>
      <c r="P18" s="102"/>
      <c r="U18" s="130"/>
    </row>
    <row r="19" spans="1:21" x14ac:dyDescent="0.2">
      <c r="A19" s="177" t="s">
        <v>189</v>
      </c>
      <c r="B19" s="304">
        <v>0</v>
      </c>
      <c r="C19" s="208">
        <v>0</v>
      </c>
      <c r="D19" s="305">
        <v>0</v>
      </c>
      <c r="E19" s="304">
        <v>0</v>
      </c>
      <c r="F19" s="208">
        <v>0</v>
      </c>
      <c r="G19" s="305">
        <v>0</v>
      </c>
      <c r="H19" s="304">
        <v>0</v>
      </c>
      <c r="I19" s="208">
        <v>0</v>
      </c>
      <c r="J19" s="305">
        <v>0</v>
      </c>
      <c r="K19" s="304">
        <v>0</v>
      </c>
      <c r="L19" s="208">
        <v>0</v>
      </c>
      <c r="M19" s="305">
        <v>0</v>
      </c>
      <c r="N19" s="208">
        <v>0</v>
      </c>
      <c r="O19" s="216">
        <v>0</v>
      </c>
      <c r="P19" s="102"/>
      <c r="U19" s="130"/>
    </row>
    <row r="20" spans="1:21" x14ac:dyDescent="0.2">
      <c r="A20" s="177" t="s">
        <v>190</v>
      </c>
      <c r="B20" s="304">
        <v>4.72</v>
      </c>
      <c r="C20" s="208">
        <v>6.181</v>
      </c>
      <c r="D20" s="305">
        <v>5.1999999999999998E-2</v>
      </c>
      <c r="E20" s="304">
        <v>0.04</v>
      </c>
      <c r="F20" s="208">
        <v>4.33</v>
      </c>
      <c r="G20" s="305">
        <v>4.33</v>
      </c>
      <c r="H20" s="304">
        <v>4.3509739999999999</v>
      </c>
      <c r="I20" s="208">
        <v>5.0912129999999998</v>
      </c>
      <c r="J20" s="305">
        <v>2.4011670000000001</v>
      </c>
      <c r="K20" s="304">
        <v>4.7154290000000003</v>
      </c>
      <c r="L20" s="208">
        <v>5.6596080000000004</v>
      </c>
      <c r="M20" s="305">
        <v>1.2727200000000001</v>
      </c>
      <c r="N20" s="208">
        <v>43.144110999999995</v>
      </c>
      <c r="O20" s="216">
        <v>0.43629091986522173</v>
      </c>
      <c r="P20" s="102"/>
      <c r="U20" s="130"/>
    </row>
    <row r="21" spans="1:21" x14ac:dyDescent="0.2">
      <c r="A21" s="177" t="s">
        <v>191</v>
      </c>
      <c r="B21" s="304">
        <v>1</v>
      </c>
      <c r="C21" s="208">
        <v>0.98</v>
      </c>
      <c r="D21" s="305">
        <v>0.72</v>
      </c>
      <c r="E21" s="304">
        <v>0.71413300000000002</v>
      </c>
      <c r="F21" s="208">
        <v>0.62113499999999999</v>
      </c>
      <c r="G21" s="305">
        <v>0.55797600000000003</v>
      </c>
      <c r="H21" s="304">
        <v>0.70553200000000005</v>
      </c>
      <c r="I21" s="208">
        <v>0.90231600000000001</v>
      </c>
      <c r="J21" s="305">
        <v>0.80930499999999994</v>
      </c>
      <c r="K21" s="304">
        <v>0.50344</v>
      </c>
      <c r="L21" s="208">
        <v>0.650339</v>
      </c>
      <c r="M21" s="305">
        <v>0.62123400000000006</v>
      </c>
      <c r="N21" s="208">
        <v>8.7854100000000006</v>
      </c>
      <c r="O21" s="216">
        <v>3.0376231694176042E-3</v>
      </c>
      <c r="P21" s="102"/>
      <c r="U21" s="130"/>
    </row>
    <row r="22" spans="1:21" x14ac:dyDescent="0.2">
      <c r="A22" s="177" t="s">
        <v>192</v>
      </c>
      <c r="B22" s="304">
        <v>0.13305</v>
      </c>
      <c r="C22" s="208">
        <v>0.109031</v>
      </c>
      <c r="D22" s="305">
        <v>9.6007999999999996E-2</v>
      </c>
      <c r="E22" s="304">
        <v>7.7595999999999998E-2</v>
      </c>
      <c r="F22" s="208">
        <v>5.8256999999999996E-2</v>
      </c>
      <c r="G22" s="305">
        <v>2.7417E-2</v>
      </c>
      <c r="H22" s="304">
        <v>2.2189E-2</v>
      </c>
      <c r="I22" s="208">
        <v>2.4716000000000002E-2</v>
      </c>
      <c r="J22" s="305">
        <v>4.1189000000000003E-2</v>
      </c>
      <c r="K22" s="304">
        <v>8.1495999999999999E-2</v>
      </c>
      <c r="L22" s="208">
        <v>0.10290000000000001</v>
      </c>
      <c r="M22" s="305">
        <v>8.1450000000000009E-2</v>
      </c>
      <c r="N22" s="208">
        <v>0.85529900000000003</v>
      </c>
      <c r="O22" s="216">
        <v>2.1518096466435633E-4</v>
      </c>
      <c r="P22" s="102"/>
      <c r="U22" s="130"/>
    </row>
    <row r="23" spans="1:21" x14ac:dyDescent="0.2">
      <c r="A23" s="177" t="s">
        <v>193</v>
      </c>
      <c r="B23" s="304">
        <v>0</v>
      </c>
      <c r="C23" s="208">
        <v>0</v>
      </c>
      <c r="D23" s="305">
        <v>0</v>
      </c>
      <c r="E23" s="304">
        <v>0</v>
      </c>
      <c r="F23" s="208">
        <v>0</v>
      </c>
      <c r="G23" s="305">
        <v>0</v>
      </c>
      <c r="H23" s="304">
        <v>0</v>
      </c>
      <c r="I23" s="208">
        <v>0</v>
      </c>
      <c r="J23" s="305">
        <v>0</v>
      </c>
      <c r="K23" s="304">
        <v>0</v>
      </c>
      <c r="L23" s="208">
        <v>0</v>
      </c>
      <c r="M23" s="305">
        <v>0</v>
      </c>
      <c r="N23" s="208">
        <v>0</v>
      </c>
      <c r="O23" s="216">
        <v>0</v>
      </c>
      <c r="P23" s="102"/>
      <c r="U23" s="130"/>
    </row>
    <row r="24" spans="1:21" x14ac:dyDescent="0.2">
      <c r="A24" s="177" t="s">
        <v>194</v>
      </c>
      <c r="B24" s="304">
        <v>0.13844199999999998</v>
      </c>
      <c r="C24" s="208">
        <v>0.75533299999999992</v>
      </c>
      <c r="D24" s="305">
        <v>0.346497</v>
      </c>
      <c r="E24" s="304">
        <v>0.15626499999999999</v>
      </c>
      <c r="F24" s="208">
        <v>5.5581999999999999E-2</v>
      </c>
      <c r="G24" s="305">
        <v>3.0709809999999997</v>
      </c>
      <c r="H24" s="304">
        <v>5.3057E-2</v>
      </c>
      <c r="I24" s="208">
        <v>0.30236600000000002</v>
      </c>
      <c r="J24" s="305">
        <v>0.75751800000000002</v>
      </c>
      <c r="K24" s="304">
        <v>0.16795099999999999</v>
      </c>
      <c r="L24" s="208">
        <v>2.0380020000000001</v>
      </c>
      <c r="M24" s="305">
        <v>8.1930489999999985</v>
      </c>
      <c r="N24" s="208">
        <v>16.035042999999998</v>
      </c>
      <c r="O24" s="216">
        <v>5.5309148145478548E-2</v>
      </c>
      <c r="P24" s="102"/>
      <c r="U24" s="130"/>
    </row>
    <row r="25" spans="1:21" x14ac:dyDescent="0.2">
      <c r="A25" s="177" t="s">
        <v>195</v>
      </c>
      <c r="B25" s="304">
        <v>120.35406800000003</v>
      </c>
      <c r="C25" s="208">
        <v>94.868659999999991</v>
      </c>
      <c r="D25" s="305">
        <v>82.199602999999996</v>
      </c>
      <c r="E25" s="304">
        <v>78.076957999999991</v>
      </c>
      <c r="F25" s="208">
        <v>48.924534000000001</v>
      </c>
      <c r="G25" s="305">
        <v>17.495463999999998</v>
      </c>
      <c r="H25" s="304">
        <v>21.083967000000005</v>
      </c>
      <c r="I25" s="208">
        <v>23.378242000000007</v>
      </c>
      <c r="J25" s="305">
        <v>25.522009000000008</v>
      </c>
      <c r="K25" s="304">
        <v>55.606724</v>
      </c>
      <c r="L25" s="208">
        <v>73.364492999999968</v>
      </c>
      <c r="M25" s="305">
        <v>85.419382000000013</v>
      </c>
      <c r="N25" s="208">
        <v>726.29410399999995</v>
      </c>
      <c r="O25" s="216">
        <v>2.8537687402800573E-2</v>
      </c>
      <c r="P25" s="102"/>
      <c r="U25" s="99"/>
    </row>
    <row r="26" spans="1:21" ht="13.5" customHeight="1" x14ac:dyDescent="0.2">
      <c r="A26" s="175" t="s">
        <v>320</v>
      </c>
      <c r="B26" s="302">
        <v>710.45119597379585</v>
      </c>
      <c r="C26" s="207">
        <v>611.36831440667186</v>
      </c>
      <c r="D26" s="303">
        <v>583.52333666105767</v>
      </c>
      <c r="E26" s="302">
        <v>446.69802046123453</v>
      </c>
      <c r="F26" s="207">
        <v>318.06499800827191</v>
      </c>
      <c r="G26" s="303">
        <v>174.46612679265107</v>
      </c>
      <c r="H26" s="302">
        <v>155.83128000000005</v>
      </c>
      <c r="I26" s="207">
        <v>165.847962</v>
      </c>
      <c r="J26" s="303">
        <v>186.32579561144922</v>
      </c>
      <c r="K26" s="302">
        <v>372.91068889762533</v>
      </c>
      <c r="L26" s="207">
        <v>538.9542953881346</v>
      </c>
      <c r="M26" s="303">
        <v>651.40917187435514</v>
      </c>
      <c r="N26" s="207">
        <v>4915.8511860752469</v>
      </c>
      <c r="O26" s="215">
        <v>5.8402918453075915E-2</v>
      </c>
      <c r="P26" s="10"/>
      <c r="U26" s="79"/>
    </row>
    <row r="27" spans="1:21" ht="12.75" customHeight="1" x14ac:dyDescent="0.2">
      <c r="A27" s="177" t="s">
        <v>255</v>
      </c>
      <c r="B27" s="304">
        <v>126.05612699999999</v>
      </c>
      <c r="C27" s="208">
        <v>114.183333</v>
      </c>
      <c r="D27" s="305">
        <v>109.820171</v>
      </c>
      <c r="E27" s="304">
        <v>83.319004000000007</v>
      </c>
      <c r="F27" s="208">
        <v>63.888343999999996</v>
      </c>
      <c r="G27" s="305">
        <v>47.877622999999993</v>
      </c>
      <c r="H27" s="304">
        <v>43.959222000000004</v>
      </c>
      <c r="I27" s="208">
        <v>47.463681999999984</v>
      </c>
      <c r="J27" s="305">
        <v>48.276896999999998</v>
      </c>
      <c r="K27" s="304">
        <v>65.977907000000002</v>
      </c>
      <c r="L27" s="208">
        <v>90.867353000000008</v>
      </c>
      <c r="M27" s="305">
        <v>102.76383699999998</v>
      </c>
      <c r="N27" s="208">
        <v>944.45349999999985</v>
      </c>
      <c r="O27" s="216">
        <v>4.2881340588289914E-2</v>
      </c>
      <c r="P27" s="102"/>
      <c r="U27" s="79"/>
    </row>
    <row r="28" spans="1:21" ht="12.75" customHeight="1" x14ac:dyDescent="0.2">
      <c r="A28" s="177" t="s">
        <v>256</v>
      </c>
      <c r="B28" s="304">
        <v>6.9203999999999999</v>
      </c>
      <c r="C28" s="208">
        <v>7.3736800000000002</v>
      </c>
      <c r="D28" s="305">
        <v>5.3224999999999998</v>
      </c>
      <c r="E28" s="304">
        <v>4.6559900000000001</v>
      </c>
      <c r="F28" s="208">
        <v>3.14595</v>
      </c>
      <c r="G28" s="305">
        <v>2.12609</v>
      </c>
      <c r="H28" s="304">
        <v>0.29038999999999998</v>
      </c>
      <c r="I28" s="208">
        <v>0.31325999999999998</v>
      </c>
      <c r="J28" s="305">
        <v>1.3686430000000001</v>
      </c>
      <c r="K28" s="304">
        <v>3.6569389999999999</v>
      </c>
      <c r="L28" s="208">
        <v>2.2648999999999999</v>
      </c>
      <c r="M28" s="305">
        <v>3.1137600000000005</v>
      </c>
      <c r="N28" s="208">
        <v>40.55250199999999</v>
      </c>
      <c r="O28" s="216">
        <v>1.8394702458405077E-2</v>
      </c>
      <c r="P28" s="102"/>
      <c r="U28" s="79"/>
    </row>
    <row r="29" spans="1:21" ht="12.75" customHeight="1" x14ac:dyDescent="0.2">
      <c r="A29" s="177" t="s">
        <v>257</v>
      </c>
      <c r="B29" s="304">
        <v>9.7945779999999996</v>
      </c>
      <c r="C29" s="208">
        <v>8.3657749999999993</v>
      </c>
      <c r="D29" s="305">
        <v>7.5388169999999999</v>
      </c>
      <c r="E29" s="304">
        <v>5.5336800000000004</v>
      </c>
      <c r="F29" s="208">
        <v>1.463123</v>
      </c>
      <c r="G29" s="305">
        <v>0.48529500000000003</v>
      </c>
      <c r="H29" s="304">
        <v>0.14759</v>
      </c>
      <c r="I29" s="208">
        <v>0.20182999999999998</v>
      </c>
      <c r="J29" s="305">
        <v>0.55982799999999999</v>
      </c>
      <c r="K29" s="304">
        <v>3.7611669999999999</v>
      </c>
      <c r="L29" s="208">
        <v>6.5062710000000008</v>
      </c>
      <c r="M29" s="305">
        <v>8.9428070000000002</v>
      </c>
      <c r="N29" s="208">
        <v>53.300761000000008</v>
      </c>
      <c r="O29" s="216">
        <v>7.1893988855144891E-2</v>
      </c>
      <c r="P29" s="102"/>
      <c r="U29" s="79"/>
    </row>
    <row r="30" spans="1:21" ht="12.75" customHeight="1" x14ac:dyDescent="0.2">
      <c r="A30" s="177" t="s">
        <v>258</v>
      </c>
      <c r="B30" s="304">
        <v>0.8200559999999999</v>
      </c>
      <c r="C30" s="208">
        <v>0.71356700000000006</v>
      </c>
      <c r="D30" s="305">
        <v>0.699044</v>
      </c>
      <c r="E30" s="304">
        <v>0.51800400000000002</v>
      </c>
      <c r="F30" s="208">
        <v>0.29652099999999998</v>
      </c>
      <c r="G30" s="305">
        <v>0.16239600000000001</v>
      </c>
      <c r="H30" s="304">
        <v>0.11904100000000001</v>
      </c>
      <c r="I30" s="208">
        <v>0.13276999999999997</v>
      </c>
      <c r="J30" s="305">
        <v>0.154749</v>
      </c>
      <c r="K30" s="304">
        <v>0.45142199999999999</v>
      </c>
      <c r="L30" s="208">
        <v>0.62416399999999994</v>
      </c>
      <c r="M30" s="305">
        <v>0.81980600000000003</v>
      </c>
      <c r="N30" s="208">
        <v>5.5115400000000001</v>
      </c>
      <c r="O30" s="216">
        <v>2.3638587436718289E-2</v>
      </c>
      <c r="P30" s="102"/>
    </row>
    <row r="31" spans="1:21" x14ac:dyDescent="0.2">
      <c r="A31" s="177" t="s">
        <v>259</v>
      </c>
      <c r="B31" s="304">
        <v>3.3631879737957826</v>
      </c>
      <c r="C31" s="208">
        <v>2.7729984066718814</v>
      </c>
      <c r="D31" s="305">
        <v>2.9191906610576113</v>
      </c>
      <c r="E31" s="304">
        <v>2.2519494612345672</v>
      </c>
      <c r="F31" s="208">
        <v>2.0089080082719484</v>
      </c>
      <c r="G31" s="305">
        <v>0.85096679265106856</v>
      </c>
      <c r="H31" s="304">
        <v>0.79793000000000003</v>
      </c>
      <c r="I31" s="208">
        <v>0.60250999999999999</v>
      </c>
      <c r="J31" s="305">
        <v>0.9032356114492347</v>
      </c>
      <c r="K31" s="304">
        <v>1.7507568976253118</v>
      </c>
      <c r="L31" s="208">
        <v>2.093225388134603</v>
      </c>
      <c r="M31" s="305">
        <v>2.9315208743552112</v>
      </c>
      <c r="N31" s="208">
        <v>23.24638007524722</v>
      </c>
      <c r="O31" s="216">
        <v>5.4879584203782791E-2</v>
      </c>
      <c r="P31" s="102"/>
    </row>
    <row r="32" spans="1:21" x14ac:dyDescent="0.2">
      <c r="A32" s="177" t="s">
        <v>260</v>
      </c>
      <c r="B32" s="304">
        <v>345.34616000000005</v>
      </c>
      <c r="C32" s="208">
        <v>289.65847399999996</v>
      </c>
      <c r="D32" s="305">
        <v>276.8302230000001</v>
      </c>
      <c r="E32" s="304">
        <v>205.73991699999993</v>
      </c>
      <c r="F32" s="208">
        <v>142.88210899999996</v>
      </c>
      <c r="G32" s="305">
        <v>58.117516000000002</v>
      </c>
      <c r="H32" s="304">
        <v>52.047704000000003</v>
      </c>
      <c r="I32" s="208">
        <v>54.477021999999991</v>
      </c>
      <c r="J32" s="305">
        <v>81.453122999999991</v>
      </c>
      <c r="K32" s="304">
        <v>181.55540999999999</v>
      </c>
      <c r="L32" s="208">
        <v>256.82438799999994</v>
      </c>
      <c r="M32" s="305">
        <v>319.60685799999987</v>
      </c>
      <c r="N32" s="208">
        <v>2264.538904</v>
      </c>
      <c r="O32" s="216">
        <v>6.1606047718529601E-2</v>
      </c>
      <c r="P32" s="102"/>
    </row>
    <row r="33" spans="1:16" x14ac:dyDescent="0.2">
      <c r="A33" s="177" t="s">
        <v>261</v>
      </c>
      <c r="B33" s="304">
        <v>198.99506200000005</v>
      </c>
      <c r="C33" s="208">
        <v>172.10465700000003</v>
      </c>
      <c r="D33" s="305">
        <v>164.87765899999999</v>
      </c>
      <c r="E33" s="304">
        <v>132.70920900000002</v>
      </c>
      <c r="F33" s="208">
        <v>96.813266999999996</v>
      </c>
      <c r="G33" s="305">
        <v>61.210030999999994</v>
      </c>
      <c r="H33" s="304">
        <v>55.477941000000001</v>
      </c>
      <c r="I33" s="208">
        <v>59.413431999999993</v>
      </c>
      <c r="J33" s="305">
        <v>49.452785999999996</v>
      </c>
      <c r="K33" s="304">
        <v>105.11144100000001</v>
      </c>
      <c r="L33" s="208">
        <v>164.39351399999998</v>
      </c>
      <c r="M33" s="305">
        <v>193.94908100000001</v>
      </c>
      <c r="N33" s="208">
        <v>1454.5080799999998</v>
      </c>
      <c r="O33" s="216">
        <v>7.2680730247681818E-2</v>
      </c>
      <c r="P33" s="102"/>
    </row>
    <row r="34" spans="1:16" x14ac:dyDescent="0.2">
      <c r="A34" s="177" t="s">
        <v>193</v>
      </c>
      <c r="B34" s="304">
        <v>19.155625000000001</v>
      </c>
      <c r="C34" s="208">
        <v>16.195830000000001</v>
      </c>
      <c r="D34" s="305">
        <v>15.515732</v>
      </c>
      <c r="E34" s="304">
        <v>11.970267</v>
      </c>
      <c r="F34" s="208">
        <v>7.5667760000000008</v>
      </c>
      <c r="G34" s="305">
        <v>3.6362090000000005</v>
      </c>
      <c r="H34" s="304">
        <v>2.9914620000000003</v>
      </c>
      <c r="I34" s="208">
        <v>3.2434560000000001</v>
      </c>
      <c r="J34" s="305">
        <v>4.1565339999999997</v>
      </c>
      <c r="K34" s="304">
        <v>10.645646000000001</v>
      </c>
      <c r="L34" s="208">
        <v>15.38048</v>
      </c>
      <c r="M34" s="305">
        <v>19.281501999999996</v>
      </c>
      <c r="N34" s="208">
        <v>129.73951899999997</v>
      </c>
      <c r="O34" s="216">
        <v>7.3169652743447527E-2</v>
      </c>
      <c r="P34" s="102"/>
    </row>
    <row r="35" spans="1:16" ht="12"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5.6393839251729853E-2</v>
      </c>
    </row>
    <row r="40" spans="1:16" x14ac:dyDescent="0.2">
      <c r="B40" s="121"/>
      <c r="C40" s="121"/>
      <c r="D40" s="121"/>
      <c r="M40" s="110" t="s">
        <v>173</v>
      </c>
      <c r="N40" s="117">
        <f>O8</f>
        <v>4.7485411785053208E-2</v>
      </c>
    </row>
    <row r="41" spans="1:16" x14ac:dyDescent="0.2">
      <c r="B41" s="79"/>
      <c r="C41" s="79"/>
      <c r="D41" s="79"/>
      <c r="M41" s="110" t="s">
        <v>76</v>
      </c>
      <c r="N41" s="117">
        <f>O9</f>
        <v>5.5320751391496399E-2</v>
      </c>
    </row>
  </sheetData>
  <mergeCells count="7">
    <mergeCell ref="A5:A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{98E4EA45-E805-420E-AF4E-163985420ECC}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98E4EA45-E805-420E-AF4E-163985420EC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customWidth="1"/>
    <col min="4" max="4" width="14.42578125" style="75" customWidth="1"/>
    <col min="5" max="5" width="8" style="75" customWidth="1"/>
    <col min="6" max="6" width="14.42578125" style="75" customWidth="1"/>
    <col min="7" max="7" width="8" style="75" customWidth="1"/>
    <col min="8" max="8" width="14.42578125" style="75" customWidth="1"/>
    <col min="9" max="9" width="8" style="75" customWidth="1"/>
    <col min="10" max="10" width="14.42578125" style="75" customWidth="1"/>
    <col min="11" max="11" width="8" style="75" customWidth="1"/>
    <col min="12" max="12" width="14.42578125" style="75" customWidth="1"/>
    <col min="13" max="13" width="8" style="75" customWidth="1"/>
    <col min="14" max="26" width="9.140625" style="75" customWidth="1"/>
    <col min="27" max="16384" width="9.140625" style="75"/>
  </cols>
  <sheetData>
    <row r="1" spans="1:21" ht="18" x14ac:dyDescent="0.25">
      <c r="A1" s="90" t="s">
        <v>0</v>
      </c>
      <c r="B1" s="99"/>
      <c r="C1" s="99"/>
      <c r="D1" s="99"/>
      <c r="E1" s="99"/>
      <c r="F1" s="99"/>
      <c r="G1" s="99"/>
      <c r="H1" s="99"/>
      <c r="I1" s="99"/>
      <c r="J1" s="99"/>
      <c r="K1" s="99"/>
      <c r="L1" s="99"/>
      <c r="M1" s="91" t="e">
        <f>CONTENTS!#REF!</f>
        <v>#REF!</v>
      </c>
      <c r="N1" s="102"/>
      <c r="O1" s="99"/>
    </row>
    <row r="2" spans="1:21" ht="7.5" customHeight="1" x14ac:dyDescent="0.25">
      <c r="A2" s="90"/>
      <c r="B2" s="99"/>
      <c r="C2" s="99"/>
      <c r="D2" s="99"/>
      <c r="E2" s="99"/>
      <c r="F2" s="99"/>
      <c r="G2" s="99"/>
      <c r="H2" s="99"/>
      <c r="I2" s="99"/>
      <c r="J2" s="99"/>
      <c r="K2" s="99"/>
      <c r="L2" s="99"/>
      <c r="M2" s="99"/>
      <c r="N2" s="102"/>
      <c r="O2" s="99"/>
    </row>
    <row r="3" spans="1:21" x14ac:dyDescent="0.2">
      <c r="A3" s="28"/>
      <c r="B3" s="348"/>
      <c r="C3" s="348"/>
      <c r="D3" s="348"/>
      <c r="E3" s="348"/>
      <c r="F3" s="348"/>
      <c r="G3" s="349"/>
      <c r="H3" s="355"/>
      <c r="I3" s="348"/>
      <c r="J3" s="348"/>
      <c r="K3" s="348"/>
      <c r="L3" s="348"/>
      <c r="M3" s="348"/>
      <c r="N3" s="52"/>
    </row>
    <row r="4" spans="1:21" ht="13.5" customHeight="1" x14ac:dyDescent="0.2">
      <c r="A4" s="28"/>
      <c r="B4" s="356"/>
      <c r="C4" s="357"/>
      <c r="D4" s="357"/>
      <c r="E4" s="357"/>
      <c r="F4" s="357"/>
      <c r="G4" s="358"/>
      <c r="H4" s="356"/>
      <c r="I4" s="357"/>
      <c r="J4" s="357"/>
      <c r="K4" s="357"/>
      <c r="L4" s="357"/>
      <c r="M4" s="357"/>
      <c r="N4" s="53"/>
    </row>
    <row r="5" spans="1:21" x14ac:dyDescent="0.2">
      <c r="A5" s="16"/>
      <c r="B5" s="354"/>
      <c r="C5" s="353"/>
      <c r="D5" s="354"/>
      <c r="E5" s="353"/>
      <c r="F5" s="354"/>
      <c r="G5" s="353"/>
      <c r="H5" s="354"/>
      <c r="I5" s="353"/>
      <c r="J5" s="354"/>
      <c r="K5" s="353"/>
      <c r="L5" s="354"/>
      <c r="M5" s="352"/>
      <c r="N5" s="54"/>
    </row>
    <row r="6" spans="1:21" x14ac:dyDescent="0.2">
      <c r="A6" s="14"/>
      <c r="B6" s="64"/>
      <c r="C6" s="32"/>
      <c r="D6" s="32"/>
      <c r="E6" s="32"/>
      <c r="F6" s="32"/>
      <c r="G6" s="32"/>
      <c r="H6" s="32"/>
      <c r="I6" s="32"/>
      <c r="J6" s="32"/>
      <c r="K6" s="32"/>
      <c r="L6" s="32"/>
      <c r="M6" s="49"/>
      <c r="N6" s="54"/>
    </row>
    <row r="7" spans="1:21" x14ac:dyDescent="0.2">
      <c r="A7" s="345"/>
      <c r="B7" s="343"/>
      <c r="C7" s="344"/>
      <c r="D7" s="344"/>
      <c r="E7" s="344"/>
      <c r="F7" s="344"/>
      <c r="G7" s="347"/>
      <c r="H7" s="343"/>
      <c r="I7" s="344"/>
      <c r="J7" s="344"/>
      <c r="K7" s="344"/>
      <c r="L7" s="344"/>
      <c r="M7" s="344"/>
      <c r="N7" s="55"/>
    </row>
    <row r="8" spans="1:21" x14ac:dyDescent="0.2">
      <c r="A8" s="346"/>
      <c r="B8" s="34"/>
      <c r="C8" s="46"/>
      <c r="D8" s="35"/>
      <c r="E8" s="46"/>
      <c r="F8" s="35"/>
      <c r="G8" s="46"/>
      <c r="H8" s="34"/>
      <c r="I8" s="46"/>
      <c r="J8" s="35"/>
      <c r="K8" s="46"/>
      <c r="L8" s="35"/>
      <c r="M8" s="46"/>
      <c r="N8" s="56"/>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8"/>
      <c r="C18" s="348"/>
      <c r="D18" s="348"/>
      <c r="E18" s="348"/>
      <c r="F18" s="348"/>
      <c r="G18" s="349"/>
      <c r="H18" s="7"/>
      <c r="I18" s="7"/>
      <c r="J18" s="7"/>
      <c r="K18" s="7"/>
      <c r="L18" s="7"/>
      <c r="M18" s="7"/>
      <c r="N18" s="102"/>
      <c r="O18" s="99"/>
      <c r="P18" s="60"/>
      <c r="Q18" s="39"/>
      <c r="R18" s="8"/>
      <c r="S18" s="8"/>
      <c r="T18" s="8"/>
    </row>
    <row r="19" spans="1:20" x14ac:dyDescent="0.2">
      <c r="A19" s="37"/>
      <c r="B19" s="350"/>
      <c r="C19" s="351"/>
      <c r="D19" s="351"/>
      <c r="E19" s="351"/>
      <c r="F19" s="351"/>
      <c r="G19" s="351"/>
      <c r="H19" s="102"/>
      <c r="I19" s="103"/>
      <c r="J19" s="104"/>
      <c r="K19" s="51"/>
      <c r="L19" s="104"/>
      <c r="M19" s="105"/>
      <c r="N19" s="102"/>
      <c r="O19" s="99"/>
      <c r="P19" s="60"/>
      <c r="Q19" s="39"/>
      <c r="R19" s="8"/>
      <c r="S19" s="8"/>
      <c r="T19" s="8"/>
    </row>
    <row r="20" spans="1:20" x14ac:dyDescent="0.2">
      <c r="A20" s="38"/>
      <c r="B20" s="352"/>
      <c r="C20" s="353"/>
      <c r="D20" s="352"/>
      <c r="E20" s="353"/>
      <c r="F20" s="352"/>
      <c r="G20" s="353"/>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1"/>
      <c r="B22" s="343"/>
      <c r="C22" s="344"/>
      <c r="D22" s="344"/>
      <c r="E22" s="344"/>
      <c r="F22" s="344"/>
      <c r="G22" s="344"/>
      <c r="H22" s="102"/>
      <c r="I22" s="103"/>
      <c r="J22" s="104"/>
      <c r="K22" s="51"/>
      <c r="L22" s="104"/>
      <c r="M22" s="105"/>
      <c r="N22" s="102"/>
      <c r="O22" s="99"/>
      <c r="P22" s="60"/>
      <c r="Q22" s="39"/>
      <c r="R22" s="8"/>
      <c r="S22" s="8"/>
      <c r="T22" s="8"/>
    </row>
    <row r="23" spans="1:20" x14ac:dyDescent="0.2">
      <c r="A23" s="342"/>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O44"/>
  <sheetViews>
    <sheetView showGridLines="0" view="pageBreakPreview" zoomScale="70" zoomScaleNormal="70" zoomScaleSheetLayoutView="70" workbookViewId="0">
      <selection activeCell="Q43" sqref="Q43"/>
    </sheetView>
  </sheetViews>
  <sheetFormatPr defaultColWidth="9.140625" defaultRowHeight="12" x14ac:dyDescent="0.2"/>
  <cols>
    <col min="1" max="1" width="6.28515625" style="75" customWidth="1"/>
    <col min="2" max="6" width="9.140625" style="75"/>
    <col min="7" max="7" width="9.140625" style="75" customWidth="1"/>
    <col min="8" max="8" width="9.140625" style="81" customWidth="1"/>
    <col min="9" max="9" width="9.140625" style="75" customWidth="1"/>
    <col min="10" max="10" width="9" style="75" customWidth="1"/>
    <col min="11" max="11" width="12.28515625" style="75" customWidth="1"/>
    <col min="12" max="16384" width="9.140625" style="75"/>
  </cols>
  <sheetData>
    <row r="1" spans="1:15" ht="20.25" x14ac:dyDescent="0.3">
      <c r="A1" s="235" t="s">
        <v>318</v>
      </c>
      <c r="J1" s="231"/>
      <c r="K1" s="231"/>
      <c r="L1" s="191"/>
      <c r="M1" s="191"/>
      <c r="N1" s="191"/>
      <c r="O1" s="191"/>
    </row>
    <row r="2" spans="1:15" ht="6" customHeight="1" x14ac:dyDescent="0.2">
      <c r="A2" s="232"/>
      <c r="B2" s="82"/>
      <c r="C2" s="82"/>
      <c r="D2" s="82"/>
      <c r="E2" s="82"/>
      <c r="F2" s="82"/>
      <c r="G2" s="82"/>
      <c r="H2" s="233"/>
      <c r="I2" s="82"/>
      <c r="J2" s="234"/>
      <c r="K2" s="234"/>
      <c r="L2" s="191"/>
      <c r="M2" s="191"/>
      <c r="N2" s="191"/>
      <c r="O2" s="191"/>
    </row>
    <row r="3" spans="1:15" s="82" customFormat="1" ht="15" x14ac:dyDescent="0.25">
      <c r="A3" s="240" t="s">
        <v>31</v>
      </c>
      <c r="B3" s="241" t="s">
        <v>112</v>
      </c>
      <c r="C3" s="244"/>
      <c r="D3" s="244"/>
      <c r="E3" s="244"/>
      <c r="F3" s="244"/>
      <c r="G3" s="244"/>
      <c r="H3" s="251"/>
      <c r="I3" s="245"/>
      <c r="J3" s="242"/>
      <c r="K3" s="243">
        <v>4</v>
      </c>
      <c r="L3" s="193"/>
      <c r="M3" s="193"/>
      <c r="N3" s="193"/>
      <c r="O3" s="193"/>
    </row>
    <row r="4" spans="1:15" s="82" customFormat="1" ht="15" x14ac:dyDescent="0.25">
      <c r="A4" s="240" t="s">
        <v>32</v>
      </c>
      <c r="B4" s="241" t="s">
        <v>111</v>
      </c>
      <c r="C4" s="244"/>
      <c r="D4" s="244"/>
      <c r="E4" s="244"/>
      <c r="F4" s="244"/>
      <c r="G4" s="244"/>
      <c r="H4" s="251"/>
      <c r="I4" s="245"/>
      <c r="J4" s="242"/>
      <c r="K4" s="243">
        <v>5</v>
      </c>
      <c r="L4" s="193"/>
      <c r="M4" s="193"/>
      <c r="N4" s="193"/>
      <c r="O4" s="193"/>
    </row>
    <row r="5" spans="1:15" s="82" customFormat="1" ht="15" x14ac:dyDescent="0.25">
      <c r="A5" s="240" t="s">
        <v>33</v>
      </c>
      <c r="B5" s="241" t="s">
        <v>110</v>
      </c>
      <c r="C5" s="244"/>
      <c r="D5" s="244"/>
      <c r="E5" s="245"/>
      <c r="F5" s="245"/>
      <c r="G5" s="245"/>
      <c r="H5" s="244"/>
      <c r="I5" s="245"/>
      <c r="J5" s="244"/>
      <c r="K5" s="243">
        <v>6</v>
      </c>
      <c r="L5" s="193"/>
      <c r="M5" s="193"/>
      <c r="N5" s="193"/>
      <c r="O5" s="193"/>
    </row>
    <row r="6" spans="1:15" s="82" customFormat="1" ht="15" x14ac:dyDescent="0.25">
      <c r="A6" s="240" t="s">
        <v>34</v>
      </c>
      <c r="B6" s="241" t="s">
        <v>109</v>
      </c>
      <c r="C6" s="244"/>
      <c r="D6" s="244"/>
      <c r="E6" s="245"/>
      <c r="F6" s="245"/>
      <c r="G6" s="245"/>
      <c r="H6" s="244"/>
      <c r="I6" s="245"/>
      <c r="J6" s="244"/>
      <c r="K6" s="243">
        <v>7</v>
      </c>
      <c r="L6" s="193"/>
      <c r="M6" s="193"/>
      <c r="N6" s="193"/>
      <c r="O6" s="193"/>
    </row>
    <row r="7" spans="1:15" s="82" customFormat="1" ht="15" x14ac:dyDescent="0.25">
      <c r="A7" s="240" t="s">
        <v>35</v>
      </c>
      <c r="B7" s="241" t="s">
        <v>73</v>
      </c>
      <c r="C7" s="244"/>
      <c r="D7" s="244"/>
      <c r="E7" s="245"/>
      <c r="F7" s="245"/>
      <c r="G7" s="245"/>
      <c r="H7" s="244"/>
      <c r="I7" s="245"/>
      <c r="J7" s="244"/>
      <c r="K7" s="243">
        <v>7</v>
      </c>
      <c r="L7" s="193"/>
      <c r="M7" s="193"/>
      <c r="N7" s="193"/>
      <c r="O7" s="193"/>
    </row>
    <row r="8" spans="1:15" s="82" customFormat="1" ht="15" x14ac:dyDescent="0.25">
      <c r="A8" s="240" t="s">
        <v>36</v>
      </c>
      <c r="B8" s="241" t="s">
        <v>74</v>
      </c>
      <c r="C8" s="244"/>
      <c r="D8" s="244"/>
      <c r="E8" s="245"/>
      <c r="F8" s="245"/>
      <c r="G8" s="245"/>
      <c r="H8" s="244"/>
      <c r="I8" s="245"/>
      <c r="J8" s="244"/>
      <c r="K8" s="243">
        <v>8</v>
      </c>
      <c r="L8" s="193"/>
      <c r="M8" s="193"/>
      <c r="N8" s="193"/>
      <c r="O8" s="193"/>
    </row>
    <row r="9" spans="1:15" s="82" customFormat="1" ht="15" x14ac:dyDescent="0.25">
      <c r="A9" s="240" t="s">
        <v>37</v>
      </c>
      <c r="B9" s="241" t="s">
        <v>75</v>
      </c>
      <c r="C9" s="244"/>
      <c r="D9" s="244"/>
      <c r="E9" s="245"/>
      <c r="F9" s="245"/>
      <c r="G9" s="245"/>
      <c r="H9" s="244"/>
      <c r="I9" s="245"/>
      <c r="J9" s="244"/>
      <c r="K9" s="243">
        <v>9</v>
      </c>
      <c r="L9" s="193"/>
      <c r="M9" s="193"/>
      <c r="N9" s="193"/>
      <c r="O9" s="193"/>
    </row>
    <row r="10" spans="1:15" s="82" customFormat="1" ht="15" x14ac:dyDescent="0.25">
      <c r="A10" s="240" t="s">
        <v>38</v>
      </c>
      <c r="B10" s="241" t="s">
        <v>108</v>
      </c>
      <c r="C10" s="244"/>
      <c r="D10" s="244"/>
      <c r="E10" s="245"/>
      <c r="F10" s="245"/>
      <c r="G10" s="245"/>
      <c r="H10" s="244"/>
      <c r="I10" s="245"/>
      <c r="J10" s="244"/>
      <c r="K10" s="243">
        <v>10</v>
      </c>
      <c r="L10" s="193"/>
      <c r="M10" s="193"/>
      <c r="N10" s="193"/>
      <c r="O10" s="193"/>
    </row>
    <row r="11" spans="1:15" s="82" customFormat="1" ht="15" x14ac:dyDescent="0.25">
      <c r="A11" s="240" t="s">
        <v>39</v>
      </c>
      <c r="B11" s="241" t="s">
        <v>77</v>
      </c>
      <c r="C11" s="244"/>
      <c r="D11" s="244"/>
      <c r="E11" s="245"/>
      <c r="F11" s="245"/>
      <c r="G11" s="245"/>
      <c r="H11" s="244"/>
      <c r="I11" s="245"/>
      <c r="J11" s="244"/>
      <c r="K11" s="243">
        <v>10</v>
      </c>
      <c r="L11" s="193"/>
      <c r="M11" s="193"/>
      <c r="N11" s="193"/>
      <c r="O11" s="193"/>
    </row>
    <row r="12" spans="1:15" s="82" customFormat="1" ht="15" x14ac:dyDescent="0.25">
      <c r="A12" s="240" t="s">
        <v>40</v>
      </c>
      <c r="B12" s="241" t="s">
        <v>78</v>
      </c>
      <c r="C12" s="244"/>
      <c r="D12" s="244"/>
      <c r="E12" s="245"/>
      <c r="F12" s="245"/>
      <c r="G12" s="245"/>
      <c r="H12" s="244"/>
      <c r="I12" s="245"/>
      <c r="J12" s="244"/>
      <c r="K12" s="243">
        <v>11</v>
      </c>
      <c r="L12" s="193"/>
      <c r="M12" s="193"/>
      <c r="N12" s="193"/>
      <c r="O12" s="193"/>
    </row>
    <row r="13" spans="1:15" s="82" customFormat="1" ht="15" x14ac:dyDescent="0.25">
      <c r="A13" s="240" t="s">
        <v>70</v>
      </c>
      <c r="B13" s="241" t="s">
        <v>79</v>
      </c>
      <c r="C13" s="244"/>
      <c r="D13" s="252"/>
      <c r="E13" s="245"/>
      <c r="F13" s="245"/>
      <c r="G13" s="245"/>
      <c r="H13" s="244"/>
      <c r="I13" s="245"/>
      <c r="J13" s="244"/>
      <c r="K13" s="243">
        <v>12</v>
      </c>
      <c r="L13" s="193"/>
      <c r="M13" s="193"/>
      <c r="N13" s="193"/>
      <c r="O13" s="193"/>
    </row>
    <row r="14" spans="1:15" s="82" customFormat="1" ht="15" x14ac:dyDescent="0.25">
      <c r="A14" s="240" t="s">
        <v>71</v>
      </c>
      <c r="B14" s="241" t="s">
        <v>80</v>
      </c>
      <c r="C14" s="244"/>
      <c r="D14" s="244"/>
      <c r="E14" s="245"/>
      <c r="F14" s="245"/>
      <c r="G14" s="245"/>
      <c r="H14" s="244"/>
      <c r="I14" s="245"/>
      <c r="J14" s="244"/>
      <c r="K14" s="243">
        <v>13</v>
      </c>
      <c r="L14" s="193"/>
      <c r="M14" s="193"/>
      <c r="N14" s="193"/>
      <c r="O14" s="193"/>
    </row>
    <row r="15" spans="1:15" s="82" customFormat="1" ht="15" x14ac:dyDescent="0.25">
      <c r="A15" s="240" t="s">
        <v>41</v>
      </c>
      <c r="B15" s="241" t="s">
        <v>107</v>
      </c>
      <c r="C15" s="244"/>
      <c r="D15" s="244"/>
      <c r="E15" s="245"/>
      <c r="F15" s="245"/>
      <c r="G15" s="245"/>
      <c r="H15" s="244"/>
      <c r="I15" s="245"/>
      <c r="J15" s="244"/>
      <c r="K15" s="243">
        <v>14</v>
      </c>
      <c r="L15" s="193"/>
      <c r="M15" s="193"/>
      <c r="N15" s="193"/>
      <c r="O15" s="193"/>
    </row>
    <row r="16" spans="1:15" s="82" customFormat="1" ht="15" x14ac:dyDescent="0.25">
      <c r="A16" s="240" t="s">
        <v>42</v>
      </c>
      <c r="B16" s="241" t="s">
        <v>106</v>
      </c>
      <c r="C16" s="244"/>
      <c r="D16" s="244"/>
      <c r="E16" s="245"/>
      <c r="F16" s="245"/>
      <c r="G16" s="245"/>
      <c r="H16" s="244"/>
      <c r="I16" s="245"/>
      <c r="J16" s="244"/>
      <c r="K16" s="243">
        <v>15</v>
      </c>
      <c r="L16" s="193"/>
      <c r="M16" s="193"/>
      <c r="N16" s="193"/>
      <c r="O16" s="193"/>
    </row>
    <row r="17" spans="1:15" s="82" customFormat="1" ht="15" x14ac:dyDescent="0.25">
      <c r="A17" s="240" t="s">
        <v>43</v>
      </c>
      <c r="B17" s="241" t="s">
        <v>82</v>
      </c>
      <c r="C17" s="244"/>
      <c r="D17" s="244"/>
      <c r="E17" s="245"/>
      <c r="F17" s="245"/>
      <c r="G17" s="245"/>
      <c r="H17" s="244"/>
      <c r="I17" s="245"/>
      <c r="J17" s="244"/>
      <c r="K17" s="243">
        <v>15</v>
      </c>
      <c r="L17" s="193"/>
      <c r="M17" s="193"/>
      <c r="N17" s="193"/>
      <c r="O17" s="193"/>
    </row>
    <row r="18" spans="1:15" s="82" customFormat="1" ht="15" x14ac:dyDescent="0.25">
      <c r="A18" s="240" t="s">
        <v>44</v>
      </c>
      <c r="B18" s="241" t="s">
        <v>83</v>
      </c>
      <c r="C18" s="244"/>
      <c r="D18" s="244"/>
      <c r="E18" s="245"/>
      <c r="F18" s="245"/>
      <c r="G18" s="245"/>
      <c r="H18" s="244"/>
      <c r="I18" s="245"/>
      <c r="J18" s="244"/>
      <c r="K18" s="243">
        <v>16</v>
      </c>
      <c r="L18" s="193"/>
      <c r="M18" s="193"/>
      <c r="N18" s="193"/>
      <c r="O18" s="193"/>
    </row>
    <row r="19" spans="1:15" s="150" customFormat="1" ht="15" x14ac:dyDescent="0.25">
      <c r="A19" s="240" t="s">
        <v>45</v>
      </c>
      <c r="B19" s="241" t="s">
        <v>105</v>
      </c>
      <c r="C19" s="244"/>
      <c r="D19" s="244"/>
      <c r="E19" s="245"/>
      <c r="F19" s="245"/>
      <c r="G19" s="245"/>
      <c r="H19" s="244"/>
      <c r="I19" s="245"/>
      <c r="J19" s="244"/>
      <c r="K19" s="243">
        <v>17</v>
      </c>
      <c r="L19" s="193"/>
      <c r="M19" s="196"/>
      <c r="N19" s="196"/>
      <c r="O19" s="196"/>
    </row>
    <row r="20" spans="1:15" s="82" customFormat="1" ht="15" x14ac:dyDescent="0.25">
      <c r="A20" s="240" t="s">
        <v>46</v>
      </c>
      <c r="B20" s="241" t="s">
        <v>84</v>
      </c>
      <c r="C20" s="244"/>
      <c r="D20" s="244"/>
      <c r="E20" s="245"/>
      <c r="F20" s="245"/>
      <c r="G20" s="245"/>
      <c r="H20" s="244"/>
      <c r="I20" s="245"/>
      <c r="J20" s="244"/>
      <c r="K20" s="243">
        <v>17</v>
      </c>
      <c r="L20" s="193"/>
      <c r="M20" s="193"/>
      <c r="N20" s="193"/>
      <c r="O20" s="193"/>
    </row>
    <row r="21" spans="1:15" s="82" customFormat="1" ht="15" x14ac:dyDescent="0.25">
      <c r="A21" s="240" t="s">
        <v>47</v>
      </c>
      <c r="B21" s="241" t="s">
        <v>85</v>
      </c>
      <c r="C21" s="244"/>
      <c r="D21" s="244"/>
      <c r="E21" s="245"/>
      <c r="F21" s="245"/>
      <c r="G21" s="245"/>
      <c r="H21" s="244"/>
      <c r="I21" s="245"/>
      <c r="J21" s="244"/>
      <c r="K21" s="243">
        <v>18</v>
      </c>
      <c r="L21" s="193"/>
      <c r="M21" s="193"/>
      <c r="N21" s="193"/>
      <c r="O21" s="193"/>
    </row>
    <row r="22" spans="1:15" s="82" customFormat="1" ht="15" x14ac:dyDescent="0.25">
      <c r="A22" s="240" t="s">
        <v>48</v>
      </c>
      <c r="B22" s="241" t="s">
        <v>86</v>
      </c>
      <c r="C22" s="244"/>
      <c r="D22" s="244"/>
      <c r="E22" s="245"/>
      <c r="F22" s="245"/>
      <c r="G22" s="245"/>
      <c r="H22" s="244"/>
      <c r="I22" s="245"/>
      <c r="J22" s="244"/>
      <c r="K22" s="243">
        <v>19</v>
      </c>
      <c r="L22" s="193"/>
      <c r="M22" s="193"/>
      <c r="N22" s="193"/>
      <c r="O22" s="193"/>
    </row>
    <row r="23" spans="1:15" s="82" customFormat="1" ht="15" x14ac:dyDescent="0.25">
      <c r="A23" s="240" t="s">
        <v>49</v>
      </c>
      <c r="B23" s="241" t="s">
        <v>87</v>
      </c>
      <c r="C23" s="244"/>
      <c r="D23" s="244"/>
      <c r="E23" s="245"/>
      <c r="F23" s="245"/>
      <c r="G23" s="245"/>
      <c r="H23" s="244"/>
      <c r="I23" s="245"/>
      <c r="J23" s="244"/>
      <c r="K23" s="243">
        <v>20</v>
      </c>
      <c r="L23" s="193"/>
      <c r="M23" s="193"/>
      <c r="N23" s="193"/>
      <c r="O23" s="193"/>
    </row>
    <row r="24" spans="1:15" s="82" customFormat="1" ht="15" x14ac:dyDescent="0.25">
      <c r="A24" s="240" t="s">
        <v>50</v>
      </c>
      <c r="B24" s="241" t="s">
        <v>88</v>
      </c>
      <c r="C24" s="244"/>
      <c r="D24" s="244"/>
      <c r="E24" s="245"/>
      <c r="F24" s="245"/>
      <c r="G24" s="245"/>
      <c r="H24" s="244"/>
      <c r="I24" s="245"/>
      <c r="J24" s="244"/>
      <c r="K24" s="243">
        <v>21</v>
      </c>
      <c r="L24" s="193"/>
      <c r="M24" s="193"/>
      <c r="N24" s="193"/>
      <c r="O24" s="193"/>
    </row>
    <row r="25" spans="1:15" s="82" customFormat="1" ht="15" x14ac:dyDescent="0.25">
      <c r="A25" s="240" t="s">
        <v>51</v>
      </c>
      <c r="B25" s="241" t="s">
        <v>89</v>
      </c>
      <c r="C25" s="244"/>
      <c r="D25" s="244"/>
      <c r="E25" s="245"/>
      <c r="F25" s="245"/>
      <c r="G25" s="245"/>
      <c r="H25" s="244"/>
      <c r="I25" s="245"/>
      <c r="J25" s="244"/>
      <c r="K25" s="243">
        <v>22</v>
      </c>
      <c r="L25" s="193"/>
      <c r="M25" s="193"/>
      <c r="N25" s="193"/>
      <c r="O25" s="193"/>
    </row>
    <row r="26" spans="1:15" s="82" customFormat="1" ht="15" x14ac:dyDescent="0.25">
      <c r="A26" s="240" t="s">
        <v>52</v>
      </c>
      <c r="B26" s="241" t="s">
        <v>90</v>
      </c>
      <c r="C26" s="244"/>
      <c r="D26" s="244"/>
      <c r="E26" s="245"/>
      <c r="F26" s="245"/>
      <c r="G26" s="245"/>
      <c r="H26" s="244"/>
      <c r="I26" s="245"/>
      <c r="J26" s="244"/>
      <c r="K26" s="243">
        <v>23</v>
      </c>
      <c r="L26" s="193"/>
      <c r="M26" s="193"/>
      <c r="N26" s="193"/>
      <c r="O26" s="193"/>
    </row>
    <row r="27" spans="1:15" s="82" customFormat="1" ht="15" x14ac:dyDescent="0.25">
      <c r="A27" s="240" t="s">
        <v>53</v>
      </c>
      <c r="B27" s="241" t="s">
        <v>91</v>
      </c>
      <c r="C27" s="244"/>
      <c r="D27" s="244"/>
      <c r="E27" s="245"/>
      <c r="F27" s="245"/>
      <c r="G27" s="245"/>
      <c r="H27" s="244"/>
      <c r="I27" s="245"/>
      <c r="J27" s="244"/>
      <c r="K27" s="243">
        <v>24</v>
      </c>
      <c r="L27" s="193"/>
      <c r="M27" s="193"/>
      <c r="N27" s="193"/>
      <c r="O27" s="193"/>
    </row>
    <row r="28" spans="1:15" s="82" customFormat="1" ht="15" x14ac:dyDescent="0.25">
      <c r="A28" s="240" t="s">
        <v>54</v>
      </c>
      <c r="B28" s="241" t="s">
        <v>92</v>
      </c>
      <c r="C28" s="244"/>
      <c r="D28" s="244"/>
      <c r="E28" s="245"/>
      <c r="F28" s="245"/>
      <c r="G28" s="245"/>
      <c r="H28" s="244"/>
      <c r="I28" s="245"/>
      <c r="J28" s="244"/>
      <c r="K28" s="243">
        <v>25</v>
      </c>
      <c r="L28" s="193"/>
      <c r="M28" s="193"/>
      <c r="N28" s="193"/>
      <c r="O28" s="193"/>
    </row>
    <row r="29" spans="1:15" s="82" customFormat="1" ht="15" x14ac:dyDescent="0.25">
      <c r="A29" s="240" t="s">
        <v>55</v>
      </c>
      <c r="B29" s="241" t="s">
        <v>93</v>
      </c>
      <c r="C29" s="244"/>
      <c r="D29" s="244"/>
      <c r="E29" s="245"/>
      <c r="F29" s="245"/>
      <c r="G29" s="245"/>
      <c r="H29" s="244"/>
      <c r="I29" s="245"/>
      <c r="J29" s="244"/>
      <c r="K29" s="243">
        <v>26</v>
      </c>
      <c r="L29" s="193"/>
      <c r="M29" s="193"/>
      <c r="N29" s="193"/>
      <c r="O29" s="193"/>
    </row>
    <row r="30" spans="1:15" s="82" customFormat="1" ht="15" x14ac:dyDescent="0.25">
      <c r="A30" s="240" t="s">
        <v>56</v>
      </c>
      <c r="B30" s="241" t="s">
        <v>94</v>
      </c>
      <c r="C30" s="244"/>
      <c r="D30" s="244"/>
      <c r="E30" s="245"/>
      <c r="F30" s="245"/>
      <c r="G30" s="245"/>
      <c r="H30" s="244"/>
      <c r="I30" s="245"/>
      <c r="J30" s="244"/>
      <c r="K30" s="243">
        <v>27</v>
      </c>
      <c r="L30" s="193"/>
      <c r="M30" s="193"/>
      <c r="N30" s="193"/>
      <c r="O30" s="193"/>
    </row>
    <row r="31" spans="1:15" s="82" customFormat="1" ht="15" x14ac:dyDescent="0.25">
      <c r="A31" s="240" t="s">
        <v>57</v>
      </c>
      <c r="B31" s="241" t="s">
        <v>95</v>
      </c>
      <c r="C31" s="244"/>
      <c r="D31" s="244"/>
      <c r="E31" s="245"/>
      <c r="F31" s="245"/>
      <c r="G31" s="245"/>
      <c r="H31" s="244"/>
      <c r="I31" s="245"/>
      <c r="J31" s="244"/>
      <c r="K31" s="243">
        <v>28</v>
      </c>
      <c r="L31" s="193"/>
      <c r="M31" s="193"/>
      <c r="N31" s="193"/>
      <c r="O31" s="193"/>
    </row>
    <row r="32" spans="1:15" s="82" customFormat="1" ht="15" x14ac:dyDescent="0.25">
      <c r="A32" s="240" t="s">
        <v>58</v>
      </c>
      <c r="B32" s="241" t="s">
        <v>96</v>
      </c>
      <c r="C32" s="244"/>
      <c r="D32" s="244"/>
      <c r="E32" s="245"/>
      <c r="F32" s="245"/>
      <c r="G32" s="245"/>
      <c r="H32" s="244"/>
      <c r="I32" s="245"/>
      <c r="J32" s="244"/>
      <c r="K32" s="243">
        <v>29</v>
      </c>
      <c r="L32" s="193"/>
      <c r="M32" s="193"/>
      <c r="N32" s="193"/>
      <c r="O32" s="193"/>
    </row>
    <row r="33" spans="1:15" s="82" customFormat="1" ht="15" x14ac:dyDescent="0.25">
      <c r="A33" s="240" t="s">
        <v>59</v>
      </c>
      <c r="B33" s="241" t="s">
        <v>97</v>
      </c>
      <c r="C33" s="244"/>
      <c r="D33" s="244"/>
      <c r="E33" s="245"/>
      <c r="F33" s="245"/>
      <c r="G33" s="245"/>
      <c r="H33" s="244"/>
      <c r="I33" s="245"/>
      <c r="J33" s="244"/>
      <c r="K33" s="243">
        <v>30</v>
      </c>
      <c r="L33" s="193"/>
      <c r="M33" s="193"/>
      <c r="N33" s="193"/>
      <c r="O33" s="193"/>
    </row>
    <row r="34" spans="1:15" s="84" customFormat="1" ht="15" x14ac:dyDescent="0.25">
      <c r="A34" s="240" t="s">
        <v>60</v>
      </c>
      <c r="B34" s="241" t="s">
        <v>104</v>
      </c>
      <c r="C34" s="244"/>
      <c r="D34" s="244"/>
      <c r="E34" s="245"/>
      <c r="F34" s="245"/>
      <c r="G34" s="245"/>
      <c r="H34" s="244"/>
      <c r="I34" s="245"/>
      <c r="J34" s="244"/>
      <c r="K34" s="243">
        <v>31</v>
      </c>
      <c r="L34" s="193"/>
      <c r="M34" s="197"/>
      <c r="N34" s="197"/>
      <c r="O34" s="197"/>
    </row>
    <row r="35" spans="1:15" ht="15" x14ac:dyDescent="0.25">
      <c r="A35" s="246" t="s">
        <v>61</v>
      </c>
      <c r="B35" s="247" t="s">
        <v>103</v>
      </c>
      <c r="C35" s="248"/>
      <c r="D35" s="248"/>
      <c r="E35" s="249"/>
      <c r="F35" s="249"/>
      <c r="G35" s="249"/>
      <c r="H35" s="248"/>
      <c r="I35" s="249"/>
      <c r="J35" s="248"/>
      <c r="K35" s="250">
        <v>32</v>
      </c>
      <c r="L35" s="193"/>
      <c r="M35" s="191"/>
      <c r="N35" s="191"/>
      <c r="O35" s="191"/>
    </row>
    <row r="36" spans="1:15" ht="15" x14ac:dyDescent="0.25">
      <c r="A36" s="240" t="s">
        <v>62</v>
      </c>
      <c r="B36" s="241" t="s">
        <v>98</v>
      </c>
      <c r="C36" s="244"/>
      <c r="D36" s="244"/>
      <c r="E36" s="245"/>
      <c r="F36" s="245"/>
      <c r="G36" s="245"/>
      <c r="H36" s="244"/>
      <c r="I36" s="245"/>
      <c r="J36" s="244"/>
      <c r="K36" s="243">
        <v>32</v>
      </c>
      <c r="L36" s="193"/>
      <c r="M36" s="191"/>
      <c r="N36" s="191"/>
      <c r="O36" s="191"/>
    </row>
    <row r="37" spans="1:15" ht="15" x14ac:dyDescent="0.25">
      <c r="A37" s="240" t="s">
        <v>63</v>
      </c>
      <c r="B37" s="241" t="s">
        <v>99</v>
      </c>
      <c r="C37" s="244"/>
      <c r="D37" s="244"/>
      <c r="E37" s="245"/>
      <c r="F37" s="245"/>
      <c r="G37" s="245"/>
      <c r="H37" s="244"/>
      <c r="I37" s="245"/>
      <c r="J37" s="244"/>
      <c r="K37" s="243">
        <v>33</v>
      </c>
      <c r="L37" s="193"/>
      <c r="M37" s="191"/>
      <c r="N37" s="191"/>
      <c r="O37" s="191"/>
    </row>
    <row r="38" spans="1:15" ht="15" x14ac:dyDescent="0.25">
      <c r="A38" s="246" t="s">
        <v>64</v>
      </c>
      <c r="B38" s="241" t="s">
        <v>100</v>
      </c>
      <c r="C38" s="244"/>
      <c r="D38" s="244"/>
      <c r="E38" s="245"/>
      <c r="F38" s="245"/>
      <c r="G38" s="245"/>
      <c r="H38" s="244"/>
      <c r="I38" s="245"/>
      <c r="J38" s="244"/>
      <c r="K38" s="243">
        <v>34</v>
      </c>
      <c r="L38" s="193"/>
      <c r="M38" s="191"/>
      <c r="N38" s="191"/>
      <c r="O38" s="191"/>
    </row>
    <row r="39" spans="1:15" ht="15" x14ac:dyDescent="0.25">
      <c r="A39" s="246" t="s">
        <v>65</v>
      </c>
      <c r="B39" s="241" t="s">
        <v>101</v>
      </c>
      <c r="C39" s="244"/>
      <c r="D39" s="244"/>
      <c r="E39" s="245"/>
      <c r="F39" s="245"/>
      <c r="G39" s="245"/>
      <c r="H39" s="244"/>
      <c r="I39" s="245"/>
      <c r="J39" s="244"/>
      <c r="K39" s="243">
        <v>35</v>
      </c>
      <c r="L39" s="193"/>
      <c r="M39" s="191"/>
      <c r="N39" s="191"/>
      <c r="O39" s="191"/>
    </row>
    <row r="40" spans="1:15" ht="15" x14ac:dyDescent="0.25">
      <c r="A40" s="246" t="s">
        <v>66</v>
      </c>
      <c r="B40" s="241" t="s">
        <v>81</v>
      </c>
      <c r="C40" s="244"/>
      <c r="D40" s="244"/>
      <c r="E40" s="245"/>
      <c r="F40" s="245"/>
      <c r="G40" s="245"/>
      <c r="H40" s="244"/>
      <c r="I40" s="245"/>
      <c r="J40" s="244"/>
      <c r="K40" s="243">
        <v>36</v>
      </c>
      <c r="L40" s="193"/>
      <c r="M40" s="191"/>
      <c r="N40" s="191"/>
      <c r="O40" s="191"/>
    </row>
    <row r="41" spans="1:15" ht="15" x14ac:dyDescent="0.25">
      <c r="A41" s="246" t="s">
        <v>67</v>
      </c>
      <c r="B41" s="247" t="s">
        <v>102</v>
      </c>
      <c r="C41" s="248"/>
      <c r="D41" s="248"/>
      <c r="E41" s="249"/>
      <c r="F41" s="249"/>
      <c r="G41" s="249"/>
      <c r="H41" s="248"/>
      <c r="I41" s="249"/>
      <c r="J41" s="248"/>
      <c r="K41" s="250">
        <v>37</v>
      </c>
      <c r="L41" s="193"/>
      <c r="M41" s="191"/>
      <c r="N41" s="191"/>
      <c r="O41" s="191"/>
    </row>
    <row r="42" spans="1:15" ht="15" x14ac:dyDescent="0.25">
      <c r="A42" s="246" t="s">
        <v>68</v>
      </c>
      <c r="B42" s="247" t="s">
        <v>315</v>
      </c>
      <c r="C42" s="248"/>
      <c r="D42" s="248"/>
      <c r="E42" s="249"/>
      <c r="F42" s="249"/>
      <c r="G42" s="249"/>
      <c r="H42" s="248"/>
      <c r="I42" s="249"/>
      <c r="J42" s="248"/>
      <c r="K42" s="250">
        <v>38</v>
      </c>
      <c r="L42" s="193"/>
      <c r="M42" s="191"/>
      <c r="N42" s="191"/>
      <c r="O42" s="191"/>
    </row>
    <row r="43" spans="1:15" ht="14.25" x14ac:dyDescent="0.2">
      <c r="A43" s="198"/>
      <c r="B43" s="199"/>
      <c r="C43" s="194"/>
      <c r="D43" s="194"/>
      <c r="E43" s="195"/>
      <c r="F43" s="195"/>
      <c r="G43" s="195"/>
      <c r="H43" s="194"/>
      <c r="I43" s="195"/>
      <c r="J43" s="194"/>
      <c r="K43" s="200"/>
      <c r="L43" s="193"/>
      <c r="M43" s="191"/>
      <c r="N43" s="191"/>
      <c r="O43" s="191"/>
    </row>
    <row r="44" spans="1:15" x14ac:dyDescent="0.2">
      <c r="A44" s="191"/>
      <c r="B44" s="191"/>
      <c r="C44" s="191"/>
      <c r="D44" s="191"/>
      <c r="E44" s="191"/>
      <c r="F44" s="191"/>
      <c r="G44" s="191"/>
      <c r="H44" s="192"/>
      <c r="I44" s="191"/>
      <c r="J44" s="191"/>
      <c r="K44" s="191"/>
      <c r="L44" s="191"/>
      <c r="M44" s="191"/>
      <c r="N44" s="191"/>
      <c r="O44" s="191"/>
    </row>
  </sheetData>
  <sortState ref="B23:B36">
    <sortCondition ref="B23:B36"/>
  </sortState>
  <pageMargins left="0.31496062992125984" right="0.31496062992125984" top="0.35433070866141736" bottom="0.35433070866141736" header="0.31496062992125984" footer="0.19685039370078741"/>
  <pageSetup paperSize="9" scale="97"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1</v>
      </c>
      <c r="M1" s="91" t="e">
        <f>CONTENTS!#REF!</f>
        <v>#REF!</v>
      </c>
    </row>
    <row r="2" spans="1:24" ht="7.5" customHeight="1" x14ac:dyDescent="0.2"/>
    <row r="3" spans="1:24" x14ac:dyDescent="0.2">
      <c r="A3" s="28"/>
      <c r="B3" s="348"/>
      <c r="C3" s="348"/>
      <c r="D3" s="348"/>
      <c r="E3" s="348"/>
      <c r="F3" s="348"/>
      <c r="G3" s="349"/>
      <c r="H3" s="355"/>
      <c r="I3" s="348"/>
      <c r="J3" s="348"/>
      <c r="K3" s="348"/>
      <c r="L3" s="348"/>
      <c r="M3" s="348"/>
      <c r="N3" s="9"/>
    </row>
    <row r="4" spans="1:24" x14ac:dyDescent="0.2">
      <c r="A4" s="28"/>
      <c r="B4" s="356"/>
      <c r="C4" s="357"/>
      <c r="D4" s="357"/>
      <c r="E4" s="357"/>
      <c r="F4" s="357"/>
      <c r="G4" s="358"/>
      <c r="H4" s="356"/>
      <c r="I4" s="357"/>
      <c r="J4" s="357"/>
      <c r="K4" s="357"/>
      <c r="L4" s="357"/>
      <c r="M4" s="357"/>
      <c r="N4" s="40"/>
    </row>
    <row r="5" spans="1:24" x14ac:dyDescent="0.2">
      <c r="A5" s="16"/>
      <c r="B5" s="354"/>
      <c r="C5" s="353"/>
      <c r="D5" s="354"/>
      <c r="E5" s="353"/>
      <c r="F5" s="354"/>
      <c r="G5" s="353"/>
      <c r="H5" s="354"/>
      <c r="I5" s="353"/>
      <c r="J5" s="354"/>
      <c r="K5" s="353"/>
      <c r="L5" s="354"/>
      <c r="M5" s="352"/>
      <c r="N5" s="59"/>
    </row>
    <row r="6" spans="1:24" x14ac:dyDescent="0.2">
      <c r="A6" s="14"/>
      <c r="B6" s="64"/>
      <c r="C6" s="32"/>
      <c r="D6" s="32"/>
      <c r="E6" s="32"/>
      <c r="F6" s="32"/>
      <c r="G6" s="32"/>
      <c r="H6" s="32"/>
      <c r="I6" s="32"/>
      <c r="J6" s="32"/>
      <c r="K6" s="32"/>
      <c r="L6" s="32"/>
      <c r="M6" s="33"/>
      <c r="N6" s="59"/>
    </row>
    <row r="7" spans="1:24" x14ac:dyDescent="0.2">
      <c r="A7" s="345"/>
      <c r="B7" s="343"/>
      <c r="C7" s="344"/>
      <c r="D7" s="344"/>
      <c r="E7" s="344"/>
      <c r="F7" s="344"/>
      <c r="G7" s="347"/>
      <c r="H7" s="343"/>
      <c r="I7" s="344"/>
      <c r="J7" s="344"/>
      <c r="K7" s="344"/>
      <c r="L7" s="344"/>
      <c r="M7" s="344"/>
      <c r="N7" s="41"/>
    </row>
    <row r="8" spans="1:24" x14ac:dyDescent="0.2">
      <c r="A8" s="346"/>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8"/>
      <c r="C18" s="348"/>
      <c r="D18" s="348"/>
      <c r="E18" s="348"/>
      <c r="F18" s="348"/>
      <c r="G18" s="349"/>
      <c r="H18" s="99"/>
      <c r="I18" s="99"/>
      <c r="J18" s="99"/>
      <c r="K18" s="99"/>
      <c r="L18" s="99"/>
      <c r="M18" s="99"/>
      <c r="N18" s="102"/>
      <c r="O18" s="99"/>
    </row>
    <row r="19" spans="1:15" x14ac:dyDescent="0.2">
      <c r="A19" s="37"/>
      <c r="B19" s="350"/>
      <c r="C19" s="351"/>
      <c r="D19" s="351"/>
      <c r="E19" s="351"/>
      <c r="F19" s="351"/>
      <c r="G19" s="351"/>
      <c r="H19" s="102"/>
      <c r="I19" s="103"/>
      <c r="J19" s="104"/>
      <c r="K19" s="51"/>
      <c r="L19" s="104"/>
      <c r="M19" s="105"/>
      <c r="N19" s="102"/>
      <c r="O19" s="99"/>
    </row>
    <row r="20" spans="1:15" x14ac:dyDescent="0.2">
      <c r="A20" s="38"/>
      <c r="B20" s="352"/>
      <c r="C20" s="353"/>
      <c r="D20" s="352"/>
      <c r="E20" s="353"/>
      <c r="F20" s="352"/>
      <c r="G20" s="353"/>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1"/>
      <c r="B22" s="343"/>
      <c r="C22" s="344"/>
      <c r="D22" s="344"/>
      <c r="E22" s="344"/>
      <c r="F22" s="344"/>
      <c r="G22" s="344"/>
      <c r="H22" s="102"/>
      <c r="I22" s="103"/>
      <c r="J22" s="104"/>
      <c r="K22" s="51"/>
      <c r="L22" s="104"/>
      <c r="M22" s="105"/>
      <c r="N22" s="102"/>
      <c r="O22" s="99"/>
    </row>
    <row r="23" spans="1:15" x14ac:dyDescent="0.2">
      <c r="A23" s="342"/>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2</v>
      </c>
      <c r="B1" s="99"/>
      <c r="C1" s="99"/>
      <c r="D1" s="99"/>
      <c r="E1" s="99"/>
      <c r="F1" s="99"/>
      <c r="G1" s="99"/>
      <c r="H1" s="99"/>
      <c r="I1" s="99"/>
      <c r="J1" s="99"/>
      <c r="K1" s="99"/>
      <c r="L1" s="99"/>
      <c r="M1" s="91" t="e">
        <f>CONTENTS!#REF!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8"/>
      <c r="C3" s="348"/>
      <c r="D3" s="348"/>
      <c r="E3" s="348"/>
      <c r="F3" s="348"/>
      <c r="G3" s="349"/>
      <c r="H3" s="355"/>
      <c r="I3" s="348"/>
      <c r="J3" s="348"/>
      <c r="K3" s="348"/>
      <c r="L3" s="348"/>
      <c r="M3" s="348"/>
      <c r="N3" s="9"/>
    </row>
    <row r="4" spans="1:21" ht="13.5" customHeight="1" x14ac:dyDescent="0.2">
      <c r="A4" s="28"/>
      <c r="B4" s="356"/>
      <c r="C4" s="357"/>
      <c r="D4" s="357"/>
      <c r="E4" s="357"/>
      <c r="F4" s="357"/>
      <c r="G4" s="358"/>
      <c r="H4" s="356"/>
      <c r="I4" s="357"/>
      <c r="J4" s="357"/>
      <c r="K4" s="357"/>
      <c r="L4" s="357"/>
      <c r="M4" s="357"/>
      <c r="N4" s="40"/>
    </row>
    <row r="5" spans="1:21" x14ac:dyDescent="0.2">
      <c r="A5" s="16"/>
      <c r="B5" s="354"/>
      <c r="C5" s="353"/>
      <c r="D5" s="354"/>
      <c r="E5" s="353"/>
      <c r="F5" s="354"/>
      <c r="G5" s="353"/>
      <c r="H5" s="354"/>
      <c r="I5" s="353"/>
      <c r="J5" s="354"/>
      <c r="K5" s="353"/>
      <c r="L5" s="354"/>
      <c r="M5" s="352"/>
      <c r="N5" s="59"/>
    </row>
    <row r="6" spans="1:21" x14ac:dyDescent="0.2">
      <c r="A6" s="14"/>
      <c r="B6" s="64"/>
      <c r="C6" s="32"/>
      <c r="D6" s="32"/>
      <c r="E6" s="32"/>
      <c r="F6" s="32"/>
      <c r="G6" s="32"/>
      <c r="H6" s="32"/>
      <c r="I6" s="32"/>
      <c r="J6" s="32"/>
      <c r="K6" s="32"/>
      <c r="L6" s="32"/>
      <c r="M6" s="49"/>
      <c r="N6" s="59"/>
    </row>
    <row r="7" spans="1:21" x14ac:dyDescent="0.2">
      <c r="A7" s="345"/>
      <c r="B7" s="343"/>
      <c r="C7" s="344"/>
      <c r="D7" s="344"/>
      <c r="E7" s="344"/>
      <c r="F7" s="344"/>
      <c r="G7" s="347"/>
      <c r="H7" s="343"/>
      <c r="I7" s="344"/>
      <c r="J7" s="344"/>
      <c r="K7" s="344"/>
      <c r="L7" s="344"/>
      <c r="M7" s="344"/>
      <c r="N7" s="41"/>
    </row>
    <row r="8" spans="1:21" x14ac:dyDescent="0.2">
      <c r="A8" s="346"/>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8"/>
      <c r="C18" s="348"/>
      <c r="D18" s="348"/>
      <c r="E18" s="348"/>
      <c r="F18" s="348"/>
      <c r="G18" s="349"/>
      <c r="H18" s="7"/>
      <c r="I18" s="7"/>
      <c r="J18" s="7"/>
      <c r="K18" s="7"/>
      <c r="L18" s="7"/>
      <c r="M18" s="7"/>
      <c r="N18" s="102"/>
      <c r="O18" s="99"/>
      <c r="P18" s="60"/>
      <c r="Q18" s="39"/>
      <c r="R18" s="8"/>
      <c r="S18" s="8"/>
      <c r="T18" s="8"/>
    </row>
    <row r="19" spans="1:20" x14ac:dyDescent="0.2">
      <c r="A19" s="37"/>
      <c r="B19" s="350"/>
      <c r="C19" s="351"/>
      <c r="D19" s="351"/>
      <c r="E19" s="351"/>
      <c r="F19" s="351"/>
      <c r="G19" s="351"/>
      <c r="H19" s="102"/>
      <c r="I19" s="103"/>
      <c r="J19" s="104"/>
      <c r="K19" s="51"/>
      <c r="L19" s="104"/>
      <c r="M19" s="105"/>
      <c r="N19" s="102"/>
      <c r="O19" s="99"/>
      <c r="P19" s="60"/>
      <c r="Q19" s="39"/>
      <c r="R19" s="8"/>
      <c r="S19" s="8"/>
      <c r="T19" s="8"/>
    </row>
    <row r="20" spans="1:20" x14ac:dyDescent="0.2">
      <c r="A20" s="38"/>
      <c r="B20" s="352"/>
      <c r="C20" s="353"/>
      <c r="D20" s="352"/>
      <c r="E20" s="353"/>
      <c r="F20" s="352"/>
      <c r="G20" s="353"/>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1"/>
      <c r="B22" s="343"/>
      <c r="C22" s="344"/>
      <c r="D22" s="344"/>
      <c r="E22" s="344"/>
      <c r="F22" s="344"/>
      <c r="G22" s="344"/>
      <c r="H22" s="102"/>
      <c r="I22" s="103"/>
      <c r="J22" s="104"/>
      <c r="K22" s="51"/>
      <c r="L22" s="104"/>
      <c r="M22" s="105"/>
      <c r="N22" s="102"/>
      <c r="O22" s="99"/>
      <c r="P22" s="60"/>
      <c r="Q22" s="39"/>
      <c r="R22" s="8"/>
      <c r="S22" s="8"/>
      <c r="T22" s="8"/>
    </row>
    <row r="23" spans="1:20" x14ac:dyDescent="0.2">
      <c r="A23" s="342"/>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3</v>
      </c>
      <c r="M1" s="91" t="e">
        <f>CONTENTS!#REF!</f>
        <v>#REF!</v>
      </c>
    </row>
    <row r="2" spans="1:24" ht="7.5" customHeight="1" x14ac:dyDescent="0.2"/>
    <row r="3" spans="1:24" x14ac:dyDescent="0.2">
      <c r="A3" s="28"/>
      <c r="B3" s="348"/>
      <c r="C3" s="348"/>
      <c r="D3" s="348"/>
      <c r="E3" s="348"/>
      <c r="F3" s="348"/>
      <c r="G3" s="349"/>
      <c r="H3" s="355"/>
      <c r="I3" s="348"/>
      <c r="J3" s="348"/>
      <c r="K3" s="348"/>
      <c r="L3" s="348"/>
      <c r="M3" s="348"/>
      <c r="N3" s="9"/>
    </row>
    <row r="4" spans="1:24" x14ac:dyDescent="0.2">
      <c r="A4" s="28"/>
      <c r="B4" s="356"/>
      <c r="C4" s="357"/>
      <c r="D4" s="357"/>
      <c r="E4" s="357"/>
      <c r="F4" s="357"/>
      <c r="G4" s="358"/>
      <c r="H4" s="356"/>
      <c r="I4" s="357"/>
      <c r="J4" s="357"/>
      <c r="K4" s="357"/>
      <c r="L4" s="357"/>
      <c r="M4" s="357"/>
      <c r="N4" s="40"/>
    </row>
    <row r="5" spans="1:24" x14ac:dyDescent="0.2">
      <c r="A5" s="16"/>
      <c r="B5" s="354"/>
      <c r="C5" s="353"/>
      <c r="D5" s="354"/>
      <c r="E5" s="353"/>
      <c r="F5" s="354"/>
      <c r="G5" s="353"/>
      <c r="H5" s="354"/>
      <c r="I5" s="353"/>
      <c r="J5" s="354"/>
      <c r="K5" s="353"/>
      <c r="L5" s="354"/>
      <c r="M5" s="352"/>
      <c r="N5" s="59"/>
    </row>
    <row r="6" spans="1:24" x14ac:dyDescent="0.2">
      <c r="A6" s="14"/>
      <c r="B6" s="64"/>
      <c r="C6" s="32"/>
      <c r="D6" s="32"/>
      <c r="E6" s="32"/>
      <c r="F6" s="32"/>
      <c r="G6" s="32"/>
      <c r="H6" s="32"/>
      <c r="I6" s="32"/>
      <c r="J6" s="32"/>
      <c r="K6" s="32"/>
      <c r="L6" s="32"/>
      <c r="M6" s="33"/>
      <c r="N6" s="59"/>
    </row>
    <row r="7" spans="1:24" x14ac:dyDescent="0.2">
      <c r="A7" s="345"/>
      <c r="B7" s="343"/>
      <c r="C7" s="344"/>
      <c r="D7" s="344"/>
      <c r="E7" s="344"/>
      <c r="F7" s="344"/>
      <c r="G7" s="347"/>
      <c r="H7" s="343"/>
      <c r="I7" s="344"/>
      <c r="J7" s="344"/>
      <c r="K7" s="344"/>
      <c r="L7" s="344"/>
      <c r="M7" s="344"/>
      <c r="N7" s="41"/>
    </row>
    <row r="8" spans="1:24" x14ac:dyDescent="0.2">
      <c r="A8" s="346"/>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8"/>
      <c r="C18" s="348"/>
      <c r="D18" s="348"/>
      <c r="E18" s="348"/>
      <c r="F18" s="348"/>
      <c r="G18" s="349"/>
      <c r="H18" s="99"/>
      <c r="I18" s="99"/>
      <c r="J18" s="99"/>
      <c r="K18" s="99"/>
      <c r="L18" s="99"/>
      <c r="M18" s="99"/>
      <c r="N18" s="102"/>
      <c r="O18" s="99"/>
    </row>
    <row r="19" spans="1:15" x14ac:dyDescent="0.2">
      <c r="A19" s="37"/>
      <c r="B19" s="350"/>
      <c r="C19" s="351"/>
      <c r="D19" s="351"/>
      <c r="E19" s="351"/>
      <c r="F19" s="351"/>
      <c r="G19" s="351"/>
      <c r="H19" s="102"/>
      <c r="I19" s="103"/>
      <c r="J19" s="104"/>
      <c r="K19" s="51"/>
      <c r="L19" s="104"/>
      <c r="M19" s="105"/>
      <c r="N19" s="102"/>
      <c r="O19" s="99"/>
    </row>
    <row r="20" spans="1:15" x14ac:dyDescent="0.2">
      <c r="A20" s="38"/>
      <c r="B20" s="352"/>
      <c r="C20" s="353"/>
      <c r="D20" s="352"/>
      <c r="E20" s="353"/>
      <c r="F20" s="352"/>
      <c r="G20" s="353"/>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1"/>
      <c r="B22" s="343"/>
      <c r="C22" s="344"/>
      <c r="D22" s="344"/>
      <c r="E22" s="344"/>
      <c r="F22" s="344"/>
      <c r="G22" s="344"/>
      <c r="H22" s="102"/>
      <c r="I22" s="103"/>
      <c r="J22" s="104"/>
      <c r="K22" s="51"/>
      <c r="L22" s="104"/>
      <c r="M22" s="105"/>
      <c r="N22" s="102"/>
      <c r="O22" s="99"/>
    </row>
    <row r="23" spans="1:15" x14ac:dyDescent="0.2">
      <c r="A23" s="342"/>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4</v>
      </c>
      <c r="B1" s="99"/>
      <c r="C1" s="99"/>
      <c r="D1" s="99"/>
      <c r="E1" s="99"/>
      <c r="F1" s="99"/>
      <c r="G1" s="99"/>
      <c r="H1" s="99"/>
      <c r="I1" s="99"/>
      <c r="J1" s="99"/>
      <c r="K1" s="99"/>
      <c r="L1" s="99"/>
      <c r="M1" s="91" t="e">
        <f>CONTENTS!#REF!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8"/>
      <c r="C3" s="348"/>
      <c r="D3" s="348"/>
      <c r="E3" s="348"/>
      <c r="F3" s="348"/>
      <c r="G3" s="349"/>
      <c r="H3" s="355"/>
      <c r="I3" s="348"/>
      <c r="J3" s="348"/>
      <c r="K3" s="348"/>
      <c r="L3" s="348"/>
      <c r="M3" s="348"/>
      <c r="N3" s="9"/>
    </row>
    <row r="4" spans="1:21" ht="13.5" customHeight="1" x14ac:dyDescent="0.2">
      <c r="A4" s="28"/>
      <c r="B4" s="356"/>
      <c r="C4" s="357"/>
      <c r="D4" s="357"/>
      <c r="E4" s="357"/>
      <c r="F4" s="357"/>
      <c r="G4" s="358"/>
      <c r="H4" s="356"/>
      <c r="I4" s="357"/>
      <c r="J4" s="357"/>
      <c r="K4" s="357"/>
      <c r="L4" s="357"/>
      <c r="M4" s="357"/>
      <c r="N4" s="40"/>
    </row>
    <row r="5" spans="1:21" x14ac:dyDescent="0.2">
      <c r="A5" s="16"/>
      <c r="B5" s="354"/>
      <c r="C5" s="353"/>
      <c r="D5" s="354"/>
      <c r="E5" s="353"/>
      <c r="F5" s="354"/>
      <c r="G5" s="353"/>
      <c r="H5" s="354"/>
      <c r="I5" s="353"/>
      <c r="J5" s="354"/>
      <c r="K5" s="353"/>
      <c r="L5" s="354"/>
      <c r="M5" s="352"/>
      <c r="N5" s="59"/>
    </row>
    <row r="6" spans="1:21" x14ac:dyDescent="0.2">
      <c r="A6" s="14"/>
      <c r="B6" s="64"/>
      <c r="C6" s="32"/>
      <c r="D6" s="32"/>
      <c r="E6" s="32"/>
      <c r="F6" s="32"/>
      <c r="G6" s="32"/>
      <c r="H6" s="32"/>
      <c r="I6" s="32"/>
      <c r="J6" s="32"/>
      <c r="K6" s="32"/>
      <c r="L6" s="32"/>
      <c r="M6" s="49"/>
      <c r="N6" s="59"/>
    </row>
    <row r="7" spans="1:21" x14ac:dyDescent="0.2">
      <c r="A7" s="345"/>
      <c r="B7" s="343"/>
      <c r="C7" s="344"/>
      <c r="D7" s="344"/>
      <c r="E7" s="344"/>
      <c r="F7" s="344"/>
      <c r="G7" s="347"/>
      <c r="H7" s="343"/>
      <c r="I7" s="344"/>
      <c r="J7" s="344"/>
      <c r="K7" s="344"/>
      <c r="L7" s="344"/>
      <c r="M7" s="344"/>
      <c r="N7" s="41"/>
    </row>
    <row r="8" spans="1:21" x14ac:dyDescent="0.2">
      <c r="A8" s="346"/>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8"/>
      <c r="C18" s="348"/>
      <c r="D18" s="348"/>
      <c r="E18" s="348"/>
      <c r="F18" s="348"/>
      <c r="G18" s="349"/>
      <c r="H18" s="7"/>
      <c r="I18" s="7"/>
      <c r="J18" s="7"/>
      <c r="K18" s="7"/>
      <c r="L18" s="7"/>
      <c r="M18" s="7"/>
      <c r="N18" s="102"/>
      <c r="O18" s="99"/>
      <c r="P18" s="60"/>
      <c r="Q18" s="39"/>
      <c r="R18" s="8"/>
      <c r="S18" s="8"/>
      <c r="T18" s="8"/>
    </row>
    <row r="19" spans="1:20" x14ac:dyDescent="0.2">
      <c r="A19" s="37"/>
      <c r="B19" s="350"/>
      <c r="C19" s="351"/>
      <c r="D19" s="351"/>
      <c r="E19" s="351"/>
      <c r="F19" s="351"/>
      <c r="G19" s="351"/>
      <c r="H19" s="102"/>
      <c r="I19" s="103"/>
      <c r="J19" s="104"/>
      <c r="K19" s="51"/>
      <c r="L19" s="104"/>
      <c r="M19" s="105"/>
      <c r="N19" s="102"/>
      <c r="O19" s="99"/>
      <c r="P19" s="60"/>
      <c r="Q19" s="39"/>
      <c r="R19" s="8"/>
      <c r="S19" s="8"/>
      <c r="T19" s="8"/>
    </row>
    <row r="20" spans="1:20" x14ac:dyDescent="0.2">
      <c r="A20" s="38"/>
      <c r="B20" s="352"/>
      <c r="C20" s="353"/>
      <c r="D20" s="352"/>
      <c r="E20" s="353"/>
      <c r="F20" s="352"/>
      <c r="G20" s="353"/>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1"/>
      <c r="B22" s="343"/>
      <c r="C22" s="344"/>
      <c r="D22" s="344"/>
      <c r="E22" s="344"/>
      <c r="F22" s="344"/>
      <c r="G22" s="344"/>
      <c r="H22" s="102"/>
      <c r="I22" s="103"/>
      <c r="J22" s="104"/>
      <c r="K22" s="51"/>
      <c r="L22" s="104"/>
      <c r="M22" s="105"/>
      <c r="N22" s="102"/>
      <c r="O22" s="99"/>
      <c r="P22" s="60"/>
      <c r="Q22" s="39"/>
      <c r="R22" s="8"/>
      <c r="S22" s="8"/>
      <c r="T22" s="8"/>
    </row>
    <row r="23" spans="1:20" x14ac:dyDescent="0.2">
      <c r="A23" s="342"/>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5</v>
      </c>
      <c r="M1" s="91" t="e">
        <f>CONTENTS!#REF!</f>
        <v>#REF!</v>
      </c>
    </row>
    <row r="2" spans="1:24" ht="7.5" customHeight="1" x14ac:dyDescent="0.2"/>
    <row r="3" spans="1:24" x14ac:dyDescent="0.2">
      <c r="A3" s="28"/>
      <c r="B3" s="348"/>
      <c r="C3" s="348"/>
      <c r="D3" s="348"/>
      <c r="E3" s="348"/>
      <c r="F3" s="348"/>
      <c r="G3" s="349"/>
      <c r="H3" s="355"/>
      <c r="I3" s="348"/>
      <c r="J3" s="348"/>
      <c r="K3" s="348"/>
      <c r="L3" s="348"/>
      <c r="M3" s="348"/>
      <c r="N3" s="9"/>
    </row>
    <row r="4" spans="1:24" x14ac:dyDescent="0.2">
      <c r="A4" s="28"/>
      <c r="B4" s="356"/>
      <c r="C4" s="357"/>
      <c r="D4" s="357"/>
      <c r="E4" s="357"/>
      <c r="F4" s="357"/>
      <c r="G4" s="358"/>
      <c r="H4" s="356"/>
      <c r="I4" s="357"/>
      <c r="J4" s="357"/>
      <c r="K4" s="357"/>
      <c r="L4" s="357"/>
      <c r="M4" s="357"/>
      <c r="N4" s="40"/>
    </row>
    <row r="5" spans="1:24" x14ac:dyDescent="0.2">
      <c r="A5" s="16"/>
      <c r="B5" s="354"/>
      <c r="C5" s="353"/>
      <c r="D5" s="354"/>
      <c r="E5" s="353"/>
      <c r="F5" s="354"/>
      <c r="G5" s="353"/>
      <c r="H5" s="354"/>
      <c r="I5" s="353"/>
      <c r="J5" s="354"/>
      <c r="K5" s="353"/>
      <c r="L5" s="354"/>
      <c r="M5" s="352"/>
      <c r="N5" s="59"/>
    </row>
    <row r="6" spans="1:24" x14ac:dyDescent="0.2">
      <c r="A6" s="14"/>
      <c r="B6" s="64"/>
      <c r="C6" s="32"/>
      <c r="D6" s="32"/>
      <c r="E6" s="32"/>
      <c r="F6" s="32"/>
      <c r="G6" s="32"/>
      <c r="H6" s="32"/>
      <c r="I6" s="32"/>
      <c r="J6" s="32"/>
      <c r="K6" s="32"/>
      <c r="L6" s="32"/>
      <c r="M6" s="33"/>
      <c r="N6" s="59"/>
    </row>
    <row r="7" spans="1:24" x14ac:dyDescent="0.2">
      <c r="A7" s="345"/>
      <c r="B7" s="343"/>
      <c r="C7" s="344"/>
      <c r="D7" s="344"/>
      <c r="E7" s="344"/>
      <c r="F7" s="344"/>
      <c r="G7" s="347"/>
      <c r="H7" s="343"/>
      <c r="I7" s="344"/>
      <c r="J7" s="344"/>
      <c r="K7" s="344"/>
      <c r="L7" s="344"/>
      <c r="M7" s="344"/>
      <c r="N7" s="41"/>
    </row>
    <row r="8" spans="1:24" x14ac:dyDescent="0.2">
      <c r="A8" s="346"/>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8"/>
      <c r="C18" s="348"/>
      <c r="D18" s="348"/>
      <c r="E18" s="348"/>
      <c r="F18" s="348"/>
      <c r="G18" s="349"/>
      <c r="H18" s="99"/>
      <c r="I18" s="99"/>
      <c r="J18" s="99"/>
      <c r="K18" s="99"/>
      <c r="L18" s="99"/>
      <c r="M18" s="99"/>
      <c r="N18" s="102"/>
      <c r="O18" s="99"/>
    </row>
    <row r="19" spans="1:15" x14ac:dyDescent="0.2">
      <c r="A19" s="37"/>
      <c r="B19" s="350"/>
      <c r="C19" s="351"/>
      <c r="D19" s="351"/>
      <c r="E19" s="351"/>
      <c r="F19" s="351"/>
      <c r="G19" s="351"/>
      <c r="H19" s="102"/>
      <c r="I19" s="103"/>
      <c r="J19" s="104"/>
      <c r="K19" s="51"/>
      <c r="L19" s="104"/>
      <c r="M19" s="105"/>
      <c r="N19" s="102"/>
      <c r="O19" s="99"/>
    </row>
    <row r="20" spans="1:15" x14ac:dyDescent="0.2">
      <c r="A20" s="38"/>
      <c r="B20" s="352"/>
      <c r="C20" s="353"/>
      <c r="D20" s="352"/>
      <c r="E20" s="353"/>
      <c r="F20" s="352"/>
      <c r="G20" s="353"/>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1"/>
      <c r="B22" s="343"/>
      <c r="C22" s="344"/>
      <c r="D22" s="344"/>
      <c r="E22" s="344"/>
      <c r="F22" s="344"/>
      <c r="G22" s="344"/>
      <c r="H22" s="102"/>
      <c r="I22" s="103"/>
      <c r="J22" s="104"/>
      <c r="K22" s="51"/>
      <c r="L22" s="104"/>
      <c r="M22" s="105"/>
      <c r="N22" s="102"/>
      <c r="O22" s="99"/>
    </row>
    <row r="23" spans="1:15" x14ac:dyDescent="0.2">
      <c r="A23" s="342"/>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6</v>
      </c>
      <c r="B1" s="99"/>
      <c r="C1" s="99"/>
      <c r="D1" s="99"/>
      <c r="E1" s="99"/>
      <c r="F1" s="99"/>
      <c r="G1" s="99"/>
      <c r="H1" s="99"/>
      <c r="I1" s="99"/>
      <c r="J1" s="99"/>
      <c r="K1" s="99"/>
      <c r="L1" s="99"/>
      <c r="M1" s="91" t="e">
        <f>CONTENTS!#REF!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8"/>
      <c r="C3" s="348"/>
      <c r="D3" s="348"/>
      <c r="E3" s="348"/>
      <c r="F3" s="348"/>
      <c r="G3" s="349"/>
      <c r="H3" s="355"/>
      <c r="I3" s="348"/>
      <c r="J3" s="348"/>
      <c r="K3" s="348"/>
      <c r="L3" s="348"/>
      <c r="M3" s="348"/>
      <c r="N3" s="9"/>
    </row>
    <row r="4" spans="1:21" ht="13.5" customHeight="1" x14ac:dyDescent="0.2">
      <c r="A4" s="28"/>
      <c r="B4" s="356"/>
      <c r="C4" s="357"/>
      <c r="D4" s="357"/>
      <c r="E4" s="357"/>
      <c r="F4" s="357"/>
      <c r="G4" s="358"/>
      <c r="H4" s="356"/>
      <c r="I4" s="357"/>
      <c r="J4" s="357"/>
      <c r="K4" s="357"/>
      <c r="L4" s="357"/>
      <c r="M4" s="357"/>
      <c r="N4" s="40"/>
    </row>
    <row r="5" spans="1:21" x14ac:dyDescent="0.2">
      <c r="A5" s="16"/>
      <c r="B5" s="354"/>
      <c r="C5" s="353"/>
      <c r="D5" s="354"/>
      <c r="E5" s="353"/>
      <c r="F5" s="354"/>
      <c r="G5" s="353"/>
      <c r="H5" s="354"/>
      <c r="I5" s="353"/>
      <c r="J5" s="354"/>
      <c r="K5" s="353"/>
      <c r="L5" s="354"/>
      <c r="M5" s="352"/>
      <c r="N5" s="59"/>
    </row>
    <row r="6" spans="1:21" x14ac:dyDescent="0.2">
      <c r="A6" s="14"/>
      <c r="B6" s="64"/>
      <c r="C6" s="32"/>
      <c r="D6" s="32"/>
      <c r="E6" s="32"/>
      <c r="F6" s="32"/>
      <c r="G6" s="32"/>
      <c r="H6" s="32"/>
      <c r="I6" s="32"/>
      <c r="J6" s="32"/>
      <c r="K6" s="32"/>
      <c r="L6" s="32"/>
      <c r="M6" s="49"/>
      <c r="N6" s="59"/>
    </row>
    <row r="7" spans="1:21" x14ac:dyDescent="0.2">
      <c r="A7" s="345"/>
      <c r="B7" s="343"/>
      <c r="C7" s="344"/>
      <c r="D7" s="344"/>
      <c r="E7" s="344"/>
      <c r="F7" s="344"/>
      <c r="G7" s="347"/>
      <c r="H7" s="343"/>
      <c r="I7" s="344"/>
      <c r="J7" s="344"/>
      <c r="K7" s="344"/>
      <c r="L7" s="344"/>
      <c r="M7" s="344"/>
      <c r="N7" s="41"/>
    </row>
    <row r="8" spans="1:21" x14ac:dyDescent="0.2">
      <c r="A8" s="346"/>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8"/>
      <c r="C18" s="348"/>
      <c r="D18" s="348"/>
      <c r="E18" s="348"/>
      <c r="F18" s="348"/>
      <c r="G18" s="349"/>
      <c r="H18" s="7"/>
      <c r="I18" s="7"/>
      <c r="J18" s="7"/>
      <c r="K18" s="7"/>
      <c r="L18" s="7"/>
      <c r="M18" s="7"/>
      <c r="N18" s="102"/>
      <c r="O18" s="99"/>
      <c r="P18" s="60"/>
      <c r="Q18" s="39"/>
      <c r="R18" s="8"/>
      <c r="S18" s="8"/>
      <c r="T18" s="8"/>
    </row>
    <row r="19" spans="1:20" x14ac:dyDescent="0.2">
      <c r="A19" s="37"/>
      <c r="B19" s="350"/>
      <c r="C19" s="351"/>
      <c r="D19" s="351"/>
      <c r="E19" s="351"/>
      <c r="F19" s="351"/>
      <c r="G19" s="351"/>
      <c r="H19" s="102"/>
      <c r="I19" s="103"/>
      <c r="J19" s="104"/>
      <c r="K19" s="51"/>
      <c r="L19" s="104"/>
      <c r="M19" s="105"/>
      <c r="N19" s="102"/>
      <c r="O19" s="99"/>
      <c r="P19" s="60"/>
      <c r="Q19" s="39"/>
      <c r="R19" s="8"/>
      <c r="S19" s="8"/>
      <c r="T19" s="8"/>
    </row>
    <row r="20" spans="1:20" x14ac:dyDescent="0.2">
      <c r="A20" s="38"/>
      <c r="B20" s="352"/>
      <c r="C20" s="353"/>
      <c r="D20" s="352"/>
      <c r="E20" s="353"/>
      <c r="F20" s="352"/>
      <c r="G20" s="353"/>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1"/>
      <c r="B22" s="343"/>
      <c r="C22" s="344"/>
      <c r="D22" s="344"/>
      <c r="E22" s="344"/>
      <c r="F22" s="344"/>
      <c r="G22" s="344"/>
      <c r="H22" s="102"/>
      <c r="I22" s="103"/>
      <c r="J22" s="104"/>
      <c r="K22" s="51"/>
      <c r="L22" s="104"/>
      <c r="M22" s="105"/>
      <c r="N22" s="102"/>
      <c r="O22" s="99"/>
      <c r="P22" s="60"/>
      <c r="Q22" s="39"/>
      <c r="R22" s="8"/>
      <c r="S22" s="8"/>
      <c r="T22" s="8"/>
    </row>
    <row r="23" spans="1:20" x14ac:dyDescent="0.2">
      <c r="A23" s="342"/>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7</v>
      </c>
      <c r="M1" s="91" t="e">
        <f>CONTENTS!#REF!</f>
        <v>#REF!</v>
      </c>
    </row>
    <row r="2" spans="1:24" ht="7.5" customHeight="1" x14ac:dyDescent="0.2"/>
    <row r="3" spans="1:24" x14ac:dyDescent="0.2">
      <c r="A3" s="28"/>
      <c r="B3" s="348"/>
      <c r="C3" s="348"/>
      <c r="D3" s="348"/>
      <c r="E3" s="348"/>
      <c r="F3" s="348"/>
      <c r="G3" s="349"/>
      <c r="H3" s="355"/>
      <c r="I3" s="348"/>
      <c r="J3" s="348"/>
      <c r="K3" s="348"/>
      <c r="L3" s="348"/>
      <c r="M3" s="348"/>
      <c r="N3" s="9"/>
    </row>
    <row r="4" spans="1:24" x14ac:dyDescent="0.2">
      <c r="A4" s="28"/>
      <c r="B4" s="356"/>
      <c r="C4" s="357"/>
      <c r="D4" s="357"/>
      <c r="E4" s="357"/>
      <c r="F4" s="357"/>
      <c r="G4" s="358"/>
      <c r="H4" s="356"/>
      <c r="I4" s="357"/>
      <c r="J4" s="357"/>
      <c r="K4" s="357"/>
      <c r="L4" s="357"/>
      <c r="M4" s="357"/>
      <c r="N4" s="40"/>
    </row>
    <row r="5" spans="1:24" x14ac:dyDescent="0.2">
      <c r="A5" s="16"/>
      <c r="B5" s="354"/>
      <c r="C5" s="353"/>
      <c r="D5" s="354"/>
      <c r="E5" s="353"/>
      <c r="F5" s="354"/>
      <c r="G5" s="353"/>
      <c r="H5" s="354"/>
      <c r="I5" s="353"/>
      <c r="J5" s="354"/>
      <c r="K5" s="353"/>
      <c r="L5" s="354"/>
      <c r="M5" s="352"/>
      <c r="N5" s="59"/>
    </row>
    <row r="6" spans="1:24" x14ac:dyDescent="0.2">
      <c r="A6" s="48"/>
      <c r="B6" s="64"/>
      <c r="C6" s="32"/>
      <c r="D6" s="32"/>
      <c r="E6" s="32"/>
      <c r="F6" s="32"/>
      <c r="G6" s="32"/>
      <c r="H6" s="32"/>
      <c r="I6" s="32"/>
      <c r="J6" s="32"/>
      <c r="K6" s="32"/>
      <c r="L6" s="32"/>
      <c r="M6" s="33"/>
      <c r="N6" s="59"/>
    </row>
    <row r="7" spans="1:24" x14ac:dyDescent="0.2">
      <c r="A7" s="345"/>
      <c r="B7" s="343"/>
      <c r="C7" s="344"/>
      <c r="D7" s="344"/>
      <c r="E7" s="344"/>
      <c r="F7" s="344"/>
      <c r="G7" s="347"/>
      <c r="H7" s="343"/>
      <c r="I7" s="344"/>
      <c r="J7" s="344"/>
      <c r="K7" s="344"/>
      <c r="L7" s="344"/>
      <c r="M7" s="344"/>
      <c r="N7" s="41"/>
    </row>
    <row r="8" spans="1:24" x14ac:dyDescent="0.2">
      <c r="A8" s="346"/>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8"/>
      <c r="C18" s="348"/>
      <c r="D18" s="348"/>
      <c r="E18" s="348"/>
      <c r="F18" s="348"/>
      <c r="G18" s="349"/>
      <c r="H18" s="99"/>
      <c r="I18" s="99"/>
      <c r="J18" s="99"/>
      <c r="K18" s="99"/>
      <c r="L18" s="99"/>
      <c r="M18" s="99"/>
      <c r="N18" s="102"/>
      <c r="O18" s="99"/>
    </row>
    <row r="19" spans="1:15" x14ac:dyDescent="0.2">
      <c r="A19" s="37"/>
      <c r="B19" s="350"/>
      <c r="C19" s="351"/>
      <c r="D19" s="351"/>
      <c r="E19" s="351"/>
      <c r="F19" s="351"/>
      <c r="G19" s="351"/>
      <c r="H19" s="102"/>
      <c r="I19" s="103"/>
      <c r="J19" s="104"/>
      <c r="K19" s="51"/>
      <c r="L19" s="104"/>
      <c r="M19" s="105"/>
      <c r="N19" s="102"/>
      <c r="O19" s="99"/>
    </row>
    <row r="20" spans="1:15" x14ac:dyDescent="0.2">
      <c r="A20" s="38"/>
      <c r="B20" s="352"/>
      <c r="C20" s="353"/>
      <c r="D20" s="352"/>
      <c r="E20" s="353"/>
      <c r="F20" s="352"/>
      <c r="G20" s="353"/>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1"/>
      <c r="B22" s="343"/>
      <c r="C22" s="344"/>
      <c r="D22" s="344"/>
      <c r="E22" s="344"/>
      <c r="F22" s="344"/>
      <c r="G22" s="344"/>
      <c r="H22" s="102"/>
      <c r="I22" s="103"/>
      <c r="J22" s="104"/>
      <c r="K22" s="51"/>
      <c r="L22" s="104"/>
      <c r="M22" s="105"/>
      <c r="N22" s="102"/>
      <c r="O22" s="99"/>
    </row>
    <row r="23" spans="1:15" x14ac:dyDescent="0.2">
      <c r="A23" s="342"/>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8</v>
      </c>
      <c r="B1" s="99"/>
      <c r="C1" s="99"/>
      <c r="D1" s="99"/>
      <c r="E1" s="99"/>
      <c r="F1" s="99"/>
      <c r="G1" s="99"/>
      <c r="H1" s="99"/>
      <c r="I1" s="99"/>
      <c r="J1" s="99"/>
      <c r="K1" s="99"/>
      <c r="L1" s="99"/>
      <c r="M1" s="91" t="e">
        <f>CONTENTS!#REF!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8"/>
      <c r="C3" s="348"/>
      <c r="D3" s="348"/>
      <c r="E3" s="348"/>
      <c r="F3" s="348"/>
      <c r="G3" s="349"/>
      <c r="H3" s="355"/>
      <c r="I3" s="348"/>
      <c r="J3" s="348"/>
      <c r="K3" s="348"/>
      <c r="L3" s="348"/>
      <c r="M3" s="348"/>
      <c r="N3" s="9"/>
    </row>
    <row r="4" spans="1:21" ht="13.5" customHeight="1" x14ac:dyDescent="0.2">
      <c r="A4" s="28"/>
      <c r="B4" s="356"/>
      <c r="C4" s="357"/>
      <c r="D4" s="357"/>
      <c r="E4" s="357"/>
      <c r="F4" s="357"/>
      <c r="G4" s="358"/>
      <c r="H4" s="356"/>
      <c r="I4" s="357"/>
      <c r="J4" s="357"/>
      <c r="K4" s="357"/>
      <c r="L4" s="357"/>
      <c r="M4" s="357"/>
      <c r="N4" s="40"/>
    </row>
    <row r="5" spans="1:21" x14ac:dyDescent="0.2">
      <c r="A5" s="16"/>
      <c r="B5" s="354"/>
      <c r="C5" s="353"/>
      <c r="D5" s="354"/>
      <c r="E5" s="353"/>
      <c r="F5" s="354"/>
      <c r="G5" s="353"/>
      <c r="H5" s="354"/>
      <c r="I5" s="353"/>
      <c r="J5" s="354"/>
      <c r="K5" s="353"/>
      <c r="L5" s="354"/>
      <c r="M5" s="352"/>
      <c r="N5" s="59"/>
    </row>
    <row r="6" spans="1:21" x14ac:dyDescent="0.2">
      <c r="A6" s="14"/>
      <c r="B6" s="64"/>
      <c r="C6" s="32"/>
      <c r="D6" s="32"/>
      <c r="E6" s="32"/>
      <c r="F6" s="32"/>
      <c r="G6" s="32"/>
      <c r="H6" s="32"/>
      <c r="I6" s="32"/>
      <c r="J6" s="32"/>
      <c r="K6" s="32"/>
      <c r="L6" s="32"/>
      <c r="M6" s="49"/>
      <c r="N6" s="59"/>
    </row>
    <row r="7" spans="1:21" x14ac:dyDescent="0.2">
      <c r="A7" s="345"/>
      <c r="B7" s="343"/>
      <c r="C7" s="344"/>
      <c r="D7" s="344"/>
      <c r="E7" s="344"/>
      <c r="F7" s="344"/>
      <c r="G7" s="347"/>
      <c r="H7" s="343"/>
      <c r="I7" s="344"/>
      <c r="J7" s="344"/>
      <c r="K7" s="344"/>
      <c r="L7" s="344"/>
      <c r="M7" s="344"/>
      <c r="N7" s="41"/>
    </row>
    <row r="8" spans="1:21" x14ac:dyDescent="0.2">
      <c r="A8" s="346"/>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8"/>
      <c r="C18" s="348"/>
      <c r="D18" s="348"/>
      <c r="E18" s="348"/>
      <c r="F18" s="348"/>
      <c r="G18" s="349"/>
      <c r="H18" s="7"/>
      <c r="I18" s="7"/>
      <c r="J18" s="7"/>
      <c r="K18" s="7"/>
      <c r="L18" s="7"/>
      <c r="M18" s="7"/>
      <c r="N18" s="102"/>
      <c r="O18" s="99"/>
      <c r="P18" s="60"/>
      <c r="Q18" s="39"/>
      <c r="R18" s="8"/>
      <c r="S18" s="8"/>
      <c r="T18" s="8"/>
    </row>
    <row r="19" spans="1:20" x14ac:dyDescent="0.2">
      <c r="A19" s="37"/>
      <c r="B19" s="350"/>
      <c r="C19" s="351"/>
      <c r="D19" s="351"/>
      <c r="E19" s="351"/>
      <c r="F19" s="351"/>
      <c r="G19" s="351"/>
      <c r="H19" s="102"/>
      <c r="I19" s="103"/>
      <c r="J19" s="104"/>
      <c r="K19" s="51"/>
      <c r="L19" s="104"/>
      <c r="M19" s="105"/>
      <c r="N19" s="102"/>
      <c r="O19" s="99"/>
      <c r="P19" s="60"/>
      <c r="Q19" s="39"/>
      <c r="R19" s="8"/>
      <c r="S19" s="8"/>
      <c r="T19" s="8"/>
    </row>
    <row r="20" spans="1:20" x14ac:dyDescent="0.2">
      <c r="A20" s="38"/>
      <c r="B20" s="352"/>
      <c r="C20" s="353"/>
      <c r="D20" s="352"/>
      <c r="E20" s="353"/>
      <c r="F20" s="352"/>
      <c r="G20" s="353"/>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1"/>
      <c r="B22" s="343"/>
      <c r="C22" s="344"/>
      <c r="D22" s="344"/>
      <c r="E22" s="344"/>
      <c r="F22" s="344"/>
      <c r="G22" s="344"/>
      <c r="H22" s="102"/>
      <c r="I22" s="103"/>
      <c r="J22" s="104"/>
      <c r="K22" s="51"/>
      <c r="L22" s="104"/>
      <c r="M22" s="105"/>
      <c r="N22" s="102"/>
      <c r="O22" s="99"/>
      <c r="P22" s="60"/>
      <c r="Q22" s="39"/>
      <c r="R22" s="8"/>
      <c r="S22" s="8"/>
      <c r="T22" s="8"/>
    </row>
    <row r="23" spans="1:20" x14ac:dyDescent="0.2">
      <c r="A23" s="342"/>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4" ht="18" x14ac:dyDescent="0.25">
      <c r="A1" s="90" t="s">
        <v>9</v>
      </c>
      <c r="M1" s="91" t="e">
        <f>CONTENTS!#REF!</f>
        <v>#REF!</v>
      </c>
    </row>
    <row r="2" spans="1:24" ht="7.5" customHeight="1" x14ac:dyDescent="0.2"/>
    <row r="3" spans="1:24" x14ac:dyDescent="0.2">
      <c r="A3" s="28"/>
      <c r="B3" s="348"/>
      <c r="C3" s="348"/>
      <c r="D3" s="348"/>
      <c r="E3" s="348"/>
      <c r="F3" s="348"/>
      <c r="G3" s="349"/>
      <c r="H3" s="355"/>
      <c r="I3" s="348"/>
      <c r="J3" s="348"/>
      <c r="K3" s="348"/>
      <c r="L3" s="348"/>
      <c r="M3" s="348"/>
      <c r="N3" s="9"/>
    </row>
    <row r="4" spans="1:24" x14ac:dyDescent="0.2">
      <c r="A4" s="28"/>
      <c r="B4" s="356"/>
      <c r="C4" s="357"/>
      <c r="D4" s="357"/>
      <c r="E4" s="357"/>
      <c r="F4" s="357"/>
      <c r="G4" s="358"/>
      <c r="H4" s="356"/>
      <c r="I4" s="357"/>
      <c r="J4" s="357"/>
      <c r="K4" s="357"/>
      <c r="L4" s="357"/>
      <c r="M4" s="357"/>
      <c r="N4" s="40"/>
    </row>
    <row r="5" spans="1:24" x14ac:dyDescent="0.2">
      <c r="A5" s="16"/>
      <c r="B5" s="354"/>
      <c r="C5" s="353"/>
      <c r="D5" s="354"/>
      <c r="E5" s="353"/>
      <c r="F5" s="354"/>
      <c r="G5" s="353"/>
      <c r="H5" s="354"/>
      <c r="I5" s="353"/>
      <c r="J5" s="354"/>
      <c r="K5" s="353"/>
      <c r="L5" s="354"/>
      <c r="M5" s="352"/>
      <c r="N5" s="59"/>
    </row>
    <row r="6" spans="1:24" x14ac:dyDescent="0.2">
      <c r="A6" s="14"/>
      <c r="B6" s="64"/>
      <c r="C6" s="32"/>
      <c r="D6" s="32"/>
      <c r="E6" s="32"/>
      <c r="F6" s="32"/>
      <c r="G6" s="32"/>
      <c r="H6" s="32"/>
      <c r="I6" s="32"/>
      <c r="J6" s="32"/>
      <c r="K6" s="32"/>
      <c r="L6" s="32"/>
      <c r="M6" s="33"/>
      <c r="N6" s="59"/>
    </row>
    <row r="7" spans="1:24" x14ac:dyDescent="0.2">
      <c r="A7" s="345"/>
      <c r="B7" s="343"/>
      <c r="C7" s="344"/>
      <c r="D7" s="344"/>
      <c r="E7" s="344"/>
      <c r="F7" s="344"/>
      <c r="G7" s="347"/>
      <c r="H7" s="343"/>
      <c r="I7" s="344"/>
      <c r="J7" s="344"/>
      <c r="K7" s="344"/>
      <c r="L7" s="344"/>
      <c r="M7" s="344"/>
      <c r="N7" s="41"/>
    </row>
    <row r="8" spans="1:24" x14ac:dyDescent="0.2">
      <c r="A8" s="346"/>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8"/>
      <c r="C18" s="348"/>
      <c r="D18" s="348"/>
      <c r="E18" s="348"/>
      <c r="F18" s="348"/>
      <c r="G18" s="349"/>
      <c r="H18" s="99"/>
      <c r="I18" s="99"/>
      <c r="J18" s="99"/>
      <c r="K18" s="99"/>
      <c r="L18" s="99"/>
      <c r="M18" s="99"/>
      <c r="N18" s="102"/>
      <c r="O18" s="99"/>
    </row>
    <row r="19" spans="1:15" x14ac:dyDescent="0.2">
      <c r="A19" s="37"/>
      <c r="B19" s="350"/>
      <c r="C19" s="351"/>
      <c r="D19" s="351"/>
      <c r="E19" s="351"/>
      <c r="F19" s="351"/>
      <c r="G19" s="351"/>
      <c r="H19" s="102"/>
      <c r="I19" s="103"/>
      <c r="J19" s="104"/>
      <c r="K19" s="51"/>
      <c r="L19" s="104"/>
      <c r="M19" s="105"/>
      <c r="N19" s="102"/>
      <c r="O19" s="99"/>
    </row>
    <row r="20" spans="1:15" x14ac:dyDescent="0.2">
      <c r="A20" s="38"/>
      <c r="B20" s="352"/>
      <c r="C20" s="353"/>
      <c r="D20" s="352"/>
      <c r="E20" s="353"/>
      <c r="F20" s="352"/>
      <c r="G20" s="353"/>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1"/>
      <c r="B22" s="343"/>
      <c r="C22" s="344"/>
      <c r="D22" s="344"/>
      <c r="E22" s="344"/>
      <c r="F22" s="344"/>
      <c r="G22" s="344"/>
      <c r="H22" s="102"/>
      <c r="I22" s="103"/>
      <c r="J22" s="104"/>
      <c r="K22" s="51"/>
      <c r="L22" s="104"/>
      <c r="M22" s="105"/>
      <c r="N22" s="102"/>
      <c r="O22" s="99"/>
    </row>
    <row r="23" spans="1:15" x14ac:dyDescent="0.2">
      <c r="A23" s="342"/>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10</v>
      </c>
      <c r="B1" s="99"/>
      <c r="C1" s="99"/>
      <c r="D1" s="99"/>
      <c r="E1" s="99"/>
      <c r="F1" s="99"/>
      <c r="G1" s="99"/>
      <c r="H1" s="99"/>
      <c r="I1" s="99"/>
      <c r="J1" s="99"/>
      <c r="K1" s="99"/>
      <c r="L1" s="99"/>
      <c r="M1" s="91" t="e">
        <f>CONTENTS!#REF!</f>
        <v>#REF!</v>
      </c>
      <c r="N1" s="99"/>
      <c r="O1" s="99"/>
    </row>
    <row r="2" spans="1:21" ht="7.5" customHeight="1" x14ac:dyDescent="0.25">
      <c r="A2" s="90"/>
      <c r="B2" s="99"/>
      <c r="C2" s="99"/>
      <c r="D2" s="99"/>
      <c r="E2" s="99"/>
      <c r="F2" s="99"/>
      <c r="G2" s="99"/>
      <c r="H2" s="99"/>
      <c r="I2" s="99"/>
      <c r="J2" s="99"/>
      <c r="K2" s="99"/>
      <c r="L2" s="99"/>
      <c r="M2" s="99"/>
      <c r="N2" s="99"/>
      <c r="O2" s="99"/>
    </row>
    <row r="3" spans="1:21" x14ac:dyDescent="0.2">
      <c r="A3" s="28"/>
      <c r="B3" s="348"/>
      <c r="C3" s="348"/>
      <c r="D3" s="348"/>
      <c r="E3" s="348"/>
      <c r="F3" s="348"/>
      <c r="G3" s="349"/>
      <c r="H3" s="355"/>
      <c r="I3" s="348"/>
      <c r="J3" s="348"/>
      <c r="K3" s="348"/>
      <c r="L3" s="348"/>
      <c r="M3" s="348"/>
      <c r="N3" s="9"/>
    </row>
    <row r="4" spans="1:21" ht="13.5" customHeight="1" x14ac:dyDescent="0.2">
      <c r="A4" s="28"/>
      <c r="B4" s="356"/>
      <c r="C4" s="357"/>
      <c r="D4" s="357"/>
      <c r="E4" s="357"/>
      <c r="F4" s="357"/>
      <c r="G4" s="358"/>
      <c r="H4" s="356"/>
      <c r="I4" s="357"/>
      <c r="J4" s="357"/>
      <c r="K4" s="357"/>
      <c r="L4" s="357"/>
      <c r="M4" s="357"/>
      <c r="N4" s="40"/>
    </row>
    <row r="5" spans="1:21" x14ac:dyDescent="0.2">
      <c r="A5" s="16"/>
      <c r="B5" s="354"/>
      <c r="C5" s="353"/>
      <c r="D5" s="354"/>
      <c r="E5" s="353"/>
      <c r="F5" s="354"/>
      <c r="G5" s="353"/>
      <c r="H5" s="354"/>
      <c r="I5" s="353"/>
      <c r="J5" s="354"/>
      <c r="K5" s="353"/>
      <c r="L5" s="354"/>
      <c r="M5" s="352"/>
      <c r="N5" s="59"/>
    </row>
    <row r="6" spans="1:21" x14ac:dyDescent="0.2">
      <c r="A6" s="14"/>
      <c r="B6" s="64"/>
      <c r="C6" s="32"/>
      <c r="D6" s="32"/>
      <c r="E6" s="32"/>
      <c r="F6" s="32"/>
      <c r="G6" s="32"/>
      <c r="H6" s="32"/>
      <c r="I6" s="32"/>
      <c r="J6" s="32"/>
      <c r="K6" s="32"/>
      <c r="L6" s="32"/>
      <c r="M6" s="49"/>
      <c r="N6" s="59"/>
    </row>
    <row r="7" spans="1:21" x14ac:dyDescent="0.2">
      <c r="A7" s="345"/>
      <c r="B7" s="343"/>
      <c r="C7" s="344"/>
      <c r="D7" s="344"/>
      <c r="E7" s="344"/>
      <c r="F7" s="344"/>
      <c r="G7" s="347"/>
      <c r="H7" s="343"/>
      <c r="I7" s="344"/>
      <c r="J7" s="344"/>
      <c r="K7" s="344"/>
      <c r="L7" s="344"/>
      <c r="M7" s="344"/>
      <c r="N7" s="41"/>
    </row>
    <row r="8" spans="1:21" x14ac:dyDescent="0.2">
      <c r="A8" s="346"/>
      <c r="B8" s="34"/>
      <c r="C8" s="46"/>
      <c r="D8" s="35"/>
      <c r="E8" s="46"/>
      <c r="F8" s="35"/>
      <c r="G8" s="46"/>
      <c r="H8" s="34"/>
      <c r="I8" s="46"/>
      <c r="J8" s="35"/>
      <c r="K8" s="46"/>
      <c r="L8" s="35"/>
      <c r="M8" s="46"/>
      <c r="N8" s="1"/>
    </row>
    <row r="9" spans="1:21" x14ac:dyDescent="0.2">
      <c r="A9" s="36"/>
      <c r="B9" s="92"/>
      <c r="C9" s="93"/>
      <c r="D9" s="19"/>
      <c r="E9" s="93"/>
      <c r="F9" s="19"/>
      <c r="G9" s="93"/>
      <c r="H9" s="92"/>
      <c r="I9" s="93"/>
      <c r="J9" s="19"/>
      <c r="K9" s="93"/>
      <c r="L9" s="19"/>
      <c r="M9" s="93"/>
      <c r="N9" s="51"/>
      <c r="O9" s="105"/>
    </row>
    <row r="10" spans="1:21" x14ac:dyDescent="0.2">
      <c r="A10" s="36"/>
      <c r="B10" s="92"/>
      <c r="C10" s="93"/>
      <c r="D10" s="19"/>
      <c r="E10" s="93"/>
      <c r="F10" s="19"/>
      <c r="G10" s="93"/>
      <c r="H10" s="92"/>
      <c r="I10" s="93"/>
      <c r="J10" s="19"/>
      <c r="K10" s="93"/>
      <c r="L10" s="19"/>
      <c r="M10" s="93"/>
      <c r="N10" s="51"/>
      <c r="O10" s="105"/>
    </row>
    <row r="11" spans="1:21" x14ac:dyDescent="0.2">
      <c r="A11" s="27"/>
      <c r="B11" s="25"/>
      <c r="C11" s="93"/>
      <c r="D11" s="12"/>
      <c r="E11" s="93"/>
      <c r="F11" s="12"/>
      <c r="G11" s="93"/>
      <c r="H11" s="25"/>
      <c r="I11" s="93"/>
      <c r="J11" s="12"/>
      <c r="K11" s="93"/>
      <c r="L11" s="12"/>
      <c r="M11" s="93"/>
      <c r="N11" s="51"/>
      <c r="O11" s="105"/>
    </row>
    <row r="12" spans="1:21" x14ac:dyDescent="0.2">
      <c r="A12" s="27"/>
      <c r="B12" s="92"/>
      <c r="C12" s="93"/>
      <c r="D12" s="19"/>
      <c r="E12" s="93"/>
      <c r="F12" s="19"/>
      <c r="G12" s="93"/>
      <c r="H12" s="92"/>
      <c r="I12" s="93"/>
      <c r="J12" s="19"/>
      <c r="K12" s="93"/>
      <c r="L12" s="19"/>
      <c r="M12" s="93"/>
      <c r="N12" s="51"/>
      <c r="O12" s="105"/>
    </row>
    <row r="13" spans="1:21" x14ac:dyDescent="0.2">
      <c r="A13" s="27"/>
      <c r="B13" s="25"/>
      <c r="C13" s="93"/>
      <c r="D13" s="12"/>
      <c r="E13" s="93"/>
      <c r="F13" s="12"/>
      <c r="G13" s="93"/>
      <c r="H13" s="25"/>
      <c r="I13" s="93"/>
      <c r="J13" s="12"/>
      <c r="K13" s="93"/>
      <c r="L13" s="12"/>
      <c r="M13" s="93"/>
      <c r="N13" s="51"/>
      <c r="O13" s="105"/>
    </row>
    <row r="14" spans="1:21" x14ac:dyDescent="0.2">
      <c r="A14" s="27"/>
      <c r="B14" s="92"/>
      <c r="C14" s="93"/>
      <c r="D14" s="19"/>
      <c r="E14" s="93"/>
      <c r="F14" s="19"/>
      <c r="G14" s="93"/>
      <c r="H14" s="92"/>
      <c r="I14" s="93"/>
      <c r="J14" s="19"/>
      <c r="K14" s="93"/>
      <c r="L14" s="19"/>
      <c r="M14" s="93"/>
      <c r="N14" s="51"/>
      <c r="O14" s="105"/>
      <c r="P14" s="18"/>
      <c r="Q14" s="39"/>
      <c r="R14" s="8"/>
      <c r="S14" s="8"/>
      <c r="T14" s="8"/>
      <c r="U14" s="8"/>
    </row>
    <row r="15" spans="1:21" x14ac:dyDescent="0.2">
      <c r="A15" s="27"/>
      <c r="B15" s="92"/>
      <c r="C15" s="93"/>
      <c r="D15" s="19"/>
      <c r="E15" s="95"/>
      <c r="F15" s="19"/>
      <c r="G15" s="95"/>
      <c r="H15" s="92"/>
      <c r="I15" s="95"/>
      <c r="J15" s="19"/>
      <c r="K15" s="95"/>
      <c r="L15" s="19"/>
      <c r="M15" s="95"/>
      <c r="N15" s="51"/>
      <c r="O15" s="105"/>
      <c r="P15" s="18"/>
      <c r="Q15" s="39"/>
      <c r="R15" s="8"/>
      <c r="S15" s="8"/>
      <c r="T15" s="8"/>
      <c r="U15" s="8"/>
    </row>
    <row r="16" spans="1:21" ht="12.75" thickBot="1" x14ac:dyDescent="0.25">
      <c r="A16" s="15"/>
      <c r="B16" s="23"/>
      <c r="C16" s="96"/>
      <c r="D16" s="5"/>
      <c r="E16" s="97"/>
      <c r="F16" s="5"/>
      <c r="G16" s="97"/>
      <c r="H16" s="23"/>
      <c r="I16" s="98"/>
      <c r="J16" s="5"/>
      <c r="K16" s="98"/>
      <c r="L16" s="5"/>
      <c r="M16" s="98"/>
      <c r="N16" s="51"/>
      <c r="O16" s="105"/>
      <c r="P16" s="18"/>
      <c r="Q16" s="39"/>
      <c r="R16" s="8"/>
      <c r="S16" s="8"/>
      <c r="T16" s="8"/>
      <c r="U16" s="8"/>
    </row>
    <row r="17" spans="1:20" x14ac:dyDescent="0.2">
      <c r="A17" s="17"/>
      <c r="B17" s="99"/>
      <c r="C17" s="99"/>
      <c r="D17" s="99"/>
      <c r="E17" s="99"/>
      <c r="F17" s="99"/>
      <c r="G17" s="99"/>
      <c r="H17" s="99"/>
      <c r="I17" s="99"/>
      <c r="J17" s="99"/>
      <c r="K17" s="99"/>
      <c r="L17" s="100"/>
      <c r="M17" s="100"/>
      <c r="N17" s="101"/>
      <c r="O17" s="100"/>
    </row>
    <row r="18" spans="1:20" x14ac:dyDescent="0.2">
      <c r="A18" s="50"/>
      <c r="B18" s="348"/>
      <c r="C18" s="348"/>
      <c r="D18" s="348"/>
      <c r="E18" s="348"/>
      <c r="F18" s="348"/>
      <c r="G18" s="349"/>
      <c r="H18" s="7"/>
      <c r="I18" s="7"/>
      <c r="J18" s="7"/>
      <c r="K18" s="7"/>
      <c r="L18" s="7"/>
      <c r="M18" s="7"/>
      <c r="N18" s="102"/>
      <c r="O18" s="99"/>
      <c r="P18" s="60"/>
      <c r="Q18" s="39"/>
      <c r="R18" s="8"/>
      <c r="S18" s="8"/>
      <c r="T18" s="8"/>
    </row>
    <row r="19" spans="1:20" x14ac:dyDescent="0.2">
      <c r="A19" s="37"/>
      <c r="B19" s="350"/>
      <c r="C19" s="351"/>
      <c r="D19" s="351"/>
      <c r="E19" s="351"/>
      <c r="F19" s="351"/>
      <c r="G19" s="351"/>
      <c r="H19" s="102"/>
      <c r="I19" s="103"/>
      <c r="J19" s="104"/>
      <c r="K19" s="51"/>
      <c r="L19" s="104"/>
      <c r="M19" s="105"/>
      <c r="N19" s="102"/>
      <c r="O19" s="99"/>
      <c r="P19" s="60"/>
      <c r="Q19" s="39"/>
      <c r="R19" s="8"/>
      <c r="S19" s="8"/>
      <c r="T19" s="8"/>
    </row>
    <row r="20" spans="1:20" x14ac:dyDescent="0.2">
      <c r="A20" s="38"/>
      <c r="B20" s="352"/>
      <c r="C20" s="353"/>
      <c r="D20" s="352"/>
      <c r="E20" s="353"/>
      <c r="F20" s="352"/>
      <c r="G20" s="353"/>
      <c r="H20" s="102"/>
      <c r="I20" s="103"/>
      <c r="J20" s="104"/>
      <c r="K20" s="51"/>
      <c r="L20" s="104"/>
      <c r="M20" s="105"/>
      <c r="N20" s="102"/>
      <c r="O20" s="99"/>
      <c r="P20" s="60"/>
      <c r="Q20" s="39"/>
      <c r="R20" s="45"/>
      <c r="S20" s="45"/>
      <c r="T20" s="45"/>
    </row>
    <row r="21" spans="1:20" x14ac:dyDescent="0.2">
      <c r="A21" s="63"/>
      <c r="B21" s="64"/>
      <c r="C21" s="32"/>
      <c r="D21" s="32"/>
      <c r="E21" s="32"/>
      <c r="F21" s="32"/>
      <c r="G21" s="49"/>
      <c r="H21" s="102"/>
      <c r="I21" s="103"/>
      <c r="J21" s="104"/>
      <c r="K21" s="51"/>
      <c r="L21" s="104"/>
      <c r="M21" s="105"/>
      <c r="N21" s="102"/>
      <c r="O21" s="99"/>
      <c r="P21" s="60"/>
      <c r="Q21" s="39"/>
      <c r="R21" s="8"/>
      <c r="S21" s="8"/>
      <c r="T21" s="8"/>
    </row>
    <row r="22" spans="1:20" x14ac:dyDescent="0.2">
      <c r="A22" s="341"/>
      <c r="B22" s="343"/>
      <c r="C22" s="344"/>
      <c r="D22" s="344"/>
      <c r="E22" s="344"/>
      <c r="F22" s="344"/>
      <c r="G22" s="344"/>
      <c r="H22" s="102"/>
      <c r="I22" s="103"/>
      <c r="J22" s="104"/>
      <c r="K22" s="51"/>
      <c r="L22" s="104"/>
      <c r="M22" s="105"/>
      <c r="N22" s="102"/>
      <c r="O22" s="99"/>
      <c r="P22" s="60"/>
      <c r="Q22" s="39"/>
      <c r="R22" s="8"/>
      <c r="S22" s="8"/>
      <c r="T22" s="8"/>
    </row>
    <row r="23" spans="1:20" x14ac:dyDescent="0.2">
      <c r="A23" s="342"/>
      <c r="B23" s="34"/>
      <c r="C23" s="47"/>
      <c r="D23" s="35"/>
      <c r="E23" s="47"/>
      <c r="F23" s="35"/>
      <c r="G23" s="47"/>
      <c r="H23" s="99"/>
      <c r="I23" s="99"/>
      <c r="J23" s="104"/>
      <c r="K23" s="51"/>
      <c r="L23" s="104"/>
      <c r="M23" s="105"/>
      <c r="N23" s="102"/>
      <c r="O23" s="99"/>
      <c r="P23" s="60"/>
      <c r="Q23" s="39"/>
      <c r="R23" s="42"/>
      <c r="S23" s="45"/>
      <c r="T23" s="45"/>
    </row>
    <row r="24" spans="1:20" x14ac:dyDescent="0.2">
      <c r="A24" s="30"/>
      <c r="B24" s="57"/>
      <c r="C24" s="43"/>
      <c r="D24" s="20"/>
      <c r="E24" s="43"/>
      <c r="F24" s="20"/>
      <c r="G24" s="43"/>
      <c r="H24" s="99"/>
      <c r="I24" s="99"/>
      <c r="J24" s="104"/>
      <c r="K24" s="51"/>
      <c r="L24" s="104"/>
      <c r="M24" s="105"/>
      <c r="N24" s="102"/>
      <c r="O24" s="103"/>
      <c r="T24" s="100"/>
    </row>
    <row r="25" spans="1:20" x14ac:dyDescent="0.2">
      <c r="A25" s="30"/>
      <c r="B25" s="57"/>
      <c r="C25" s="43"/>
      <c r="D25" s="20"/>
      <c r="E25" s="43"/>
      <c r="F25" s="20"/>
      <c r="G25" s="43"/>
      <c r="H25" s="99"/>
      <c r="I25" s="99"/>
      <c r="J25" s="104"/>
      <c r="K25" s="51"/>
      <c r="L25" s="104"/>
      <c r="M25" s="105"/>
      <c r="N25" s="102"/>
      <c r="O25" s="103"/>
    </row>
    <row r="26" spans="1:20" x14ac:dyDescent="0.2">
      <c r="A26" s="30"/>
      <c r="B26" s="57"/>
      <c r="C26" s="43"/>
      <c r="D26" s="20"/>
      <c r="E26" s="43"/>
      <c r="F26" s="20"/>
      <c r="G26" s="43"/>
      <c r="H26" s="99"/>
      <c r="I26" s="99"/>
      <c r="J26" s="104"/>
      <c r="K26" s="51"/>
      <c r="L26" s="104"/>
      <c r="M26" s="105"/>
      <c r="N26" s="102"/>
      <c r="O26" s="103"/>
    </row>
    <row r="27" spans="1:20" ht="12.75" thickBot="1" x14ac:dyDescent="0.25">
      <c r="A27" s="31"/>
      <c r="B27" s="58"/>
      <c r="C27" s="44"/>
      <c r="D27" s="22"/>
      <c r="E27" s="44"/>
      <c r="F27" s="22"/>
      <c r="G27" s="44"/>
      <c r="H27" s="99"/>
      <c r="I27" s="99"/>
      <c r="J27" s="99"/>
      <c r="K27" s="99"/>
      <c r="L27" s="99"/>
      <c r="M27" s="99"/>
      <c r="N27" s="102"/>
      <c r="O27" s="103"/>
    </row>
    <row r="28" spans="1:20" x14ac:dyDescent="0.2">
      <c r="A28" s="18"/>
      <c r="B28" s="18"/>
      <c r="C28" s="39"/>
      <c r="D28" s="8"/>
      <c r="E28" s="8"/>
      <c r="F28" s="8"/>
      <c r="G28" s="100"/>
      <c r="H28" s="99"/>
      <c r="I28" s="99"/>
      <c r="J28" s="99"/>
      <c r="K28" s="99"/>
      <c r="L28" s="99"/>
      <c r="M28" s="99"/>
    </row>
    <row r="29" spans="1:20" x14ac:dyDescent="0.2">
      <c r="H29" s="99"/>
      <c r="I29" s="99"/>
      <c r="J29" s="99"/>
      <c r="K29" s="99"/>
      <c r="L29" s="99"/>
      <c r="M29" s="99"/>
    </row>
    <row r="30" spans="1:20" x14ac:dyDescent="0.2">
      <c r="J30" s="104"/>
      <c r="K30" s="104"/>
      <c r="L30" s="104"/>
      <c r="M30" s="104"/>
    </row>
    <row r="31" spans="1:20" x14ac:dyDescent="0.2">
      <c r="H31" s="104"/>
      <c r="I31" s="106"/>
      <c r="J31" s="104"/>
      <c r="K31" s="94"/>
      <c r="L31" s="94"/>
      <c r="M31" s="94"/>
    </row>
    <row r="32" spans="1:20" ht="12.75" customHeight="1" x14ac:dyDescent="0.2">
      <c r="H32" s="104"/>
      <c r="I32" s="106"/>
      <c r="J32" s="104"/>
      <c r="K32" s="94"/>
      <c r="L32" s="94"/>
      <c r="M32" s="94"/>
    </row>
    <row r="33" spans="8:13" x14ac:dyDescent="0.2">
      <c r="H33" s="104"/>
      <c r="I33" s="106"/>
      <c r="J33" s="104"/>
      <c r="K33" s="94"/>
      <c r="L33" s="94"/>
      <c r="M33" s="94"/>
    </row>
    <row r="34" spans="8:13" ht="13.5" customHeight="1" x14ac:dyDescent="0.2">
      <c r="H34" s="104"/>
      <c r="I34" s="106"/>
      <c r="J34" s="104"/>
      <c r="K34" s="94"/>
      <c r="L34" s="94"/>
      <c r="M34" s="94"/>
    </row>
    <row r="35" spans="8:13" ht="12.7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zoomScale="70" zoomScaleNormal="70" zoomScaleSheetLayoutView="100" zoomScalePageLayoutView="70" workbookViewId="0"/>
  </sheetViews>
  <sheetFormatPr defaultColWidth="9.140625" defaultRowHeight="12.75" x14ac:dyDescent="0.2"/>
  <cols>
    <col min="1" max="8" width="11" style="152" customWidth="1"/>
    <col min="9" max="9" width="11.42578125" style="152" customWidth="1"/>
    <col min="10" max="16384" width="9.140625" style="152"/>
  </cols>
  <sheetData>
    <row r="1" spans="1:9" ht="20.25" x14ac:dyDescent="0.2">
      <c r="A1" s="184" t="s">
        <v>113</v>
      </c>
      <c r="I1" s="153"/>
    </row>
    <row r="2" spans="1:9" s="155" customFormat="1" ht="6" customHeight="1" x14ac:dyDescent="0.2">
      <c r="A2" s="154"/>
    </row>
    <row r="3" spans="1:9" ht="12.75" customHeight="1" x14ac:dyDescent="0.2">
      <c r="A3" s="319" t="s">
        <v>114</v>
      </c>
      <c r="B3" s="319"/>
      <c r="C3" s="319"/>
      <c r="D3" s="319"/>
      <c r="E3" s="319"/>
      <c r="F3" s="319"/>
      <c r="G3" s="319"/>
      <c r="H3" s="319"/>
      <c r="I3" s="319"/>
    </row>
    <row r="4" spans="1:9" ht="12.75" customHeight="1" x14ac:dyDescent="0.2">
      <c r="A4" s="319"/>
      <c r="B4" s="319"/>
      <c r="C4" s="319"/>
      <c r="D4" s="319"/>
      <c r="E4" s="319"/>
      <c r="F4" s="319"/>
      <c r="G4" s="319"/>
      <c r="H4" s="319"/>
      <c r="I4" s="319"/>
    </row>
    <row r="5" spans="1:9" ht="12.75" customHeight="1" x14ac:dyDescent="0.2">
      <c r="A5" s="319"/>
      <c r="B5" s="319"/>
      <c r="C5" s="319"/>
      <c r="D5" s="319"/>
      <c r="E5" s="319"/>
      <c r="F5" s="319"/>
      <c r="G5" s="319"/>
      <c r="H5" s="319"/>
      <c r="I5" s="319"/>
    </row>
    <row r="6" spans="1:9" ht="12.75" customHeight="1" x14ac:dyDescent="0.2">
      <c r="A6" s="319"/>
      <c r="B6" s="319"/>
      <c r="C6" s="319"/>
      <c r="D6" s="319"/>
      <c r="E6" s="319"/>
      <c r="F6" s="319"/>
      <c r="G6" s="319"/>
      <c r="H6" s="319"/>
      <c r="I6" s="319"/>
    </row>
    <row r="7" spans="1:9" ht="12.75" customHeight="1" x14ac:dyDescent="0.2">
      <c r="A7" s="319"/>
      <c r="B7" s="319"/>
      <c r="C7" s="319"/>
      <c r="D7" s="319"/>
      <c r="E7" s="319"/>
      <c r="F7" s="319"/>
      <c r="G7" s="319"/>
      <c r="H7" s="319"/>
      <c r="I7" s="319"/>
    </row>
    <row r="8" spans="1:9" ht="12.75" customHeight="1" x14ac:dyDescent="0.2">
      <c r="A8" s="319"/>
      <c r="B8" s="319"/>
      <c r="C8" s="319"/>
      <c r="D8" s="319"/>
      <c r="E8" s="319"/>
      <c r="F8" s="319"/>
      <c r="G8" s="319"/>
      <c r="H8" s="319"/>
      <c r="I8" s="319"/>
    </row>
    <row r="9" spans="1:9" ht="12.75" customHeight="1" x14ac:dyDescent="0.2">
      <c r="A9" s="319"/>
      <c r="B9" s="319"/>
      <c r="C9" s="319"/>
      <c r="D9" s="319"/>
      <c r="E9" s="319"/>
      <c r="F9" s="319"/>
      <c r="G9" s="319"/>
      <c r="H9" s="319"/>
      <c r="I9" s="319"/>
    </row>
    <row r="10" spans="1:9" ht="12.75" customHeight="1" x14ac:dyDescent="0.2">
      <c r="A10" s="319"/>
      <c r="B10" s="319"/>
      <c r="C10" s="319"/>
      <c r="D10" s="319"/>
      <c r="E10" s="319"/>
      <c r="F10" s="319"/>
      <c r="G10" s="319"/>
      <c r="H10" s="319"/>
      <c r="I10" s="319"/>
    </row>
    <row r="11" spans="1:9" ht="12.75" customHeight="1" x14ac:dyDescent="0.2">
      <c r="A11" s="319"/>
      <c r="B11" s="319"/>
      <c r="C11" s="319"/>
      <c r="D11" s="319"/>
      <c r="E11" s="319"/>
      <c r="F11" s="319"/>
      <c r="G11" s="319"/>
      <c r="H11" s="319"/>
      <c r="I11" s="319"/>
    </row>
    <row r="12" spans="1:9" ht="12.75" customHeight="1" x14ac:dyDescent="0.2">
      <c r="A12" s="319"/>
      <c r="B12" s="319"/>
      <c r="C12" s="319"/>
      <c r="D12" s="319"/>
      <c r="E12" s="319"/>
      <c r="F12" s="319"/>
      <c r="G12" s="319"/>
      <c r="H12" s="319"/>
      <c r="I12" s="319"/>
    </row>
    <row r="13" spans="1:9" ht="12.75" customHeight="1" x14ac:dyDescent="0.2">
      <c r="A13" s="319"/>
      <c r="B13" s="319"/>
      <c r="C13" s="319"/>
      <c r="D13" s="319"/>
      <c r="E13" s="319"/>
      <c r="F13" s="319"/>
      <c r="G13" s="319"/>
      <c r="H13" s="319"/>
      <c r="I13" s="319"/>
    </row>
    <row r="14" spans="1:9" ht="12.75" customHeight="1" x14ac:dyDescent="0.2">
      <c r="A14" s="319"/>
      <c r="B14" s="319"/>
      <c r="C14" s="319"/>
      <c r="D14" s="319"/>
      <c r="E14" s="319"/>
      <c r="F14" s="319"/>
      <c r="G14" s="319"/>
      <c r="H14" s="319"/>
      <c r="I14" s="319"/>
    </row>
    <row r="15" spans="1:9" ht="12.75" customHeight="1" x14ac:dyDescent="0.2">
      <c r="A15" s="319"/>
      <c r="B15" s="319"/>
      <c r="C15" s="319"/>
      <c r="D15" s="319"/>
      <c r="E15" s="319"/>
      <c r="F15" s="319"/>
      <c r="G15" s="319"/>
      <c r="H15" s="319"/>
      <c r="I15" s="319"/>
    </row>
    <row r="16" spans="1:9" ht="12.75" customHeight="1" x14ac:dyDescent="0.2">
      <c r="A16" s="319"/>
      <c r="B16" s="319"/>
      <c r="C16" s="319"/>
      <c r="D16" s="319"/>
      <c r="E16" s="319"/>
      <c r="F16" s="319"/>
      <c r="G16" s="319"/>
      <c r="H16" s="319"/>
      <c r="I16" s="319"/>
    </row>
    <row r="17" spans="1:9" ht="12.75" customHeight="1" x14ac:dyDescent="0.2">
      <c r="A17" s="319"/>
      <c r="B17" s="319"/>
      <c r="C17" s="319"/>
      <c r="D17" s="319"/>
      <c r="E17" s="319"/>
      <c r="F17" s="319"/>
      <c r="G17" s="319"/>
      <c r="H17" s="319"/>
      <c r="I17" s="319"/>
    </row>
    <row r="18" spans="1:9" ht="12.75" customHeight="1" x14ac:dyDescent="0.2">
      <c r="A18" s="319"/>
      <c r="B18" s="319"/>
      <c r="C18" s="319"/>
      <c r="D18" s="319"/>
      <c r="E18" s="319"/>
      <c r="F18" s="319"/>
      <c r="G18" s="319"/>
      <c r="H18" s="319"/>
      <c r="I18" s="319"/>
    </row>
    <row r="19" spans="1:9" ht="12.75" customHeight="1" x14ac:dyDescent="0.2">
      <c r="A19" s="319"/>
      <c r="B19" s="319"/>
      <c r="C19" s="319"/>
      <c r="D19" s="319"/>
      <c r="E19" s="319"/>
      <c r="F19" s="319"/>
      <c r="G19" s="319"/>
      <c r="H19" s="319"/>
      <c r="I19" s="319"/>
    </row>
    <row r="20" spans="1:9" ht="12.75" customHeight="1" x14ac:dyDescent="0.2">
      <c r="A20" s="319"/>
      <c r="B20" s="319"/>
      <c r="C20" s="319"/>
      <c r="D20" s="319"/>
      <c r="E20" s="319"/>
      <c r="F20" s="319"/>
      <c r="G20" s="319"/>
      <c r="H20" s="319"/>
      <c r="I20" s="319"/>
    </row>
    <row r="21" spans="1:9" ht="12.75" customHeight="1" x14ac:dyDescent="0.2">
      <c r="A21" s="319"/>
      <c r="B21" s="319"/>
      <c r="C21" s="319"/>
      <c r="D21" s="319"/>
      <c r="E21" s="319"/>
      <c r="F21" s="319"/>
      <c r="G21" s="319"/>
      <c r="H21" s="319"/>
      <c r="I21" s="319"/>
    </row>
    <row r="22" spans="1:9" ht="12.75" customHeight="1" x14ac:dyDescent="0.2">
      <c r="A22" s="319"/>
      <c r="B22" s="319"/>
      <c r="C22" s="319"/>
      <c r="D22" s="319"/>
      <c r="E22" s="319"/>
      <c r="F22" s="319"/>
      <c r="G22" s="319"/>
      <c r="H22" s="319"/>
      <c r="I22" s="319"/>
    </row>
    <row r="23" spans="1:9" ht="12.75" customHeight="1" x14ac:dyDescent="0.2">
      <c r="A23" s="319"/>
      <c r="B23" s="319"/>
      <c r="C23" s="319"/>
      <c r="D23" s="319"/>
      <c r="E23" s="319"/>
      <c r="F23" s="319"/>
      <c r="G23" s="319"/>
      <c r="H23" s="319"/>
      <c r="I23" s="319"/>
    </row>
    <row r="24" spans="1:9" ht="12.75" customHeight="1" x14ac:dyDescent="0.2">
      <c r="A24" s="319"/>
      <c r="B24" s="319"/>
      <c r="C24" s="319"/>
      <c r="D24" s="319"/>
      <c r="E24" s="319"/>
      <c r="F24" s="319"/>
      <c r="G24" s="319"/>
      <c r="H24" s="319"/>
      <c r="I24" s="319"/>
    </row>
    <row r="25" spans="1:9" ht="12.75" customHeight="1" x14ac:dyDescent="0.2">
      <c r="A25" s="319"/>
      <c r="B25" s="319"/>
      <c r="C25" s="319"/>
      <c r="D25" s="319"/>
      <c r="E25" s="319"/>
      <c r="F25" s="319"/>
      <c r="G25" s="319"/>
      <c r="H25" s="319"/>
      <c r="I25" s="319"/>
    </row>
    <row r="26" spans="1:9" ht="12.75" customHeight="1" x14ac:dyDescent="0.2">
      <c r="A26" s="319"/>
      <c r="B26" s="319"/>
      <c r="C26" s="319"/>
      <c r="D26" s="319"/>
      <c r="E26" s="319"/>
      <c r="F26" s="319"/>
      <c r="G26" s="319"/>
      <c r="H26" s="319"/>
      <c r="I26" s="319"/>
    </row>
    <row r="27" spans="1:9" ht="12.75" customHeight="1" x14ac:dyDescent="0.2">
      <c r="A27" s="319"/>
      <c r="B27" s="319"/>
      <c r="C27" s="319"/>
      <c r="D27" s="319"/>
      <c r="E27" s="319"/>
      <c r="F27" s="319"/>
      <c r="G27" s="319"/>
      <c r="H27" s="319"/>
      <c r="I27" s="319"/>
    </row>
    <row r="28" spans="1:9" ht="12.75" customHeight="1" x14ac:dyDescent="0.2">
      <c r="A28" s="319"/>
      <c r="B28" s="319"/>
      <c r="C28" s="319"/>
      <c r="D28" s="319"/>
      <c r="E28" s="319"/>
      <c r="F28" s="319"/>
      <c r="G28" s="319"/>
      <c r="H28" s="319"/>
      <c r="I28" s="319"/>
    </row>
    <row r="29" spans="1:9" ht="12.75" customHeight="1" x14ac:dyDescent="0.2">
      <c r="A29" s="319"/>
      <c r="B29" s="319"/>
      <c r="C29" s="319"/>
      <c r="D29" s="319"/>
      <c r="E29" s="319"/>
      <c r="F29" s="319"/>
      <c r="G29" s="319"/>
      <c r="H29" s="319"/>
      <c r="I29" s="319"/>
    </row>
    <row r="30" spans="1:9" ht="12.75" customHeight="1" x14ac:dyDescent="0.2">
      <c r="A30" s="319"/>
      <c r="B30" s="319"/>
      <c r="C30" s="319"/>
      <c r="D30" s="319"/>
      <c r="E30" s="319"/>
      <c r="F30" s="319"/>
      <c r="G30" s="319"/>
      <c r="H30" s="319"/>
      <c r="I30" s="319"/>
    </row>
    <row r="31" spans="1:9" ht="12.75" customHeight="1" x14ac:dyDescent="0.2">
      <c r="A31" s="319"/>
      <c r="B31" s="319"/>
      <c r="C31" s="319"/>
      <c r="D31" s="319"/>
      <c r="E31" s="319"/>
      <c r="F31" s="319"/>
      <c r="G31" s="319"/>
      <c r="H31" s="319"/>
      <c r="I31" s="319"/>
    </row>
    <row r="32" spans="1:9" ht="12.75" customHeight="1" x14ac:dyDescent="0.2">
      <c r="A32" s="319"/>
      <c r="B32" s="319"/>
      <c r="C32" s="319"/>
      <c r="D32" s="319"/>
      <c r="E32" s="319"/>
      <c r="F32" s="319"/>
      <c r="G32" s="319"/>
      <c r="H32" s="319"/>
      <c r="I32" s="319"/>
    </row>
    <row r="33" spans="1:9" ht="12.75" customHeight="1" x14ac:dyDescent="0.2">
      <c r="A33" s="319"/>
      <c r="B33" s="319"/>
      <c r="C33" s="319"/>
      <c r="D33" s="319"/>
      <c r="E33" s="319"/>
      <c r="F33" s="319"/>
      <c r="G33" s="319"/>
      <c r="H33" s="319"/>
      <c r="I33" s="319"/>
    </row>
    <row r="34" spans="1:9" ht="12.75" customHeight="1" x14ac:dyDescent="0.2">
      <c r="A34" s="319"/>
      <c r="B34" s="319"/>
      <c r="C34" s="319"/>
      <c r="D34" s="319"/>
      <c r="E34" s="319"/>
      <c r="F34" s="319"/>
      <c r="G34" s="319"/>
      <c r="H34" s="319"/>
      <c r="I34" s="319"/>
    </row>
    <row r="35" spans="1:9" ht="12.75" customHeight="1" x14ac:dyDescent="0.2">
      <c r="A35" s="319"/>
      <c r="B35" s="319"/>
      <c r="C35" s="319"/>
      <c r="D35" s="319"/>
      <c r="E35" s="319"/>
      <c r="F35" s="319"/>
      <c r="G35" s="319"/>
      <c r="H35" s="319"/>
      <c r="I35" s="319"/>
    </row>
    <row r="36" spans="1:9" ht="12.75" customHeight="1" x14ac:dyDescent="0.2">
      <c r="A36" s="319"/>
      <c r="B36" s="319"/>
      <c r="C36" s="319"/>
      <c r="D36" s="319"/>
      <c r="E36" s="319"/>
      <c r="F36" s="319"/>
      <c r="G36" s="319"/>
      <c r="H36" s="319"/>
      <c r="I36" s="319"/>
    </row>
    <row r="37" spans="1:9" ht="12.75" customHeight="1" x14ac:dyDescent="0.2">
      <c r="A37" s="319"/>
      <c r="B37" s="319"/>
      <c r="C37" s="319"/>
      <c r="D37" s="319"/>
      <c r="E37" s="319"/>
      <c r="F37" s="319"/>
      <c r="G37" s="319"/>
      <c r="H37" s="319"/>
      <c r="I37" s="319"/>
    </row>
    <row r="38" spans="1:9" ht="12.75" customHeight="1" x14ac:dyDescent="0.2">
      <c r="A38" s="319"/>
      <c r="B38" s="319"/>
      <c r="C38" s="319"/>
      <c r="D38" s="319"/>
      <c r="E38" s="319"/>
      <c r="F38" s="319"/>
      <c r="G38" s="319"/>
      <c r="H38" s="319"/>
      <c r="I38" s="319"/>
    </row>
    <row r="39" spans="1:9" ht="12.75" customHeight="1" x14ac:dyDescent="0.2">
      <c r="A39" s="319"/>
      <c r="B39" s="319"/>
      <c r="C39" s="319"/>
      <c r="D39" s="319"/>
      <c r="E39" s="319"/>
      <c r="F39" s="319"/>
      <c r="G39" s="319"/>
      <c r="H39" s="319"/>
      <c r="I39" s="319"/>
    </row>
    <row r="40" spans="1:9" ht="12.75" customHeight="1" x14ac:dyDescent="0.2">
      <c r="A40" s="319"/>
      <c r="B40" s="319"/>
      <c r="C40" s="319"/>
      <c r="D40" s="319"/>
      <c r="E40" s="319"/>
      <c r="F40" s="319"/>
      <c r="G40" s="319"/>
      <c r="H40" s="319"/>
      <c r="I40" s="319"/>
    </row>
    <row r="41" spans="1:9" ht="12.75" customHeight="1" x14ac:dyDescent="0.2">
      <c r="A41" s="319"/>
      <c r="B41" s="319"/>
      <c r="C41" s="319"/>
      <c r="D41" s="319"/>
      <c r="E41" s="319"/>
      <c r="F41" s="319"/>
      <c r="G41" s="319"/>
      <c r="H41" s="319"/>
      <c r="I41" s="319"/>
    </row>
    <row r="42" spans="1:9" ht="12.75" customHeight="1" x14ac:dyDescent="0.2">
      <c r="A42" s="319"/>
      <c r="B42" s="319"/>
      <c r="C42" s="319"/>
      <c r="D42" s="319"/>
      <c r="E42" s="319"/>
      <c r="F42" s="319"/>
      <c r="G42" s="319"/>
      <c r="H42" s="319"/>
      <c r="I42" s="319"/>
    </row>
    <row r="43" spans="1:9" ht="12.75" customHeight="1" x14ac:dyDescent="0.2">
      <c r="A43" s="319"/>
      <c r="B43" s="319"/>
      <c r="C43" s="319"/>
      <c r="D43" s="319"/>
      <c r="E43" s="319"/>
      <c r="F43" s="319"/>
      <c r="G43" s="319"/>
      <c r="H43" s="319"/>
      <c r="I43" s="319"/>
    </row>
    <row r="44" spans="1:9" ht="12.75" customHeight="1" x14ac:dyDescent="0.2">
      <c r="A44" s="319"/>
      <c r="B44" s="319"/>
      <c r="C44" s="319"/>
      <c r="D44" s="319"/>
      <c r="E44" s="319"/>
      <c r="F44" s="319"/>
      <c r="G44" s="319"/>
      <c r="H44" s="319"/>
      <c r="I44" s="319"/>
    </row>
    <row r="45" spans="1:9" ht="12.75" customHeight="1" x14ac:dyDescent="0.2">
      <c r="A45" s="319"/>
      <c r="B45" s="319"/>
      <c r="C45" s="319"/>
      <c r="D45" s="319"/>
      <c r="E45" s="319"/>
      <c r="F45" s="319"/>
      <c r="G45" s="319"/>
      <c r="H45" s="319"/>
      <c r="I45" s="319"/>
    </row>
    <row r="46" spans="1:9" ht="12.75" customHeight="1" x14ac:dyDescent="0.2">
      <c r="A46" s="319"/>
      <c r="B46" s="319"/>
      <c r="C46" s="319"/>
      <c r="D46" s="319"/>
      <c r="E46" s="319"/>
      <c r="F46" s="319"/>
      <c r="G46" s="319"/>
      <c r="H46" s="319"/>
      <c r="I46" s="319"/>
    </row>
    <row r="47" spans="1:9" ht="12.75" customHeight="1" x14ac:dyDescent="0.2">
      <c r="A47" s="319"/>
      <c r="B47" s="319"/>
      <c r="C47" s="319"/>
      <c r="D47" s="319"/>
      <c r="E47" s="319"/>
      <c r="F47" s="319"/>
      <c r="G47" s="319"/>
      <c r="H47" s="319"/>
      <c r="I47" s="319"/>
    </row>
    <row r="48" spans="1:9" ht="12.75" customHeight="1" x14ac:dyDescent="0.2">
      <c r="A48" s="319"/>
      <c r="B48" s="319"/>
      <c r="C48" s="319"/>
      <c r="D48" s="319"/>
      <c r="E48" s="319"/>
      <c r="F48" s="319"/>
      <c r="G48" s="319"/>
      <c r="H48" s="319"/>
      <c r="I48" s="319"/>
    </row>
    <row r="49" spans="1:9" ht="12.75" customHeight="1" x14ac:dyDescent="0.2">
      <c r="A49" s="319"/>
      <c r="B49" s="319"/>
      <c r="C49" s="319"/>
      <c r="D49" s="319"/>
      <c r="E49" s="319"/>
      <c r="F49" s="319"/>
      <c r="G49" s="319"/>
      <c r="H49" s="319"/>
      <c r="I49" s="319"/>
    </row>
    <row r="50" spans="1:9" ht="12.75" customHeight="1" x14ac:dyDescent="0.2">
      <c r="A50" s="319"/>
      <c r="B50" s="319"/>
      <c r="C50" s="319"/>
      <c r="D50" s="319"/>
      <c r="E50" s="319"/>
      <c r="F50" s="319"/>
      <c r="G50" s="319"/>
      <c r="H50" s="319"/>
      <c r="I50" s="319"/>
    </row>
    <row r="51" spans="1:9" ht="12.75" customHeight="1" x14ac:dyDescent="0.2">
      <c r="A51" s="319"/>
      <c r="B51" s="319"/>
      <c r="C51" s="319"/>
      <c r="D51" s="319"/>
      <c r="E51" s="319"/>
      <c r="F51" s="319"/>
      <c r="G51" s="319"/>
      <c r="H51" s="319"/>
      <c r="I51" s="319"/>
    </row>
    <row r="52" spans="1:9" ht="12.75" customHeight="1" x14ac:dyDescent="0.2">
      <c r="A52" s="319"/>
      <c r="B52" s="319"/>
      <c r="C52" s="319"/>
      <c r="D52" s="319"/>
      <c r="E52" s="319"/>
      <c r="F52" s="319"/>
      <c r="G52" s="319"/>
      <c r="H52" s="319"/>
      <c r="I52" s="319"/>
    </row>
    <row r="53" spans="1:9" ht="12.75" customHeight="1" x14ac:dyDescent="0.2">
      <c r="A53" s="319"/>
      <c r="B53" s="319"/>
      <c r="C53" s="319"/>
      <c r="D53" s="319"/>
      <c r="E53" s="319"/>
      <c r="F53" s="319"/>
      <c r="G53" s="319"/>
      <c r="H53" s="319"/>
      <c r="I53" s="319"/>
    </row>
    <row r="54" spans="1:9" ht="12.75" customHeight="1" x14ac:dyDescent="0.2">
      <c r="A54" s="319"/>
      <c r="B54" s="319"/>
      <c r="C54" s="319"/>
      <c r="D54" s="319"/>
      <c r="E54" s="319"/>
      <c r="F54" s="319"/>
      <c r="G54" s="319"/>
      <c r="H54" s="319"/>
      <c r="I54" s="319"/>
    </row>
    <row r="55" spans="1:9" ht="12.75" customHeight="1" x14ac:dyDescent="0.2">
      <c r="A55" s="319"/>
      <c r="B55" s="319"/>
      <c r="C55" s="319"/>
      <c r="D55" s="319"/>
      <c r="E55" s="319"/>
      <c r="F55" s="319"/>
      <c r="G55" s="319"/>
      <c r="H55" s="319"/>
      <c r="I55" s="319"/>
    </row>
    <row r="56" spans="1:9" ht="12.75" customHeight="1" x14ac:dyDescent="0.2">
      <c r="A56" s="319"/>
      <c r="B56" s="319"/>
      <c r="C56" s="319"/>
      <c r="D56" s="319"/>
      <c r="E56" s="319"/>
      <c r="F56" s="319"/>
      <c r="G56" s="319"/>
      <c r="H56" s="319"/>
      <c r="I56" s="319"/>
    </row>
    <row r="57" spans="1:9" ht="12.75" customHeight="1" x14ac:dyDescent="0.2">
      <c r="A57" s="319"/>
      <c r="B57" s="319"/>
      <c r="C57" s="319"/>
      <c r="D57" s="319"/>
      <c r="E57" s="319"/>
      <c r="F57" s="319"/>
      <c r="G57" s="319"/>
      <c r="H57" s="319"/>
      <c r="I57" s="319"/>
    </row>
    <row r="58" spans="1:9" ht="12.75" customHeight="1" x14ac:dyDescent="0.2">
      <c r="A58" s="319"/>
      <c r="B58" s="319"/>
      <c r="C58" s="319"/>
      <c r="D58" s="319"/>
      <c r="E58" s="319"/>
      <c r="F58" s="319"/>
      <c r="G58" s="319"/>
      <c r="H58" s="319"/>
      <c r="I58" s="319"/>
    </row>
    <row r="59" spans="1:9" ht="12.75" customHeight="1" x14ac:dyDescent="0.2">
      <c r="A59" s="319"/>
      <c r="B59" s="319"/>
      <c r="C59" s="319"/>
      <c r="D59" s="319"/>
      <c r="E59" s="319"/>
      <c r="F59" s="319"/>
      <c r="G59" s="319"/>
      <c r="H59" s="319"/>
      <c r="I59" s="319"/>
    </row>
    <row r="60" spans="1:9" ht="12.75" customHeight="1" x14ac:dyDescent="0.2">
      <c r="A60" s="319"/>
      <c r="B60" s="319"/>
      <c r="C60" s="319"/>
      <c r="D60" s="319"/>
      <c r="E60" s="319"/>
      <c r="F60" s="319"/>
      <c r="G60" s="319"/>
      <c r="H60" s="319"/>
      <c r="I60" s="319"/>
    </row>
    <row r="61" spans="1:9" ht="12.75" customHeight="1" x14ac:dyDescent="0.2">
      <c r="A61" s="319"/>
      <c r="B61" s="319"/>
      <c r="C61" s="319"/>
      <c r="D61" s="319"/>
      <c r="E61" s="319"/>
      <c r="F61" s="319"/>
      <c r="G61" s="319"/>
      <c r="H61" s="319"/>
      <c r="I61" s="319"/>
    </row>
    <row r="62" spans="1:9" ht="12.75" customHeight="1" x14ac:dyDescent="0.2">
      <c r="A62" s="319"/>
      <c r="B62" s="319"/>
      <c r="C62" s="319"/>
      <c r="D62" s="319"/>
      <c r="E62" s="319"/>
      <c r="F62" s="319"/>
      <c r="G62" s="319"/>
      <c r="H62" s="319"/>
      <c r="I62" s="319"/>
    </row>
    <row r="63" spans="1:9" ht="12.75" customHeight="1" x14ac:dyDescent="0.2">
      <c r="A63" s="319"/>
      <c r="B63" s="319"/>
      <c r="C63" s="319"/>
      <c r="D63" s="319"/>
      <c r="E63" s="319"/>
      <c r="F63" s="319"/>
      <c r="G63" s="319"/>
      <c r="H63" s="319"/>
      <c r="I63" s="319"/>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customWidth="1"/>
    <col min="8" max="8" width="14.42578125" style="75" customWidth="1"/>
    <col min="9" max="9" width="8" style="75" bestFit="1" customWidth="1"/>
    <col min="10" max="10" width="14.42578125" style="75" customWidth="1"/>
    <col min="11" max="11" width="8" style="75" customWidth="1"/>
    <col min="12" max="12" width="14.42578125" style="75" customWidth="1"/>
    <col min="13" max="13" width="8" style="75" customWidth="1"/>
    <col min="14" max="26" width="9.140625" style="75" customWidth="1"/>
    <col min="27" max="16384" width="9.140625" style="75"/>
  </cols>
  <sheetData>
    <row r="1" spans="1:24" ht="18" x14ac:dyDescent="0.25">
      <c r="A1" s="90" t="s">
        <v>11</v>
      </c>
      <c r="M1" s="91" t="e">
        <f>CONTENTS!#REF!</f>
        <v>#REF!</v>
      </c>
    </row>
    <row r="2" spans="1:24" ht="7.5" customHeight="1" x14ac:dyDescent="0.2"/>
    <row r="3" spans="1:24" x14ac:dyDescent="0.2">
      <c r="A3" s="28"/>
      <c r="B3" s="348"/>
      <c r="C3" s="348"/>
      <c r="D3" s="348"/>
      <c r="E3" s="348"/>
      <c r="F3" s="348"/>
      <c r="G3" s="349"/>
      <c r="H3" s="355"/>
      <c r="I3" s="348"/>
      <c r="J3" s="348"/>
      <c r="K3" s="348"/>
      <c r="L3" s="348"/>
      <c r="M3" s="348"/>
      <c r="N3" s="9"/>
    </row>
    <row r="4" spans="1:24" x14ac:dyDescent="0.2">
      <c r="A4" s="28"/>
      <c r="B4" s="356"/>
      <c r="C4" s="357"/>
      <c r="D4" s="357"/>
      <c r="E4" s="357"/>
      <c r="F4" s="357"/>
      <c r="G4" s="358"/>
      <c r="H4" s="356"/>
      <c r="I4" s="357"/>
      <c r="J4" s="357"/>
      <c r="K4" s="357"/>
      <c r="L4" s="357"/>
      <c r="M4" s="357"/>
      <c r="N4" s="40"/>
    </row>
    <row r="5" spans="1:24" x14ac:dyDescent="0.2">
      <c r="A5" s="16"/>
      <c r="B5" s="354"/>
      <c r="C5" s="353"/>
      <c r="D5" s="354"/>
      <c r="E5" s="353"/>
      <c r="F5" s="354"/>
      <c r="G5" s="353"/>
      <c r="H5" s="354"/>
      <c r="I5" s="353"/>
      <c r="J5" s="354"/>
      <c r="K5" s="353"/>
      <c r="L5" s="354"/>
      <c r="M5" s="352"/>
      <c r="N5" s="59"/>
    </row>
    <row r="6" spans="1:24" x14ac:dyDescent="0.2">
      <c r="A6" s="14"/>
      <c r="B6" s="64"/>
      <c r="C6" s="32"/>
      <c r="D6" s="32"/>
      <c r="E6" s="32"/>
      <c r="F6" s="32"/>
      <c r="G6" s="32"/>
      <c r="H6" s="32"/>
      <c r="I6" s="32"/>
      <c r="J6" s="32"/>
      <c r="K6" s="32"/>
      <c r="L6" s="32"/>
      <c r="M6" s="33"/>
      <c r="N6" s="59"/>
    </row>
    <row r="7" spans="1:24" x14ac:dyDescent="0.2">
      <c r="A7" s="345"/>
      <c r="B7" s="343"/>
      <c r="C7" s="344"/>
      <c r="D7" s="344"/>
      <c r="E7" s="344"/>
      <c r="F7" s="344"/>
      <c r="G7" s="347"/>
      <c r="H7" s="343"/>
      <c r="I7" s="344"/>
      <c r="J7" s="344"/>
      <c r="K7" s="344"/>
      <c r="L7" s="344"/>
      <c r="M7" s="344"/>
      <c r="N7" s="41"/>
    </row>
    <row r="8" spans="1:24" x14ac:dyDescent="0.2">
      <c r="A8" s="346"/>
      <c r="B8" s="34"/>
      <c r="C8" s="46"/>
      <c r="D8" s="35"/>
      <c r="E8" s="46"/>
      <c r="F8" s="35"/>
      <c r="G8" s="46"/>
      <c r="H8" s="34"/>
      <c r="I8" s="46"/>
      <c r="J8" s="35"/>
      <c r="K8" s="46"/>
      <c r="L8" s="35"/>
      <c r="M8" s="46"/>
      <c r="N8" s="1"/>
    </row>
    <row r="9" spans="1:24" x14ac:dyDescent="0.2">
      <c r="A9" s="36"/>
      <c r="B9" s="92"/>
      <c r="C9" s="93"/>
      <c r="D9" s="19"/>
      <c r="E9" s="93"/>
      <c r="F9" s="19"/>
      <c r="G9" s="93"/>
      <c r="H9" s="92"/>
      <c r="I9" s="93"/>
      <c r="J9" s="19"/>
      <c r="K9" s="93"/>
      <c r="L9" s="19"/>
      <c r="M9" s="93"/>
      <c r="N9" s="51"/>
      <c r="O9" s="105"/>
      <c r="X9" s="94"/>
    </row>
    <row r="10" spans="1:24" x14ac:dyDescent="0.2">
      <c r="A10" s="27"/>
      <c r="B10" s="92"/>
      <c r="C10" s="93"/>
      <c r="D10" s="19"/>
      <c r="E10" s="93"/>
      <c r="F10" s="19"/>
      <c r="G10" s="93"/>
      <c r="H10" s="92"/>
      <c r="I10" s="93"/>
      <c r="J10" s="19"/>
      <c r="K10" s="93"/>
      <c r="L10" s="19"/>
      <c r="M10" s="93"/>
      <c r="N10" s="51"/>
      <c r="O10" s="105"/>
      <c r="X10" s="94"/>
    </row>
    <row r="11" spans="1:24" x14ac:dyDescent="0.2">
      <c r="A11" s="27"/>
      <c r="B11" s="25"/>
      <c r="C11" s="93"/>
      <c r="D11" s="12"/>
      <c r="E11" s="93"/>
      <c r="F11" s="12"/>
      <c r="G11" s="93"/>
      <c r="H11" s="25"/>
      <c r="I11" s="93"/>
      <c r="J11" s="12"/>
      <c r="K11" s="93"/>
      <c r="L11" s="12"/>
      <c r="M11" s="93"/>
      <c r="N11" s="51"/>
      <c r="O11" s="105"/>
      <c r="X11" s="94"/>
    </row>
    <row r="12" spans="1:24" x14ac:dyDescent="0.2">
      <c r="A12" s="27"/>
      <c r="B12" s="92"/>
      <c r="C12" s="93"/>
      <c r="D12" s="19"/>
      <c r="E12" s="93"/>
      <c r="F12" s="19"/>
      <c r="G12" s="93"/>
      <c r="H12" s="92"/>
      <c r="I12" s="93"/>
      <c r="J12" s="19"/>
      <c r="K12" s="93"/>
      <c r="L12" s="19"/>
      <c r="M12" s="93"/>
      <c r="N12" s="51"/>
      <c r="O12" s="105"/>
      <c r="X12" s="94"/>
    </row>
    <row r="13" spans="1:24" x14ac:dyDescent="0.2">
      <c r="A13" s="27"/>
      <c r="B13" s="25"/>
      <c r="C13" s="93"/>
      <c r="D13" s="12"/>
      <c r="E13" s="93"/>
      <c r="F13" s="12"/>
      <c r="G13" s="93"/>
      <c r="H13" s="25"/>
      <c r="I13" s="93"/>
      <c r="J13" s="12"/>
      <c r="K13" s="93"/>
      <c r="L13" s="12"/>
      <c r="M13" s="93"/>
      <c r="N13" s="51"/>
      <c r="O13" s="105"/>
      <c r="X13" s="94"/>
    </row>
    <row r="14" spans="1:24" x14ac:dyDescent="0.2">
      <c r="A14" s="27"/>
      <c r="B14" s="92"/>
      <c r="C14" s="93"/>
      <c r="D14" s="19"/>
      <c r="E14" s="93"/>
      <c r="F14" s="19"/>
      <c r="G14" s="93"/>
      <c r="H14" s="92"/>
      <c r="I14" s="93"/>
      <c r="J14" s="19"/>
      <c r="K14" s="93"/>
      <c r="L14" s="19"/>
      <c r="M14" s="93"/>
      <c r="N14" s="51"/>
      <c r="O14" s="105"/>
      <c r="P14" s="18"/>
      <c r="Q14" s="39"/>
      <c r="R14" s="8"/>
      <c r="S14" s="8"/>
      <c r="T14" s="8"/>
      <c r="U14" s="8"/>
      <c r="X14" s="94"/>
    </row>
    <row r="15" spans="1:24" x14ac:dyDescent="0.2">
      <c r="A15" s="27"/>
      <c r="B15" s="92"/>
      <c r="C15" s="93"/>
      <c r="D15" s="19"/>
      <c r="E15" s="95"/>
      <c r="F15" s="19"/>
      <c r="G15" s="95"/>
      <c r="H15" s="92"/>
      <c r="I15" s="95"/>
      <c r="J15" s="19"/>
      <c r="K15" s="95"/>
      <c r="L15" s="19"/>
      <c r="M15" s="95"/>
      <c r="N15" s="51"/>
      <c r="O15" s="105"/>
      <c r="P15" s="18"/>
      <c r="Q15" s="39"/>
      <c r="R15" s="8"/>
      <c r="S15" s="8"/>
      <c r="T15" s="8"/>
      <c r="U15" s="8"/>
      <c r="X15" s="94"/>
    </row>
    <row r="16" spans="1:24" ht="12.75" thickBot="1" x14ac:dyDescent="0.25">
      <c r="A16" s="15"/>
      <c r="B16" s="23"/>
      <c r="C16" s="96"/>
      <c r="D16" s="5"/>
      <c r="E16" s="97"/>
      <c r="F16" s="5"/>
      <c r="G16" s="97"/>
      <c r="H16" s="23"/>
      <c r="I16" s="98"/>
      <c r="J16" s="5"/>
      <c r="K16" s="98"/>
      <c r="L16" s="5"/>
      <c r="M16" s="98"/>
      <c r="N16" s="51"/>
      <c r="O16" s="105"/>
      <c r="P16" s="18"/>
      <c r="Q16" s="39"/>
      <c r="R16" s="8"/>
      <c r="S16" s="8"/>
      <c r="T16" s="8"/>
      <c r="U16" s="8"/>
      <c r="X16" s="94"/>
    </row>
    <row r="17" spans="1:15" x14ac:dyDescent="0.2">
      <c r="A17" s="17"/>
      <c r="B17" s="99"/>
      <c r="C17" s="99"/>
      <c r="D17" s="99"/>
      <c r="E17" s="99"/>
      <c r="F17" s="99"/>
      <c r="G17" s="99"/>
      <c r="H17" s="99"/>
      <c r="I17" s="99"/>
      <c r="J17" s="99"/>
      <c r="K17" s="99"/>
      <c r="L17" s="100"/>
      <c r="M17" s="100"/>
      <c r="N17" s="101"/>
      <c r="O17" s="100"/>
    </row>
    <row r="18" spans="1:15" x14ac:dyDescent="0.2">
      <c r="A18" s="29"/>
      <c r="B18" s="348"/>
      <c r="C18" s="348"/>
      <c r="D18" s="348"/>
      <c r="E18" s="348"/>
      <c r="F18" s="348"/>
      <c r="G18" s="349"/>
      <c r="H18" s="99"/>
      <c r="I18" s="99"/>
      <c r="J18" s="99"/>
      <c r="K18" s="99"/>
      <c r="L18" s="99"/>
      <c r="M18" s="99"/>
      <c r="N18" s="102"/>
      <c r="O18" s="99"/>
    </row>
    <row r="19" spans="1:15" x14ac:dyDescent="0.2">
      <c r="A19" s="37"/>
      <c r="B19" s="350"/>
      <c r="C19" s="351"/>
      <c r="D19" s="351"/>
      <c r="E19" s="351"/>
      <c r="F19" s="351"/>
      <c r="G19" s="351"/>
      <c r="H19" s="102"/>
      <c r="I19" s="103"/>
      <c r="J19" s="104"/>
      <c r="K19" s="51"/>
      <c r="L19" s="104"/>
      <c r="M19" s="105"/>
      <c r="N19" s="102"/>
      <c r="O19" s="99"/>
    </row>
    <row r="20" spans="1:15" x14ac:dyDescent="0.2">
      <c r="A20" s="38"/>
      <c r="B20" s="352"/>
      <c r="C20" s="353"/>
      <c r="D20" s="352"/>
      <c r="E20" s="353"/>
      <c r="F20" s="352"/>
      <c r="G20" s="353"/>
      <c r="H20" s="102"/>
      <c r="I20" s="103"/>
      <c r="J20" s="104"/>
      <c r="K20" s="51"/>
      <c r="L20" s="104"/>
      <c r="M20" s="105"/>
      <c r="N20" s="102"/>
      <c r="O20" s="99"/>
    </row>
    <row r="21" spans="1:15" x14ac:dyDescent="0.2">
      <c r="A21" s="63"/>
      <c r="B21" s="64"/>
      <c r="C21" s="32"/>
      <c r="D21" s="32"/>
      <c r="E21" s="32"/>
      <c r="F21" s="32"/>
      <c r="G21" s="49"/>
      <c r="H21" s="102"/>
      <c r="I21" s="103"/>
      <c r="J21" s="104"/>
      <c r="K21" s="51"/>
      <c r="L21" s="104"/>
      <c r="M21" s="105"/>
      <c r="N21" s="102"/>
      <c r="O21" s="99"/>
    </row>
    <row r="22" spans="1:15" x14ac:dyDescent="0.2">
      <c r="A22" s="341"/>
      <c r="B22" s="343"/>
      <c r="C22" s="344"/>
      <c r="D22" s="344"/>
      <c r="E22" s="344"/>
      <c r="F22" s="344"/>
      <c r="G22" s="344"/>
      <c r="H22" s="102"/>
      <c r="I22" s="103"/>
      <c r="J22" s="104"/>
      <c r="K22" s="51"/>
      <c r="L22" s="104"/>
      <c r="M22" s="105"/>
      <c r="N22" s="102"/>
      <c r="O22" s="99"/>
    </row>
    <row r="23" spans="1:15" x14ac:dyDescent="0.2">
      <c r="A23" s="342"/>
      <c r="B23" s="34"/>
      <c r="C23" s="47"/>
      <c r="D23" s="35"/>
      <c r="E23" s="47"/>
      <c r="F23" s="35"/>
      <c r="G23" s="47"/>
      <c r="H23" s="99"/>
      <c r="I23" s="99"/>
      <c r="J23" s="104"/>
      <c r="K23" s="51"/>
      <c r="L23" s="104"/>
      <c r="M23" s="105"/>
      <c r="N23" s="102"/>
      <c r="O23" s="99"/>
    </row>
    <row r="24" spans="1:15" x14ac:dyDescent="0.2">
      <c r="A24" s="30"/>
      <c r="B24" s="57"/>
      <c r="C24" s="43"/>
      <c r="D24" s="20"/>
      <c r="E24" s="43"/>
      <c r="F24" s="20"/>
      <c r="G24" s="43"/>
      <c r="H24" s="99"/>
      <c r="I24" s="99"/>
      <c r="J24" s="104"/>
      <c r="K24" s="51"/>
      <c r="L24" s="104"/>
      <c r="M24" s="105"/>
      <c r="N24" s="102"/>
      <c r="O24" s="103"/>
    </row>
    <row r="25" spans="1:15" x14ac:dyDescent="0.2">
      <c r="A25" s="30"/>
      <c r="B25" s="57"/>
      <c r="C25" s="43"/>
      <c r="D25" s="20"/>
      <c r="E25" s="43"/>
      <c r="F25" s="20"/>
      <c r="G25" s="43"/>
      <c r="H25" s="99"/>
      <c r="I25" s="99"/>
      <c r="J25" s="104"/>
      <c r="K25" s="51"/>
      <c r="L25" s="104"/>
      <c r="M25" s="105"/>
      <c r="N25" s="102"/>
      <c r="O25" s="103"/>
    </row>
    <row r="26" spans="1:15" x14ac:dyDescent="0.2">
      <c r="A26" s="30"/>
      <c r="B26" s="57"/>
      <c r="C26" s="43"/>
      <c r="D26" s="20"/>
      <c r="E26" s="43"/>
      <c r="F26" s="20"/>
      <c r="G26" s="43"/>
      <c r="H26" s="99"/>
      <c r="I26" s="99"/>
      <c r="J26" s="104"/>
      <c r="K26" s="51"/>
      <c r="L26" s="104"/>
      <c r="M26" s="105"/>
      <c r="N26" s="102"/>
      <c r="O26" s="103"/>
    </row>
    <row r="27" spans="1:15" ht="12.75" thickBot="1" x14ac:dyDescent="0.25">
      <c r="A27" s="31"/>
      <c r="B27" s="58"/>
      <c r="C27" s="44"/>
      <c r="D27" s="22"/>
      <c r="E27" s="44"/>
      <c r="F27" s="22"/>
      <c r="G27" s="44"/>
      <c r="H27" s="99"/>
      <c r="I27" s="99"/>
      <c r="J27" s="99"/>
      <c r="K27" s="99"/>
      <c r="L27" s="99"/>
      <c r="M27" s="99"/>
      <c r="N27" s="102"/>
      <c r="O27" s="103"/>
    </row>
    <row r="28" spans="1:15" x14ac:dyDescent="0.2">
      <c r="A28" s="18"/>
      <c r="B28" s="18"/>
      <c r="C28" s="39"/>
      <c r="D28" s="8"/>
      <c r="E28" s="8"/>
      <c r="F28" s="8"/>
      <c r="G28" s="100"/>
      <c r="H28" s="99"/>
      <c r="I28" s="99"/>
      <c r="J28" s="99"/>
      <c r="K28" s="99"/>
      <c r="L28" s="99"/>
      <c r="M28" s="99"/>
      <c r="N28" s="99"/>
      <c r="O28" s="99"/>
    </row>
    <row r="29" spans="1:15" x14ac:dyDescent="0.2">
      <c r="A29" s="18"/>
      <c r="B29" s="18"/>
      <c r="C29" s="39"/>
      <c r="D29" s="8"/>
      <c r="E29" s="8"/>
      <c r="F29" s="8"/>
      <c r="G29" s="100"/>
      <c r="H29" s="99"/>
      <c r="I29" s="99"/>
      <c r="J29" s="99"/>
      <c r="K29" s="99"/>
      <c r="L29" s="99"/>
      <c r="M29" s="99"/>
      <c r="N29" s="99"/>
      <c r="O29" s="99"/>
    </row>
    <row r="30" spans="1:15" x14ac:dyDescent="0.2">
      <c r="J30" s="104"/>
      <c r="K30" s="104"/>
      <c r="L30" s="104"/>
      <c r="M30" s="104"/>
    </row>
    <row r="31" spans="1:15" x14ac:dyDescent="0.2">
      <c r="H31" s="104"/>
      <c r="I31" s="106"/>
      <c r="J31" s="104"/>
      <c r="K31" s="94"/>
      <c r="L31" s="94"/>
      <c r="M31" s="94"/>
    </row>
    <row r="32" spans="1:15" x14ac:dyDescent="0.2">
      <c r="H32" s="104"/>
      <c r="I32" s="106"/>
      <c r="J32" s="104"/>
      <c r="K32" s="94"/>
      <c r="L32" s="94"/>
      <c r="M32" s="94"/>
    </row>
    <row r="33" spans="8:13" ht="12.75" customHeight="1" x14ac:dyDescent="0.2">
      <c r="H33" s="104"/>
      <c r="I33" s="106"/>
      <c r="J33" s="104"/>
      <c r="K33" s="94"/>
      <c r="L33" s="94"/>
      <c r="M33" s="94"/>
    </row>
    <row r="34" spans="8:13" x14ac:dyDescent="0.2">
      <c r="H34" s="104"/>
      <c r="I34" s="106"/>
      <c r="J34" s="104"/>
      <c r="K34" s="94"/>
      <c r="L34" s="94"/>
      <c r="M34" s="94"/>
    </row>
    <row r="35" spans="8:13" ht="13.5" customHeight="1" x14ac:dyDescent="0.2">
      <c r="H35" s="104"/>
      <c r="I35" s="106"/>
      <c r="J35" s="104"/>
      <c r="K35" s="94"/>
      <c r="L35" s="94"/>
      <c r="M35" s="94"/>
    </row>
    <row r="36" spans="8:13" ht="12.75" customHeight="1" x14ac:dyDescent="0.2">
      <c r="H36" s="104"/>
      <c r="I36" s="106"/>
      <c r="J36" s="104"/>
      <c r="K36" s="94"/>
      <c r="L36" s="94"/>
      <c r="M36" s="94"/>
    </row>
    <row r="37" spans="8:13" ht="12.75" customHeight="1" x14ac:dyDescent="0.2">
      <c r="H37" s="104"/>
      <c r="I37" s="106"/>
      <c r="J37" s="104"/>
      <c r="K37" s="94"/>
      <c r="L37" s="94"/>
      <c r="M37" s="94"/>
    </row>
    <row r="38" spans="8:13" ht="12.75" customHeight="1" x14ac:dyDescent="0.2">
      <c r="H38" s="104"/>
      <c r="I38" s="106"/>
      <c r="J38" s="104"/>
      <c r="K38" s="94"/>
      <c r="L38" s="94"/>
      <c r="M38" s="94"/>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x14ac:dyDescent="0.2"/>
  <cols>
    <col min="1" max="1" width="9.42578125" style="75" customWidth="1"/>
    <col min="2" max="2" width="14.42578125" style="75" customWidth="1"/>
    <col min="3" max="3" width="8" style="75" bestFit="1" customWidth="1"/>
    <col min="4" max="4" width="14.42578125" style="75" customWidth="1"/>
    <col min="5" max="5" width="8" style="75" bestFit="1" customWidth="1"/>
    <col min="6" max="6" width="14.42578125" style="75" customWidth="1"/>
    <col min="7" max="7" width="8" style="75" bestFit="1" customWidth="1"/>
    <col min="8" max="8" width="14.42578125" style="75" customWidth="1"/>
    <col min="9" max="9" width="8" style="75" bestFit="1" customWidth="1"/>
    <col min="10" max="10" width="14.42578125" style="75" customWidth="1"/>
    <col min="11" max="11" width="8" style="75" bestFit="1" customWidth="1"/>
    <col min="12" max="12" width="14.42578125" style="75" customWidth="1"/>
    <col min="13" max="13" width="8" style="75" bestFit="1" customWidth="1"/>
    <col min="14" max="26" width="9.140625" style="75" customWidth="1"/>
    <col min="27" max="16384" width="9.140625" style="75"/>
  </cols>
  <sheetData>
    <row r="1" spans="1:21" ht="18" x14ac:dyDescent="0.25">
      <c r="A1" s="90" t="s">
        <v>12</v>
      </c>
      <c r="B1" s="99"/>
      <c r="C1" s="99"/>
      <c r="D1" s="99"/>
      <c r="E1" s="99"/>
      <c r="F1" s="99"/>
      <c r="G1" s="99"/>
      <c r="H1" s="99"/>
      <c r="I1" s="99"/>
      <c r="J1" s="99"/>
      <c r="K1" s="99"/>
      <c r="L1" s="99"/>
      <c r="M1" s="91" t="e">
        <f>CONTENTS!#REF!</f>
        <v>#REF!</v>
      </c>
      <c r="N1" s="21"/>
      <c r="O1" s="21"/>
      <c r="P1" s="107"/>
    </row>
    <row r="2" spans="1:21" ht="7.5" customHeight="1" x14ac:dyDescent="0.25">
      <c r="A2" s="90"/>
      <c r="B2" s="99"/>
      <c r="C2" s="99"/>
      <c r="D2" s="99"/>
      <c r="E2" s="99"/>
      <c r="F2" s="99"/>
      <c r="G2" s="99"/>
      <c r="H2" s="99"/>
      <c r="I2" s="99"/>
      <c r="J2" s="99"/>
      <c r="K2" s="99"/>
      <c r="L2" s="99"/>
      <c r="M2" s="99"/>
      <c r="N2" s="21"/>
      <c r="O2" s="21"/>
      <c r="P2" s="107"/>
    </row>
    <row r="3" spans="1:21" x14ac:dyDescent="0.2">
      <c r="A3" s="28"/>
      <c r="B3" s="348"/>
      <c r="C3" s="348"/>
      <c r="D3" s="348"/>
      <c r="E3" s="348"/>
      <c r="F3" s="348"/>
      <c r="G3" s="349"/>
      <c r="H3" s="355"/>
      <c r="I3" s="348"/>
      <c r="J3" s="348"/>
      <c r="K3" s="348"/>
      <c r="L3" s="348"/>
      <c r="M3" s="348"/>
      <c r="N3" s="21"/>
      <c r="O3" s="107"/>
      <c r="P3" s="107"/>
    </row>
    <row r="4" spans="1:21" ht="13.5" customHeight="1" x14ac:dyDescent="0.2">
      <c r="A4" s="28"/>
      <c r="B4" s="356"/>
      <c r="C4" s="357"/>
      <c r="D4" s="357"/>
      <c r="E4" s="357"/>
      <c r="F4" s="357"/>
      <c r="G4" s="358"/>
      <c r="H4" s="356"/>
      <c r="I4" s="357"/>
      <c r="J4" s="357"/>
      <c r="K4" s="357"/>
      <c r="L4" s="357"/>
      <c r="M4" s="357"/>
      <c r="N4" s="21"/>
      <c r="O4" s="107"/>
      <c r="P4" s="107"/>
    </row>
    <row r="5" spans="1:21" x14ac:dyDescent="0.2">
      <c r="A5" s="16"/>
      <c r="B5" s="354"/>
      <c r="C5" s="353"/>
      <c r="D5" s="354"/>
      <c r="E5" s="353"/>
      <c r="F5" s="354"/>
      <c r="G5" s="353"/>
      <c r="H5" s="354"/>
      <c r="I5" s="353"/>
      <c r="J5" s="354"/>
      <c r="K5" s="353"/>
      <c r="L5" s="354"/>
      <c r="M5" s="352"/>
      <c r="N5" s="21"/>
      <c r="O5" s="107"/>
      <c r="P5" s="107"/>
    </row>
    <row r="6" spans="1:21" x14ac:dyDescent="0.2">
      <c r="A6" s="14"/>
      <c r="B6" s="64"/>
      <c r="C6" s="32"/>
      <c r="D6" s="32"/>
      <c r="E6" s="32"/>
      <c r="F6" s="32"/>
      <c r="G6" s="32"/>
      <c r="H6" s="32"/>
      <c r="I6" s="32"/>
      <c r="J6" s="32"/>
      <c r="K6" s="32"/>
      <c r="L6" s="32"/>
      <c r="M6" s="49"/>
      <c r="N6" s="21"/>
      <c r="O6" s="107"/>
      <c r="P6" s="107"/>
    </row>
    <row r="7" spans="1:21" x14ac:dyDescent="0.2">
      <c r="A7" s="345"/>
      <c r="B7" s="343"/>
      <c r="C7" s="344"/>
      <c r="D7" s="344"/>
      <c r="E7" s="344"/>
      <c r="F7" s="344"/>
      <c r="G7" s="347"/>
      <c r="H7" s="343"/>
      <c r="I7" s="344"/>
      <c r="J7" s="344"/>
      <c r="K7" s="344"/>
      <c r="L7" s="344"/>
      <c r="M7" s="344"/>
      <c r="N7" s="21"/>
      <c r="O7" s="107"/>
      <c r="P7" s="107"/>
    </row>
    <row r="8" spans="1:21" x14ac:dyDescent="0.2">
      <c r="A8" s="346"/>
      <c r="B8" s="34"/>
      <c r="C8" s="46"/>
      <c r="D8" s="35"/>
      <c r="E8" s="46"/>
      <c r="F8" s="35"/>
      <c r="G8" s="46"/>
      <c r="H8" s="34"/>
      <c r="I8" s="46"/>
      <c r="J8" s="35"/>
      <c r="K8" s="46"/>
      <c r="L8" s="35"/>
      <c r="M8" s="46"/>
      <c r="N8" s="21"/>
      <c r="O8" s="107"/>
      <c r="P8" s="107"/>
    </row>
    <row r="9" spans="1:21" x14ac:dyDescent="0.2">
      <c r="A9" s="36"/>
      <c r="B9" s="92"/>
      <c r="C9" s="93"/>
      <c r="D9" s="19"/>
      <c r="E9" s="93"/>
      <c r="F9" s="19"/>
      <c r="G9" s="93"/>
      <c r="H9" s="92"/>
      <c r="I9" s="93"/>
      <c r="J9" s="19"/>
      <c r="K9" s="93"/>
      <c r="L9" s="19"/>
      <c r="M9" s="93"/>
      <c r="N9" s="61"/>
      <c r="O9" s="108"/>
      <c r="P9" s="107"/>
    </row>
    <row r="10" spans="1:21" x14ac:dyDescent="0.2">
      <c r="A10" s="36"/>
      <c r="B10" s="92"/>
      <c r="C10" s="93"/>
      <c r="D10" s="19"/>
      <c r="E10" s="93"/>
      <c r="F10" s="19"/>
      <c r="G10" s="93"/>
      <c r="H10" s="92"/>
      <c r="I10" s="93"/>
      <c r="J10" s="19"/>
      <c r="K10" s="93"/>
      <c r="L10" s="19"/>
      <c r="M10" s="93"/>
      <c r="N10" s="61"/>
      <c r="O10" s="108"/>
      <c r="P10" s="107"/>
    </row>
    <row r="11" spans="1:21" x14ac:dyDescent="0.2">
      <c r="A11" s="27"/>
      <c r="B11" s="25"/>
      <c r="C11" s="93"/>
      <c r="D11" s="12"/>
      <c r="E11" s="93"/>
      <c r="F11" s="12"/>
      <c r="G11" s="93"/>
      <c r="H11" s="25"/>
      <c r="I11" s="93"/>
      <c r="J11" s="12"/>
      <c r="K11" s="93"/>
      <c r="L11" s="12"/>
      <c r="M11" s="93"/>
      <c r="N11" s="61"/>
      <c r="O11" s="108"/>
      <c r="P11" s="107"/>
    </row>
    <row r="12" spans="1:21" x14ac:dyDescent="0.2">
      <c r="A12" s="27"/>
      <c r="B12" s="92"/>
      <c r="C12" s="93"/>
      <c r="D12" s="19"/>
      <c r="E12" s="93"/>
      <c r="F12" s="19"/>
      <c r="G12" s="93"/>
      <c r="H12" s="92"/>
      <c r="I12" s="93"/>
      <c r="J12" s="19"/>
      <c r="K12" s="93"/>
      <c r="L12" s="19"/>
      <c r="M12" s="93"/>
      <c r="N12" s="61"/>
      <c r="O12" s="108"/>
      <c r="P12" s="107"/>
    </row>
    <row r="13" spans="1:21" x14ac:dyDescent="0.2">
      <c r="A13" s="27"/>
      <c r="B13" s="25"/>
      <c r="C13" s="93"/>
      <c r="D13" s="12"/>
      <c r="E13" s="93"/>
      <c r="F13" s="12"/>
      <c r="G13" s="93"/>
      <c r="H13" s="25"/>
      <c r="I13" s="93"/>
      <c r="J13" s="12"/>
      <c r="K13" s="93"/>
      <c r="L13" s="12"/>
      <c r="M13" s="93"/>
      <c r="N13" s="61"/>
      <c r="O13" s="108"/>
      <c r="P13" s="107"/>
    </row>
    <row r="14" spans="1:21" x14ac:dyDescent="0.2">
      <c r="A14" s="27"/>
      <c r="B14" s="92"/>
      <c r="C14" s="93"/>
      <c r="D14" s="19"/>
      <c r="E14" s="93"/>
      <c r="F14" s="19"/>
      <c r="G14" s="93"/>
      <c r="H14" s="92"/>
      <c r="I14" s="93"/>
      <c r="J14" s="19"/>
      <c r="K14" s="93"/>
      <c r="L14" s="19"/>
      <c r="M14" s="93"/>
      <c r="N14" s="61"/>
      <c r="O14" s="108"/>
      <c r="P14" s="21"/>
      <c r="Q14" s="39"/>
      <c r="R14" s="8"/>
      <c r="S14" s="8"/>
      <c r="T14" s="8"/>
      <c r="U14" s="8"/>
    </row>
    <row r="15" spans="1:21" x14ac:dyDescent="0.2">
      <c r="A15" s="27"/>
      <c r="B15" s="92"/>
      <c r="C15" s="93"/>
      <c r="D15" s="19"/>
      <c r="E15" s="95"/>
      <c r="F15" s="19"/>
      <c r="G15" s="95"/>
      <c r="H15" s="92"/>
      <c r="I15" s="95"/>
      <c r="J15" s="19"/>
      <c r="K15" s="95"/>
      <c r="L15" s="19"/>
      <c r="M15" s="95"/>
      <c r="N15" s="61"/>
      <c r="O15" s="108"/>
      <c r="P15" s="21"/>
      <c r="Q15" s="39"/>
      <c r="R15" s="8"/>
      <c r="S15" s="8"/>
      <c r="T15" s="8"/>
      <c r="U15" s="8"/>
    </row>
    <row r="16" spans="1:21" ht="12.75" thickBot="1" x14ac:dyDescent="0.25">
      <c r="A16" s="15"/>
      <c r="B16" s="23"/>
      <c r="C16" s="96"/>
      <c r="D16" s="5"/>
      <c r="E16" s="97"/>
      <c r="F16" s="5"/>
      <c r="G16" s="97"/>
      <c r="H16" s="23"/>
      <c r="I16" s="98"/>
      <c r="J16" s="5"/>
      <c r="K16" s="98"/>
      <c r="L16" s="5"/>
      <c r="M16" s="98"/>
      <c r="N16" s="61"/>
      <c r="O16" s="108"/>
      <c r="P16" s="21"/>
      <c r="Q16" s="39"/>
      <c r="R16" s="8"/>
      <c r="S16" s="8"/>
      <c r="T16" s="8"/>
      <c r="U16" s="8"/>
    </row>
    <row r="17" spans="1:20" x14ac:dyDescent="0.2">
      <c r="A17" s="17"/>
      <c r="B17" s="99"/>
      <c r="C17" s="99"/>
      <c r="D17" s="99"/>
      <c r="E17" s="99"/>
      <c r="F17" s="99"/>
      <c r="G17" s="99"/>
      <c r="H17" s="99"/>
      <c r="I17" s="99"/>
      <c r="J17" s="99"/>
      <c r="K17" s="99"/>
      <c r="L17" s="100"/>
      <c r="M17" s="100"/>
      <c r="N17" s="109"/>
      <c r="O17" s="107"/>
      <c r="P17" s="107"/>
    </row>
    <row r="18" spans="1:20" x14ac:dyDescent="0.2">
      <c r="A18" s="50"/>
      <c r="B18" s="348"/>
      <c r="C18" s="348"/>
      <c r="D18" s="348"/>
      <c r="E18" s="348"/>
      <c r="F18" s="348"/>
      <c r="G18" s="349"/>
      <c r="H18" s="7"/>
      <c r="I18" s="7"/>
      <c r="J18" s="7"/>
      <c r="K18" s="7"/>
      <c r="L18" s="7"/>
      <c r="M18" s="7"/>
      <c r="N18" s="110"/>
      <c r="O18" s="21"/>
      <c r="P18" s="62"/>
      <c r="Q18" s="39"/>
      <c r="R18" s="8"/>
      <c r="S18" s="8"/>
      <c r="T18" s="8"/>
    </row>
    <row r="19" spans="1:20" x14ac:dyDescent="0.2">
      <c r="A19" s="37"/>
      <c r="B19" s="350"/>
      <c r="C19" s="351"/>
      <c r="D19" s="351"/>
      <c r="E19" s="351"/>
      <c r="F19" s="351"/>
      <c r="G19" s="351"/>
      <c r="H19" s="102"/>
      <c r="I19" s="103"/>
      <c r="J19" s="104"/>
      <c r="K19" s="51"/>
      <c r="L19" s="104"/>
      <c r="M19" s="105"/>
      <c r="N19" s="110"/>
      <c r="O19" s="21"/>
      <c r="P19" s="62"/>
      <c r="Q19" s="39"/>
      <c r="R19" s="8"/>
      <c r="S19" s="8"/>
      <c r="T19" s="8"/>
    </row>
    <row r="20" spans="1:20" x14ac:dyDescent="0.2">
      <c r="A20" s="38"/>
      <c r="B20" s="352"/>
      <c r="C20" s="353"/>
      <c r="D20" s="352"/>
      <c r="E20" s="353"/>
      <c r="F20" s="352"/>
      <c r="G20" s="353"/>
      <c r="H20" s="102"/>
      <c r="I20" s="103"/>
      <c r="J20" s="104"/>
      <c r="K20" s="51"/>
      <c r="L20" s="104"/>
      <c r="M20" s="105"/>
      <c r="N20" s="110"/>
      <c r="O20" s="21"/>
      <c r="P20" s="62"/>
      <c r="Q20" s="39"/>
      <c r="R20" s="45"/>
      <c r="S20" s="45"/>
      <c r="T20" s="45"/>
    </row>
    <row r="21" spans="1:20" x14ac:dyDescent="0.2">
      <c r="A21" s="63"/>
      <c r="B21" s="64"/>
      <c r="C21" s="32"/>
      <c r="D21" s="32"/>
      <c r="E21" s="32"/>
      <c r="F21" s="32"/>
      <c r="G21" s="49"/>
      <c r="H21" s="102"/>
      <c r="I21" s="103"/>
      <c r="J21" s="104"/>
      <c r="K21" s="51"/>
      <c r="L21" s="104"/>
      <c r="M21" s="105"/>
      <c r="N21" s="110"/>
      <c r="O21" s="21"/>
      <c r="P21" s="62"/>
      <c r="Q21" s="39"/>
      <c r="R21" s="8"/>
      <c r="S21" s="8"/>
      <c r="T21" s="8"/>
    </row>
    <row r="22" spans="1:20" x14ac:dyDescent="0.2">
      <c r="A22" s="341"/>
      <c r="B22" s="343"/>
      <c r="C22" s="344"/>
      <c r="D22" s="344"/>
      <c r="E22" s="344"/>
      <c r="F22" s="344"/>
      <c r="G22" s="344"/>
      <c r="H22" s="102"/>
      <c r="I22" s="103"/>
      <c r="J22" s="104"/>
      <c r="K22" s="51"/>
      <c r="L22" s="104"/>
      <c r="M22" s="105"/>
      <c r="N22" s="110"/>
      <c r="O22" s="21"/>
      <c r="P22" s="62"/>
      <c r="Q22" s="39"/>
      <c r="R22" s="8"/>
      <c r="S22" s="8"/>
      <c r="T22" s="8"/>
    </row>
    <row r="23" spans="1:20" x14ac:dyDescent="0.2">
      <c r="A23" s="342"/>
      <c r="B23" s="34"/>
      <c r="C23" s="47"/>
      <c r="D23" s="35"/>
      <c r="E23" s="47"/>
      <c r="F23" s="35"/>
      <c r="G23" s="47"/>
      <c r="H23" s="99"/>
      <c r="I23" s="99"/>
      <c r="J23" s="104"/>
      <c r="K23" s="51"/>
      <c r="L23" s="104"/>
      <c r="M23" s="105"/>
      <c r="N23" s="110"/>
      <c r="O23" s="21"/>
      <c r="P23" s="62"/>
      <c r="Q23" s="39"/>
      <c r="R23" s="42"/>
      <c r="S23" s="45"/>
      <c r="T23" s="45"/>
    </row>
    <row r="24" spans="1:20" x14ac:dyDescent="0.2">
      <c r="A24" s="30"/>
      <c r="B24" s="57"/>
      <c r="C24" s="43"/>
      <c r="D24" s="20"/>
      <c r="E24" s="43"/>
      <c r="F24" s="20"/>
      <c r="G24" s="43"/>
      <c r="H24" s="99"/>
      <c r="I24" s="99"/>
      <c r="J24" s="104"/>
      <c r="K24" s="51"/>
      <c r="L24" s="104"/>
      <c r="M24" s="105"/>
      <c r="N24" s="110"/>
      <c r="O24" s="61"/>
      <c r="P24" s="107"/>
      <c r="T24" s="100"/>
    </row>
    <row r="25" spans="1:20" x14ac:dyDescent="0.2">
      <c r="A25" s="30"/>
      <c r="B25" s="57"/>
      <c r="C25" s="43"/>
      <c r="D25" s="20"/>
      <c r="E25" s="43"/>
      <c r="F25" s="20"/>
      <c r="G25" s="43"/>
      <c r="H25" s="99"/>
      <c r="I25" s="99"/>
      <c r="J25" s="104"/>
      <c r="K25" s="51"/>
      <c r="L25" s="104"/>
      <c r="M25" s="105"/>
      <c r="N25" s="110"/>
      <c r="O25" s="61"/>
      <c r="P25" s="107"/>
    </row>
    <row r="26" spans="1:20" x14ac:dyDescent="0.2">
      <c r="A26" s="30"/>
      <c r="B26" s="57"/>
      <c r="C26" s="43"/>
      <c r="D26" s="20"/>
      <c r="E26" s="43"/>
      <c r="F26" s="20"/>
      <c r="G26" s="43"/>
      <c r="H26" s="99"/>
      <c r="I26" s="99"/>
      <c r="J26" s="104"/>
      <c r="K26" s="51"/>
      <c r="L26" s="104"/>
      <c r="M26" s="105"/>
      <c r="N26" s="110"/>
      <c r="O26" s="61"/>
      <c r="P26" s="107"/>
    </row>
    <row r="27" spans="1:20" ht="12.75" thickBot="1" x14ac:dyDescent="0.25">
      <c r="A27" s="31"/>
      <c r="B27" s="58"/>
      <c r="C27" s="44"/>
      <c r="D27" s="22"/>
      <c r="E27" s="44"/>
      <c r="F27" s="22"/>
      <c r="G27" s="44"/>
      <c r="H27" s="99"/>
      <c r="I27" s="99"/>
      <c r="J27" s="99"/>
      <c r="K27" s="99"/>
      <c r="L27" s="99"/>
      <c r="M27" s="99"/>
      <c r="N27" s="110"/>
      <c r="O27" s="61"/>
      <c r="P27" s="107"/>
    </row>
    <row r="28" spans="1:20" x14ac:dyDescent="0.2">
      <c r="A28" s="18"/>
      <c r="B28" s="18"/>
      <c r="C28" s="39"/>
      <c r="D28" s="8"/>
      <c r="E28" s="8"/>
      <c r="F28" s="8"/>
      <c r="G28" s="100"/>
      <c r="H28" s="99"/>
      <c r="I28" s="99"/>
      <c r="J28" s="99"/>
      <c r="K28" s="99"/>
      <c r="L28" s="99"/>
      <c r="M28" s="99"/>
      <c r="N28" s="107"/>
      <c r="O28" s="107"/>
      <c r="P28" s="107"/>
    </row>
    <row r="29" spans="1:20" x14ac:dyDescent="0.2">
      <c r="H29" s="99"/>
      <c r="I29" s="99"/>
      <c r="J29" s="99"/>
      <c r="K29" s="99"/>
      <c r="L29" s="99"/>
      <c r="M29" s="99"/>
      <c r="N29" s="107"/>
      <c r="O29" s="107"/>
      <c r="P29" s="107"/>
    </row>
    <row r="30" spans="1:20" x14ac:dyDescent="0.2">
      <c r="J30" s="104"/>
      <c r="K30" s="104"/>
      <c r="L30" s="104"/>
      <c r="M30" s="104"/>
      <c r="N30" s="107"/>
      <c r="O30" s="107"/>
      <c r="P30" s="107"/>
    </row>
    <row r="31" spans="1:20" x14ac:dyDescent="0.2">
      <c r="H31" s="104"/>
      <c r="I31" s="106"/>
      <c r="J31" s="104"/>
      <c r="K31" s="94"/>
      <c r="L31" s="94"/>
      <c r="M31" s="94"/>
      <c r="N31" s="107"/>
      <c r="O31" s="107"/>
      <c r="P31" s="107"/>
    </row>
    <row r="32" spans="1:20" ht="12.75" customHeight="1" x14ac:dyDescent="0.2">
      <c r="H32" s="104"/>
      <c r="I32" s="106"/>
      <c r="J32" s="104"/>
      <c r="K32" s="94"/>
      <c r="L32" s="94"/>
      <c r="M32" s="94"/>
      <c r="N32" s="107"/>
      <c r="O32" s="107"/>
      <c r="P32" s="107"/>
    </row>
    <row r="33" spans="8:16" x14ac:dyDescent="0.2">
      <c r="H33" s="104"/>
      <c r="I33" s="106"/>
      <c r="J33" s="104"/>
      <c r="K33" s="94"/>
      <c r="L33" s="94"/>
      <c r="M33" s="94"/>
      <c r="N33" s="107"/>
      <c r="O33" s="107"/>
      <c r="P33" s="107"/>
    </row>
    <row r="34" spans="8:16" ht="13.5" customHeight="1" x14ac:dyDescent="0.2">
      <c r="H34" s="104"/>
      <c r="I34" s="106"/>
      <c r="J34" s="104"/>
      <c r="K34" s="94"/>
      <c r="L34" s="94"/>
      <c r="M34" s="94"/>
      <c r="N34" s="107"/>
      <c r="O34" s="107"/>
      <c r="P34" s="107"/>
    </row>
    <row r="35" spans="8:16" ht="12.75" customHeight="1" x14ac:dyDescent="0.2">
      <c r="H35" s="104"/>
      <c r="I35" s="106"/>
      <c r="J35" s="104"/>
      <c r="K35" s="94"/>
      <c r="L35" s="94"/>
      <c r="M35" s="94"/>
      <c r="N35" s="107"/>
      <c r="O35" s="107"/>
      <c r="P35" s="107"/>
    </row>
    <row r="36" spans="8:16" ht="12.75" customHeight="1" x14ac:dyDescent="0.2">
      <c r="H36" s="104"/>
      <c r="I36" s="106"/>
      <c r="J36" s="104"/>
      <c r="K36" s="94"/>
      <c r="L36" s="94"/>
      <c r="M36" s="94"/>
      <c r="N36" s="107"/>
      <c r="O36" s="107"/>
      <c r="P36" s="107"/>
    </row>
    <row r="37" spans="8:16" ht="12.75" customHeight="1" x14ac:dyDescent="0.2">
      <c r="H37" s="104"/>
      <c r="I37" s="106"/>
      <c r="J37" s="104"/>
      <c r="K37" s="94"/>
      <c r="L37" s="94"/>
      <c r="M37" s="94"/>
      <c r="N37" s="107"/>
      <c r="O37" s="107"/>
      <c r="P37" s="107"/>
    </row>
    <row r="38" spans="8:16" ht="12.75" customHeight="1" x14ac:dyDescent="0.2">
      <c r="H38" s="104"/>
      <c r="I38" s="106"/>
      <c r="J38" s="104"/>
      <c r="K38" s="94"/>
      <c r="L38" s="94"/>
      <c r="M38" s="94"/>
      <c r="N38" s="107"/>
      <c r="O38" s="107"/>
      <c r="P38" s="107"/>
    </row>
    <row r="39" spans="8:16" x14ac:dyDescent="0.2">
      <c r="N39" s="107"/>
      <c r="O39" s="107"/>
      <c r="P39" s="107"/>
    </row>
    <row r="40" spans="8:16" x14ac:dyDescent="0.2">
      <c r="N40" s="107"/>
      <c r="O40" s="107"/>
      <c r="P40" s="107"/>
    </row>
    <row r="41" spans="8:16" x14ac:dyDescent="0.2">
      <c r="N41" s="107"/>
      <c r="O41" s="107"/>
      <c r="P41" s="107"/>
    </row>
    <row r="42" spans="8:16" x14ac:dyDescent="0.2">
      <c r="N42" s="107"/>
      <c r="O42" s="107"/>
      <c r="P42" s="107"/>
    </row>
    <row r="43" spans="8:16" x14ac:dyDescent="0.2">
      <c r="N43" s="107"/>
      <c r="O43" s="107"/>
      <c r="P43" s="107"/>
    </row>
    <row r="44" spans="8:16" x14ac:dyDescent="0.2">
      <c r="N44" s="107"/>
      <c r="O44" s="107"/>
      <c r="P44" s="107"/>
    </row>
    <row r="45" spans="8:16" x14ac:dyDescent="0.2">
      <c r="N45" s="107"/>
      <c r="O45" s="107"/>
      <c r="P45" s="107"/>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U41"/>
  <sheetViews>
    <sheetView showGridLines="0" view="pageBreakPreview" zoomScaleNormal="70" zoomScaleSheetLayoutView="100" workbookViewId="0">
      <selection activeCell="A26" sqref="A26"/>
    </sheetView>
  </sheetViews>
  <sheetFormatPr defaultColWidth="9.140625" defaultRowHeight="12" x14ac:dyDescent="0.2"/>
  <cols>
    <col min="1" max="1" width="31.7109375" style="75" customWidth="1"/>
    <col min="2" max="9" width="7.7109375" style="75" customWidth="1"/>
    <col min="10" max="10" width="9.42578125" style="75" customWidth="1"/>
    <col min="11" max="11" width="7.7109375" style="75" customWidth="1"/>
    <col min="12" max="13" width="8.85546875" style="75" customWidth="1"/>
    <col min="14" max="14" width="6.85546875" style="75" bestFit="1" customWidth="1"/>
    <col min="15" max="15" width="6.140625" style="75" customWidth="1"/>
    <col min="16" max="21" width="9.140625" style="75" customWidth="1"/>
    <col min="22" max="16384" width="9.140625" style="75"/>
  </cols>
  <sheetData>
    <row r="1" spans="1:21" ht="18" x14ac:dyDescent="0.25">
      <c r="A1" s="255" t="s">
        <v>274</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8" t="s">
        <v>157</v>
      </c>
      <c r="F5" s="329"/>
      <c r="G5" s="330"/>
      <c r="H5" s="328" t="s">
        <v>158</v>
      </c>
      <c r="I5" s="329"/>
      <c r="J5" s="330"/>
      <c r="K5" s="328" t="s">
        <v>159</v>
      </c>
      <c r="L5" s="329"/>
      <c r="M5" s="330"/>
      <c r="N5" s="331" t="s">
        <v>160</v>
      </c>
      <c r="O5" s="340" t="s">
        <v>267</v>
      </c>
    </row>
    <row r="6" spans="1:21" x14ac:dyDescent="0.2">
      <c r="A6" s="180"/>
      <c r="B6" s="296" t="s">
        <v>161</v>
      </c>
      <c r="C6" s="295" t="s">
        <v>162</v>
      </c>
      <c r="D6" s="297" t="s">
        <v>163</v>
      </c>
      <c r="E6" s="296" t="s">
        <v>164</v>
      </c>
      <c r="F6" s="295" t="s">
        <v>165</v>
      </c>
      <c r="G6" s="297" t="s">
        <v>166</v>
      </c>
      <c r="H6" s="296" t="s">
        <v>167</v>
      </c>
      <c r="I6" s="295" t="s">
        <v>168</v>
      </c>
      <c r="J6" s="297" t="s">
        <v>169</v>
      </c>
      <c r="K6" s="296" t="s">
        <v>170</v>
      </c>
      <c r="L6" s="295" t="s">
        <v>171</v>
      </c>
      <c r="M6" s="297" t="s">
        <v>172</v>
      </c>
      <c r="N6" s="331"/>
      <c r="O6" s="340"/>
      <c r="P6" s="110"/>
      <c r="U6" s="110"/>
    </row>
    <row r="7" spans="1:21" x14ac:dyDescent="0.2">
      <c r="A7" s="174" t="s">
        <v>268</v>
      </c>
      <c r="B7" s="302">
        <v>1933.9069999999986</v>
      </c>
      <c r="C7" s="207">
        <v>1934.2179999999985</v>
      </c>
      <c r="D7" s="303">
        <v>1935.1559999999986</v>
      </c>
      <c r="E7" s="302">
        <v>1935.1559999999986</v>
      </c>
      <c r="F7" s="207">
        <v>1936.4069999999983</v>
      </c>
      <c r="G7" s="303">
        <v>1918.4829999999986</v>
      </c>
      <c r="H7" s="302">
        <v>1913.1389999999985</v>
      </c>
      <c r="I7" s="207">
        <v>1913.1389999999985</v>
      </c>
      <c r="J7" s="303">
        <v>1913.1389999999985</v>
      </c>
      <c r="K7" s="302">
        <v>1914.2729999999981</v>
      </c>
      <c r="L7" s="207">
        <v>1914.7489999999982</v>
      </c>
      <c r="M7" s="303">
        <v>1915.0379999999982</v>
      </c>
      <c r="N7" s="207">
        <v>1915.0379999999982</v>
      </c>
      <c r="O7" s="214">
        <v>4.9049179067424599E-2</v>
      </c>
      <c r="P7" s="112"/>
      <c r="U7" s="61"/>
    </row>
    <row r="8" spans="1:21" x14ac:dyDescent="0.2">
      <c r="A8" s="174" t="s">
        <v>269</v>
      </c>
      <c r="B8" s="302">
        <v>1099.4339480000003</v>
      </c>
      <c r="C8" s="207">
        <v>1004.2863699999998</v>
      </c>
      <c r="D8" s="303">
        <v>900.16295099999979</v>
      </c>
      <c r="E8" s="302">
        <v>701.11071799999945</v>
      </c>
      <c r="F8" s="207">
        <v>487.05583900000005</v>
      </c>
      <c r="G8" s="303">
        <v>290.23597599999988</v>
      </c>
      <c r="H8" s="302">
        <v>266.295973</v>
      </c>
      <c r="I8" s="207">
        <v>278.25162600000004</v>
      </c>
      <c r="J8" s="303">
        <v>333.63906400000002</v>
      </c>
      <c r="K8" s="302">
        <v>692.27227499999981</v>
      </c>
      <c r="L8" s="207">
        <v>920.31861600000036</v>
      </c>
      <c r="M8" s="303">
        <v>1125.0957349999999</v>
      </c>
      <c r="N8" s="207">
        <v>8098.1590910000004</v>
      </c>
      <c r="O8" s="214">
        <v>5.0094584029529696E-2</v>
      </c>
      <c r="P8" s="112"/>
      <c r="U8" s="61"/>
    </row>
    <row r="9" spans="1:21" x14ac:dyDescent="0.2">
      <c r="A9" s="174" t="s">
        <v>270</v>
      </c>
      <c r="B9" s="302">
        <v>850.95271700000012</v>
      </c>
      <c r="C9" s="207">
        <v>776.72232899999995</v>
      </c>
      <c r="D9" s="303">
        <v>675.85284499999989</v>
      </c>
      <c r="E9" s="302">
        <v>509.22733700100008</v>
      </c>
      <c r="F9" s="207">
        <v>339.35980000100005</v>
      </c>
      <c r="G9" s="303">
        <v>187.208236</v>
      </c>
      <c r="H9" s="302">
        <v>170.53703899999999</v>
      </c>
      <c r="I9" s="207">
        <v>178.148222</v>
      </c>
      <c r="J9" s="303">
        <v>225.02405200000004</v>
      </c>
      <c r="K9" s="302">
        <v>438.28820000000007</v>
      </c>
      <c r="L9" s="207">
        <v>628.88524000000007</v>
      </c>
      <c r="M9" s="303">
        <v>807.60964300000023</v>
      </c>
      <c r="N9" s="207">
        <v>5787.8156600019993</v>
      </c>
      <c r="O9" s="215">
        <v>6.2618784212065196E-2</v>
      </c>
      <c r="P9" s="102"/>
      <c r="U9" s="105"/>
    </row>
    <row r="10" spans="1:21" x14ac:dyDescent="0.2">
      <c r="A10" s="177" t="s">
        <v>180</v>
      </c>
      <c r="B10" s="304">
        <v>70.02573000000001</v>
      </c>
      <c r="C10" s="208">
        <v>46.989460000000001</v>
      </c>
      <c r="D10" s="305">
        <v>64.000720000000001</v>
      </c>
      <c r="E10" s="304">
        <v>47.463050000000003</v>
      </c>
      <c r="F10" s="208">
        <v>31.130939999999999</v>
      </c>
      <c r="G10" s="305">
        <v>19.08343</v>
      </c>
      <c r="H10" s="304">
        <v>16.883140000000001</v>
      </c>
      <c r="I10" s="208">
        <v>14.905460000000001</v>
      </c>
      <c r="J10" s="305">
        <v>20.69171</v>
      </c>
      <c r="K10" s="304">
        <v>39.239019999999996</v>
      </c>
      <c r="L10" s="208">
        <v>52.18817</v>
      </c>
      <c r="M10" s="305">
        <v>64.984309999999994</v>
      </c>
      <c r="N10" s="208">
        <v>487.58514000000008</v>
      </c>
      <c r="O10" s="216">
        <v>5.5941647498281996E-2</v>
      </c>
      <c r="P10" s="102"/>
      <c r="U10" s="130"/>
    </row>
    <row r="11" spans="1:21" x14ac:dyDescent="0.2">
      <c r="A11" s="177" t="s">
        <v>181</v>
      </c>
      <c r="B11" s="304">
        <v>9.3200840000000014</v>
      </c>
      <c r="C11" s="208">
        <v>7.9042159999999999</v>
      </c>
      <c r="D11" s="305">
        <v>7.5116029999999991</v>
      </c>
      <c r="E11" s="304">
        <v>6.4109539999999994</v>
      </c>
      <c r="F11" s="208">
        <v>5.9242730000000003</v>
      </c>
      <c r="G11" s="305">
        <v>3.6302240000000001</v>
      </c>
      <c r="H11" s="304">
        <v>3.6251250000000006</v>
      </c>
      <c r="I11" s="208">
        <v>4.5035639999999999</v>
      </c>
      <c r="J11" s="305">
        <v>5.1390139999999995</v>
      </c>
      <c r="K11" s="304">
        <v>6.9074999999999998</v>
      </c>
      <c r="L11" s="208">
        <v>7.4663330000000006</v>
      </c>
      <c r="M11" s="305">
        <v>8.8167019999999994</v>
      </c>
      <c r="N11" s="208">
        <v>77.159592000000004</v>
      </c>
      <c r="O11" s="216">
        <v>0.13227904525294185</v>
      </c>
      <c r="P11" s="102"/>
      <c r="U11" s="130"/>
    </row>
    <row r="12" spans="1:21" x14ac:dyDescent="0.2">
      <c r="A12" s="177" t="s">
        <v>182</v>
      </c>
      <c r="B12" s="304">
        <v>0</v>
      </c>
      <c r="C12" s="208">
        <v>0.93752000000000002</v>
      </c>
      <c r="D12" s="305">
        <v>0</v>
      </c>
      <c r="E12" s="304">
        <v>0</v>
      </c>
      <c r="F12" s="208">
        <v>0</v>
      </c>
      <c r="G12" s="305">
        <v>0</v>
      </c>
      <c r="H12" s="304">
        <v>0</v>
      </c>
      <c r="I12" s="208">
        <v>0</v>
      </c>
      <c r="J12" s="305">
        <v>0</v>
      </c>
      <c r="K12" s="304">
        <v>0</v>
      </c>
      <c r="L12" s="208">
        <v>0</v>
      </c>
      <c r="M12" s="305">
        <v>1.6190000000000003E-2</v>
      </c>
      <c r="N12" s="208">
        <v>0.95371000000000006</v>
      </c>
      <c r="O12" s="216">
        <v>9.7492849686964446E-5</v>
      </c>
      <c r="P12" s="102"/>
      <c r="U12" s="130"/>
    </row>
    <row r="13" spans="1:21" x14ac:dyDescent="0.2">
      <c r="A13" s="177" t="s">
        <v>183</v>
      </c>
      <c r="B13" s="304">
        <v>2.5999999999999999E-2</v>
      </c>
      <c r="C13" s="208">
        <v>0.01</v>
      </c>
      <c r="D13" s="305">
        <v>8.7999999999999995E-2</v>
      </c>
      <c r="E13" s="304">
        <v>0.16900000000000001</v>
      </c>
      <c r="F13" s="208">
        <v>0.189</v>
      </c>
      <c r="G13" s="305">
        <v>0.51700000000000002</v>
      </c>
      <c r="H13" s="304">
        <v>0.443</v>
      </c>
      <c r="I13" s="208">
        <v>0.46400000000000002</v>
      </c>
      <c r="J13" s="305">
        <v>0.433</v>
      </c>
      <c r="K13" s="304">
        <v>0.39</v>
      </c>
      <c r="L13" s="208">
        <v>0.43</v>
      </c>
      <c r="M13" s="305">
        <v>0.40500000000000003</v>
      </c>
      <c r="N13" s="208">
        <v>3.5640000000000001</v>
      </c>
      <c r="O13" s="216">
        <v>0.10625918792399509</v>
      </c>
      <c r="P13" s="102"/>
      <c r="U13" s="130"/>
    </row>
    <row r="14" spans="1:21" x14ac:dyDescent="0.2">
      <c r="A14" s="177" t="s">
        <v>184</v>
      </c>
      <c r="B14" s="304">
        <v>0.104</v>
      </c>
      <c r="C14" s="208">
        <v>8.4000000000000005E-2</v>
      </c>
      <c r="D14" s="305">
        <v>8.5999999999999993E-2</v>
      </c>
      <c r="E14" s="304">
        <v>6.6000000000000003E-2</v>
      </c>
      <c r="F14" s="208">
        <v>4.7E-2</v>
      </c>
      <c r="G14" s="305">
        <v>1.4E-2</v>
      </c>
      <c r="H14" s="304">
        <v>1.4E-2</v>
      </c>
      <c r="I14" s="208">
        <v>1.7999999999999999E-2</v>
      </c>
      <c r="J14" s="305">
        <v>2.8000000000000001E-2</v>
      </c>
      <c r="K14" s="304">
        <v>6.0999999999999999E-2</v>
      </c>
      <c r="L14" s="208">
        <v>0.08</v>
      </c>
      <c r="M14" s="305">
        <v>0.11</v>
      </c>
      <c r="N14" s="208">
        <v>0.71199999999999997</v>
      </c>
      <c r="O14" s="216">
        <v>7.3480451103919943E-3</v>
      </c>
      <c r="P14" s="102"/>
      <c r="U14" s="130"/>
    </row>
    <row r="15" spans="1:21" x14ac:dyDescent="0.2">
      <c r="A15" s="177" t="s">
        <v>185</v>
      </c>
      <c r="B15" s="304">
        <v>4.0000000000000001E-3</v>
      </c>
      <c r="C15" s="208">
        <v>6.0000000000000001E-3</v>
      </c>
      <c r="D15" s="305">
        <v>1.2999999999999999E-2</v>
      </c>
      <c r="E15" s="304">
        <v>1.2E-2</v>
      </c>
      <c r="F15" s="208">
        <v>1.6E-2</v>
      </c>
      <c r="G15" s="305">
        <v>3.3000000000000002E-2</v>
      </c>
      <c r="H15" s="304">
        <v>2.8000000000000001E-2</v>
      </c>
      <c r="I15" s="208">
        <v>0.02</v>
      </c>
      <c r="J15" s="305">
        <v>0.02</v>
      </c>
      <c r="K15" s="304">
        <v>1.7999999999999999E-2</v>
      </c>
      <c r="L15" s="208">
        <v>6.0000000000000001E-3</v>
      </c>
      <c r="M15" s="305">
        <v>3.0000000000000001E-3</v>
      </c>
      <c r="N15" s="208">
        <v>0.17899999999999999</v>
      </c>
      <c r="O15" s="216">
        <v>0.31100578227510289</v>
      </c>
      <c r="P15" s="102"/>
      <c r="U15" s="130"/>
    </row>
    <row r="16" spans="1:21" x14ac:dyDescent="0.2">
      <c r="A16" s="177" t="s">
        <v>186</v>
      </c>
      <c r="B16" s="304">
        <v>6.4313100000000007</v>
      </c>
      <c r="C16" s="208">
        <v>23.41329</v>
      </c>
      <c r="D16" s="305">
        <v>0.34599999999999997</v>
      </c>
      <c r="E16" s="304">
        <v>0.25700000000000001</v>
      </c>
      <c r="F16" s="208">
        <v>0.22</v>
      </c>
      <c r="G16" s="305">
        <v>0.16600000000000001</v>
      </c>
      <c r="H16" s="304">
        <v>0.153</v>
      </c>
      <c r="I16" s="208">
        <v>0.154</v>
      </c>
      <c r="J16" s="305">
        <v>0.17</v>
      </c>
      <c r="K16" s="304">
        <v>0.22600000000000001</v>
      </c>
      <c r="L16" s="208">
        <v>4.8582299999999998</v>
      </c>
      <c r="M16" s="305">
        <v>6.6680699999999993</v>
      </c>
      <c r="N16" s="208">
        <v>43.062899999999999</v>
      </c>
      <c r="O16" s="216">
        <v>1.0922606380146394E-3</v>
      </c>
      <c r="P16" s="102"/>
      <c r="U16" s="130"/>
    </row>
    <row r="17" spans="1:21" x14ac:dyDescent="0.2">
      <c r="A17" s="177" t="s">
        <v>187</v>
      </c>
      <c r="B17" s="304">
        <v>0</v>
      </c>
      <c r="C17" s="208">
        <v>0</v>
      </c>
      <c r="D17" s="305">
        <v>0</v>
      </c>
      <c r="E17" s="304">
        <v>0</v>
      </c>
      <c r="F17" s="208">
        <v>0</v>
      </c>
      <c r="G17" s="305">
        <v>0</v>
      </c>
      <c r="H17" s="304">
        <v>0</v>
      </c>
      <c r="I17" s="208">
        <v>0</v>
      </c>
      <c r="J17" s="305">
        <v>0</v>
      </c>
      <c r="K17" s="304">
        <v>0</v>
      </c>
      <c r="L17" s="208">
        <v>0</v>
      </c>
      <c r="M17" s="305">
        <v>0</v>
      </c>
      <c r="N17" s="208">
        <v>0</v>
      </c>
      <c r="O17" s="216">
        <v>0</v>
      </c>
      <c r="P17" s="102"/>
      <c r="U17" s="130"/>
    </row>
    <row r="18" spans="1:21" x14ac:dyDescent="0.2">
      <c r="A18" s="177" t="s">
        <v>188</v>
      </c>
      <c r="B18" s="304">
        <v>0</v>
      </c>
      <c r="C18" s="208">
        <v>0</v>
      </c>
      <c r="D18" s="305">
        <v>0</v>
      </c>
      <c r="E18" s="304">
        <v>0</v>
      </c>
      <c r="F18" s="208">
        <v>0</v>
      </c>
      <c r="G18" s="305">
        <v>0</v>
      </c>
      <c r="H18" s="304">
        <v>0</v>
      </c>
      <c r="I18" s="208">
        <v>0</v>
      </c>
      <c r="J18" s="305">
        <v>0</v>
      </c>
      <c r="K18" s="304">
        <v>0</v>
      </c>
      <c r="L18" s="208">
        <v>0</v>
      </c>
      <c r="M18" s="305">
        <v>0</v>
      </c>
      <c r="N18" s="208">
        <v>0</v>
      </c>
      <c r="O18" s="216">
        <v>0</v>
      </c>
      <c r="P18" s="102"/>
      <c r="U18" s="130"/>
    </row>
    <row r="19" spans="1:21" x14ac:dyDescent="0.2">
      <c r="A19" s="177" t="s">
        <v>189</v>
      </c>
      <c r="B19" s="304">
        <v>9.8811599999999995</v>
      </c>
      <c r="C19" s="208">
        <v>8.7366900000000012</v>
      </c>
      <c r="D19" s="305">
        <v>8.7337099999999985</v>
      </c>
      <c r="E19" s="304">
        <v>8.03017</v>
      </c>
      <c r="F19" s="208">
        <v>5.7070300000000005</v>
      </c>
      <c r="G19" s="305">
        <v>1.79633</v>
      </c>
      <c r="H19" s="304">
        <v>1.7469100000000002</v>
      </c>
      <c r="I19" s="208">
        <v>1.8672500000000001</v>
      </c>
      <c r="J19" s="305">
        <v>2.6571799999999999</v>
      </c>
      <c r="K19" s="304">
        <v>6.84694</v>
      </c>
      <c r="L19" s="208">
        <v>8.7351200000000002</v>
      </c>
      <c r="M19" s="305">
        <v>10.25206</v>
      </c>
      <c r="N19" s="208">
        <v>74.990549999999985</v>
      </c>
      <c r="O19" s="216">
        <v>8.5795771568276946E-2</v>
      </c>
      <c r="P19" s="102"/>
      <c r="U19" s="130"/>
    </row>
    <row r="20" spans="1:21" x14ac:dyDescent="0.2">
      <c r="A20" s="177" t="s">
        <v>190</v>
      </c>
      <c r="B20" s="304">
        <v>0</v>
      </c>
      <c r="C20" s="208">
        <v>0</v>
      </c>
      <c r="D20" s="305">
        <v>0</v>
      </c>
      <c r="E20" s="304">
        <v>0</v>
      </c>
      <c r="F20" s="208">
        <v>0</v>
      </c>
      <c r="G20" s="305">
        <v>0</v>
      </c>
      <c r="H20" s="304">
        <v>0</v>
      </c>
      <c r="I20" s="208">
        <v>0</v>
      </c>
      <c r="J20" s="305">
        <v>0</v>
      </c>
      <c r="K20" s="304">
        <v>0</v>
      </c>
      <c r="L20" s="208">
        <v>0</v>
      </c>
      <c r="M20" s="305">
        <v>0</v>
      </c>
      <c r="N20" s="208">
        <v>0</v>
      </c>
      <c r="O20" s="216">
        <v>0</v>
      </c>
      <c r="P20" s="102"/>
      <c r="U20" s="130"/>
    </row>
    <row r="21" spans="1:21" x14ac:dyDescent="0.2">
      <c r="A21" s="177" t="s">
        <v>191</v>
      </c>
      <c r="B21" s="304">
        <v>98.25</v>
      </c>
      <c r="C21" s="208">
        <v>71.471000000000004</v>
      </c>
      <c r="D21" s="305">
        <v>57.718000000000004</v>
      </c>
      <c r="E21" s="304">
        <v>98.066999999999993</v>
      </c>
      <c r="F21" s="208">
        <v>142.47800000000001</v>
      </c>
      <c r="G21" s="305">
        <v>98.393000000000001</v>
      </c>
      <c r="H21" s="304">
        <v>92.536000000000001</v>
      </c>
      <c r="I21" s="208">
        <v>96.852000000000004</v>
      </c>
      <c r="J21" s="305">
        <v>103.74</v>
      </c>
      <c r="K21" s="304">
        <v>62.564050000000002</v>
      </c>
      <c r="L21" s="208">
        <v>102.2908</v>
      </c>
      <c r="M21" s="305">
        <v>32.808999999999997</v>
      </c>
      <c r="N21" s="208">
        <v>1057.16885</v>
      </c>
      <c r="O21" s="216">
        <v>0.36552427180365671</v>
      </c>
      <c r="P21" s="102"/>
      <c r="U21" s="130"/>
    </row>
    <row r="22" spans="1:21" x14ac:dyDescent="0.2">
      <c r="A22" s="177" t="s">
        <v>192</v>
      </c>
      <c r="B22" s="304">
        <v>0</v>
      </c>
      <c r="C22" s="208">
        <v>0</v>
      </c>
      <c r="D22" s="305">
        <v>0</v>
      </c>
      <c r="E22" s="304">
        <v>0</v>
      </c>
      <c r="F22" s="208">
        <v>0</v>
      </c>
      <c r="G22" s="305">
        <v>0</v>
      </c>
      <c r="H22" s="304">
        <v>0</v>
      </c>
      <c r="I22" s="208">
        <v>0</v>
      </c>
      <c r="J22" s="305">
        <v>0</v>
      </c>
      <c r="K22" s="304">
        <v>0</v>
      </c>
      <c r="L22" s="208">
        <v>0</v>
      </c>
      <c r="M22" s="305">
        <v>0</v>
      </c>
      <c r="N22" s="208">
        <v>0</v>
      </c>
      <c r="O22" s="216">
        <v>0</v>
      </c>
      <c r="P22" s="102"/>
      <c r="U22" s="130"/>
    </row>
    <row r="23" spans="1:21" x14ac:dyDescent="0.2">
      <c r="A23" s="177" t="s">
        <v>193</v>
      </c>
      <c r="B23" s="304">
        <v>0</v>
      </c>
      <c r="C23" s="208">
        <v>0</v>
      </c>
      <c r="D23" s="305">
        <v>0</v>
      </c>
      <c r="E23" s="304">
        <v>0</v>
      </c>
      <c r="F23" s="208">
        <v>0</v>
      </c>
      <c r="G23" s="305">
        <v>0</v>
      </c>
      <c r="H23" s="304">
        <v>0</v>
      </c>
      <c r="I23" s="208">
        <v>0</v>
      </c>
      <c r="J23" s="305">
        <v>0</v>
      </c>
      <c r="K23" s="304">
        <v>0</v>
      </c>
      <c r="L23" s="208">
        <v>0</v>
      </c>
      <c r="M23" s="305">
        <v>0</v>
      </c>
      <c r="N23" s="208">
        <v>0</v>
      </c>
      <c r="O23" s="216">
        <v>0</v>
      </c>
      <c r="P23" s="102"/>
      <c r="U23" s="130"/>
    </row>
    <row r="24" spans="1:21" x14ac:dyDescent="0.2">
      <c r="A24" s="177" t="s">
        <v>194</v>
      </c>
      <c r="B24" s="304">
        <v>2.3306999999999998E-2</v>
      </c>
      <c r="C24" s="208">
        <v>2.0917000000000002E-2</v>
      </c>
      <c r="D24" s="305">
        <v>1.7748999999999997E-2</v>
      </c>
      <c r="E24" s="304">
        <v>8.4259999999999995E-3</v>
      </c>
      <c r="F24" s="208">
        <v>7.1699999999999997E-4</v>
      </c>
      <c r="G24" s="305">
        <v>5.4380000000000001E-3</v>
      </c>
      <c r="H24" s="304">
        <v>0.25573099999999999</v>
      </c>
      <c r="I24" s="208">
        <v>3.1922320000000002</v>
      </c>
      <c r="J24" s="305">
        <v>0</v>
      </c>
      <c r="K24" s="304">
        <v>0.69064000000000003</v>
      </c>
      <c r="L24" s="208">
        <v>0</v>
      </c>
      <c r="M24" s="305">
        <v>0</v>
      </c>
      <c r="N24" s="208">
        <v>4.2151570000000005</v>
      </c>
      <c r="O24" s="216">
        <v>1.4539202855237181E-2</v>
      </c>
      <c r="P24" s="102"/>
      <c r="U24" s="130"/>
    </row>
    <row r="25" spans="1:21" x14ac:dyDescent="0.2">
      <c r="A25" s="177" t="s">
        <v>195</v>
      </c>
      <c r="B25" s="304">
        <v>656.88712600000019</v>
      </c>
      <c r="C25" s="208">
        <v>617.14923599999997</v>
      </c>
      <c r="D25" s="305">
        <v>537.33806299999992</v>
      </c>
      <c r="E25" s="304">
        <v>348.74373700100011</v>
      </c>
      <c r="F25" s="208">
        <v>153.64684000100004</v>
      </c>
      <c r="G25" s="305">
        <v>63.569814000000008</v>
      </c>
      <c r="H25" s="304">
        <v>54.852132999999995</v>
      </c>
      <c r="I25" s="208">
        <v>56.171715999999996</v>
      </c>
      <c r="J25" s="305">
        <v>92.145148000000034</v>
      </c>
      <c r="K25" s="304">
        <v>321.34505000000007</v>
      </c>
      <c r="L25" s="208">
        <v>452.83058700000009</v>
      </c>
      <c r="M25" s="305">
        <v>683.5453110000002</v>
      </c>
      <c r="N25" s="208">
        <v>4038.2247610019999</v>
      </c>
      <c r="O25" s="216">
        <v>0.15867070275944872</v>
      </c>
      <c r="P25" s="102"/>
      <c r="U25" s="99"/>
    </row>
    <row r="26" spans="1:21" ht="13.5" customHeight="1" x14ac:dyDescent="0.2">
      <c r="A26" s="175" t="s">
        <v>320</v>
      </c>
      <c r="B26" s="302">
        <v>800.45346199999994</v>
      </c>
      <c r="C26" s="207">
        <v>732.33696400000008</v>
      </c>
      <c r="D26" s="303">
        <v>634.68270099999984</v>
      </c>
      <c r="E26" s="302">
        <v>459.060559001</v>
      </c>
      <c r="F26" s="207">
        <v>274.514043001</v>
      </c>
      <c r="G26" s="303">
        <v>130.13680599999998</v>
      </c>
      <c r="H26" s="302">
        <v>115.84175400000001</v>
      </c>
      <c r="I26" s="207">
        <v>120.829899</v>
      </c>
      <c r="J26" s="303">
        <v>167.459191</v>
      </c>
      <c r="K26" s="302">
        <v>394.34711000000004</v>
      </c>
      <c r="L26" s="207">
        <v>573.87591100000009</v>
      </c>
      <c r="M26" s="303">
        <v>755.51528500000006</v>
      </c>
      <c r="N26" s="207">
        <v>5159.0536850020007</v>
      </c>
      <c r="O26" s="215">
        <v>6.1292293085212321E-2</v>
      </c>
      <c r="P26" s="10"/>
      <c r="U26" s="79"/>
    </row>
    <row r="27" spans="1:21" ht="12.75" customHeight="1" x14ac:dyDescent="0.2">
      <c r="A27" s="177" t="s">
        <v>255</v>
      </c>
      <c r="B27" s="304">
        <v>76.492830999999981</v>
      </c>
      <c r="C27" s="208">
        <v>71.620525999999998</v>
      </c>
      <c r="D27" s="305">
        <v>64.482396000000008</v>
      </c>
      <c r="E27" s="304">
        <v>44.432079999999999</v>
      </c>
      <c r="F27" s="208">
        <v>26.591142999999995</v>
      </c>
      <c r="G27" s="305">
        <v>17.507051000000001</v>
      </c>
      <c r="H27" s="304">
        <v>14.780407</v>
      </c>
      <c r="I27" s="208">
        <v>14.49309</v>
      </c>
      <c r="J27" s="305">
        <v>18.589674000000002</v>
      </c>
      <c r="K27" s="304">
        <v>36.763989000000002</v>
      </c>
      <c r="L27" s="208">
        <v>55.538017000000004</v>
      </c>
      <c r="M27" s="305">
        <v>70.517740000000003</v>
      </c>
      <c r="N27" s="208">
        <v>511.808944</v>
      </c>
      <c r="O27" s="216">
        <v>2.3237833989494458E-2</v>
      </c>
      <c r="P27" s="102"/>
      <c r="U27" s="79"/>
    </row>
    <row r="28" spans="1:21" ht="12.75" customHeight="1" x14ac:dyDescent="0.2">
      <c r="A28" s="177" t="s">
        <v>256</v>
      </c>
      <c r="B28" s="304">
        <v>0.68345999999999996</v>
      </c>
      <c r="C28" s="208">
        <v>0.64122999999999997</v>
      </c>
      <c r="D28" s="305">
        <v>0.56682999999999995</v>
      </c>
      <c r="E28" s="304">
        <v>0.40461000000000003</v>
      </c>
      <c r="F28" s="208">
        <v>0.25563999999999998</v>
      </c>
      <c r="G28" s="305">
        <v>0.15446000000000001</v>
      </c>
      <c r="H28" s="304">
        <v>0.13772000000000001</v>
      </c>
      <c r="I28" s="208">
        <v>0.15721000000000002</v>
      </c>
      <c r="J28" s="305">
        <v>0.18151</v>
      </c>
      <c r="K28" s="304">
        <v>0.34310000000000002</v>
      </c>
      <c r="L28" s="208">
        <v>0.48956</v>
      </c>
      <c r="M28" s="305">
        <v>1.4051300000000002</v>
      </c>
      <c r="N28" s="208">
        <v>5.4204600000000003</v>
      </c>
      <c r="O28" s="216">
        <v>2.4587323585530283E-3</v>
      </c>
      <c r="P28" s="102"/>
      <c r="U28" s="79"/>
    </row>
    <row r="29" spans="1:21" ht="12.75" customHeight="1" x14ac:dyDescent="0.2">
      <c r="A29" s="177" t="s">
        <v>257</v>
      </c>
      <c r="B29" s="304">
        <v>9.7000000000000003E-2</v>
      </c>
      <c r="C29" s="208">
        <v>9.2999999999999999E-2</v>
      </c>
      <c r="D29" s="305">
        <v>8.5999999999999993E-2</v>
      </c>
      <c r="E29" s="304">
        <v>6.0999999999999999E-2</v>
      </c>
      <c r="F29" s="208">
        <v>5.8999999999999997E-2</v>
      </c>
      <c r="G29" s="305">
        <v>3.0000000000000001E-3</v>
      </c>
      <c r="H29" s="304">
        <v>3.0000000000000001E-3</v>
      </c>
      <c r="I29" s="208">
        <v>3.0000000000000001E-3</v>
      </c>
      <c r="J29" s="305">
        <v>7.0000000000000001E-3</v>
      </c>
      <c r="K29" s="304">
        <v>4.3999999999999997E-2</v>
      </c>
      <c r="L29" s="208">
        <v>7.5999999999999998E-2</v>
      </c>
      <c r="M29" s="305">
        <v>0.106</v>
      </c>
      <c r="N29" s="208">
        <v>0.63800000000000001</v>
      </c>
      <c r="O29" s="216">
        <v>8.60557410982977E-4</v>
      </c>
      <c r="P29" s="102"/>
      <c r="U29" s="79"/>
    </row>
    <row r="30" spans="1:21" ht="12.75" customHeight="1" x14ac:dyDescent="0.2">
      <c r="A30" s="177" t="s">
        <v>258</v>
      </c>
      <c r="B30" s="304">
        <v>0.10100000000000001</v>
      </c>
      <c r="C30" s="208">
        <v>9.8000000000000004E-2</v>
      </c>
      <c r="D30" s="305">
        <v>7.0999999999999994E-2</v>
      </c>
      <c r="E30" s="304">
        <v>3.3000000000000002E-2</v>
      </c>
      <c r="F30" s="208">
        <v>2E-3</v>
      </c>
      <c r="G30" s="305">
        <v>0</v>
      </c>
      <c r="H30" s="304">
        <v>0</v>
      </c>
      <c r="I30" s="208">
        <v>0</v>
      </c>
      <c r="J30" s="305">
        <v>0</v>
      </c>
      <c r="K30" s="304">
        <v>1.7000000000000001E-2</v>
      </c>
      <c r="L30" s="208">
        <v>4.2999999999999997E-2</v>
      </c>
      <c r="M30" s="305">
        <v>0.10199999999999999</v>
      </c>
      <c r="N30" s="208">
        <v>0.46700000000000003</v>
      </c>
      <c r="O30" s="216">
        <v>2.0029284615456734E-3</v>
      </c>
      <c r="P30" s="102"/>
    </row>
    <row r="31" spans="1:21" x14ac:dyDescent="0.2">
      <c r="A31" s="177" t="s">
        <v>259</v>
      </c>
      <c r="B31" s="304">
        <v>6.7267419999999998</v>
      </c>
      <c r="C31" s="208">
        <v>6.3432919999999999</v>
      </c>
      <c r="D31" s="305">
        <v>5.9891330000000007</v>
      </c>
      <c r="E31" s="304">
        <v>4.3052859999999997</v>
      </c>
      <c r="F31" s="208">
        <v>3.5341740000000001</v>
      </c>
      <c r="G31" s="305">
        <v>2.2241109999999997</v>
      </c>
      <c r="H31" s="304">
        <v>2.5284330000000002</v>
      </c>
      <c r="I31" s="208">
        <v>1.5257740000000002</v>
      </c>
      <c r="J31" s="305">
        <v>2.2191279999999995</v>
      </c>
      <c r="K31" s="304">
        <v>4.2735249999999994</v>
      </c>
      <c r="L31" s="208">
        <v>5.7288549999999994</v>
      </c>
      <c r="M31" s="305">
        <v>6.471012</v>
      </c>
      <c r="N31" s="208">
        <v>51.869465000000005</v>
      </c>
      <c r="O31" s="216">
        <v>0.12245238453722528</v>
      </c>
      <c r="P31" s="102"/>
    </row>
    <row r="32" spans="1:21" x14ac:dyDescent="0.2">
      <c r="A32" s="177" t="s">
        <v>260</v>
      </c>
      <c r="B32" s="304">
        <v>456.18242899999996</v>
      </c>
      <c r="C32" s="208">
        <v>417.4523860000001</v>
      </c>
      <c r="D32" s="305">
        <v>363.32929699999988</v>
      </c>
      <c r="E32" s="304">
        <v>268.95688100100006</v>
      </c>
      <c r="F32" s="208">
        <v>169.26936500100001</v>
      </c>
      <c r="G32" s="305">
        <v>81.225095999999994</v>
      </c>
      <c r="H32" s="304">
        <v>74.026672000000005</v>
      </c>
      <c r="I32" s="208">
        <v>76.782692999999995</v>
      </c>
      <c r="J32" s="305">
        <v>102.11082699999999</v>
      </c>
      <c r="K32" s="304">
        <v>229.60976200000007</v>
      </c>
      <c r="L32" s="208">
        <v>321.89392900000007</v>
      </c>
      <c r="M32" s="305">
        <v>440.54072400000001</v>
      </c>
      <c r="N32" s="208">
        <v>3001.3800610020003</v>
      </c>
      <c r="O32" s="216">
        <v>8.1651572835832603E-2</v>
      </c>
      <c r="P32" s="102"/>
    </row>
    <row r="33" spans="1:16" x14ac:dyDescent="0.2">
      <c r="A33" s="177" t="s">
        <v>261</v>
      </c>
      <c r="B33" s="304">
        <v>136.53950400000002</v>
      </c>
      <c r="C33" s="208">
        <v>123.77293199999998</v>
      </c>
      <c r="D33" s="305">
        <v>105.98521400000001</v>
      </c>
      <c r="E33" s="304">
        <v>75.86019499999999</v>
      </c>
      <c r="F33" s="208">
        <v>41.109914000000003</v>
      </c>
      <c r="G33" s="305">
        <v>17.874344999999995</v>
      </c>
      <c r="H33" s="304">
        <v>15.379417</v>
      </c>
      <c r="I33" s="208">
        <v>17.088215000000002</v>
      </c>
      <c r="J33" s="305">
        <v>24.517916</v>
      </c>
      <c r="K33" s="304">
        <v>67.113810999999998</v>
      </c>
      <c r="L33" s="208">
        <v>99.840719000000007</v>
      </c>
      <c r="M33" s="305">
        <v>124.80523100000002</v>
      </c>
      <c r="N33" s="208">
        <v>849.88741300000015</v>
      </c>
      <c r="O33" s="216">
        <v>4.2468267213168848E-2</v>
      </c>
      <c r="P33" s="102"/>
    </row>
    <row r="34" spans="1:16" x14ac:dyDescent="0.2">
      <c r="A34" s="177" t="s">
        <v>193</v>
      </c>
      <c r="B34" s="304">
        <v>123.63049599999999</v>
      </c>
      <c r="C34" s="208">
        <v>112.31559799999999</v>
      </c>
      <c r="D34" s="305">
        <v>94.172831000000002</v>
      </c>
      <c r="E34" s="304">
        <v>65.007507000000004</v>
      </c>
      <c r="F34" s="208">
        <v>33.692807000000002</v>
      </c>
      <c r="G34" s="305">
        <v>11.148743</v>
      </c>
      <c r="H34" s="304">
        <v>8.9861050000000002</v>
      </c>
      <c r="I34" s="208">
        <v>10.779916999999999</v>
      </c>
      <c r="J34" s="305">
        <v>19.833136</v>
      </c>
      <c r="K34" s="304">
        <v>56.181922999999998</v>
      </c>
      <c r="L34" s="208">
        <v>90.265830999999991</v>
      </c>
      <c r="M34" s="305">
        <v>111.56744799999998</v>
      </c>
      <c r="N34" s="208">
        <v>737.58234200000015</v>
      </c>
      <c r="O34" s="216">
        <v>0.41597690703507828</v>
      </c>
      <c r="P34" s="102"/>
    </row>
    <row r="35" spans="1:16" ht="12"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4.9049179067424599E-2</v>
      </c>
    </row>
    <row r="40" spans="1:16" x14ac:dyDescent="0.2">
      <c r="B40" s="121"/>
      <c r="C40" s="121"/>
      <c r="D40" s="121"/>
      <c r="M40" s="110" t="s">
        <v>173</v>
      </c>
      <c r="N40" s="117">
        <f>O8</f>
        <v>5.0094584029529696E-2</v>
      </c>
    </row>
    <row r="41" spans="1:16" x14ac:dyDescent="0.2">
      <c r="B41" s="79"/>
      <c r="C41" s="79"/>
      <c r="D41" s="79"/>
      <c r="M41" s="110" t="s">
        <v>76</v>
      </c>
      <c r="N41" s="117">
        <f>O9</f>
        <v>6.2618784212065196E-2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{863E4D9F-0E73-4BFA-B242-ADA87C734717}</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63E4D9F-0E73-4BFA-B242-ADA87C734717}">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U41"/>
  <sheetViews>
    <sheetView showGridLines="0" view="pageBreakPreview" zoomScaleNormal="70" zoomScaleSheetLayoutView="100" workbookViewId="0">
      <selection activeCell="A26" sqref="A26"/>
    </sheetView>
  </sheetViews>
  <sheetFormatPr defaultColWidth="9.140625" defaultRowHeight="12" x14ac:dyDescent="0.2"/>
  <cols>
    <col min="1" max="1" width="31.7109375" style="75" customWidth="1"/>
    <col min="2" max="9" width="7.7109375" style="75" customWidth="1"/>
    <col min="10" max="10" width="9.42578125" style="75" customWidth="1"/>
    <col min="11" max="11" width="7.7109375" style="75" customWidth="1"/>
    <col min="12" max="12" width="8.85546875" style="75" customWidth="1"/>
    <col min="13" max="13" width="9.42578125" style="75" customWidth="1"/>
    <col min="14" max="14" width="6.85546875" style="75" bestFit="1" customWidth="1"/>
    <col min="15" max="15" width="6.28515625" style="75" customWidth="1"/>
    <col min="16" max="21" width="9.140625" style="75" customWidth="1"/>
    <col min="22" max="16384" width="9.140625" style="75"/>
  </cols>
  <sheetData>
    <row r="1" spans="1:21" ht="18" x14ac:dyDescent="0.25">
      <c r="A1" s="255" t="s">
        <v>275</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8" t="s">
        <v>157</v>
      </c>
      <c r="F5" s="329"/>
      <c r="G5" s="330"/>
      <c r="H5" s="329" t="s">
        <v>158</v>
      </c>
      <c r="I5" s="329"/>
      <c r="J5" s="329"/>
      <c r="K5" s="328" t="s">
        <v>159</v>
      </c>
      <c r="L5" s="329"/>
      <c r="M5" s="330"/>
      <c r="N5" s="331" t="s">
        <v>160</v>
      </c>
      <c r="O5" s="340" t="s">
        <v>267</v>
      </c>
    </row>
    <row r="6" spans="1:21" x14ac:dyDescent="0.2">
      <c r="A6" s="180"/>
      <c r="B6" s="296" t="s">
        <v>161</v>
      </c>
      <c r="C6" s="295" t="s">
        <v>162</v>
      </c>
      <c r="D6" s="297" t="s">
        <v>163</v>
      </c>
      <c r="E6" s="296" t="s">
        <v>164</v>
      </c>
      <c r="F6" s="295" t="s">
        <v>165</v>
      </c>
      <c r="G6" s="297" t="s">
        <v>166</v>
      </c>
      <c r="H6" s="205" t="s">
        <v>167</v>
      </c>
      <c r="I6" s="205" t="s">
        <v>168</v>
      </c>
      <c r="J6" s="205" t="s">
        <v>169</v>
      </c>
      <c r="K6" s="296" t="s">
        <v>170</v>
      </c>
      <c r="L6" s="295" t="s">
        <v>171</v>
      </c>
      <c r="M6" s="297" t="s">
        <v>172</v>
      </c>
      <c r="N6" s="331"/>
      <c r="O6" s="340"/>
      <c r="P6" s="110"/>
      <c r="U6" s="110"/>
    </row>
    <row r="7" spans="1:21" x14ac:dyDescent="0.2">
      <c r="A7" s="174" t="s">
        <v>268</v>
      </c>
      <c r="B7" s="302">
        <v>2838.489</v>
      </c>
      <c r="C7" s="207">
        <v>2825.6889999999999</v>
      </c>
      <c r="D7" s="303">
        <v>2825.6889999999999</v>
      </c>
      <c r="E7" s="302">
        <v>2827.5189999999998</v>
      </c>
      <c r="F7" s="207">
        <v>2827.5199999999995</v>
      </c>
      <c r="G7" s="303">
        <v>2827.567</v>
      </c>
      <c r="H7" s="207">
        <v>2827.567</v>
      </c>
      <c r="I7" s="207">
        <v>2833.567</v>
      </c>
      <c r="J7" s="207">
        <v>2833.567</v>
      </c>
      <c r="K7" s="302">
        <v>2834.2560000000003</v>
      </c>
      <c r="L7" s="207">
        <v>2834.2560000000003</v>
      </c>
      <c r="M7" s="303">
        <v>2834.2560000000003</v>
      </c>
      <c r="N7" s="207">
        <v>2834.2560000000003</v>
      </c>
      <c r="O7" s="214">
        <v>7.2592778872754851E-2</v>
      </c>
      <c r="P7" s="112"/>
      <c r="U7" s="61"/>
    </row>
    <row r="8" spans="1:21" x14ac:dyDescent="0.2">
      <c r="A8" s="174" t="s">
        <v>269</v>
      </c>
      <c r="B8" s="302">
        <v>940.9574530000001</v>
      </c>
      <c r="C8" s="207">
        <v>890.92319000000009</v>
      </c>
      <c r="D8" s="303">
        <v>853.21296899999993</v>
      </c>
      <c r="E8" s="302">
        <v>720.71688699999982</v>
      </c>
      <c r="F8" s="207">
        <v>605.11804900000038</v>
      </c>
      <c r="G8" s="303">
        <v>419.79459400000002</v>
      </c>
      <c r="H8" s="207">
        <v>417.331975</v>
      </c>
      <c r="I8" s="207">
        <v>447.05677099999997</v>
      </c>
      <c r="J8" s="207">
        <v>515.54546300000004</v>
      </c>
      <c r="K8" s="302">
        <v>699.79826600000001</v>
      </c>
      <c r="L8" s="207">
        <v>830.33894499999997</v>
      </c>
      <c r="M8" s="303">
        <v>934.18684499999983</v>
      </c>
      <c r="N8" s="207">
        <v>8274.9814070000011</v>
      </c>
      <c r="O8" s="214">
        <v>5.1188393161657311E-2</v>
      </c>
      <c r="P8" s="112"/>
      <c r="U8" s="61"/>
    </row>
    <row r="9" spans="1:21" x14ac:dyDescent="0.2">
      <c r="A9" s="174" t="s">
        <v>270</v>
      </c>
      <c r="B9" s="302">
        <v>464.25101600000005</v>
      </c>
      <c r="C9" s="207">
        <v>434.97253600000005</v>
      </c>
      <c r="D9" s="303">
        <v>385.293612</v>
      </c>
      <c r="E9" s="302">
        <v>315.67903099999995</v>
      </c>
      <c r="F9" s="207">
        <v>241.26215500000001</v>
      </c>
      <c r="G9" s="303">
        <v>110.453328</v>
      </c>
      <c r="H9" s="207">
        <v>123.05883799999999</v>
      </c>
      <c r="I9" s="207">
        <v>121.34514000000001</v>
      </c>
      <c r="J9" s="207">
        <v>168.264511</v>
      </c>
      <c r="K9" s="302">
        <v>295.47908499999994</v>
      </c>
      <c r="L9" s="207">
        <v>387.07125299999996</v>
      </c>
      <c r="M9" s="303">
        <v>456.49236099999996</v>
      </c>
      <c r="N9" s="207">
        <v>3503.6228659999997</v>
      </c>
      <c r="O9" s="215">
        <v>3.7905941912192063E-2</v>
      </c>
      <c r="P9" s="102"/>
      <c r="U9" s="105"/>
    </row>
    <row r="10" spans="1:21" x14ac:dyDescent="0.2">
      <c r="A10" s="177" t="s">
        <v>180</v>
      </c>
      <c r="B10" s="304">
        <v>41.823642999999997</v>
      </c>
      <c r="C10" s="208">
        <v>36.317533000000005</v>
      </c>
      <c r="D10" s="305">
        <v>35.979361000000004</v>
      </c>
      <c r="E10" s="304">
        <v>33.253067999999992</v>
      </c>
      <c r="F10" s="208">
        <v>26.101967999999999</v>
      </c>
      <c r="G10" s="305">
        <v>11.630571999999999</v>
      </c>
      <c r="H10" s="208">
        <v>9.7724330000000013</v>
      </c>
      <c r="I10" s="208">
        <v>10.787068</v>
      </c>
      <c r="J10" s="208">
        <v>18.720879</v>
      </c>
      <c r="K10" s="304">
        <v>35.307263999999996</v>
      </c>
      <c r="L10" s="208">
        <v>48.922465999999993</v>
      </c>
      <c r="M10" s="305">
        <v>40.426161</v>
      </c>
      <c r="N10" s="208">
        <v>349.04241599999995</v>
      </c>
      <c r="O10" s="216">
        <v>4.0046355386919086E-2</v>
      </c>
      <c r="P10" s="102"/>
      <c r="U10" s="130"/>
    </row>
    <row r="11" spans="1:21" x14ac:dyDescent="0.2">
      <c r="A11" s="177" t="s">
        <v>181</v>
      </c>
      <c r="B11" s="304">
        <v>0.88100000000000001</v>
      </c>
      <c r="C11" s="208">
        <v>0.73299999999999998</v>
      </c>
      <c r="D11" s="305">
        <v>0.77600000000000002</v>
      </c>
      <c r="E11" s="304">
        <v>0.57099999999999995</v>
      </c>
      <c r="F11" s="208">
        <v>0.313</v>
      </c>
      <c r="G11" s="305">
        <v>0.20100000000000001</v>
      </c>
      <c r="H11" s="208">
        <v>0.13600000000000001</v>
      </c>
      <c r="I11" s="208">
        <v>0.20200000000000001</v>
      </c>
      <c r="J11" s="208">
        <v>0.47</v>
      </c>
      <c r="K11" s="304">
        <v>0.376</v>
      </c>
      <c r="L11" s="208">
        <v>0.60199999999999998</v>
      </c>
      <c r="M11" s="305">
        <v>0.67900000000000005</v>
      </c>
      <c r="N11" s="208">
        <v>5.94</v>
      </c>
      <c r="O11" s="216">
        <v>1.0183277392167581E-2</v>
      </c>
      <c r="P11" s="102"/>
      <c r="U11" s="130"/>
    </row>
    <row r="12" spans="1:21" x14ac:dyDescent="0.2">
      <c r="A12" s="177" t="s">
        <v>182</v>
      </c>
      <c r="B12" s="304">
        <v>0</v>
      </c>
      <c r="C12" s="208">
        <v>0</v>
      </c>
      <c r="D12" s="305">
        <v>0</v>
      </c>
      <c r="E12" s="304">
        <v>0</v>
      </c>
      <c r="F12" s="208">
        <v>0</v>
      </c>
      <c r="G12" s="305">
        <v>0</v>
      </c>
      <c r="H12" s="208">
        <v>0</v>
      </c>
      <c r="I12" s="208">
        <v>0</v>
      </c>
      <c r="J12" s="208">
        <v>0</v>
      </c>
      <c r="K12" s="304">
        <v>0</v>
      </c>
      <c r="L12" s="208">
        <v>0</v>
      </c>
      <c r="M12" s="305">
        <v>0</v>
      </c>
      <c r="N12" s="208">
        <v>0</v>
      </c>
      <c r="O12" s="216">
        <v>0</v>
      </c>
      <c r="P12" s="102"/>
      <c r="U12" s="130"/>
    </row>
    <row r="13" spans="1:21" x14ac:dyDescent="0.2">
      <c r="A13" s="177" t="s">
        <v>183</v>
      </c>
      <c r="B13" s="304">
        <v>0</v>
      </c>
      <c r="C13" s="208">
        <v>0</v>
      </c>
      <c r="D13" s="305">
        <v>0</v>
      </c>
      <c r="E13" s="304">
        <v>0</v>
      </c>
      <c r="F13" s="208">
        <v>0</v>
      </c>
      <c r="G13" s="305">
        <v>0</v>
      </c>
      <c r="H13" s="208">
        <v>0</v>
      </c>
      <c r="I13" s="208">
        <v>0</v>
      </c>
      <c r="J13" s="208">
        <v>0</v>
      </c>
      <c r="K13" s="304">
        <v>0</v>
      </c>
      <c r="L13" s="208">
        <v>0</v>
      </c>
      <c r="M13" s="305">
        <v>0</v>
      </c>
      <c r="N13" s="208">
        <v>0</v>
      </c>
      <c r="O13" s="216">
        <v>0</v>
      </c>
      <c r="P13" s="102"/>
      <c r="U13" s="130"/>
    </row>
    <row r="14" spans="1:21" x14ac:dyDescent="0.2">
      <c r="A14" s="177" t="s">
        <v>184</v>
      </c>
      <c r="B14" s="304">
        <v>0.65930999999999995</v>
      </c>
      <c r="C14" s="208">
        <v>0.54576000000000002</v>
      </c>
      <c r="D14" s="305">
        <v>0.48724000000000001</v>
      </c>
      <c r="E14" s="304">
        <v>0.46276999999999996</v>
      </c>
      <c r="F14" s="208">
        <v>0.46300000000000002</v>
      </c>
      <c r="G14" s="305">
        <v>0.33143</v>
      </c>
      <c r="H14" s="208">
        <v>0.35641</v>
      </c>
      <c r="I14" s="208">
        <v>0.42937999999999998</v>
      </c>
      <c r="J14" s="208">
        <v>0.45572000000000001</v>
      </c>
      <c r="K14" s="304">
        <v>0.35804000000000002</v>
      </c>
      <c r="L14" s="208">
        <v>0.32083999999999996</v>
      </c>
      <c r="M14" s="305">
        <v>0.30262</v>
      </c>
      <c r="N14" s="208">
        <v>5.1725199999999996</v>
      </c>
      <c r="O14" s="216">
        <v>5.3381896480905612E-2</v>
      </c>
      <c r="P14" s="102"/>
      <c r="U14" s="130"/>
    </row>
    <row r="15" spans="1:21" x14ac:dyDescent="0.2">
      <c r="A15" s="177" t="s">
        <v>185</v>
      </c>
      <c r="B15" s="304">
        <v>1.4289999999999999E-3</v>
      </c>
      <c r="C15" s="208">
        <v>4.1539999999999997E-3</v>
      </c>
      <c r="D15" s="305">
        <v>6.5429999999999993E-3</v>
      </c>
      <c r="E15" s="304">
        <v>1.4748000000000001E-2</v>
      </c>
      <c r="F15" s="208">
        <v>1.7156999999999999E-2</v>
      </c>
      <c r="G15" s="305">
        <v>2.5567999999999997E-2</v>
      </c>
      <c r="H15" s="208">
        <v>1.9594999999999998E-2</v>
      </c>
      <c r="I15" s="208">
        <v>2.0882999999999999E-2</v>
      </c>
      <c r="J15" s="208">
        <v>1.2896000000000001E-2</v>
      </c>
      <c r="K15" s="304">
        <v>1.6349999999999996E-2</v>
      </c>
      <c r="L15" s="208">
        <v>4.0199999999999993E-3</v>
      </c>
      <c r="M15" s="305">
        <v>1.2800000000000001E-3</v>
      </c>
      <c r="N15" s="208">
        <v>0.144623</v>
      </c>
      <c r="O15" s="216">
        <v>0.25127703491604586</v>
      </c>
      <c r="P15" s="102"/>
      <c r="U15" s="130"/>
    </row>
    <row r="16" spans="1:21" x14ac:dyDescent="0.2">
      <c r="A16" s="177" t="s">
        <v>186</v>
      </c>
      <c r="B16" s="304">
        <v>268.46597700000001</v>
      </c>
      <c r="C16" s="208">
        <v>257.25602800000001</v>
      </c>
      <c r="D16" s="305">
        <v>229.02243999999999</v>
      </c>
      <c r="E16" s="304">
        <v>170.57841399999998</v>
      </c>
      <c r="F16" s="208">
        <v>120.587855</v>
      </c>
      <c r="G16" s="305">
        <v>72.156346999999997</v>
      </c>
      <c r="H16" s="208">
        <v>73.979294999999993</v>
      </c>
      <c r="I16" s="208">
        <v>56.408750999999995</v>
      </c>
      <c r="J16" s="208">
        <v>94.796170000000018</v>
      </c>
      <c r="K16" s="304">
        <v>151.85026799999997</v>
      </c>
      <c r="L16" s="208">
        <v>206.71274499999998</v>
      </c>
      <c r="M16" s="305">
        <v>259.05898300000001</v>
      </c>
      <c r="N16" s="208">
        <v>1960.8732730000002</v>
      </c>
      <c r="O16" s="216">
        <v>4.9736192690990021E-2</v>
      </c>
      <c r="P16" s="102"/>
      <c r="U16" s="130"/>
    </row>
    <row r="17" spans="1:21" x14ac:dyDescent="0.2">
      <c r="A17" s="177" t="s">
        <v>187</v>
      </c>
      <c r="B17" s="304">
        <v>0</v>
      </c>
      <c r="C17" s="208">
        <v>0</v>
      </c>
      <c r="D17" s="305">
        <v>0</v>
      </c>
      <c r="E17" s="304">
        <v>0</v>
      </c>
      <c r="F17" s="208">
        <v>0</v>
      </c>
      <c r="G17" s="305">
        <v>0</v>
      </c>
      <c r="H17" s="208">
        <v>0</v>
      </c>
      <c r="I17" s="208">
        <v>0</v>
      </c>
      <c r="J17" s="208">
        <v>0</v>
      </c>
      <c r="K17" s="304">
        <v>0</v>
      </c>
      <c r="L17" s="208">
        <v>0</v>
      </c>
      <c r="M17" s="305">
        <v>0</v>
      </c>
      <c r="N17" s="208">
        <v>0</v>
      </c>
      <c r="O17" s="216">
        <v>0</v>
      </c>
      <c r="P17" s="102"/>
      <c r="U17" s="130"/>
    </row>
    <row r="18" spans="1:21" x14ac:dyDescent="0.2">
      <c r="A18" s="177" t="s">
        <v>188</v>
      </c>
      <c r="B18" s="304">
        <v>0</v>
      </c>
      <c r="C18" s="208">
        <v>0</v>
      </c>
      <c r="D18" s="305">
        <v>0</v>
      </c>
      <c r="E18" s="304">
        <v>0</v>
      </c>
      <c r="F18" s="208">
        <v>0</v>
      </c>
      <c r="G18" s="305">
        <v>0</v>
      </c>
      <c r="H18" s="208">
        <v>0</v>
      </c>
      <c r="I18" s="208">
        <v>0</v>
      </c>
      <c r="J18" s="208">
        <v>0</v>
      </c>
      <c r="K18" s="304">
        <v>0</v>
      </c>
      <c r="L18" s="208">
        <v>0</v>
      </c>
      <c r="M18" s="305">
        <v>0</v>
      </c>
      <c r="N18" s="208">
        <v>0</v>
      </c>
      <c r="O18" s="216">
        <v>0</v>
      </c>
      <c r="P18" s="102"/>
      <c r="U18" s="130"/>
    </row>
    <row r="19" spans="1:21" x14ac:dyDescent="0.2">
      <c r="A19" s="177" t="s">
        <v>189</v>
      </c>
      <c r="B19" s="304">
        <v>0</v>
      </c>
      <c r="C19" s="208">
        <v>0</v>
      </c>
      <c r="D19" s="305">
        <v>0</v>
      </c>
      <c r="E19" s="304">
        <v>0</v>
      </c>
      <c r="F19" s="208">
        <v>0</v>
      </c>
      <c r="G19" s="305">
        <v>2.2800000000000001E-2</v>
      </c>
      <c r="H19" s="208">
        <v>0</v>
      </c>
      <c r="I19" s="208">
        <v>1.34E-2</v>
      </c>
      <c r="J19" s="208">
        <v>0</v>
      </c>
      <c r="K19" s="304">
        <v>0</v>
      </c>
      <c r="L19" s="208">
        <v>0</v>
      </c>
      <c r="M19" s="305">
        <v>0</v>
      </c>
      <c r="N19" s="208">
        <v>3.6200000000000003E-2</v>
      </c>
      <c r="O19" s="216">
        <v>4.1415977490118778E-5</v>
      </c>
      <c r="P19" s="102"/>
      <c r="U19" s="130"/>
    </row>
    <row r="20" spans="1:21" x14ac:dyDescent="0.2">
      <c r="A20" s="177" t="s">
        <v>190</v>
      </c>
      <c r="B20" s="304">
        <v>0</v>
      </c>
      <c r="C20" s="208">
        <v>0</v>
      </c>
      <c r="D20" s="305">
        <v>0</v>
      </c>
      <c r="E20" s="304">
        <v>0</v>
      </c>
      <c r="F20" s="208">
        <v>0</v>
      </c>
      <c r="G20" s="305">
        <v>0</v>
      </c>
      <c r="H20" s="208">
        <v>0</v>
      </c>
      <c r="I20" s="208">
        <v>0</v>
      </c>
      <c r="J20" s="208">
        <v>0</v>
      </c>
      <c r="K20" s="304">
        <v>0</v>
      </c>
      <c r="L20" s="208">
        <v>0</v>
      </c>
      <c r="M20" s="305">
        <v>0</v>
      </c>
      <c r="N20" s="208">
        <v>0</v>
      </c>
      <c r="O20" s="216">
        <v>0</v>
      </c>
      <c r="P20" s="102"/>
      <c r="U20" s="130"/>
    </row>
    <row r="21" spans="1:21" x14ac:dyDescent="0.2">
      <c r="A21" s="177" t="s">
        <v>191</v>
      </c>
      <c r="B21" s="304">
        <v>0</v>
      </c>
      <c r="C21" s="208">
        <v>0</v>
      </c>
      <c r="D21" s="305">
        <v>0.77208600000000005</v>
      </c>
      <c r="E21" s="304">
        <v>0</v>
      </c>
      <c r="F21" s="208">
        <v>0</v>
      </c>
      <c r="G21" s="305">
        <v>0</v>
      </c>
      <c r="H21" s="208">
        <v>0</v>
      </c>
      <c r="I21" s="208">
        <v>0</v>
      </c>
      <c r="J21" s="208">
        <v>0</v>
      </c>
      <c r="K21" s="304">
        <v>0</v>
      </c>
      <c r="L21" s="208">
        <v>0</v>
      </c>
      <c r="M21" s="305">
        <v>0</v>
      </c>
      <c r="N21" s="208">
        <v>0.77208600000000005</v>
      </c>
      <c r="O21" s="216">
        <v>2.6695468081546116E-4</v>
      </c>
      <c r="P21" s="102"/>
      <c r="U21" s="130"/>
    </row>
    <row r="22" spans="1:21" x14ac:dyDescent="0.2">
      <c r="A22" s="177" t="s">
        <v>192</v>
      </c>
      <c r="B22" s="304">
        <v>0</v>
      </c>
      <c r="C22" s="208">
        <v>0</v>
      </c>
      <c r="D22" s="305">
        <v>0</v>
      </c>
      <c r="E22" s="304">
        <v>0</v>
      </c>
      <c r="F22" s="208">
        <v>0</v>
      </c>
      <c r="G22" s="305">
        <v>0</v>
      </c>
      <c r="H22" s="208">
        <v>0</v>
      </c>
      <c r="I22" s="208">
        <v>0</v>
      </c>
      <c r="J22" s="208">
        <v>0</v>
      </c>
      <c r="K22" s="304">
        <v>0</v>
      </c>
      <c r="L22" s="208">
        <v>0</v>
      </c>
      <c r="M22" s="305">
        <v>0</v>
      </c>
      <c r="N22" s="208">
        <v>0</v>
      </c>
      <c r="O22" s="216">
        <v>0</v>
      </c>
      <c r="P22" s="102"/>
      <c r="U22" s="130"/>
    </row>
    <row r="23" spans="1:21" x14ac:dyDescent="0.2">
      <c r="A23" s="177" t="s">
        <v>193</v>
      </c>
      <c r="B23" s="304">
        <v>0</v>
      </c>
      <c r="C23" s="208">
        <v>0</v>
      </c>
      <c r="D23" s="305">
        <v>0</v>
      </c>
      <c r="E23" s="304">
        <v>0</v>
      </c>
      <c r="F23" s="208">
        <v>0</v>
      </c>
      <c r="G23" s="305">
        <v>0</v>
      </c>
      <c r="H23" s="208">
        <v>0</v>
      </c>
      <c r="I23" s="208">
        <v>0</v>
      </c>
      <c r="J23" s="208">
        <v>0</v>
      </c>
      <c r="K23" s="304">
        <v>0</v>
      </c>
      <c r="L23" s="208">
        <v>0</v>
      </c>
      <c r="M23" s="305">
        <v>0</v>
      </c>
      <c r="N23" s="208">
        <v>0</v>
      </c>
      <c r="O23" s="216">
        <v>0</v>
      </c>
      <c r="P23" s="102"/>
      <c r="U23" s="130"/>
    </row>
    <row r="24" spans="1:21" x14ac:dyDescent="0.2">
      <c r="A24" s="177" t="s">
        <v>194</v>
      </c>
      <c r="B24" s="304">
        <v>0</v>
      </c>
      <c r="C24" s="208">
        <v>0</v>
      </c>
      <c r="D24" s="305">
        <v>0</v>
      </c>
      <c r="E24" s="304">
        <v>0</v>
      </c>
      <c r="F24" s="208">
        <v>0</v>
      </c>
      <c r="G24" s="305">
        <v>0</v>
      </c>
      <c r="H24" s="208">
        <v>0</v>
      </c>
      <c r="I24" s="208">
        <v>0</v>
      </c>
      <c r="J24" s="208">
        <v>0</v>
      </c>
      <c r="K24" s="304">
        <v>0</v>
      </c>
      <c r="L24" s="208">
        <v>0</v>
      </c>
      <c r="M24" s="305">
        <v>0</v>
      </c>
      <c r="N24" s="208">
        <v>0</v>
      </c>
      <c r="O24" s="216">
        <v>0</v>
      </c>
      <c r="P24" s="102"/>
      <c r="U24" s="130"/>
    </row>
    <row r="25" spans="1:21" x14ac:dyDescent="0.2">
      <c r="A25" s="177" t="s">
        <v>195</v>
      </c>
      <c r="B25" s="304">
        <v>152.41965700000003</v>
      </c>
      <c r="C25" s="208">
        <v>140.116061</v>
      </c>
      <c r="D25" s="305">
        <v>118.24994199999998</v>
      </c>
      <c r="E25" s="304">
        <v>110.79903099999999</v>
      </c>
      <c r="F25" s="208">
        <v>93.779175000000009</v>
      </c>
      <c r="G25" s="305">
        <v>26.085611</v>
      </c>
      <c r="H25" s="208">
        <v>38.795104999999992</v>
      </c>
      <c r="I25" s="208">
        <v>53.483658000000013</v>
      </c>
      <c r="J25" s="208">
        <v>53.808845999999988</v>
      </c>
      <c r="K25" s="304">
        <v>107.57116299999998</v>
      </c>
      <c r="L25" s="208">
        <v>130.50918199999998</v>
      </c>
      <c r="M25" s="305">
        <v>156.02431699999994</v>
      </c>
      <c r="N25" s="208">
        <v>1181.6417479999998</v>
      </c>
      <c r="O25" s="216">
        <v>4.6429294470112958E-2</v>
      </c>
      <c r="P25" s="102"/>
      <c r="U25" s="99"/>
    </row>
    <row r="26" spans="1:21" ht="13.5" customHeight="1" x14ac:dyDescent="0.2">
      <c r="A26" s="175" t="s">
        <v>320</v>
      </c>
      <c r="B26" s="302">
        <v>408.57203300000003</v>
      </c>
      <c r="C26" s="207">
        <v>383.80103600000001</v>
      </c>
      <c r="D26" s="303">
        <v>337.53051299999998</v>
      </c>
      <c r="E26" s="302">
        <v>269.65138100000001</v>
      </c>
      <c r="F26" s="207">
        <v>198.573398</v>
      </c>
      <c r="G26" s="303">
        <v>78.845133999999987</v>
      </c>
      <c r="H26" s="207">
        <v>70.860077999999987</v>
      </c>
      <c r="I26" s="207">
        <v>81.342495999999997</v>
      </c>
      <c r="J26" s="207">
        <v>134.156406</v>
      </c>
      <c r="K26" s="302">
        <v>254.038364</v>
      </c>
      <c r="L26" s="207">
        <v>340.42927399999996</v>
      </c>
      <c r="M26" s="303">
        <v>402.55361400000004</v>
      </c>
      <c r="N26" s="207">
        <v>2960.3537270000002</v>
      </c>
      <c r="O26" s="215">
        <v>3.517057184317985E-2</v>
      </c>
      <c r="P26" s="10"/>
      <c r="U26" s="79"/>
    </row>
    <row r="27" spans="1:21" ht="12.75" customHeight="1" x14ac:dyDescent="0.2">
      <c r="A27" s="177" t="s">
        <v>255</v>
      </c>
      <c r="B27" s="304">
        <v>24.786947000000001</v>
      </c>
      <c r="C27" s="208">
        <v>24.538450999999998</v>
      </c>
      <c r="D27" s="305">
        <v>21.779038</v>
      </c>
      <c r="E27" s="304">
        <v>17.376982999999999</v>
      </c>
      <c r="F27" s="208">
        <v>12.756066000000001</v>
      </c>
      <c r="G27" s="305">
        <v>7.0489550000000003</v>
      </c>
      <c r="H27" s="208">
        <v>6.2026829999999995</v>
      </c>
      <c r="I27" s="208">
        <v>5.0419259999999992</v>
      </c>
      <c r="J27" s="208">
        <v>8.3881259999999997</v>
      </c>
      <c r="K27" s="304">
        <v>15.989381999999999</v>
      </c>
      <c r="L27" s="208">
        <v>20.961677999999999</v>
      </c>
      <c r="M27" s="305">
        <v>21.710561000000002</v>
      </c>
      <c r="N27" s="208">
        <v>186.58079600000002</v>
      </c>
      <c r="O27" s="216">
        <v>8.4713907677934838E-3</v>
      </c>
      <c r="P27" s="102"/>
      <c r="U27" s="79"/>
    </row>
    <row r="28" spans="1:21" ht="12.75" customHeight="1" x14ac:dyDescent="0.2">
      <c r="A28" s="177" t="s">
        <v>256</v>
      </c>
      <c r="B28" s="304">
        <v>15.33361</v>
      </c>
      <c r="C28" s="208">
        <v>17.180949999999999</v>
      </c>
      <c r="D28" s="305">
        <v>17.0748</v>
      </c>
      <c r="E28" s="304">
        <v>12.268840000000001</v>
      </c>
      <c r="F28" s="208">
        <v>9.2323699999999995</v>
      </c>
      <c r="G28" s="305">
        <v>3.7733499999999998</v>
      </c>
      <c r="H28" s="208">
        <v>2.4326500000000002</v>
      </c>
      <c r="I28" s="208">
        <v>2.6949099999999997</v>
      </c>
      <c r="J28" s="208">
        <v>5.5291100000000002</v>
      </c>
      <c r="K28" s="304">
        <v>8.8407599999999995</v>
      </c>
      <c r="L28" s="208">
        <v>11.419500000000001</v>
      </c>
      <c r="M28" s="305">
        <v>13.458</v>
      </c>
      <c r="N28" s="208">
        <v>119.23884999999999</v>
      </c>
      <c r="O28" s="216">
        <v>5.4086999791835143E-2</v>
      </c>
      <c r="P28" s="102"/>
      <c r="U28" s="79"/>
    </row>
    <row r="29" spans="1:21" ht="12.75" customHeight="1" x14ac:dyDescent="0.2">
      <c r="A29" s="177" t="s">
        <v>257</v>
      </c>
      <c r="B29" s="304">
        <v>1.857415</v>
      </c>
      <c r="C29" s="208">
        <v>1.7632260000000002</v>
      </c>
      <c r="D29" s="305">
        <v>1.420776</v>
      </c>
      <c r="E29" s="304">
        <v>1.141993</v>
      </c>
      <c r="F29" s="208">
        <v>0.80480999999999991</v>
      </c>
      <c r="G29" s="305">
        <v>0.30580099999999999</v>
      </c>
      <c r="H29" s="208">
        <v>0.30782300000000001</v>
      </c>
      <c r="I29" s="208">
        <v>0.40411999999999998</v>
      </c>
      <c r="J29" s="208">
        <v>0.66445899999999991</v>
      </c>
      <c r="K29" s="304">
        <v>1.425416</v>
      </c>
      <c r="L29" s="208">
        <v>1.9437200000000003</v>
      </c>
      <c r="M29" s="305">
        <v>2.2208999999999999</v>
      </c>
      <c r="N29" s="208">
        <v>14.260459000000001</v>
      </c>
      <c r="O29" s="216">
        <v>1.9235021436471621E-2</v>
      </c>
      <c r="P29" s="102"/>
      <c r="U29" s="79"/>
    </row>
    <row r="30" spans="1:21" ht="12.75" customHeight="1" x14ac:dyDescent="0.2">
      <c r="A30" s="177" t="s">
        <v>258</v>
      </c>
      <c r="B30" s="304">
        <v>2.0698099999999999</v>
      </c>
      <c r="C30" s="208">
        <v>2.080857</v>
      </c>
      <c r="D30" s="305">
        <v>1.7264740000000001</v>
      </c>
      <c r="E30" s="304">
        <v>1.357478</v>
      </c>
      <c r="F30" s="208">
        <v>0.92364999999999997</v>
      </c>
      <c r="G30" s="305">
        <v>0.24723200000000001</v>
      </c>
      <c r="H30" s="208">
        <v>0.20546199999999998</v>
      </c>
      <c r="I30" s="208">
        <v>0.277034</v>
      </c>
      <c r="J30" s="208">
        <v>0.481402</v>
      </c>
      <c r="K30" s="304">
        <v>1.259423</v>
      </c>
      <c r="L30" s="208">
        <v>1.7895669999999999</v>
      </c>
      <c r="M30" s="305">
        <v>1.9998340000000001</v>
      </c>
      <c r="N30" s="208">
        <v>14.418223000000001</v>
      </c>
      <c r="O30" s="216">
        <v>6.1838692101953842E-2</v>
      </c>
      <c r="P30" s="102"/>
    </row>
    <row r="31" spans="1:21" x14ac:dyDescent="0.2">
      <c r="A31" s="177" t="s">
        <v>259</v>
      </c>
      <c r="B31" s="304">
        <v>0.99</v>
      </c>
      <c r="C31" s="208">
        <v>0.82869999999999999</v>
      </c>
      <c r="D31" s="305">
        <v>0.84295000000000009</v>
      </c>
      <c r="E31" s="304">
        <v>0.62790000000000001</v>
      </c>
      <c r="F31" s="208">
        <v>0.34364999999999996</v>
      </c>
      <c r="G31" s="305">
        <v>0.20827999999999999</v>
      </c>
      <c r="H31" s="208">
        <v>0.14232</v>
      </c>
      <c r="I31" s="208">
        <v>0.21098</v>
      </c>
      <c r="J31" s="208">
        <v>0.47960000000000003</v>
      </c>
      <c r="K31" s="304">
        <v>0.42275999999999997</v>
      </c>
      <c r="L31" s="208">
        <v>0.68108000000000002</v>
      </c>
      <c r="M31" s="305">
        <v>0.78886999999999996</v>
      </c>
      <c r="N31" s="208">
        <v>6.5670899999999994</v>
      </c>
      <c r="O31" s="216">
        <v>1.5503453331754369E-2</v>
      </c>
      <c r="P31" s="102"/>
    </row>
    <row r="32" spans="1:21" x14ac:dyDescent="0.2">
      <c r="A32" s="177" t="s">
        <v>260</v>
      </c>
      <c r="B32" s="304">
        <v>243.11540800000003</v>
      </c>
      <c r="C32" s="208">
        <v>223.10530500000004</v>
      </c>
      <c r="D32" s="305">
        <v>198.81446199999996</v>
      </c>
      <c r="E32" s="304">
        <v>162.21068700000001</v>
      </c>
      <c r="F32" s="208">
        <v>120.10367499999998</v>
      </c>
      <c r="G32" s="305">
        <v>46.194292999999995</v>
      </c>
      <c r="H32" s="208">
        <v>43.008901999999992</v>
      </c>
      <c r="I32" s="208">
        <v>48.814064999999999</v>
      </c>
      <c r="J32" s="208">
        <v>80.592430999999991</v>
      </c>
      <c r="K32" s="304">
        <v>147.50673600000002</v>
      </c>
      <c r="L32" s="208">
        <v>193.74573500000002</v>
      </c>
      <c r="M32" s="305">
        <v>233.578622</v>
      </c>
      <c r="N32" s="208">
        <v>1740.7903209999999</v>
      </c>
      <c r="O32" s="216">
        <v>4.7357637086318065E-2</v>
      </c>
      <c r="P32" s="102"/>
    </row>
    <row r="33" spans="1:16" x14ac:dyDescent="0.2">
      <c r="A33" s="177" t="s">
        <v>261</v>
      </c>
      <c r="B33" s="304">
        <v>98.815003000000019</v>
      </c>
      <c r="C33" s="208">
        <v>93.819018999999997</v>
      </c>
      <c r="D33" s="305">
        <v>78.357678000000007</v>
      </c>
      <c r="E33" s="304">
        <v>60.722519000000013</v>
      </c>
      <c r="F33" s="208">
        <v>44.627932000000001</v>
      </c>
      <c r="G33" s="305">
        <v>17.653181</v>
      </c>
      <c r="H33" s="208">
        <v>15.588937999999999</v>
      </c>
      <c r="I33" s="208">
        <v>19.964110999999999</v>
      </c>
      <c r="J33" s="208">
        <v>31.873611</v>
      </c>
      <c r="K33" s="304">
        <v>64.981031000000002</v>
      </c>
      <c r="L33" s="208">
        <v>91.445307999999983</v>
      </c>
      <c r="M33" s="305">
        <v>106.89448299999999</v>
      </c>
      <c r="N33" s="208">
        <v>724.74281400000007</v>
      </c>
      <c r="O33" s="216">
        <v>3.6214880953621E-2</v>
      </c>
      <c r="P33" s="102"/>
    </row>
    <row r="34" spans="1:16" x14ac:dyDescent="0.2">
      <c r="A34" s="177" t="s">
        <v>193</v>
      </c>
      <c r="B34" s="304">
        <v>21.603839999999998</v>
      </c>
      <c r="C34" s="208">
        <v>20.484527999999997</v>
      </c>
      <c r="D34" s="305">
        <v>17.514334999999999</v>
      </c>
      <c r="E34" s="304">
        <v>13.944981</v>
      </c>
      <c r="F34" s="208">
        <v>9.7812450000000002</v>
      </c>
      <c r="G34" s="305">
        <v>3.4140419999999998</v>
      </c>
      <c r="H34" s="208">
        <v>2.9713000000000003</v>
      </c>
      <c r="I34" s="208">
        <v>3.9353500000000001</v>
      </c>
      <c r="J34" s="208">
        <v>6.1476670000000002</v>
      </c>
      <c r="K34" s="304">
        <v>13.612855999999997</v>
      </c>
      <c r="L34" s="208">
        <v>18.442685999999998</v>
      </c>
      <c r="M34" s="305">
        <v>21.902343999999999</v>
      </c>
      <c r="N34" s="208">
        <v>153.75517399999998</v>
      </c>
      <c r="O34" s="216">
        <v>8.6713846141886444E-2</v>
      </c>
      <c r="P34" s="102"/>
    </row>
    <row r="35" spans="1:16" ht="11.45"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7.2592778872754851E-2</v>
      </c>
    </row>
    <row r="40" spans="1:16" x14ac:dyDescent="0.2">
      <c r="B40" s="121"/>
      <c r="C40" s="121"/>
      <c r="D40" s="121"/>
      <c r="M40" s="110" t="s">
        <v>173</v>
      </c>
      <c r="N40" s="117">
        <f>O8</f>
        <v>5.1188393161657311E-2</v>
      </c>
    </row>
    <row r="41" spans="1:16" x14ac:dyDescent="0.2">
      <c r="B41" s="79"/>
      <c r="C41" s="79"/>
      <c r="D41" s="79"/>
      <c r="M41" s="110" t="s">
        <v>76</v>
      </c>
      <c r="N41" s="117">
        <f>O9</f>
        <v>3.7905941912192063E-2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{AEA8BA17-C5E5-493C-920B-4FEF140B35FD}</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A8BA17-C5E5-493C-920B-4FEF140B35F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U41"/>
  <sheetViews>
    <sheetView showGridLines="0" view="pageBreakPreview" zoomScaleNormal="70" zoomScaleSheetLayoutView="100" workbookViewId="0">
      <selection activeCell="A26" sqref="A26"/>
    </sheetView>
  </sheetViews>
  <sheetFormatPr defaultColWidth="9.140625" defaultRowHeight="12" x14ac:dyDescent="0.2"/>
  <cols>
    <col min="1" max="1" width="31.7109375" style="75" customWidth="1"/>
    <col min="2" max="9" width="7.7109375" style="75" customWidth="1"/>
    <col min="10" max="10" width="9.28515625" style="75" customWidth="1"/>
    <col min="11" max="11" width="7.7109375" style="75" customWidth="1"/>
    <col min="12" max="12" width="9" style="75" customWidth="1"/>
    <col min="13" max="13" width="9.140625" style="75" customWidth="1"/>
    <col min="14" max="14" width="6.85546875" style="75" bestFit="1" customWidth="1"/>
    <col min="15" max="15" width="6" style="75" customWidth="1"/>
    <col min="16" max="21" width="9.140625" style="75" customWidth="1"/>
    <col min="22" max="16384" width="9.140625" style="75"/>
  </cols>
  <sheetData>
    <row r="1" spans="1:21" ht="18" x14ac:dyDescent="0.25">
      <c r="A1" s="255" t="s">
        <v>276</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8" t="s">
        <v>157</v>
      </c>
      <c r="F5" s="329"/>
      <c r="G5" s="330"/>
      <c r="H5" s="329" t="s">
        <v>158</v>
      </c>
      <c r="I5" s="329"/>
      <c r="J5" s="329"/>
      <c r="K5" s="328" t="s">
        <v>159</v>
      </c>
      <c r="L5" s="329"/>
      <c r="M5" s="330"/>
      <c r="N5" s="331" t="s">
        <v>160</v>
      </c>
      <c r="O5" s="340" t="s">
        <v>267</v>
      </c>
    </row>
    <row r="6" spans="1:21" x14ac:dyDescent="0.2">
      <c r="A6" s="180"/>
      <c r="B6" s="296" t="s">
        <v>161</v>
      </c>
      <c r="C6" s="295" t="s">
        <v>162</v>
      </c>
      <c r="D6" s="297" t="s">
        <v>163</v>
      </c>
      <c r="E6" s="296" t="s">
        <v>164</v>
      </c>
      <c r="F6" s="295" t="s">
        <v>165</v>
      </c>
      <c r="G6" s="297" t="s">
        <v>166</v>
      </c>
      <c r="H6" s="239" t="s">
        <v>167</v>
      </c>
      <c r="I6" s="239" t="s">
        <v>168</v>
      </c>
      <c r="J6" s="239" t="s">
        <v>169</v>
      </c>
      <c r="K6" s="296" t="s">
        <v>170</v>
      </c>
      <c r="L6" s="295" t="s">
        <v>171</v>
      </c>
      <c r="M6" s="297" t="s">
        <v>172</v>
      </c>
      <c r="N6" s="331"/>
      <c r="O6" s="340"/>
      <c r="P6" s="110"/>
      <c r="U6" s="110"/>
    </row>
    <row r="7" spans="1:21" x14ac:dyDescent="0.2">
      <c r="A7" s="174" t="s">
        <v>268</v>
      </c>
      <c r="B7" s="302">
        <v>607.6610000000004</v>
      </c>
      <c r="C7" s="207">
        <v>607.6610000000004</v>
      </c>
      <c r="D7" s="303">
        <v>607.6610000000004</v>
      </c>
      <c r="E7" s="302">
        <v>607.6610000000004</v>
      </c>
      <c r="F7" s="207">
        <v>607.6610000000004</v>
      </c>
      <c r="G7" s="303">
        <v>607.6610000000004</v>
      </c>
      <c r="H7" s="207">
        <v>607.6610000000004</v>
      </c>
      <c r="I7" s="207">
        <v>607.6610000000004</v>
      </c>
      <c r="J7" s="207">
        <v>607.77700000000038</v>
      </c>
      <c r="K7" s="302">
        <v>608.3910000000003</v>
      </c>
      <c r="L7" s="207">
        <v>608.33600000000035</v>
      </c>
      <c r="M7" s="303">
        <v>608.33600000000035</v>
      </c>
      <c r="N7" s="207">
        <v>608.33600000000035</v>
      </c>
      <c r="O7" s="214">
        <v>1.5581091026476162E-2</v>
      </c>
      <c r="P7" s="112"/>
      <c r="U7" s="61"/>
    </row>
    <row r="8" spans="1:21" x14ac:dyDescent="0.2">
      <c r="A8" s="174" t="s">
        <v>269</v>
      </c>
      <c r="B8" s="302">
        <v>513.7247593077517</v>
      </c>
      <c r="C8" s="207">
        <v>454.98591770795321</v>
      </c>
      <c r="D8" s="303">
        <v>433.54361328317958</v>
      </c>
      <c r="E8" s="302">
        <v>367.854079460295</v>
      </c>
      <c r="F8" s="207">
        <v>287.82125155186645</v>
      </c>
      <c r="G8" s="303">
        <v>192.91269454332723</v>
      </c>
      <c r="H8" s="207">
        <v>177.42870539644125</v>
      </c>
      <c r="I8" s="207">
        <v>185.13208592803926</v>
      </c>
      <c r="J8" s="207">
        <v>171.75688291058879</v>
      </c>
      <c r="K8" s="302">
        <v>308.65795079999998</v>
      </c>
      <c r="L8" s="207">
        <v>388.58801900000003</v>
      </c>
      <c r="M8" s="303">
        <v>466.94535479999951</v>
      </c>
      <c r="N8" s="207">
        <v>3949.3513146894425</v>
      </c>
      <c r="O8" s="214">
        <v>2.4430380914066911E-2</v>
      </c>
      <c r="P8" s="112"/>
      <c r="U8" s="61"/>
    </row>
    <row r="9" spans="1:21" x14ac:dyDescent="0.2">
      <c r="A9" s="174" t="s">
        <v>270</v>
      </c>
      <c r="B9" s="302">
        <v>256.21327399999996</v>
      </c>
      <c r="C9" s="207">
        <v>226.37418700000003</v>
      </c>
      <c r="D9" s="303">
        <v>212.63104399999997</v>
      </c>
      <c r="E9" s="302">
        <v>167.85951000000003</v>
      </c>
      <c r="F9" s="207">
        <v>110.55757799999998</v>
      </c>
      <c r="G9" s="303">
        <v>51.652622000000001</v>
      </c>
      <c r="H9" s="207">
        <v>46.497563</v>
      </c>
      <c r="I9" s="207">
        <v>47.974944000000008</v>
      </c>
      <c r="J9" s="207">
        <v>67.840060000000008</v>
      </c>
      <c r="K9" s="302">
        <v>132.02058700000003</v>
      </c>
      <c r="L9" s="207">
        <v>191.18252000000001</v>
      </c>
      <c r="M9" s="303">
        <v>235.97941200000002</v>
      </c>
      <c r="N9" s="207">
        <v>1746.7833009999999</v>
      </c>
      <c r="O9" s="215">
        <v>1.8898571242768319E-2</v>
      </c>
      <c r="P9" s="102"/>
      <c r="U9" s="105"/>
    </row>
    <row r="10" spans="1:21" x14ac:dyDescent="0.2">
      <c r="A10" s="177" t="s">
        <v>180</v>
      </c>
      <c r="B10" s="304">
        <v>96.567809999999994</v>
      </c>
      <c r="C10" s="208">
        <v>86.08441000000002</v>
      </c>
      <c r="D10" s="305">
        <v>78.796499999999995</v>
      </c>
      <c r="E10" s="304">
        <v>61.084029999999998</v>
      </c>
      <c r="F10" s="208">
        <v>35.904199999999996</v>
      </c>
      <c r="G10" s="305">
        <v>13.953604</v>
      </c>
      <c r="H10" s="208">
        <v>11.598160999999999</v>
      </c>
      <c r="I10" s="208">
        <v>11.793026000000001</v>
      </c>
      <c r="J10" s="208">
        <v>18.455089999999998</v>
      </c>
      <c r="K10" s="304">
        <v>47.398640000000007</v>
      </c>
      <c r="L10" s="208">
        <v>67.901054000000002</v>
      </c>
      <c r="M10" s="305">
        <v>89.015429999999995</v>
      </c>
      <c r="N10" s="208">
        <v>618.55195500000002</v>
      </c>
      <c r="O10" s="216">
        <v>7.0967739964313076E-2</v>
      </c>
      <c r="P10" s="102"/>
      <c r="U10" s="130"/>
    </row>
    <row r="11" spans="1:21" x14ac:dyDescent="0.2">
      <c r="A11" s="177" t="s">
        <v>181</v>
      </c>
      <c r="B11" s="304">
        <v>5.3127139999999997</v>
      </c>
      <c r="C11" s="208">
        <v>4.9881690000000001</v>
      </c>
      <c r="D11" s="305">
        <v>5.1799949999999999</v>
      </c>
      <c r="E11" s="304">
        <v>4.3721689999999995</v>
      </c>
      <c r="F11" s="208">
        <v>3.8390720000000003</v>
      </c>
      <c r="G11" s="305">
        <v>2.6680540000000001</v>
      </c>
      <c r="H11" s="208">
        <v>2.2536740000000002</v>
      </c>
      <c r="I11" s="208">
        <v>2.053661</v>
      </c>
      <c r="J11" s="208">
        <v>2.4195739999999994</v>
      </c>
      <c r="K11" s="304">
        <v>3.7424819999999999</v>
      </c>
      <c r="L11" s="208">
        <v>5.9840339999999994</v>
      </c>
      <c r="M11" s="305">
        <v>7.0806339999999999</v>
      </c>
      <c r="N11" s="208">
        <v>49.894232000000002</v>
      </c>
      <c r="O11" s="216">
        <v>8.553649911198051E-2</v>
      </c>
      <c r="P11" s="102"/>
      <c r="U11" s="130"/>
    </row>
    <row r="12" spans="1:21" x14ac:dyDescent="0.2">
      <c r="A12" s="177" t="s">
        <v>182</v>
      </c>
      <c r="B12" s="304">
        <v>0</v>
      </c>
      <c r="C12" s="208">
        <v>0</v>
      </c>
      <c r="D12" s="305">
        <v>0</v>
      </c>
      <c r="E12" s="304">
        <v>0</v>
      </c>
      <c r="F12" s="208">
        <v>0</v>
      </c>
      <c r="G12" s="305">
        <v>0</v>
      </c>
      <c r="H12" s="208">
        <v>0</v>
      </c>
      <c r="I12" s="208">
        <v>0</v>
      </c>
      <c r="J12" s="208">
        <v>0</v>
      </c>
      <c r="K12" s="304">
        <v>0</v>
      </c>
      <c r="L12" s="208">
        <v>0</v>
      </c>
      <c r="M12" s="305">
        <v>0</v>
      </c>
      <c r="N12" s="208">
        <v>0</v>
      </c>
      <c r="O12" s="216">
        <v>0</v>
      </c>
      <c r="P12" s="102"/>
      <c r="U12" s="130"/>
    </row>
    <row r="13" spans="1:21" x14ac:dyDescent="0.2">
      <c r="A13" s="177" t="s">
        <v>183</v>
      </c>
      <c r="B13" s="304">
        <v>0</v>
      </c>
      <c r="C13" s="208">
        <v>0</v>
      </c>
      <c r="D13" s="305">
        <v>0</v>
      </c>
      <c r="E13" s="304">
        <v>0</v>
      </c>
      <c r="F13" s="208">
        <v>0</v>
      </c>
      <c r="G13" s="305">
        <v>0.01</v>
      </c>
      <c r="H13" s="208">
        <v>0.01</v>
      </c>
      <c r="I13" s="208">
        <v>1.7999999999999999E-2</v>
      </c>
      <c r="J13" s="208">
        <v>1.4999999999999999E-2</v>
      </c>
      <c r="K13" s="304">
        <v>2E-3</v>
      </c>
      <c r="L13" s="208">
        <v>1E-3</v>
      </c>
      <c r="M13" s="305">
        <v>0</v>
      </c>
      <c r="N13" s="208">
        <v>5.6000000000000001E-2</v>
      </c>
      <c r="O13" s="216">
        <v>1.6696168697372968E-3</v>
      </c>
      <c r="P13" s="102"/>
      <c r="U13" s="130"/>
    </row>
    <row r="14" spans="1:21" x14ac:dyDescent="0.2">
      <c r="A14" s="177" t="s">
        <v>184</v>
      </c>
      <c r="B14" s="304">
        <v>0</v>
      </c>
      <c r="C14" s="208">
        <v>0</v>
      </c>
      <c r="D14" s="305">
        <v>0</v>
      </c>
      <c r="E14" s="304">
        <v>0</v>
      </c>
      <c r="F14" s="208">
        <v>0</v>
      </c>
      <c r="G14" s="305">
        <v>0</v>
      </c>
      <c r="H14" s="208">
        <v>0</v>
      </c>
      <c r="I14" s="208">
        <v>0</v>
      </c>
      <c r="J14" s="208">
        <v>0</v>
      </c>
      <c r="K14" s="304">
        <v>0</v>
      </c>
      <c r="L14" s="208">
        <v>0</v>
      </c>
      <c r="M14" s="305">
        <v>0</v>
      </c>
      <c r="N14" s="208">
        <v>0</v>
      </c>
      <c r="O14" s="216">
        <v>0</v>
      </c>
      <c r="P14" s="102"/>
      <c r="U14" s="130"/>
    </row>
    <row r="15" spans="1:21" x14ac:dyDescent="0.2">
      <c r="A15" s="177" t="s">
        <v>185</v>
      </c>
      <c r="B15" s="304">
        <v>3.7000000000000002E-3</v>
      </c>
      <c r="C15" s="208">
        <v>7.6E-3</v>
      </c>
      <c r="D15" s="305">
        <v>1.24E-2</v>
      </c>
      <c r="E15" s="304">
        <v>1.72E-2</v>
      </c>
      <c r="F15" s="208">
        <v>1.8800000000000001E-2</v>
      </c>
      <c r="G15" s="305">
        <v>2.8000000000000001E-2</v>
      </c>
      <c r="H15" s="208">
        <v>2.47E-2</v>
      </c>
      <c r="I15" s="208">
        <v>1.7899999999999999E-2</v>
      </c>
      <c r="J15" s="208">
        <v>1.6E-2</v>
      </c>
      <c r="K15" s="304">
        <v>1.2699999999999999E-2</v>
      </c>
      <c r="L15" s="208">
        <v>3.8999999999999998E-3</v>
      </c>
      <c r="M15" s="305">
        <v>2.5999999999999999E-3</v>
      </c>
      <c r="N15" s="208">
        <v>0.16549999999999995</v>
      </c>
      <c r="O15" s="216">
        <v>0.28755003891915931</v>
      </c>
      <c r="P15" s="102"/>
      <c r="U15" s="130"/>
    </row>
    <row r="16" spans="1:21" x14ac:dyDescent="0.2">
      <c r="A16" s="177" t="s">
        <v>186</v>
      </c>
      <c r="B16" s="304">
        <v>45.815911</v>
      </c>
      <c r="C16" s="208">
        <v>39.598559999999999</v>
      </c>
      <c r="D16" s="305">
        <v>36.127970999999995</v>
      </c>
      <c r="E16" s="304">
        <v>29.026882000000001</v>
      </c>
      <c r="F16" s="208">
        <v>16.878263999999998</v>
      </c>
      <c r="G16" s="305">
        <v>0.432</v>
      </c>
      <c r="H16" s="208">
        <v>0.47099999999999997</v>
      </c>
      <c r="I16" s="208">
        <v>0.504</v>
      </c>
      <c r="J16" s="208">
        <v>0.78600000000000003</v>
      </c>
      <c r="K16" s="304">
        <v>21.274776000000003</v>
      </c>
      <c r="L16" s="208">
        <v>31.371758999999997</v>
      </c>
      <c r="M16" s="305">
        <v>41.064175000000006</v>
      </c>
      <c r="N16" s="208">
        <v>263.35129799999999</v>
      </c>
      <c r="O16" s="216">
        <v>6.679723306499641E-3</v>
      </c>
      <c r="P16" s="102"/>
      <c r="U16" s="130"/>
    </row>
    <row r="17" spans="1:21" x14ac:dyDescent="0.2">
      <c r="A17" s="177" t="s">
        <v>187</v>
      </c>
      <c r="B17" s="304">
        <v>6.1529399999999992</v>
      </c>
      <c r="C17" s="208">
        <v>5.4262299999999994</v>
      </c>
      <c r="D17" s="305">
        <v>5.0037099999999999</v>
      </c>
      <c r="E17" s="304">
        <v>3.7126100000000002</v>
      </c>
      <c r="F17" s="208">
        <v>1.9205699999999999</v>
      </c>
      <c r="G17" s="305">
        <v>1.40876</v>
      </c>
      <c r="H17" s="208">
        <v>1.4065799999999999</v>
      </c>
      <c r="I17" s="208">
        <v>1.4053399999999998</v>
      </c>
      <c r="J17" s="208">
        <v>1.66021</v>
      </c>
      <c r="K17" s="304">
        <v>3.42719</v>
      </c>
      <c r="L17" s="208">
        <v>4.9712700000000005</v>
      </c>
      <c r="M17" s="305">
        <v>5.7340200000000001</v>
      </c>
      <c r="N17" s="208">
        <v>42.229429999999994</v>
      </c>
      <c r="O17" s="216">
        <v>0.20016591764988104</v>
      </c>
      <c r="P17" s="102"/>
      <c r="U17" s="130"/>
    </row>
    <row r="18" spans="1:21" x14ac:dyDescent="0.2">
      <c r="A18" s="177" t="s">
        <v>188</v>
      </c>
      <c r="B18" s="304">
        <v>0</v>
      </c>
      <c r="C18" s="208">
        <v>0</v>
      </c>
      <c r="D18" s="305">
        <v>0</v>
      </c>
      <c r="E18" s="304">
        <v>0</v>
      </c>
      <c r="F18" s="208">
        <v>0</v>
      </c>
      <c r="G18" s="305">
        <v>0</v>
      </c>
      <c r="H18" s="208">
        <v>0</v>
      </c>
      <c r="I18" s="208">
        <v>0</v>
      </c>
      <c r="J18" s="208">
        <v>0</v>
      </c>
      <c r="K18" s="304">
        <v>0</v>
      </c>
      <c r="L18" s="208">
        <v>0</v>
      </c>
      <c r="M18" s="305">
        <v>0</v>
      </c>
      <c r="N18" s="208">
        <v>0</v>
      </c>
      <c r="O18" s="216">
        <v>0</v>
      </c>
      <c r="P18" s="102"/>
      <c r="U18" s="130"/>
    </row>
    <row r="19" spans="1:21" x14ac:dyDescent="0.2">
      <c r="A19" s="177" t="s">
        <v>189</v>
      </c>
      <c r="B19" s="304">
        <v>1.7950889999999999</v>
      </c>
      <c r="C19" s="208">
        <v>1.8769629999999999</v>
      </c>
      <c r="D19" s="305">
        <v>1.8712310000000001</v>
      </c>
      <c r="E19" s="304">
        <v>1.549782</v>
      </c>
      <c r="F19" s="208">
        <v>2.851378</v>
      </c>
      <c r="G19" s="305">
        <v>2.2345839999999999</v>
      </c>
      <c r="H19" s="208">
        <v>1.419254</v>
      </c>
      <c r="I19" s="208">
        <v>1.2094149999999999</v>
      </c>
      <c r="J19" s="208">
        <v>1.9188859999999999</v>
      </c>
      <c r="K19" s="304">
        <v>2.1623679999999998</v>
      </c>
      <c r="L19" s="208">
        <v>2.1904940000000002</v>
      </c>
      <c r="M19" s="305">
        <v>1.447762</v>
      </c>
      <c r="N19" s="208">
        <v>22.527206000000003</v>
      </c>
      <c r="O19" s="216">
        <v>2.5773101011361012E-2</v>
      </c>
      <c r="P19" s="102"/>
      <c r="U19" s="130"/>
    </row>
    <row r="20" spans="1:21" x14ac:dyDescent="0.2">
      <c r="A20" s="177" t="s">
        <v>190</v>
      </c>
      <c r="B20" s="304">
        <v>0</v>
      </c>
      <c r="C20" s="208">
        <v>0</v>
      </c>
      <c r="D20" s="305">
        <v>0</v>
      </c>
      <c r="E20" s="304">
        <v>0</v>
      </c>
      <c r="F20" s="208">
        <v>0</v>
      </c>
      <c r="G20" s="305">
        <v>0</v>
      </c>
      <c r="H20" s="208">
        <v>0</v>
      </c>
      <c r="I20" s="208">
        <v>0</v>
      </c>
      <c r="J20" s="208">
        <v>0</v>
      </c>
      <c r="K20" s="304">
        <v>0</v>
      </c>
      <c r="L20" s="208">
        <v>0</v>
      </c>
      <c r="M20" s="305">
        <v>0</v>
      </c>
      <c r="N20" s="208">
        <v>0</v>
      </c>
      <c r="O20" s="216">
        <v>0</v>
      </c>
      <c r="P20" s="102"/>
      <c r="U20" s="130"/>
    </row>
    <row r="21" spans="1:21" x14ac:dyDescent="0.2">
      <c r="A21" s="177" t="s">
        <v>191</v>
      </c>
      <c r="B21" s="304">
        <v>0.42799999999999999</v>
      </c>
      <c r="C21" s="208">
        <v>0.93</v>
      </c>
      <c r="D21" s="305">
        <v>1.423</v>
      </c>
      <c r="E21" s="304">
        <v>1.1260219999999999</v>
      </c>
      <c r="F21" s="208">
        <v>0.31892300000000001</v>
      </c>
      <c r="G21" s="305">
        <v>0.261517</v>
      </c>
      <c r="H21" s="208">
        <v>0.278279</v>
      </c>
      <c r="I21" s="208">
        <v>0.247726</v>
      </c>
      <c r="J21" s="208">
        <v>0.2485</v>
      </c>
      <c r="K21" s="304">
        <v>1.1702629999999998</v>
      </c>
      <c r="L21" s="208">
        <v>1.2372180000000002</v>
      </c>
      <c r="M21" s="305">
        <v>1.201376</v>
      </c>
      <c r="N21" s="208">
        <v>8.8708240000000007</v>
      </c>
      <c r="O21" s="216">
        <v>3.0671557177440498E-3</v>
      </c>
      <c r="P21" s="102"/>
      <c r="U21" s="130"/>
    </row>
    <row r="22" spans="1:21" x14ac:dyDescent="0.2">
      <c r="A22" s="177" t="s">
        <v>192</v>
      </c>
      <c r="B22" s="304">
        <v>0</v>
      </c>
      <c r="C22" s="208">
        <v>0</v>
      </c>
      <c r="D22" s="305">
        <v>0</v>
      </c>
      <c r="E22" s="304">
        <v>0</v>
      </c>
      <c r="F22" s="208">
        <v>0</v>
      </c>
      <c r="G22" s="305">
        <v>0</v>
      </c>
      <c r="H22" s="208">
        <v>0</v>
      </c>
      <c r="I22" s="208">
        <v>0</v>
      </c>
      <c r="J22" s="208">
        <v>0</v>
      </c>
      <c r="K22" s="304">
        <v>0</v>
      </c>
      <c r="L22" s="208">
        <v>0</v>
      </c>
      <c r="M22" s="305">
        <v>0</v>
      </c>
      <c r="N22" s="208">
        <v>0</v>
      </c>
      <c r="O22" s="216">
        <v>0</v>
      </c>
      <c r="P22" s="102"/>
      <c r="U22" s="130"/>
    </row>
    <row r="23" spans="1:21" x14ac:dyDescent="0.2">
      <c r="A23" s="177" t="s">
        <v>193</v>
      </c>
      <c r="B23" s="304">
        <v>0</v>
      </c>
      <c r="C23" s="208">
        <v>0</v>
      </c>
      <c r="D23" s="305">
        <v>0</v>
      </c>
      <c r="E23" s="304">
        <v>0</v>
      </c>
      <c r="F23" s="208">
        <v>0</v>
      </c>
      <c r="G23" s="305">
        <v>0</v>
      </c>
      <c r="H23" s="208">
        <v>0</v>
      </c>
      <c r="I23" s="208">
        <v>0</v>
      </c>
      <c r="J23" s="208">
        <v>0</v>
      </c>
      <c r="K23" s="304">
        <v>0</v>
      </c>
      <c r="L23" s="208">
        <v>0</v>
      </c>
      <c r="M23" s="305">
        <v>0</v>
      </c>
      <c r="N23" s="208">
        <v>0</v>
      </c>
      <c r="O23" s="216">
        <v>0</v>
      </c>
      <c r="P23" s="102"/>
      <c r="U23" s="130"/>
    </row>
    <row r="24" spans="1:21" x14ac:dyDescent="0.2">
      <c r="A24" s="177" t="s">
        <v>194</v>
      </c>
      <c r="B24" s="304">
        <v>0.134494</v>
      </c>
      <c r="C24" s="208">
        <v>0.12371500000000001</v>
      </c>
      <c r="D24" s="305">
        <v>0.11101</v>
      </c>
      <c r="E24" s="304">
        <v>8.4567000000000003E-2</v>
      </c>
      <c r="F24" s="208">
        <v>4.9938000000000003E-2</v>
      </c>
      <c r="G24" s="305">
        <v>1.0949E-2</v>
      </c>
      <c r="H24" s="208">
        <v>3.2729999999999999E-3</v>
      </c>
      <c r="I24" s="208">
        <v>8.9770000000000006E-3</v>
      </c>
      <c r="J24" s="208">
        <v>1.9862999999999999E-2</v>
      </c>
      <c r="K24" s="304">
        <v>8.0003000000000005E-2</v>
      </c>
      <c r="L24" s="208">
        <v>0.102977</v>
      </c>
      <c r="M24" s="305">
        <v>0.134936</v>
      </c>
      <c r="N24" s="208">
        <v>0.86470200000000008</v>
      </c>
      <c r="O24" s="216">
        <v>2.9825882612033905E-3</v>
      </c>
      <c r="P24" s="102"/>
      <c r="U24" s="130"/>
    </row>
    <row r="25" spans="1:21" x14ac:dyDescent="0.2">
      <c r="A25" s="177" t="s">
        <v>195</v>
      </c>
      <c r="B25" s="304">
        <v>100.00261600000002</v>
      </c>
      <c r="C25" s="208">
        <v>87.338540000000023</v>
      </c>
      <c r="D25" s="305">
        <v>84.105227000000014</v>
      </c>
      <c r="E25" s="304">
        <v>66.886248000000023</v>
      </c>
      <c r="F25" s="208">
        <v>48.776432999999997</v>
      </c>
      <c r="G25" s="305">
        <v>30.645153999999998</v>
      </c>
      <c r="H25" s="208">
        <v>29.032641999999999</v>
      </c>
      <c r="I25" s="208">
        <v>30.716899000000005</v>
      </c>
      <c r="J25" s="208">
        <v>42.300937000000005</v>
      </c>
      <c r="K25" s="304">
        <v>52.750164999999996</v>
      </c>
      <c r="L25" s="208">
        <v>77.418813999999998</v>
      </c>
      <c r="M25" s="305">
        <v>90.298479</v>
      </c>
      <c r="N25" s="208">
        <v>740.27215400000023</v>
      </c>
      <c r="O25" s="216">
        <v>2.9086915627570417E-2</v>
      </c>
      <c r="P25" s="102"/>
      <c r="U25" s="99"/>
    </row>
    <row r="26" spans="1:21" ht="13.5" customHeight="1" x14ac:dyDescent="0.2">
      <c r="A26" s="175" t="s">
        <v>320</v>
      </c>
      <c r="B26" s="302">
        <v>238.60243599999993</v>
      </c>
      <c r="C26" s="207">
        <v>209.80607200000006</v>
      </c>
      <c r="D26" s="303">
        <v>194.729017</v>
      </c>
      <c r="E26" s="302">
        <v>153.319366</v>
      </c>
      <c r="F26" s="207">
        <v>99.281847999999997</v>
      </c>
      <c r="G26" s="303">
        <v>46.044270999999995</v>
      </c>
      <c r="H26" s="207">
        <v>39.124220000000001</v>
      </c>
      <c r="I26" s="207">
        <v>40.135647000000006</v>
      </c>
      <c r="J26" s="207">
        <v>59.577658999999997</v>
      </c>
      <c r="K26" s="302">
        <v>119.138932</v>
      </c>
      <c r="L26" s="207">
        <v>175.66026899999997</v>
      </c>
      <c r="M26" s="303">
        <v>222.46643599999996</v>
      </c>
      <c r="N26" s="207">
        <v>1597.8861730000001</v>
      </c>
      <c r="O26" s="215">
        <v>1.8983734927403899E-2</v>
      </c>
      <c r="P26" s="10"/>
      <c r="U26" s="79"/>
    </row>
    <row r="27" spans="1:21" ht="12.75" customHeight="1" x14ac:dyDescent="0.2">
      <c r="A27" s="177" t="s">
        <v>255</v>
      </c>
      <c r="B27" s="304">
        <v>23.238699</v>
      </c>
      <c r="C27" s="208">
        <v>21.653009999999998</v>
      </c>
      <c r="D27" s="305">
        <v>20.689727999999999</v>
      </c>
      <c r="E27" s="304">
        <v>16.926226</v>
      </c>
      <c r="F27" s="208">
        <v>10.635414000000001</v>
      </c>
      <c r="G27" s="305">
        <v>9.6246750000000016</v>
      </c>
      <c r="H27" s="208">
        <v>9.1618250000000003</v>
      </c>
      <c r="I27" s="208">
        <v>8.8165949999999995</v>
      </c>
      <c r="J27" s="208">
        <v>9.3409449999999996</v>
      </c>
      <c r="K27" s="304">
        <v>10.374571</v>
      </c>
      <c r="L27" s="208">
        <v>13.799515999999999</v>
      </c>
      <c r="M27" s="305">
        <v>19.191587999999999</v>
      </c>
      <c r="N27" s="208">
        <v>173.45279200000002</v>
      </c>
      <c r="O27" s="216">
        <v>7.8753355773913802E-3</v>
      </c>
      <c r="P27" s="102"/>
      <c r="U27" s="79"/>
    </row>
    <row r="28" spans="1:21" ht="12.75" customHeight="1" x14ac:dyDescent="0.2">
      <c r="A28" s="177" t="s">
        <v>256</v>
      </c>
      <c r="B28" s="304">
        <v>6.1529399999999992</v>
      </c>
      <c r="C28" s="208">
        <v>5.4262299999999994</v>
      </c>
      <c r="D28" s="305">
        <v>5.0037099999999999</v>
      </c>
      <c r="E28" s="304">
        <v>3.7126100000000002</v>
      </c>
      <c r="F28" s="208">
        <v>1.9205699999999999</v>
      </c>
      <c r="G28" s="305">
        <v>1.40876</v>
      </c>
      <c r="H28" s="208">
        <v>1.4065799999999999</v>
      </c>
      <c r="I28" s="208">
        <v>1.4053399999999998</v>
      </c>
      <c r="J28" s="208">
        <v>1.66021</v>
      </c>
      <c r="K28" s="304">
        <v>3.42719</v>
      </c>
      <c r="L28" s="208">
        <v>4.9712700000000005</v>
      </c>
      <c r="M28" s="305">
        <v>5.7340200000000001</v>
      </c>
      <c r="N28" s="208">
        <v>42.229429999999994</v>
      </c>
      <c r="O28" s="216">
        <v>1.9155360619624532E-2</v>
      </c>
      <c r="P28" s="102"/>
      <c r="U28" s="79"/>
    </row>
    <row r="29" spans="1:21" ht="12.75" customHeight="1" x14ac:dyDescent="0.2">
      <c r="A29" s="177" t="s">
        <v>257</v>
      </c>
      <c r="B29" s="304">
        <v>0.66920999999999997</v>
      </c>
      <c r="C29" s="208">
        <v>0.63951000000000002</v>
      </c>
      <c r="D29" s="305">
        <v>0.52652999999999994</v>
      </c>
      <c r="E29" s="304">
        <v>0.34534999999999999</v>
      </c>
      <c r="F29" s="208">
        <v>0.13325999999999999</v>
      </c>
      <c r="G29" s="305">
        <v>2.9959999999999997E-2</v>
      </c>
      <c r="H29" s="208">
        <v>1.9709999999999998E-2</v>
      </c>
      <c r="I29" s="208">
        <v>1.9969999999999998E-2</v>
      </c>
      <c r="J29" s="208">
        <v>5.4629999999999998E-2</v>
      </c>
      <c r="K29" s="304">
        <v>0.22549</v>
      </c>
      <c r="L29" s="208">
        <v>0.39517000000000002</v>
      </c>
      <c r="M29" s="305">
        <v>0.55362</v>
      </c>
      <c r="N29" s="208">
        <v>3.6124100000000001</v>
      </c>
      <c r="O29" s="216">
        <v>4.8725488981332535E-3</v>
      </c>
      <c r="P29" s="102"/>
      <c r="U29" s="79"/>
    </row>
    <row r="30" spans="1:21" ht="12.75" customHeight="1" x14ac:dyDescent="0.2">
      <c r="A30" s="177" t="s">
        <v>258</v>
      </c>
      <c r="B30" s="304">
        <v>0.64254999999999995</v>
      </c>
      <c r="C30" s="208">
        <v>0.51360000000000006</v>
      </c>
      <c r="D30" s="305">
        <v>0.50548999999999999</v>
      </c>
      <c r="E30" s="304">
        <v>0.45095000000000007</v>
      </c>
      <c r="F30" s="208">
        <v>0.32116999999999996</v>
      </c>
      <c r="G30" s="305">
        <v>3.2350000000000004E-2</v>
      </c>
      <c r="H30" s="208">
        <v>1.2710000000000001E-2</v>
      </c>
      <c r="I30" s="208">
        <v>2.3600000000000003E-2</v>
      </c>
      <c r="J30" s="208">
        <v>7.9650000000000012E-2</v>
      </c>
      <c r="K30" s="304">
        <v>0.26483000000000007</v>
      </c>
      <c r="L30" s="208">
        <v>0.44500000000000001</v>
      </c>
      <c r="M30" s="305">
        <v>0.66867999999999994</v>
      </c>
      <c r="N30" s="208">
        <v>3.9605800000000002</v>
      </c>
      <c r="O30" s="216">
        <v>1.698663470284489E-2</v>
      </c>
      <c r="P30" s="102"/>
    </row>
    <row r="31" spans="1:21" x14ac:dyDescent="0.2">
      <c r="A31" s="177" t="s">
        <v>259</v>
      </c>
      <c r="B31" s="304">
        <v>9.3178920000000005</v>
      </c>
      <c r="C31" s="208">
        <v>8.6750170000000004</v>
      </c>
      <c r="D31" s="305">
        <v>9.0172000000000008</v>
      </c>
      <c r="E31" s="304">
        <v>7.5102919999999997</v>
      </c>
      <c r="F31" s="208">
        <v>5.8756969999999997</v>
      </c>
      <c r="G31" s="305">
        <v>3.0867900000000001</v>
      </c>
      <c r="H31" s="208">
        <v>2.6400100000000002</v>
      </c>
      <c r="I31" s="208">
        <v>2.56854</v>
      </c>
      <c r="J31" s="208">
        <v>4.4567860000000001</v>
      </c>
      <c r="K31" s="304">
        <v>3.2982760000000004</v>
      </c>
      <c r="L31" s="208">
        <v>7.7018940000000002</v>
      </c>
      <c r="M31" s="305">
        <v>8.9956720000000008</v>
      </c>
      <c r="N31" s="208">
        <v>73.144066000000009</v>
      </c>
      <c r="O31" s="216">
        <v>0.17267703255563144</v>
      </c>
      <c r="P31" s="102"/>
    </row>
    <row r="32" spans="1:21" x14ac:dyDescent="0.2">
      <c r="A32" s="177" t="s">
        <v>260</v>
      </c>
      <c r="B32" s="304">
        <v>142.56952899999996</v>
      </c>
      <c r="C32" s="208">
        <v>123.61623500000005</v>
      </c>
      <c r="D32" s="305">
        <v>116.106089</v>
      </c>
      <c r="E32" s="304">
        <v>91.255241999999996</v>
      </c>
      <c r="F32" s="208">
        <v>61.207556999999994</v>
      </c>
      <c r="G32" s="305">
        <v>24.968147999999992</v>
      </c>
      <c r="H32" s="208">
        <v>20.569039</v>
      </c>
      <c r="I32" s="208">
        <v>21.099833000000011</v>
      </c>
      <c r="J32" s="208">
        <v>33.553453000000005</v>
      </c>
      <c r="K32" s="304">
        <v>73.874157000000011</v>
      </c>
      <c r="L32" s="208">
        <v>104.24452699999996</v>
      </c>
      <c r="M32" s="305">
        <v>133.53677999999996</v>
      </c>
      <c r="N32" s="208">
        <v>946.6005889999999</v>
      </c>
      <c r="O32" s="216">
        <v>2.5751962553310245E-2</v>
      </c>
      <c r="P32" s="102"/>
    </row>
    <row r="33" spans="1:16" x14ac:dyDescent="0.2">
      <c r="A33" s="177" t="s">
        <v>261</v>
      </c>
      <c r="B33" s="304">
        <v>55.934105999999986</v>
      </c>
      <c r="C33" s="208">
        <v>49.22487000000001</v>
      </c>
      <c r="D33" s="305">
        <v>42.826830000000001</v>
      </c>
      <c r="E33" s="304">
        <v>33.079725999999994</v>
      </c>
      <c r="F33" s="208">
        <v>19.172340000000009</v>
      </c>
      <c r="G33" s="305">
        <v>6.8934779999999991</v>
      </c>
      <c r="H33" s="208">
        <v>5.3143460000000005</v>
      </c>
      <c r="I33" s="208">
        <v>6.2016790000000004</v>
      </c>
      <c r="J33" s="208">
        <v>10.426935</v>
      </c>
      <c r="K33" s="304">
        <v>27.626840999999992</v>
      </c>
      <c r="L33" s="208">
        <v>44.035006000000003</v>
      </c>
      <c r="M33" s="305">
        <v>53.691215999999997</v>
      </c>
      <c r="N33" s="208">
        <v>354.42737300000005</v>
      </c>
      <c r="O33" s="216">
        <v>1.7710482769822438E-2</v>
      </c>
      <c r="P33" s="102"/>
    </row>
    <row r="34" spans="1:16" x14ac:dyDescent="0.2">
      <c r="A34" s="177" t="s">
        <v>193</v>
      </c>
      <c r="B34" s="304">
        <v>7.7509999999999996E-2</v>
      </c>
      <c r="C34" s="208">
        <v>5.7599999999999991E-2</v>
      </c>
      <c r="D34" s="305">
        <v>5.3439999999999994E-2</v>
      </c>
      <c r="E34" s="304">
        <v>3.8969999999999998E-2</v>
      </c>
      <c r="F34" s="208">
        <v>1.584E-2</v>
      </c>
      <c r="G34" s="305">
        <v>1.1E-4</v>
      </c>
      <c r="H34" s="208">
        <v>0</v>
      </c>
      <c r="I34" s="208">
        <v>8.9999999999999992E-5</v>
      </c>
      <c r="J34" s="208">
        <v>5.0500000000000007E-3</v>
      </c>
      <c r="K34" s="304">
        <v>4.7577000000000001E-2</v>
      </c>
      <c r="L34" s="208">
        <v>6.7886000000000002E-2</v>
      </c>
      <c r="M34" s="305">
        <v>9.486E-2</v>
      </c>
      <c r="N34" s="208">
        <v>0.45893299999999998</v>
      </c>
      <c r="O34" s="216">
        <v>2.5882605779129343E-4</v>
      </c>
      <c r="P34" s="102"/>
    </row>
    <row r="35" spans="1:16" ht="11.45"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1.5581091026476162E-2</v>
      </c>
    </row>
    <row r="40" spans="1:16" x14ac:dyDescent="0.2">
      <c r="B40" s="121"/>
      <c r="C40" s="121"/>
      <c r="D40" s="121"/>
      <c r="M40" s="110" t="s">
        <v>173</v>
      </c>
      <c r="N40" s="117">
        <f>O8</f>
        <v>2.4430380914066911E-2</v>
      </c>
    </row>
    <row r="41" spans="1:16" x14ac:dyDescent="0.2">
      <c r="B41" s="79"/>
      <c r="C41" s="79"/>
      <c r="D41" s="79"/>
      <c r="M41" s="110" t="s">
        <v>76</v>
      </c>
      <c r="N41" s="117">
        <f>O9</f>
        <v>1.8898571242768319E-2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{F8394BEE-CFA3-48C5-AEE8-EF2DBA986E2D}</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8394BEE-CFA3-48C5-AEE8-EF2DBA986E2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U42"/>
  <sheetViews>
    <sheetView showGridLines="0" view="pageBreakPreview" zoomScaleNormal="70" zoomScaleSheetLayoutView="100" workbookViewId="0">
      <selection activeCell="A27" sqref="A27"/>
    </sheetView>
  </sheetViews>
  <sheetFormatPr defaultColWidth="9.140625" defaultRowHeight="12" x14ac:dyDescent="0.2"/>
  <cols>
    <col min="1" max="1" width="31.85546875" style="75" customWidth="1"/>
    <col min="2" max="9" width="7.7109375" style="75" customWidth="1"/>
    <col min="10" max="10" width="9.42578125" style="75" customWidth="1"/>
    <col min="11" max="11" width="7.7109375" style="75" customWidth="1"/>
    <col min="12" max="12" width="8.85546875" style="75" customWidth="1"/>
    <col min="13" max="13" width="9" style="75" customWidth="1"/>
    <col min="14" max="14" width="6.85546875" style="75" bestFit="1" customWidth="1"/>
    <col min="15" max="15" width="6" style="75" customWidth="1"/>
    <col min="16" max="21" width="9.140625" style="75" customWidth="1"/>
    <col min="22" max="16384" width="9.140625" style="75"/>
  </cols>
  <sheetData>
    <row r="1" spans="1:21" ht="18" x14ac:dyDescent="0.25">
      <c r="A1" s="255" t="s">
        <v>277</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8" t="s">
        <v>157</v>
      </c>
      <c r="F5" s="329"/>
      <c r="G5" s="330"/>
      <c r="H5" s="329" t="s">
        <v>158</v>
      </c>
      <c r="I5" s="329"/>
      <c r="J5" s="329"/>
      <c r="K5" s="328" t="s">
        <v>159</v>
      </c>
      <c r="L5" s="329"/>
      <c r="M5" s="330"/>
      <c r="N5" s="331" t="s">
        <v>160</v>
      </c>
      <c r="O5" s="340" t="s">
        <v>267</v>
      </c>
    </row>
    <row r="6" spans="1:21" x14ac:dyDescent="0.2">
      <c r="A6" s="180"/>
      <c r="B6" s="296" t="s">
        <v>161</v>
      </c>
      <c r="C6" s="295" t="s">
        <v>162</v>
      </c>
      <c r="D6" s="297" t="s">
        <v>163</v>
      </c>
      <c r="E6" s="296" t="s">
        <v>164</v>
      </c>
      <c r="F6" s="295" t="s">
        <v>165</v>
      </c>
      <c r="G6" s="297" t="s">
        <v>166</v>
      </c>
      <c r="H6" s="239" t="s">
        <v>167</v>
      </c>
      <c r="I6" s="239" t="s">
        <v>168</v>
      </c>
      <c r="J6" s="239" t="s">
        <v>169</v>
      </c>
      <c r="K6" s="296" t="s">
        <v>170</v>
      </c>
      <c r="L6" s="295" t="s">
        <v>171</v>
      </c>
      <c r="M6" s="297" t="s">
        <v>172</v>
      </c>
      <c r="N6" s="331"/>
      <c r="O6" s="340"/>
      <c r="P6" s="110"/>
      <c r="U6" s="110"/>
    </row>
    <row r="7" spans="1:21" x14ac:dyDescent="0.2">
      <c r="A7" s="174" t="s">
        <v>268</v>
      </c>
      <c r="B7" s="302">
        <v>1069.0494999999999</v>
      </c>
      <c r="C7" s="207">
        <v>1069.0494999999999</v>
      </c>
      <c r="D7" s="303">
        <v>1069.3024999999998</v>
      </c>
      <c r="E7" s="302">
        <v>1069.3024999999998</v>
      </c>
      <c r="F7" s="207">
        <v>1069.2864999999999</v>
      </c>
      <c r="G7" s="303">
        <v>1069.3024999999998</v>
      </c>
      <c r="H7" s="207">
        <v>1072.5024999999996</v>
      </c>
      <c r="I7" s="207">
        <v>1072.5024999999996</v>
      </c>
      <c r="J7" s="207">
        <v>1072.5024999999996</v>
      </c>
      <c r="K7" s="302">
        <v>1074.1434999999997</v>
      </c>
      <c r="L7" s="207">
        <v>1072.3224999999995</v>
      </c>
      <c r="M7" s="303">
        <v>1072.3224999999995</v>
      </c>
      <c r="N7" s="207">
        <v>1072.3224999999995</v>
      </c>
      <c r="O7" s="214">
        <v>2.7465010261168939E-2</v>
      </c>
      <c r="P7" s="112"/>
      <c r="U7" s="61"/>
    </row>
    <row r="8" spans="1:21" x14ac:dyDescent="0.2">
      <c r="A8" s="174" t="s">
        <v>269</v>
      </c>
      <c r="B8" s="302">
        <v>599.87272820331088</v>
      </c>
      <c r="C8" s="207">
        <v>503.12179368828777</v>
      </c>
      <c r="D8" s="303">
        <v>474.27090307483189</v>
      </c>
      <c r="E8" s="302">
        <v>383.69177921086532</v>
      </c>
      <c r="F8" s="207">
        <v>301.05490150748551</v>
      </c>
      <c r="G8" s="303">
        <v>200.14035000000004</v>
      </c>
      <c r="H8" s="207">
        <v>171.70943400000002</v>
      </c>
      <c r="I8" s="207">
        <v>178.03907499999994</v>
      </c>
      <c r="J8" s="207">
        <v>290.19089100000002</v>
      </c>
      <c r="K8" s="302">
        <v>459.98381200000011</v>
      </c>
      <c r="L8" s="207">
        <v>526.53452900000002</v>
      </c>
      <c r="M8" s="303">
        <v>635.9862730000001</v>
      </c>
      <c r="N8" s="207">
        <v>4724.5964696847814</v>
      </c>
      <c r="O8" s="214">
        <v>2.9225987313496658E-2</v>
      </c>
      <c r="P8" s="112"/>
      <c r="U8" s="61"/>
    </row>
    <row r="9" spans="1:21" x14ac:dyDescent="0.2">
      <c r="A9" s="174" t="s">
        <v>270</v>
      </c>
      <c r="B9" s="302">
        <v>419.77620220331039</v>
      </c>
      <c r="C9" s="207">
        <v>391.84989268828815</v>
      </c>
      <c r="D9" s="303">
        <v>358.72402007483197</v>
      </c>
      <c r="E9" s="302">
        <v>281.69510921086544</v>
      </c>
      <c r="F9" s="207">
        <v>211.09311850748543</v>
      </c>
      <c r="G9" s="303">
        <v>123.38767</v>
      </c>
      <c r="H9" s="207">
        <v>99.255230000000012</v>
      </c>
      <c r="I9" s="207">
        <v>109.99188700000001</v>
      </c>
      <c r="J9" s="207">
        <v>146.60057</v>
      </c>
      <c r="K9" s="302">
        <v>245.77119099999999</v>
      </c>
      <c r="L9" s="207">
        <v>306.76397099999997</v>
      </c>
      <c r="M9" s="303">
        <v>391.37090799999999</v>
      </c>
      <c r="N9" s="207">
        <v>3086.2797696847811</v>
      </c>
      <c r="O9" s="215">
        <v>3.3390677635349364E-2</v>
      </c>
      <c r="P9" s="102"/>
      <c r="U9" s="105"/>
    </row>
    <row r="10" spans="1:21" x14ac:dyDescent="0.2">
      <c r="A10" s="177" t="s">
        <v>180</v>
      </c>
      <c r="B10" s="304">
        <v>80.270959999999988</v>
      </c>
      <c r="C10" s="208">
        <v>75.507530000000003</v>
      </c>
      <c r="D10" s="305">
        <v>58.345690000000005</v>
      </c>
      <c r="E10" s="304">
        <v>69.830380000000005</v>
      </c>
      <c r="F10" s="208">
        <v>86.54243000000001</v>
      </c>
      <c r="G10" s="305">
        <v>42.814709999999998</v>
      </c>
      <c r="H10" s="208">
        <v>11.41112</v>
      </c>
      <c r="I10" s="208">
        <v>40.742089999999997</v>
      </c>
      <c r="J10" s="208">
        <v>62.449920000000006</v>
      </c>
      <c r="K10" s="304">
        <v>79.905901999999983</v>
      </c>
      <c r="L10" s="208">
        <v>55.213879999999996</v>
      </c>
      <c r="M10" s="305">
        <v>47.241222</v>
      </c>
      <c r="N10" s="208">
        <v>710.27583399999992</v>
      </c>
      <c r="O10" s="216">
        <v>8.1491409545779533E-2</v>
      </c>
      <c r="P10" s="102"/>
      <c r="U10" s="130"/>
    </row>
    <row r="11" spans="1:21" x14ac:dyDescent="0.2">
      <c r="A11" s="177" t="s">
        <v>181</v>
      </c>
      <c r="B11" s="304">
        <v>5.1417960000000003</v>
      </c>
      <c r="C11" s="208">
        <v>4.4695110000000007</v>
      </c>
      <c r="D11" s="305">
        <v>4.6593070000000001</v>
      </c>
      <c r="E11" s="304">
        <v>3.9221689999999998</v>
      </c>
      <c r="F11" s="208">
        <v>3.477411</v>
      </c>
      <c r="G11" s="305">
        <v>1.9689070000000002</v>
      </c>
      <c r="H11" s="208">
        <v>1.6068239999999998</v>
      </c>
      <c r="I11" s="208">
        <v>1.204232</v>
      </c>
      <c r="J11" s="208">
        <v>2.3061120000000002</v>
      </c>
      <c r="K11" s="304">
        <v>3.7956999999999996</v>
      </c>
      <c r="L11" s="208">
        <v>4.8124979999999997</v>
      </c>
      <c r="M11" s="305">
        <v>5.1649419999999999</v>
      </c>
      <c r="N11" s="208">
        <v>42.529409000000001</v>
      </c>
      <c r="O11" s="216">
        <v>7.2910567200664717E-2</v>
      </c>
      <c r="P11" s="102"/>
      <c r="U11" s="130"/>
    </row>
    <row r="12" spans="1:21" x14ac:dyDescent="0.2">
      <c r="A12" s="177" t="s">
        <v>182</v>
      </c>
      <c r="B12" s="304">
        <v>9.0659100000000006</v>
      </c>
      <c r="C12" s="208">
        <v>6.2101000000000006</v>
      </c>
      <c r="D12" s="305">
        <v>10.697950000000001</v>
      </c>
      <c r="E12" s="304">
        <v>3.8064</v>
      </c>
      <c r="F12" s="208">
        <v>0</v>
      </c>
      <c r="G12" s="305">
        <v>0</v>
      </c>
      <c r="H12" s="208">
        <v>0.37557999999999997</v>
      </c>
      <c r="I12" s="208">
        <v>2.9749400000000001</v>
      </c>
      <c r="J12" s="208">
        <v>0.58035000000000003</v>
      </c>
      <c r="K12" s="304">
        <v>2.37643</v>
      </c>
      <c r="L12" s="208">
        <v>10.81855</v>
      </c>
      <c r="M12" s="305">
        <v>7.71889</v>
      </c>
      <c r="N12" s="208">
        <v>54.62510000000001</v>
      </c>
      <c r="O12" s="216">
        <v>5.5840419660435582E-3</v>
      </c>
      <c r="P12" s="102"/>
      <c r="U12" s="130"/>
    </row>
    <row r="13" spans="1:21" x14ac:dyDescent="0.2">
      <c r="A13" s="177" t="s">
        <v>183</v>
      </c>
      <c r="B13" s="304">
        <v>0</v>
      </c>
      <c r="C13" s="208">
        <v>0</v>
      </c>
      <c r="D13" s="305">
        <v>0</v>
      </c>
      <c r="E13" s="304">
        <v>0</v>
      </c>
      <c r="F13" s="208">
        <v>0</v>
      </c>
      <c r="G13" s="305">
        <v>0</v>
      </c>
      <c r="H13" s="208">
        <v>0</v>
      </c>
      <c r="I13" s="208">
        <v>0</v>
      </c>
      <c r="J13" s="208">
        <v>0</v>
      </c>
      <c r="K13" s="304">
        <v>0</v>
      </c>
      <c r="L13" s="208">
        <v>0</v>
      </c>
      <c r="M13" s="305">
        <v>0</v>
      </c>
      <c r="N13" s="208">
        <v>0</v>
      </c>
      <c r="O13" s="216">
        <v>0</v>
      </c>
      <c r="P13" s="102"/>
      <c r="U13" s="130"/>
    </row>
    <row r="14" spans="1:21" x14ac:dyDescent="0.2">
      <c r="A14" s="177" t="s">
        <v>184</v>
      </c>
      <c r="B14" s="304">
        <v>0</v>
      </c>
      <c r="C14" s="208">
        <v>0</v>
      </c>
      <c r="D14" s="305">
        <v>0</v>
      </c>
      <c r="E14" s="304">
        <v>0</v>
      </c>
      <c r="F14" s="208">
        <v>0</v>
      </c>
      <c r="G14" s="305">
        <v>0</v>
      </c>
      <c r="H14" s="208">
        <v>0</v>
      </c>
      <c r="I14" s="208">
        <v>0</v>
      </c>
      <c r="J14" s="208">
        <v>0</v>
      </c>
      <c r="K14" s="304">
        <v>0</v>
      </c>
      <c r="L14" s="208">
        <v>0</v>
      </c>
      <c r="M14" s="305">
        <v>0</v>
      </c>
      <c r="N14" s="208">
        <v>0</v>
      </c>
      <c r="O14" s="216">
        <v>0</v>
      </c>
      <c r="P14" s="102"/>
      <c r="U14" s="130"/>
    </row>
    <row r="15" spans="1:21" x14ac:dyDescent="0.2">
      <c r="A15" s="177" t="s">
        <v>185</v>
      </c>
      <c r="B15" s="304">
        <v>0</v>
      </c>
      <c r="C15" s="208">
        <v>0</v>
      </c>
      <c r="D15" s="305">
        <v>0</v>
      </c>
      <c r="E15" s="304">
        <v>0</v>
      </c>
      <c r="F15" s="208">
        <v>0</v>
      </c>
      <c r="G15" s="305">
        <v>0</v>
      </c>
      <c r="H15" s="208">
        <v>0</v>
      </c>
      <c r="I15" s="208">
        <v>0</v>
      </c>
      <c r="J15" s="208">
        <v>0</v>
      </c>
      <c r="K15" s="304">
        <v>1.361E-3</v>
      </c>
      <c r="L15" s="208">
        <v>0</v>
      </c>
      <c r="M15" s="305">
        <v>6.7999999999999999E-5</v>
      </c>
      <c r="N15" s="208">
        <v>1.4289999999999999E-3</v>
      </c>
      <c r="O15" s="216">
        <v>2.4828338707883909E-3</v>
      </c>
      <c r="P15" s="102"/>
      <c r="U15" s="130"/>
    </row>
    <row r="16" spans="1:21" x14ac:dyDescent="0.2">
      <c r="A16" s="177" t="s">
        <v>186</v>
      </c>
      <c r="B16" s="304">
        <v>162.45522</v>
      </c>
      <c r="C16" s="208">
        <v>151.79088000000002</v>
      </c>
      <c r="D16" s="305">
        <v>148.87607</v>
      </c>
      <c r="E16" s="304">
        <v>101.67014</v>
      </c>
      <c r="F16" s="208">
        <v>46.181550000000001</v>
      </c>
      <c r="G16" s="305">
        <v>31.525729999999999</v>
      </c>
      <c r="H16" s="208">
        <v>49.608350000000002</v>
      </c>
      <c r="I16" s="208">
        <v>24.946620000000003</v>
      </c>
      <c r="J16" s="208">
        <v>34.282150000000001</v>
      </c>
      <c r="K16" s="304">
        <v>77.469979999999993</v>
      </c>
      <c r="L16" s="208">
        <v>126.01629000000001</v>
      </c>
      <c r="M16" s="305">
        <v>189.55058</v>
      </c>
      <c r="N16" s="208">
        <v>1144.37356</v>
      </c>
      <c r="O16" s="216">
        <v>2.9026242885933928E-2</v>
      </c>
      <c r="P16" s="102"/>
      <c r="U16" s="130"/>
    </row>
    <row r="17" spans="1:21" x14ac:dyDescent="0.2">
      <c r="A17" s="177" t="s">
        <v>187</v>
      </c>
      <c r="B17" s="304">
        <v>0</v>
      </c>
      <c r="C17" s="208">
        <v>0</v>
      </c>
      <c r="D17" s="305">
        <v>0</v>
      </c>
      <c r="E17" s="304">
        <v>0</v>
      </c>
      <c r="F17" s="208">
        <v>0</v>
      </c>
      <c r="G17" s="305">
        <v>0</v>
      </c>
      <c r="H17" s="208">
        <v>0</v>
      </c>
      <c r="I17" s="208">
        <v>0</v>
      </c>
      <c r="J17" s="208">
        <v>0</v>
      </c>
      <c r="K17" s="304">
        <v>0</v>
      </c>
      <c r="L17" s="208">
        <v>0</v>
      </c>
      <c r="M17" s="305">
        <v>0</v>
      </c>
      <c r="N17" s="208">
        <v>0</v>
      </c>
      <c r="O17" s="216">
        <v>0</v>
      </c>
      <c r="P17" s="102"/>
      <c r="U17" s="130"/>
    </row>
    <row r="18" spans="1:21" x14ac:dyDescent="0.2">
      <c r="A18" s="177" t="s">
        <v>188</v>
      </c>
      <c r="B18" s="304">
        <v>0</v>
      </c>
      <c r="C18" s="208">
        <v>0</v>
      </c>
      <c r="D18" s="305">
        <v>0</v>
      </c>
      <c r="E18" s="304">
        <v>0</v>
      </c>
      <c r="F18" s="208">
        <v>0</v>
      </c>
      <c r="G18" s="305">
        <v>0</v>
      </c>
      <c r="H18" s="208">
        <v>0</v>
      </c>
      <c r="I18" s="208">
        <v>0</v>
      </c>
      <c r="J18" s="208">
        <v>0</v>
      </c>
      <c r="K18" s="304">
        <v>0</v>
      </c>
      <c r="L18" s="208">
        <v>0</v>
      </c>
      <c r="M18" s="305">
        <v>0</v>
      </c>
      <c r="N18" s="208">
        <v>0</v>
      </c>
      <c r="O18" s="216">
        <v>0</v>
      </c>
      <c r="P18" s="102"/>
      <c r="U18" s="130"/>
    </row>
    <row r="19" spans="1:21" x14ac:dyDescent="0.2">
      <c r="A19" s="177" t="s">
        <v>189</v>
      </c>
      <c r="B19" s="304">
        <v>0</v>
      </c>
      <c r="C19" s="208">
        <v>0</v>
      </c>
      <c r="D19" s="305">
        <v>0</v>
      </c>
      <c r="E19" s="304">
        <v>0</v>
      </c>
      <c r="F19" s="208">
        <v>0</v>
      </c>
      <c r="G19" s="305">
        <v>0</v>
      </c>
      <c r="H19" s="208">
        <v>0</v>
      </c>
      <c r="I19" s="208">
        <v>0</v>
      </c>
      <c r="J19" s="208">
        <v>0</v>
      </c>
      <c r="K19" s="304">
        <v>0</v>
      </c>
      <c r="L19" s="208">
        <v>0</v>
      </c>
      <c r="M19" s="305">
        <v>0</v>
      </c>
      <c r="N19" s="208">
        <v>0</v>
      </c>
      <c r="O19" s="216">
        <v>0</v>
      </c>
      <c r="P19" s="102"/>
      <c r="U19" s="130"/>
    </row>
    <row r="20" spans="1:21" x14ac:dyDescent="0.2">
      <c r="A20" s="177" t="s">
        <v>190</v>
      </c>
      <c r="B20" s="304">
        <v>0</v>
      </c>
      <c r="C20" s="208">
        <v>0</v>
      </c>
      <c r="D20" s="305">
        <v>0</v>
      </c>
      <c r="E20" s="304">
        <v>0</v>
      </c>
      <c r="F20" s="208">
        <v>0</v>
      </c>
      <c r="G20" s="305">
        <v>0</v>
      </c>
      <c r="H20" s="208">
        <v>0</v>
      </c>
      <c r="I20" s="208">
        <v>0</v>
      </c>
      <c r="J20" s="208">
        <v>0</v>
      </c>
      <c r="K20" s="304">
        <v>0</v>
      </c>
      <c r="L20" s="208">
        <v>0</v>
      </c>
      <c r="M20" s="305">
        <v>0</v>
      </c>
      <c r="N20" s="208">
        <v>0</v>
      </c>
      <c r="O20" s="216">
        <v>0</v>
      </c>
      <c r="P20" s="102"/>
      <c r="U20" s="130"/>
    </row>
    <row r="21" spans="1:21" x14ac:dyDescent="0.2">
      <c r="A21" s="177" t="s">
        <v>191</v>
      </c>
      <c r="B21" s="304">
        <v>0</v>
      </c>
      <c r="C21" s="208">
        <v>0</v>
      </c>
      <c r="D21" s="305">
        <v>0</v>
      </c>
      <c r="E21" s="304">
        <v>0</v>
      </c>
      <c r="F21" s="208">
        <v>0</v>
      </c>
      <c r="G21" s="305">
        <v>0</v>
      </c>
      <c r="H21" s="208">
        <v>0</v>
      </c>
      <c r="I21" s="208">
        <v>0</v>
      </c>
      <c r="J21" s="208">
        <v>0</v>
      </c>
      <c r="K21" s="304">
        <v>0</v>
      </c>
      <c r="L21" s="208">
        <v>0</v>
      </c>
      <c r="M21" s="305">
        <v>0</v>
      </c>
      <c r="N21" s="208">
        <v>0</v>
      </c>
      <c r="O21" s="216">
        <v>0</v>
      </c>
      <c r="P21" s="102"/>
      <c r="U21" s="130"/>
    </row>
    <row r="22" spans="1:21" x14ac:dyDescent="0.2">
      <c r="A22" s="177" t="s">
        <v>192</v>
      </c>
      <c r="B22" s="304">
        <v>0</v>
      </c>
      <c r="C22" s="208">
        <v>0</v>
      </c>
      <c r="D22" s="305">
        <v>0</v>
      </c>
      <c r="E22" s="304">
        <v>0</v>
      </c>
      <c r="F22" s="208">
        <v>0</v>
      </c>
      <c r="G22" s="305">
        <v>0</v>
      </c>
      <c r="H22" s="208">
        <v>0</v>
      </c>
      <c r="I22" s="208">
        <v>0</v>
      </c>
      <c r="J22" s="208">
        <v>0</v>
      </c>
      <c r="K22" s="304">
        <v>0</v>
      </c>
      <c r="L22" s="208">
        <v>0</v>
      </c>
      <c r="M22" s="305">
        <v>0</v>
      </c>
      <c r="N22" s="208">
        <v>0</v>
      </c>
      <c r="O22" s="216">
        <v>0</v>
      </c>
      <c r="P22" s="102"/>
      <c r="U22" s="130"/>
    </row>
    <row r="23" spans="1:21" x14ac:dyDescent="0.2">
      <c r="A23" s="177" t="s">
        <v>193</v>
      </c>
      <c r="B23" s="304">
        <v>0</v>
      </c>
      <c r="C23" s="208">
        <v>0</v>
      </c>
      <c r="D23" s="305">
        <v>0</v>
      </c>
      <c r="E23" s="304">
        <v>0</v>
      </c>
      <c r="F23" s="208">
        <v>0</v>
      </c>
      <c r="G23" s="305">
        <v>0</v>
      </c>
      <c r="H23" s="208">
        <v>0</v>
      </c>
      <c r="I23" s="208">
        <v>0</v>
      </c>
      <c r="J23" s="208">
        <v>0</v>
      </c>
      <c r="K23" s="304">
        <v>0</v>
      </c>
      <c r="L23" s="208">
        <v>0</v>
      </c>
      <c r="M23" s="305">
        <v>0</v>
      </c>
      <c r="N23" s="208">
        <v>0</v>
      </c>
      <c r="O23" s="216">
        <v>0</v>
      </c>
      <c r="P23" s="102"/>
      <c r="U23" s="130"/>
    </row>
    <row r="24" spans="1:21" x14ac:dyDescent="0.2">
      <c r="A24" s="177" t="s">
        <v>194</v>
      </c>
      <c r="B24" s="304">
        <v>8.5400000000000004E-2</v>
      </c>
      <c r="C24" s="208">
        <v>0.59450000000000003</v>
      </c>
      <c r="D24" s="305">
        <v>0.14330000000000001</v>
      </c>
      <c r="E24" s="304">
        <v>0</v>
      </c>
      <c r="F24" s="208">
        <v>0</v>
      </c>
      <c r="G24" s="305">
        <v>1.5710000000000002E-2</v>
      </c>
      <c r="H24" s="208">
        <v>4.4039999999999996E-2</v>
      </c>
      <c r="I24" s="208">
        <v>0</v>
      </c>
      <c r="J24" s="208">
        <v>0</v>
      </c>
      <c r="K24" s="304">
        <v>0</v>
      </c>
      <c r="L24" s="208">
        <v>0</v>
      </c>
      <c r="M24" s="305">
        <v>1.2759</v>
      </c>
      <c r="N24" s="208">
        <v>2.1588500000000002</v>
      </c>
      <c r="O24" s="216">
        <v>7.446450531742658E-3</v>
      </c>
      <c r="P24" s="102"/>
      <c r="U24" s="130"/>
    </row>
    <row r="25" spans="1:21" x14ac:dyDescent="0.2">
      <c r="A25" s="177" t="s">
        <v>195</v>
      </c>
      <c r="B25" s="304">
        <v>162.75691620331042</v>
      </c>
      <c r="C25" s="208">
        <v>153.2773716882881</v>
      </c>
      <c r="D25" s="305">
        <v>136.00170307483197</v>
      </c>
      <c r="E25" s="304">
        <v>102.46602021086548</v>
      </c>
      <c r="F25" s="208">
        <v>74.891727507485413</v>
      </c>
      <c r="G25" s="305">
        <v>47.062612999999999</v>
      </c>
      <c r="H25" s="208">
        <v>36.209316000000001</v>
      </c>
      <c r="I25" s="208">
        <v>40.124004999999997</v>
      </c>
      <c r="J25" s="208">
        <v>46.982038000000003</v>
      </c>
      <c r="K25" s="304">
        <v>82.221818000000013</v>
      </c>
      <c r="L25" s="208">
        <v>109.90275299999999</v>
      </c>
      <c r="M25" s="305">
        <v>140.41930599999998</v>
      </c>
      <c r="N25" s="208">
        <v>1132.3155876847811</v>
      </c>
      <c r="O25" s="216">
        <v>4.4491161507028712E-2</v>
      </c>
      <c r="P25" s="102"/>
      <c r="U25" s="99"/>
    </row>
    <row r="26" spans="1:21" ht="13.5" customHeight="1" x14ac:dyDescent="0.2">
      <c r="A26" s="175" t="s">
        <v>281</v>
      </c>
      <c r="B26" s="302">
        <v>188.90600000000001</v>
      </c>
      <c r="C26" s="207">
        <v>174.2174</v>
      </c>
      <c r="D26" s="303">
        <v>153.44120000000001</v>
      </c>
      <c r="E26" s="302">
        <v>117.0834</v>
      </c>
      <c r="F26" s="207">
        <v>74.80810000000001</v>
      </c>
      <c r="G26" s="303">
        <v>23.192</v>
      </c>
      <c r="H26" s="207">
        <v>21.025300000000001</v>
      </c>
      <c r="I26" s="207">
        <v>23.437200000000001</v>
      </c>
      <c r="J26" s="207">
        <v>35.445</v>
      </c>
      <c r="K26" s="302">
        <v>98.498599999999996</v>
      </c>
      <c r="L26" s="207">
        <v>134.9282</v>
      </c>
      <c r="M26" s="303">
        <v>181.2911</v>
      </c>
      <c r="N26" s="207">
        <v>1226.2735</v>
      </c>
      <c r="O26" s="215"/>
      <c r="P26" s="10"/>
      <c r="U26" s="79"/>
    </row>
    <row r="27" spans="1:21" ht="13.5" customHeight="1" x14ac:dyDescent="0.2">
      <c r="A27" s="175" t="s">
        <v>320</v>
      </c>
      <c r="B27" s="302">
        <v>522.04761020331046</v>
      </c>
      <c r="C27" s="207">
        <v>487.16317168828817</v>
      </c>
      <c r="D27" s="303">
        <v>434.33134207483192</v>
      </c>
      <c r="E27" s="302">
        <v>346.35414621086545</v>
      </c>
      <c r="F27" s="207">
        <v>225.83055950748542</v>
      </c>
      <c r="G27" s="303">
        <v>110.38037600000001</v>
      </c>
      <c r="H27" s="207">
        <v>104.909161</v>
      </c>
      <c r="I27" s="207">
        <v>94.043835999999999</v>
      </c>
      <c r="J27" s="207">
        <v>135.29705099999998</v>
      </c>
      <c r="K27" s="302">
        <v>285.10584699999998</v>
      </c>
      <c r="L27" s="207">
        <v>373.81983300000002</v>
      </c>
      <c r="M27" s="303">
        <v>504.128308</v>
      </c>
      <c r="N27" s="207">
        <v>3623.4112416847811</v>
      </c>
      <c r="O27" s="215">
        <v>4.3048046667789337E-2</v>
      </c>
      <c r="P27" s="10"/>
      <c r="U27" s="79"/>
    </row>
    <row r="28" spans="1:21" ht="12.75" customHeight="1" x14ac:dyDescent="0.2">
      <c r="A28" s="177" t="s">
        <v>255</v>
      </c>
      <c r="B28" s="304">
        <v>90.347900203310417</v>
      </c>
      <c r="C28" s="208">
        <v>90.24651868828812</v>
      </c>
      <c r="D28" s="305">
        <v>87.165079074831937</v>
      </c>
      <c r="E28" s="304">
        <v>68.507134210865473</v>
      </c>
      <c r="F28" s="208">
        <v>57.629543507485408</v>
      </c>
      <c r="G28" s="305">
        <v>46.443453999999996</v>
      </c>
      <c r="H28" s="208">
        <v>31.455515999999999</v>
      </c>
      <c r="I28" s="208">
        <v>29.324630000000003</v>
      </c>
      <c r="J28" s="208">
        <v>41.160976999999988</v>
      </c>
      <c r="K28" s="304">
        <v>57.233630000000005</v>
      </c>
      <c r="L28" s="208">
        <v>62.156557000000006</v>
      </c>
      <c r="M28" s="305">
        <v>73.143699999999995</v>
      </c>
      <c r="N28" s="208">
        <v>734.81463968478135</v>
      </c>
      <c r="O28" s="216">
        <v>3.3363036754678395E-2</v>
      </c>
      <c r="P28" s="102"/>
      <c r="U28" s="79"/>
    </row>
    <row r="29" spans="1:21" ht="12.75" customHeight="1" x14ac:dyDescent="0.2">
      <c r="A29" s="177" t="s">
        <v>256</v>
      </c>
      <c r="B29" s="304">
        <v>1.1713500000000001</v>
      </c>
      <c r="C29" s="208">
        <v>1.1487999999999998</v>
      </c>
      <c r="D29" s="305">
        <v>0.99364999999999992</v>
      </c>
      <c r="E29" s="304">
        <v>0.69641000000000008</v>
      </c>
      <c r="F29" s="208">
        <v>0.50409999999999999</v>
      </c>
      <c r="G29" s="305">
        <v>0.2717</v>
      </c>
      <c r="H29" s="208">
        <v>0.22826000000000002</v>
      </c>
      <c r="I29" s="208">
        <v>0.28388000000000002</v>
      </c>
      <c r="J29" s="208">
        <v>0.35735999999999996</v>
      </c>
      <c r="K29" s="304">
        <v>0.62235000000000007</v>
      </c>
      <c r="L29" s="208">
        <v>0.82579999999999998</v>
      </c>
      <c r="M29" s="305">
        <v>1.1533</v>
      </c>
      <c r="N29" s="208">
        <v>8.2569599999999994</v>
      </c>
      <c r="O29" s="216">
        <v>3.7453748824413449E-3</v>
      </c>
      <c r="P29" s="102"/>
      <c r="U29" s="79"/>
    </row>
    <row r="30" spans="1:21" ht="12.75" customHeight="1" x14ac:dyDescent="0.2">
      <c r="A30" s="177" t="s">
        <v>257</v>
      </c>
      <c r="B30" s="304">
        <v>2.8159999999999998</v>
      </c>
      <c r="C30" s="208">
        <v>2.6960000000000002</v>
      </c>
      <c r="D30" s="305">
        <v>2.3155999999999999</v>
      </c>
      <c r="E30" s="304">
        <v>1.8325</v>
      </c>
      <c r="F30" s="208">
        <v>1.0615000000000001</v>
      </c>
      <c r="G30" s="305">
        <v>0.30019999999999997</v>
      </c>
      <c r="H30" s="208">
        <v>0.1794</v>
      </c>
      <c r="I30" s="208">
        <v>0.22169999999999998</v>
      </c>
      <c r="J30" s="208">
        <v>0.48899999999999999</v>
      </c>
      <c r="K30" s="304">
        <v>1.2495000000000001</v>
      </c>
      <c r="L30" s="208">
        <v>2.0103</v>
      </c>
      <c r="M30" s="305">
        <v>4.8538999999999994</v>
      </c>
      <c r="N30" s="208">
        <v>20.025600000000001</v>
      </c>
      <c r="O30" s="216">
        <v>2.7011251550753453E-2</v>
      </c>
      <c r="P30" s="102"/>
      <c r="U30" s="79"/>
    </row>
    <row r="31" spans="1:21" ht="12.75" customHeight="1" x14ac:dyDescent="0.2">
      <c r="A31" s="177" t="s">
        <v>258</v>
      </c>
      <c r="B31" s="304">
        <v>1.2950999999999999</v>
      </c>
      <c r="C31" s="208">
        <v>1.1289</v>
      </c>
      <c r="D31" s="305">
        <v>0.96179999999999999</v>
      </c>
      <c r="E31" s="304">
        <v>0.67200000000000004</v>
      </c>
      <c r="F31" s="208">
        <v>0.34699999999999998</v>
      </c>
      <c r="G31" s="305">
        <v>4.3999999999999997E-2</v>
      </c>
      <c r="H31" s="208">
        <v>2.7E-2</v>
      </c>
      <c r="I31" s="208">
        <v>3.9E-2</v>
      </c>
      <c r="J31" s="208">
        <v>0.13900000000000001</v>
      </c>
      <c r="K31" s="304">
        <v>0.45200000000000001</v>
      </c>
      <c r="L31" s="208">
        <v>0.71699999999999997</v>
      </c>
      <c r="M31" s="305">
        <v>0.95299999999999996</v>
      </c>
      <c r="N31" s="208">
        <v>6.7757999999999994</v>
      </c>
      <c r="O31" s="216">
        <v>2.906090507439223E-2</v>
      </c>
      <c r="P31" s="102"/>
    </row>
    <row r="32" spans="1:21" x14ac:dyDescent="0.2">
      <c r="A32" s="177" t="s">
        <v>259</v>
      </c>
      <c r="B32" s="304">
        <v>0.26150000000000001</v>
      </c>
      <c r="C32" s="208">
        <v>0.183196</v>
      </c>
      <c r="D32" s="305">
        <v>0.121</v>
      </c>
      <c r="E32" s="304">
        <v>8.7999999999999995E-2</v>
      </c>
      <c r="F32" s="208">
        <v>3.7999999999999999E-2</v>
      </c>
      <c r="G32" s="305">
        <v>1.4E-2</v>
      </c>
      <c r="H32" s="208">
        <v>1.0999999999999999E-2</v>
      </c>
      <c r="I32" s="208">
        <v>1.4E-2</v>
      </c>
      <c r="J32" s="208">
        <v>0.02</v>
      </c>
      <c r="K32" s="304">
        <v>7.1999999999999995E-2</v>
      </c>
      <c r="L32" s="208">
        <v>0.11799999999999999</v>
      </c>
      <c r="M32" s="305">
        <v>0.53300000000000003</v>
      </c>
      <c r="N32" s="208">
        <v>1.4736959999999999</v>
      </c>
      <c r="O32" s="216">
        <v>3.4790717290600686E-3</v>
      </c>
      <c r="P32" s="102"/>
    </row>
    <row r="33" spans="1:16" x14ac:dyDescent="0.2">
      <c r="A33" s="177" t="s">
        <v>260</v>
      </c>
      <c r="B33" s="304">
        <v>254.65518999999998</v>
      </c>
      <c r="C33" s="208">
        <v>230.88844000000003</v>
      </c>
      <c r="D33" s="305">
        <v>203.74288999999999</v>
      </c>
      <c r="E33" s="304">
        <v>169.49467999999999</v>
      </c>
      <c r="F33" s="208">
        <v>99.723320000000001</v>
      </c>
      <c r="G33" s="305">
        <v>38.711370000000009</v>
      </c>
      <c r="H33" s="208">
        <v>52.268049999999995</v>
      </c>
      <c r="I33" s="208">
        <v>39.159140000000001</v>
      </c>
      <c r="J33" s="208">
        <v>56.500520000000002</v>
      </c>
      <c r="K33" s="304">
        <v>133.04276999999999</v>
      </c>
      <c r="L33" s="208">
        <v>183.51102000000003</v>
      </c>
      <c r="M33" s="305">
        <v>211.13470999999998</v>
      </c>
      <c r="N33" s="208">
        <v>1672.8320999999999</v>
      </c>
      <c r="O33" s="216">
        <v>4.5508855686096916E-2</v>
      </c>
      <c r="P33" s="102"/>
    </row>
    <row r="34" spans="1:16" x14ac:dyDescent="0.2">
      <c r="A34" s="177" t="s">
        <v>261</v>
      </c>
      <c r="B34" s="304">
        <v>164.45446299999998</v>
      </c>
      <c r="C34" s="208">
        <v>154.23728500000001</v>
      </c>
      <c r="D34" s="305">
        <v>132.51637499999998</v>
      </c>
      <c r="E34" s="304">
        <v>100.05703800000001</v>
      </c>
      <c r="F34" s="208">
        <v>62.437291000000002</v>
      </c>
      <c r="G34" s="305">
        <v>21.607144000000002</v>
      </c>
      <c r="H34" s="208">
        <v>17.851367</v>
      </c>
      <c r="I34" s="208">
        <v>21.987362000000005</v>
      </c>
      <c r="J34" s="208">
        <v>33.709232</v>
      </c>
      <c r="K34" s="304">
        <v>87.809483999999955</v>
      </c>
      <c r="L34" s="208">
        <v>119.00473</v>
      </c>
      <c r="M34" s="305">
        <v>204.97563700000001</v>
      </c>
      <c r="N34" s="208">
        <v>1120.6474079999998</v>
      </c>
      <c r="O34" s="216">
        <v>5.5997950842330023E-2</v>
      </c>
      <c r="P34" s="102"/>
    </row>
    <row r="35" spans="1:16" x14ac:dyDescent="0.2">
      <c r="A35" s="177" t="s">
        <v>193</v>
      </c>
      <c r="B35" s="304">
        <v>7.0461069999999983</v>
      </c>
      <c r="C35" s="208">
        <v>6.6340320000000004</v>
      </c>
      <c r="D35" s="305">
        <v>6.5149480000000004</v>
      </c>
      <c r="E35" s="304">
        <v>5.0063839999999988</v>
      </c>
      <c r="F35" s="208">
        <v>4.0898050000000001</v>
      </c>
      <c r="G35" s="305">
        <v>2.9885080000000004</v>
      </c>
      <c r="H35" s="208">
        <v>2.8885679999999998</v>
      </c>
      <c r="I35" s="208">
        <v>3.0141240000000007</v>
      </c>
      <c r="J35" s="208">
        <v>2.9209620000000003</v>
      </c>
      <c r="K35" s="304">
        <v>4.6241130000000004</v>
      </c>
      <c r="L35" s="208">
        <v>5.4764260000000009</v>
      </c>
      <c r="M35" s="305">
        <v>7.381060999999999</v>
      </c>
      <c r="N35" s="208">
        <v>58.585038000000011</v>
      </c>
      <c r="O35" s="216">
        <v>3.304040988792073E-2</v>
      </c>
      <c r="P35" s="102"/>
    </row>
    <row r="36" spans="1:16" ht="12" customHeight="1" x14ac:dyDescent="0.2">
      <c r="A36" s="202" t="s">
        <v>271</v>
      </c>
      <c r="B36" s="72"/>
      <c r="C36" s="72"/>
      <c r="D36" s="8"/>
      <c r="F36" s="10"/>
      <c r="G36" s="104"/>
      <c r="H36" s="104"/>
      <c r="I36" s="104"/>
      <c r="J36" s="104"/>
      <c r="K36" s="104"/>
      <c r="O36" s="3"/>
    </row>
    <row r="37" spans="1:16" x14ac:dyDescent="0.2">
      <c r="A37" s="202"/>
      <c r="B37" s="72" t="s">
        <v>30</v>
      </c>
      <c r="C37" s="72"/>
    </row>
    <row r="38" spans="1:16" x14ac:dyDescent="0.2">
      <c r="A38" s="229"/>
      <c r="B38" s="79"/>
      <c r="C38" s="79"/>
      <c r="D38" s="79"/>
    </row>
    <row r="39" spans="1:16" x14ac:dyDescent="0.2">
      <c r="B39" s="79"/>
      <c r="C39" s="79"/>
      <c r="D39" s="79"/>
    </row>
    <row r="40" spans="1:16" x14ac:dyDescent="0.2">
      <c r="B40" s="79"/>
      <c r="C40" s="79"/>
      <c r="D40" s="79"/>
      <c r="M40" s="110" t="s">
        <v>272</v>
      </c>
      <c r="N40" s="117">
        <f>O7</f>
        <v>2.7465010261168939E-2</v>
      </c>
    </row>
    <row r="41" spans="1:16" x14ac:dyDescent="0.2">
      <c r="B41" s="121"/>
      <c r="C41" s="121"/>
      <c r="D41" s="121"/>
      <c r="M41" s="110" t="s">
        <v>173</v>
      </c>
      <c r="N41" s="117">
        <f>O8</f>
        <v>2.9225987313496658E-2</v>
      </c>
    </row>
    <row r="42" spans="1:16" x14ac:dyDescent="0.2">
      <c r="B42" s="79"/>
      <c r="C42" s="79"/>
      <c r="D42" s="79"/>
      <c r="M42" s="110" t="s">
        <v>76</v>
      </c>
      <c r="N42" s="117">
        <f>O9</f>
        <v>3.3390677635349364E-2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U41"/>
  <sheetViews>
    <sheetView showGridLines="0" view="pageBreakPreview" zoomScaleNormal="70" zoomScaleSheetLayoutView="100" workbookViewId="0">
      <selection activeCell="P17" sqref="P17"/>
    </sheetView>
  </sheetViews>
  <sheetFormatPr defaultColWidth="9.140625" defaultRowHeight="12" x14ac:dyDescent="0.2"/>
  <cols>
    <col min="1" max="1" width="31.7109375" style="75" customWidth="1"/>
    <col min="2" max="9" width="7.7109375" style="75" customWidth="1"/>
    <col min="10" max="10" width="9.28515625" style="75" customWidth="1"/>
    <col min="11" max="11" width="7.7109375" style="75" customWidth="1"/>
    <col min="12" max="12" width="9.140625" style="75" customWidth="1"/>
    <col min="13" max="13" width="9" style="75" customWidth="1"/>
    <col min="14" max="14" width="6.85546875" style="75" bestFit="1" customWidth="1"/>
    <col min="15" max="15" width="6.7109375" style="75" customWidth="1"/>
    <col min="16" max="21" width="9.140625" style="75" customWidth="1"/>
    <col min="22" max="16384" width="9.140625" style="75"/>
  </cols>
  <sheetData>
    <row r="1" spans="1:21" ht="18" x14ac:dyDescent="0.25">
      <c r="A1" s="255" t="s">
        <v>278</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8" t="s">
        <v>157</v>
      </c>
      <c r="F5" s="329"/>
      <c r="G5" s="330"/>
      <c r="H5" s="329" t="s">
        <v>158</v>
      </c>
      <c r="I5" s="329"/>
      <c r="J5" s="329"/>
      <c r="K5" s="328" t="s">
        <v>159</v>
      </c>
      <c r="L5" s="329"/>
      <c r="M5" s="330"/>
      <c r="N5" s="331" t="s">
        <v>160</v>
      </c>
      <c r="O5" s="340" t="s">
        <v>267</v>
      </c>
    </row>
    <row r="6" spans="1:21" x14ac:dyDescent="0.2">
      <c r="A6" s="180"/>
      <c r="B6" s="296" t="s">
        <v>161</v>
      </c>
      <c r="C6" s="295" t="s">
        <v>162</v>
      </c>
      <c r="D6" s="297" t="s">
        <v>163</v>
      </c>
      <c r="E6" s="296" t="s">
        <v>164</v>
      </c>
      <c r="F6" s="295" t="s">
        <v>165</v>
      </c>
      <c r="G6" s="297" t="s">
        <v>166</v>
      </c>
      <c r="H6" s="239" t="s">
        <v>167</v>
      </c>
      <c r="I6" s="239" t="s">
        <v>168</v>
      </c>
      <c r="J6" s="239" t="s">
        <v>169</v>
      </c>
      <c r="K6" s="296" t="s">
        <v>170</v>
      </c>
      <c r="L6" s="295" t="s">
        <v>171</v>
      </c>
      <c r="M6" s="297" t="s">
        <v>172</v>
      </c>
      <c r="N6" s="331"/>
      <c r="O6" s="340"/>
      <c r="P6" s="110"/>
      <c r="U6" s="110"/>
    </row>
    <row r="7" spans="1:21" x14ac:dyDescent="0.2">
      <c r="A7" s="174" t="s">
        <v>268</v>
      </c>
      <c r="B7" s="302">
        <v>487.32899999999995</v>
      </c>
      <c r="C7" s="207">
        <v>487.32899999999995</v>
      </c>
      <c r="D7" s="303">
        <v>487.32899999999995</v>
      </c>
      <c r="E7" s="302">
        <v>487.18699999999995</v>
      </c>
      <c r="F7" s="207">
        <v>487.18899999999991</v>
      </c>
      <c r="G7" s="303">
        <v>487.18899999999991</v>
      </c>
      <c r="H7" s="207">
        <v>488.14099999999996</v>
      </c>
      <c r="I7" s="207">
        <v>488.14099999999996</v>
      </c>
      <c r="J7" s="207">
        <v>488.14099999999996</v>
      </c>
      <c r="K7" s="302">
        <v>488.14099999999996</v>
      </c>
      <c r="L7" s="207">
        <v>488.14099999999996</v>
      </c>
      <c r="M7" s="303">
        <v>488.14099999999996</v>
      </c>
      <c r="N7" s="207">
        <v>488.14099999999996</v>
      </c>
      <c r="O7" s="214">
        <v>1.250257974993276E-2</v>
      </c>
      <c r="P7" s="112"/>
      <c r="U7" s="61"/>
    </row>
    <row r="8" spans="1:21" x14ac:dyDescent="0.2">
      <c r="A8" s="174" t="s">
        <v>269</v>
      </c>
      <c r="B8" s="302">
        <v>356.93551300000001</v>
      </c>
      <c r="C8" s="207">
        <v>316.17043999999999</v>
      </c>
      <c r="D8" s="303">
        <v>287.63759800000003</v>
      </c>
      <c r="E8" s="302">
        <v>244.32764400000002</v>
      </c>
      <c r="F8" s="207">
        <v>172.76322000000002</v>
      </c>
      <c r="G8" s="303">
        <v>109.927809</v>
      </c>
      <c r="H8" s="207">
        <v>101.88515999999998</v>
      </c>
      <c r="I8" s="207">
        <v>103.24729100000003</v>
      </c>
      <c r="J8" s="207">
        <v>133.31397399999994</v>
      </c>
      <c r="K8" s="302">
        <v>209.1552859999999</v>
      </c>
      <c r="L8" s="207">
        <v>267.08468099999999</v>
      </c>
      <c r="M8" s="303">
        <v>335.11638199999993</v>
      </c>
      <c r="N8" s="207">
        <v>2637.5649979999998</v>
      </c>
      <c r="O8" s="214">
        <v>1.6315772503469248E-2</v>
      </c>
      <c r="P8" s="112"/>
      <c r="U8" s="61"/>
    </row>
    <row r="9" spans="1:21" x14ac:dyDescent="0.2">
      <c r="A9" s="174" t="s">
        <v>270</v>
      </c>
      <c r="B9" s="302">
        <v>322.840372</v>
      </c>
      <c r="C9" s="207">
        <v>284.96762899999999</v>
      </c>
      <c r="D9" s="303">
        <v>256.03935500000006</v>
      </c>
      <c r="E9" s="302">
        <v>212.07286000000005</v>
      </c>
      <c r="F9" s="207">
        <v>148.45476600000001</v>
      </c>
      <c r="G9" s="303">
        <v>66.902096</v>
      </c>
      <c r="H9" s="207">
        <v>63.355654999999999</v>
      </c>
      <c r="I9" s="207">
        <v>66.565197000000012</v>
      </c>
      <c r="J9" s="207">
        <v>94.431664000000012</v>
      </c>
      <c r="K9" s="302">
        <v>177.6502097845154</v>
      </c>
      <c r="L9" s="207">
        <v>237.52475964372752</v>
      </c>
      <c r="M9" s="303">
        <v>302.37864410677582</v>
      </c>
      <c r="N9" s="207">
        <v>2233.1832075350189</v>
      </c>
      <c r="O9" s="215">
        <v>2.4160966000529919E-2</v>
      </c>
      <c r="P9" s="102"/>
      <c r="U9" s="105"/>
    </row>
    <row r="10" spans="1:21" x14ac:dyDescent="0.2">
      <c r="A10" s="177" t="s">
        <v>180</v>
      </c>
      <c r="B10" s="304">
        <v>8.132041000000001</v>
      </c>
      <c r="C10" s="208">
        <v>5.9816760000000002</v>
      </c>
      <c r="D10" s="305">
        <v>4.0631599999999999</v>
      </c>
      <c r="E10" s="304">
        <v>0.154999</v>
      </c>
      <c r="F10" s="208">
        <v>0.20295199999999999</v>
      </c>
      <c r="G10" s="305">
        <v>9.9879999999999997E-2</v>
      </c>
      <c r="H10" s="208">
        <v>8.9219999999999994E-2</v>
      </c>
      <c r="I10" s="208">
        <v>8.565600000000001E-2</v>
      </c>
      <c r="J10" s="208">
        <v>3.2210000000000003E-2</v>
      </c>
      <c r="K10" s="304">
        <v>0.52804399999999996</v>
      </c>
      <c r="L10" s="208">
        <v>0.67537999999999998</v>
      </c>
      <c r="M10" s="305">
        <v>7.7839000000000005E-2</v>
      </c>
      <c r="N10" s="208">
        <v>20.123057000000003</v>
      </c>
      <c r="O10" s="216">
        <v>2.3087597814852108E-3</v>
      </c>
      <c r="P10" s="102"/>
      <c r="U10" s="130"/>
    </row>
    <row r="11" spans="1:21" x14ac:dyDescent="0.2">
      <c r="A11" s="177" t="s">
        <v>181</v>
      </c>
      <c r="B11" s="304">
        <v>1.10284</v>
      </c>
      <c r="C11" s="208">
        <v>1.0071699999999999</v>
      </c>
      <c r="D11" s="305">
        <v>1.00068</v>
      </c>
      <c r="E11" s="304">
        <v>0.99558000000000002</v>
      </c>
      <c r="F11" s="208">
        <v>0.9302999999999999</v>
      </c>
      <c r="G11" s="305">
        <v>0.63332999999999995</v>
      </c>
      <c r="H11" s="208">
        <v>0.72096000000000005</v>
      </c>
      <c r="I11" s="208">
        <v>0.73092000000000001</v>
      </c>
      <c r="J11" s="208">
        <v>0.69316999999999995</v>
      </c>
      <c r="K11" s="304">
        <v>0.9164500000000001</v>
      </c>
      <c r="L11" s="208">
        <v>0.93103999999999998</v>
      </c>
      <c r="M11" s="305">
        <v>1.0087699999999999</v>
      </c>
      <c r="N11" s="208">
        <v>10.67121</v>
      </c>
      <c r="O11" s="216">
        <v>1.8294257835029058E-2</v>
      </c>
      <c r="P11" s="102"/>
      <c r="U11" s="130"/>
    </row>
    <row r="12" spans="1:21" x14ac:dyDescent="0.2">
      <c r="A12" s="177" t="s">
        <v>182</v>
      </c>
      <c r="B12" s="304">
        <v>0</v>
      </c>
      <c r="C12" s="208">
        <v>0</v>
      </c>
      <c r="D12" s="305">
        <v>0</v>
      </c>
      <c r="E12" s="304">
        <v>0</v>
      </c>
      <c r="F12" s="208">
        <v>0</v>
      </c>
      <c r="G12" s="305">
        <v>0</v>
      </c>
      <c r="H12" s="208">
        <v>0</v>
      </c>
      <c r="I12" s="208">
        <v>0</v>
      </c>
      <c r="J12" s="208">
        <v>0</v>
      </c>
      <c r="K12" s="304">
        <v>0</v>
      </c>
      <c r="L12" s="208">
        <v>0</v>
      </c>
      <c r="M12" s="305">
        <v>0</v>
      </c>
      <c r="N12" s="208">
        <v>0</v>
      </c>
      <c r="O12" s="216">
        <v>0</v>
      </c>
      <c r="P12" s="102"/>
      <c r="U12" s="130"/>
    </row>
    <row r="13" spans="1:21" x14ac:dyDescent="0.2">
      <c r="A13" s="177" t="s">
        <v>183</v>
      </c>
      <c r="B13" s="304">
        <v>0</v>
      </c>
      <c r="C13" s="208">
        <v>0</v>
      </c>
      <c r="D13" s="305">
        <v>0</v>
      </c>
      <c r="E13" s="304">
        <v>0</v>
      </c>
      <c r="F13" s="208">
        <v>0</v>
      </c>
      <c r="G13" s="305">
        <v>0</v>
      </c>
      <c r="H13" s="208">
        <v>0</v>
      </c>
      <c r="I13" s="208">
        <v>0</v>
      </c>
      <c r="J13" s="208">
        <v>0</v>
      </c>
      <c r="K13" s="304">
        <v>0</v>
      </c>
      <c r="L13" s="208">
        <v>0</v>
      </c>
      <c r="M13" s="305">
        <v>0</v>
      </c>
      <c r="N13" s="208">
        <v>0</v>
      </c>
      <c r="O13" s="216">
        <v>0</v>
      </c>
      <c r="P13" s="102"/>
      <c r="U13" s="130"/>
    </row>
    <row r="14" spans="1:21" x14ac:dyDescent="0.2">
      <c r="A14" s="177" t="s">
        <v>184</v>
      </c>
      <c r="B14" s="304">
        <v>0</v>
      </c>
      <c r="C14" s="208">
        <v>0</v>
      </c>
      <c r="D14" s="305">
        <v>0</v>
      </c>
      <c r="E14" s="304">
        <v>0</v>
      </c>
      <c r="F14" s="208">
        <v>0</v>
      </c>
      <c r="G14" s="305">
        <v>0</v>
      </c>
      <c r="H14" s="208">
        <v>0</v>
      </c>
      <c r="I14" s="208">
        <v>0</v>
      </c>
      <c r="J14" s="208">
        <v>0</v>
      </c>
      <c r="K14" s="304">
        <v>0</v>
      </c>
      <c r="L14" s="208">
        <v>0</v>
      </c>
      <c r="M14" s="305">
        <v>0</v>
      </c>
      <c r="N14" s="208">
        <v>0</v>
      </c>
      <c r="O14" s="216">
        <v>0</v>
      </c>
      <c r="P14" s="102"/>
      <c r="U14" s="130"/>
    </row>
    <row r="15" spans="1:21" x14ac:dyDescent="0.2">
      <c r="A15" s="177" t="s">
        <v>185</v>
      </c>
      <c r="B15" s="304">
        <v>0</v>
      </c>
      <c r="C15" s="208">
        <v>0</v>
      </c>
      <c r="D15" s="305">
        <v>0</v>
      </c>
      <c r="E15" s="304">
        <v>0</v>
      </c>
      <c r="F15" s="208">
        <v>0</v>
      </c>
      <c r="G15" s="305">
        <v>0</v>
      </c>
      <c r="H15" s="208">
        <v>0</v>
      </c>
      <c r="I15" s="208">
        <v>0</v>
      </c>
      <c r="J15" s="208">
        <v>0</v>
      </c>
      <c r="K15" s="304">
        <v>0</v>
      </c>
      <c r="L15" s="208">
        <v>0</v>
      </c>
      <c r="M15" s="305">
        <v>0</v>
      </c>
      <c r="N15" s="208">
        <v>0</v>
      </c>
      <c r="O15" s="216">
        <v>0</v>
      </c>
      <c r="P15" s="102"/>
      <c r="U15" s="130"/>
    </row>
    <row r="16" spans="1:21" x14ac:dyDescent="0.2">
      <c r="A16" s="177" t="s">
        <v>186</v>
      </c>
      <c r="B16" s="304">
        <v>12.351222999999999</v>
      </c>
      <c r="C16" s="208">
        <v>9.0490600000000008</v>
      </c>
      <c r="D16" s="305">
        <v>9.6539009999999994</v>
      </c>
      <c r="E16" s="304">
        <v>8.0241400000000009</v>
      </c>
      <c r="F16" s="208">
        <v>6.2114200000000004</v>
      </c>
      <c r="G16" s="305">
        <v>2.56412</v>
      </c>
      <c r="H16" s="208">
        <v>2.5578469999999998</v>
      </c>
      <c r="I16" s="208">
        <v>2.4076130000000004</v>
      </c>
      <c r="J16" s="208">
        <v>4.0249800000000002</v>
      </c>
      <c r="K16" s="304">
        <v>7.721258999999999</v>
      </c>
      <c r="L16" s="208">
        <v>9.5596599999999992</v>
      </c>
      <c r="M16" s="305">
        <v>12.67897</v>
      </c>
      <c r="N16" s="208">
        <v>86.804192999999998</v>
      </c>
      <c r="O16" s="216">
        <v>2.2017282446961514E-3</v>
      </c>
      <c r="P16" s="102"/>
      <c r="U16" s="130"/>
    </row>
    <row r="17" spans="1:21" x14ac:dyDescent="0.2">
      <c r="A17" s="177" t="s">
        <v>187</v>
      </c>
      <c r="B17" s="304">
        <v>0</v>
      </c>
      <c r="C17" s="208">
        <v>0</v>
      </c>
      <c r="D17" s="305">
        <v>0</v>
      </c>
      <c r="E17" s="304">
        <v>0</v>
      </c>
      <c r="F17" s="208">
        <v>0</v>
      </c>
      <c r="G17" s="305">
        <v>0</v>
      </c>
      <c r="H17" s="208">
        <v>0</v>
      </c>
      <c r="I17" s="208">
        <v>0</v>
      </c>
      <c r="J17" s="208">
        <v>0</v>
      </c>
      <c r="K17" s="304">
        <v>0</v>
      </c>
      <c r="L17" s="208">
        <v>0</v>
      </c>
      <c r="M17" s="305">
        <v>0</v>
      </c>
      <c r="N17" s="208">
        <v>0</v>
      </c>
      <c r="O17" s="216">
        <v>0</v>
      </c>
      <c r="P17" s="102"/>
      <c r="U17" s="130"/>
    </row>
    <row r="18" spans="1:21" x14ac:dyDescent="0.2">
      <c r="A18" s="177" t="s">
        <v>188</v>
      </c>
      <c r="B18" s="304">
        <v>0</v>
      </c>
      <c r="C18" s="208">
        <v>0</v>
      </c>
      <c r="D18" s="305">
        <v>0</v>
      </c>
      <c r="E18" s="304">
        <v>0</v>
      </c>
      <c r="F18" s="208">
        <v>0</v>
      </c>
      <c r="G18" s="305">
        <v>0</v>
      </c>
      <c r="H18" s="208">
        <v>0</v>
      </c>
      <c r="I18" s="208">
        <v>0</v>
      </c>
      <c r="J18" s="208">
        <v>0</v>
      </c>
      <c r="K18" s="304">
        <v>0</v>
      </c>
      <c r="L18" s="208">
        <v>0</v>
      </c>
      <c r="M18" s="305">
        <v>0</v>
      </c>
      <c r="N18" s="208">
        <v>0</v>
      </c>
      <c r="O18" s="216">
        <v>0</v>
      </c>
      <c r="P18" s="102"/>
      <c r="U18" s="130"/>
    </row>
    <row r="19" spans="1:21" x14ac:dyDescent="0.2">
      <c r="A19" s="177" t="s">
        <v>189</v>
      </c>
      <c r="B19" s="304">
        <v>0.34179999999999999</v>
      </c>
      <c r="C19" s="208">
        <v>0.32319999999999999</v>
      </c>
      <c r="D19" s="305">
        <v>0.36380000000000001</v>
      </c>
      <c r="E19" s="304">
        <v>0.316</v>
      </c>
      <c r="F19" s="208">
        <v>0.1067</v>
      </c>
      <c r="G19" s="305">
        <v>0.1411</v>
      </c>
      <c r="H19" s="208">
        <v>0.15090000000000001</v>
      </c>
      <c r="I19" s="208">
        <v>0.18709999999999999</v>
      </c>
      <c r="J19" s="208">
        <v>0.20599999999999999</v>
      </c>
      <c r="K19" s="304">
        <v>0.3054</v>
      </c>
      <c r="L19" s="208">
        <v>0.31460000000000005</v>
      </c>
      <c r="M19" s="305">
        <v>0.38400000000000001</v>
      </c>
      <c r="N19" s="208">
        <v>3.1406000000000001</v>
      </c>
      <c r="O19" s="216">
        <v>3.5931220692117958E-3</v>
      </c>
      <c r="P19" s="102"/>
      <c r="U19" s="130"/>
    </row>
    <row r="20" spans="1:21" x14ac:dyDescent="0.2">
      <c r="A20" s="177" t="s">
        <v>190</v>
      </c>
      <c r="B20" s="304">
        <v>0</v>
      </c>
      <c r="C20" s="208">
        <v>0</v>
      </c>
      <c r="D20" s="305">
        <v>0</v>
      </c>
      <c r="E20" s="304">
        <v>0</v>
      </c>
      <c r="F20" s="208">
        <v>0</v>
      </c>
      <c r="G20" s="305">
        <v>0</v>
      </c>
      <c r="H20" s="208">
        <v>0</v>
      </c>
      <c r="I20" s="208">
        <v>0</v>
      </c>
      <c r="J20" s="208">
        <v>0</v>
      </c>
      <c r="K20" s="304">
        <v>0</v>
      </c>
      <c r="L20" s="208">
        <v>0</v>
      </c>
      <c r="M20" s="305">
        <v>0</v>
      </c>
      <c r="N20" s="208">
        <v>0</v>
      </c>
      <c r="O20" s="216">
        <v>0</v>
      </c>
      <c r="P20" s="102"/>
      <c r="U20" s="130"/>
    </row>
    <row r="21" spans="1:21" x14ac:dyDescent="0.2">
      <c r="A21" s="177" t="s">
        <v>191</v>
      </c>
      <c r="B21" s="304">
        <v>62.658000000000001</v>
      </c>
      <c r="C21" s="208">
        <v>61.243000000000002</v>
      </c>
      <c r="D21" s="305">
        <v>65.811000000000007</v>
      </c>
      <c r="E21" s="304">
        <v>65.524000000000001</v>
      </c>
      <c r="F21" s="208">
        <v>30.716000000000001</v>
      </c>
      <c r="G21" s="305">
        <v>33.683</v>
      </c>
      <c r="H21" s="208">
        <v>30.937999999999999</v>
      </c>
      <c r="I21" s="208">
        <v>31.161999999999999</v>
      </c>
      <c r="J21" s="208">
        <v>44.173000000000002</v>
      </c>
      <c r="K21" s="304">
        <v>60.567999999999998</v>
      </c>
      <c r="L21" s="208">
        <v>60.290999999999997</v>
      </c>
      <c r="M21" s="305">
        <v>65.453000000000003</v>
      </c>
      <c r="N21" s="208">
        <v>612.21999999999991</v>
      </c>
      <c r="O21" s="216">
        <v>0.21167978008776431</v>
      </c>
      <c r="P21" s="102"/>
      <c r="U21" s="130"/>
    </row>
    <row r="22" spans="1:21" x14ac:dyDescent="0.2">
      <c r="A22" s="177" t="s">
        <v>192</v>
      </c>
      <c r="B22" s="304">
        <v>0</v>
      </c>
      <c r="C22" s="208">
        <v>0</v>
      </c>
      <c r="D22" s="305">
        <v>0</v>
      </c>
      <c r="E22" s="304">
        <v>0</v>
      </c>
      <c r="F22" s="208">
        <v>0</v>
      </c>
      <c r="G22" s="305">
        <v>0</v>
      </c>
      <c r="H22" s="208">
        <v>0</v>
      </c>
      <c r="I22" s="208">
        <v>0</v>
      </c>
      <c r="J22" s="208">
        <v>0</v>
      </c>
      <c r="K22" s="304">
        <v>0</v>
      </c>
      <c r="L22" s="208">
        <v>0</v>
      </c>
      <c r="M22" s="305">
        <v>0</v>
      </c>
      <c r="N22" s="208">
        <v>0</v>
      </c>
      <c r="O22" s="216">
        <v>0</v>
      </c>
      <c r="P22" s="102"/>
      <c r="U22" s="130"/>
    </row>
    <row r="23" spans="1:21" x14ac:dyDescent="0.2">
      <c r="A23" s="177" t="s">
        <v>193</v>
      </c>
      <c r="B23" s="304">
        <v>0</v>
      </c>
      <c r="C23" s="208">
        <v>0</v>
      </c>
      <c r="D23" s="305">
        <v>0</v>
      </c>
      <c r="E23" s="304">
        <v>0</v>
      </c>
      <c r="F23" s="208">
        <v>0</v>
      </c>
      <c r="G23" s="305">
        <v>0</v>
      </c>
      <c r="H23" s="208">
        <v>0</v>
      </c>
      <c r="I23" s="208">
        <v>0</v>
      </c>
      <c r="J23" s="208">
        <v>0</v>
      </c>
      <c r="K23" s="304">
        <v>0</v>
      </c>
      <c r="L23" s="208">
        <v>0</v>
      </c>
      <c r="M23" s="305">
        <v>0</v>
      </c>
      <c r="N23" s="208">
        <v>0</v>
      </c>
      <c r="O23" s="216">
        <v>0</v>
      </c>
      <c r="P23" s="102"/>
      <c r="U23" s="130"/>
    </row>
    <row r="24" spans="1:21" x14ac:dyDescent="0.2">
      <c r="A24" s="177" t="s">
        <v>194</v>
      </c>
      <c r="B24" s="304">
        <v>9.8785660000000011</v>
      </c>
      <c r="C24" s="208">
        <v>8.1662879999999998</v>
      </c>
      <c r="D24" s="305">
        <v>0</v>
      </c>
      <c r="E24" s="304">
        <v>0</v>
      </c>
      <c r="F24" s="208">
        <v>0</v>
      </c>
      <c r="G24" s="305">
        <v>0</v>
      </c>
      <c r="H24" s="208">
        <v>0</v>
      </c>
      <c r="I24" s="208">
        <v>0</v>
      </c>
      <c r="J24" s="208">
        <v>0</v>
      </c>
      <c r="K24" s="304">
        <v>0</v>
      </c>
      <c r="L24" s="208">
        <v>1.717136</v>
      </c>
      <c r="M24" s="305">
        <v>7.7211850000000002</v>
      </c>
      <c r="N24" s="208">
        <v>27.483175000000003</v>
      </c>
      <c r="O24" s="216">
        <v>9.4796814550675831E-2</v>
      </c>
      <c r="P24" s="102"/>
      <c r="U24" s="130"/>
    </row>
    <row r="25" spans="1:21" x14ac:dyDescent="0.2">
      <c r="A25" s="177" t="s">
        <v>195</v>
      </c>
      <c r="B25" s="304">
        <v>228.37590199999997</v>
      </c>
      <c r="C25" s="208">
        <v>199.19723500000001</v>
      </c>
      <c r="D25" s="305">
        <v>175.14681400000003</v>
      </c>
      <c r="E25" s="304">
        <v>137.05814100000003</v>
      </c>
      <c r="F25" s="208">
        <v>110.28739399999999</v>
      </c>
      <c r="G25" s="305">
        <v>29.780666000000004</v>
      </c>
      <c r="H25" s="208">
        <v>28.898728000000002</v>
      </c>
      <c r="I25" s="208">
        <v>31.991908000000002</v>
      </c>
      <c r="J25" s="208">
        <v>45.302303999999999</v>
      </c>
      <c r="K25" s="304">
        <v>107.6110567845154</v>
      </c>
      <c r="L25" s="208">
        <v>164.03594364372751</v>
      </c>
      <c r="M25" s="305">
        <v>215.05488010677578</v>
      </c>
      <c r="N25" s="208">
        <v>1472.7409725350185</v>
      </c>
      <c r="O25" s="216">
        <v>5.7867221099595856E-2</v>
      </c>
      <c r="P25" s="102"/>
      <c r="U25" s="99"/>
    </row>
    <row r="26" spans="1:21" ht="13.5" customHeight="1" x14ac:dyDescent="0.2">
      <c r="A26" s="175" t="s">
        <v>320</v>
      </c>
      <c r="B26" s="302">
        <v>294.23744599999998</v>
      </c>
      <c r="C26" s="207">
        <v>260.62194900000003</v>
      </c>
      <c r="D26" s="303">
        <v>230.68884000000003</v>
      </c>
      <c r="E26" s="302">
        <v>189.29202099999998</v>
      </c>
      <c r="F26" s="207">
        <v>129.38453899999999</v>
      </c>
      <c r="G26" s="303">
        <v>49.135591999999995</v>
      </c>
      <c r="H26" s="207">
        <v>44.356790999999994</v>
      </c>
      <c r="I26" s="207">
        <v>46.067552999999997</v>
      </c>
      <c r="J26" s="207">
        <v>73.969752999999997</v>
      </c>
      <c r="K26" s="302">
        <v>154.60210900000001</v>
      </c>
      <c r="L26" s="207">
        <v>216.97188</v>
      </c>
      <c r="M26" s="303">
        <v>283.36145000000005</v>
      </c>
      <c r="N26" s="207">
        <v>1972.6899230000001</v>
      </c>
      <c r="O26" s="215">
        <v>2.3436602196690273E-2</v>
      </c>
      <c r="P26" s="10"/>
      <c r="U26" s="79"/>
    </row>
    <row r="27" spans="1:21" ht="12.75" customHeight="1" x14ac:dyDescent="0.2">
      <c r="A27" s="177" t="s">
        <v>255</v>
      </c>
      <c r="B27" s="304">
        <v>27.855187999999998</v>
      </c>
      <c r="C27" s="208">
        <v>24.905738999999997</v>
      </c>
      <c r="D27" s="305">
        <v>22.823460000000004</v>
      </c>
      <c r="E27" s="304">
        <v>21.262821000000006</v>
      </c>
      <c r="F27" s="208">
        <v>16.373929</v>
      </c>
      <c r="G27" s="305">
        <v>7.6237120000000003</v>
      </c>
      <c r="H27" s="208">
        <v>5.8733040000000001</v>
      </c>
      <c r="I27" s="208">
        <v>4.7852060000000005</v>
      </c>
      <c r="J27" s="208">
        <v>7.9809660000000004</v>
      </c>
      <c r="K27" s="304">
        <v>15.229851</v>
      </c>
      <c r="L27" s="208">
        <v>26.040557</v>
      </c>
      <c r="M27" s="305">
        <v>30.814260999999998</v>
      </c>
      <c r="N27" s="208">
        <v>211.56899399999998</v>
      </c>
      <c r="O27" s="216">
        <v>9.6059383438526786E-3</v>
      </c>
      <c r="P27" s="102"/>
      <c r="U27" s="79"/>
    </row>
    <row r="28" spans="1:21" ht="12.75" customHeight="1" x14ac:dyDescent="0.2">
      <c r="A28" s="177" t="s">
        <v>256</v>
      </c>
      <c r="B28" s="304">
        <v>1.069</v>
      </c>
      <c r="C28" s="208">
        <v>1.012</v>
      </c>
      <c r="D28" s="305">
        <v>0.84799999999999998</v>
      </c>
      <c r="E28" s="304">
        <v>0.64200000000000002</v>
      </c>
      <c r="F28" s="208">
        <v>0.34399999999999997</v>
      </c>
      <c r="G28" s="305">
        <v>3.6999999999999998E-2</v>
      </c>
      <c r="H28" s="208">
        <v>2.5000000000000001E-2</v>
      </c>
      <c r="I28" s="208">
        <v>0.03</v>
      </c>
      <c r="J28" s="208">
        <v>0.13</v>
      </c>
      <c r="K28" s="304">
        <v>0.51600000000000001</v>
      </c>
      <c r="L28" s="208">
        <v>1.3514000000000002</v>
      </c>
      <c r="M28" s="305">
        <v>2.19</v>
      </c>
      <c r="N28" s="208">
        <v>8.1943999999999999</v>
      </c>
      <c r="O28" s="216">
        <v>3.7169975313768454E-3</v>
      </c>
      <c r="P28" s="102"/>
      <c r="U28" s="79"/>
    </row>
    <row r="29" spans="1:21" ht="12.75" customHeight="1" x14ac:dyDescent="0.2">
      <c r="A29" s="177" t="s">
        <v>257</v>
      </c>
      <c r="B29" s="304">
        <v>1.208</v>
      </c>
      <c r="C29" s="208">
        <v>1.032</v>
      </c>
      <c r="D29" s="305">
        <v>0.84199999999999997</v>
      </c>
      <c r="E29" s="304">
        <v>0.61299999999999999</v>
      </c>
      <c r="F29" s="208">
        <v>0.318</v>
      </c>
      <c r="G29" s="305">
        <v>2.7E-2</v>
      </c>
      <c r="H29" s="208">
        <v>0</v>
      </c>
      <c r="I29" s="208">
        <v>3.0000000000000001E-3</v>
      </c>
      <c r="J29" s="208">
        <v>1.0999999999999999E-2</v>
      </c>
      <c r="K29" s="304">
        <v>0.45889999999999997</v>
      </c>
      <c r="L29" s="208">
        <v>0.88300000000000001</v>
      </c>
      <c r="M29" s="305">
        <v>1.3029999999999999</v>
      </c>
      <c r="N29" s="208">
        <v>6.6989000000000001</v>
      </c>
      <c r="O29" s="216">
        <v>9.0357179317145202E-3</v>
      </c>
      <c r="P29" s="102"/>
      <c r="U29" s="79"/>
    </row>
    <row r="30" spans="1:21" ht="12.75" customHeight="1" x14ac:dyDescent="0.2">
      <c r="A30" s="177" t="s">
        <v>258</v>
      </c>
      <c r="B30" s="304">
        <v>0.34760000000000002</v>
      </c>
      <c r="C30" s="208">
        <v>0.35560000000000003</v>
      </c>
      <c r="D30" s="305">
        <v>0.31719999999999998</v>
      </c>
      <c r="E30" s="304">
        <v>0.23300000000000001</v>
      </c>
      <c r="F30" s="208">
        <v>8.7999999999999995E-2</v>
      </c>
      <c r="G30" s="305">
        <v>7.0000000000000001E-3</v>
      </c>
      <c r="H30" s="208">
        <v>5.0000000000000001E-3</v>
      </c>
      <c r="I30" s="208">
        <v>5.0000000000000001E-3</v>
      </c>
      <c r="J30" s="208">
        <v>1.2999999999999999E-2</v>
      </c>
      <c r="K30" s="304">
        <v>0.13290000000000002</v>
      </c>
      <c r="L30" s="208">
        <v>0.21980000000000002</v>
      </c>
      <c r="M30" s="305">
        <v>0.32200000000000001</v>
      </c>
      <c r="N30" s="208">
        <v>2.0460999999999996</v>
      </c>
      <c r="O30" s="216">
        <v>8.7755715742368328E-3</v>
      </c>
      <c r="P30" s="102"/>
    </row>
    <row r="31" spans="1:21" x14ac:dyDescent="0.2">
      <c r="A31" s="177" t="s">
        <v>259</v>
      </c>
      <c r="B31" s="304">
        <v>1.10284</v>
      </c>
      <c r="C31" s="208">
        <v>1.0071699999999999</v>
      </c>
      <c r="D31" s="305">
        <v>1.00068</v>
      </c>
      <c r="E31" s="304">
        <v>0.99558000000000002</v>
      </c>
      <c r="F31" s="208">
        <v>0.9302999999999999</v>
      </c>
      <c r="G31" s="305">
        <v>0.63332999999999995</v>
      </c>
      <c r="H31" s="208">
        <v>0.72096000000000005</v>
      </c>
      <c r="I31" s="208">
        <v>0.73092000000000001</v>
      </c>
      <c r="J31" s="208">
        <v>0.69316999999999995</v>
      </c>
      <c r="K31" s="304">
        <v>0.9164500000000001</v>
      </c>
      <c r="L31" s="208">
        <v>0.93103999999999998</v>
      </c>
      <c r="M31" s="305">
        <v>1.0087699999999999</v>
      </c>
      <c r="N31" s="208">
        <v>10.67121</v>
      </c>
      <c r="O31" s="216">
        <v>2.5192376871392131E-2</v>
      </c>
      <c r="P31" s="102"/>
    </row>
    <row r="32" spans="1:21" x14ac:dyDescent="0.2">
      <c r="A32" s="177" t="s">
        <v>260</v>
      </c>
      <c r="B32" s="304">
        <v>171.25078699999997</v>
      </c>
      <c r="C32" s="208">
        <v>150.122668</v>
      </c>
      <c r="D32" s="305">
        <v>133.24407500000001</v>
      </c>
      <c r="E32" s="304">
        <v>107.642426</v>
      </c>
      <c r="F32" s="208">
        <v>72.643762999999979</v>
      </c>
      <c r="G32" s="305">
        <v>28.248446999999999</v>
      </c>
      <c r="H32" s="208">
        <v>26.098742999999999</v>
      </c>
      <c r="I32" s="208">
        <v>27.176680999999999</v>
      </c>
      <c r="J32" s="208">
        <v>42.867161000000003</v>
      </c>
      <c r="K32" s="304">
        <v>88.341472000000024</v>
      </c>
      <c r="L32" s="208">
        <v>116.256337</v>
      </c>
      <c r="M32" s="305">
        <v>154.738719</v>
      </c>
      <c r="N32" s="208">
        <v>1118.6312789999999</v>
      </c>
      <c r="O32" s="216">
        <v>3.0432001778280687E-2</v>
      </c>
      <c r="P32" s="102"/>
    </row>
    <row r="33" spans="1:16" x14ac:dyDescent="0.2">
      <c r="A33" s="177" t="s">
        <v>261</v>
      </c>
      <c r="B33" s="304">
        <v>89.067358999999996</v>
      </c>
      <c r="C33" s="208">
        <v>80.037998999999999</v>
      </c>
      <c r="D33" s="305">
        <v>69.650576000000001</v>
      </c>
      <c r="E33" s="304">
        <v>56.375265999999989</v>
      </c>
      <c r="F33" s="208">
        <v>37.675326000000005</v>
      </c>
      <c r="G33" s="305">
        <v>12.374512000000001</v>
      </c>
      <c r="H33" s="208">
        <v>11.491705999999999</v>
      </c>
      <c r="I33" s="208">
        <v>13.176049000000001</v>
      </c>
      <c r="J33" s="208">
        <v>21.827482999999997</v>
      </c>
      <c r="K33" s="304">
        <v>47.752221000000006</v>
      </c>
      <c r="L33" s="208">
        <v>69.592416000000014</v>
      </c>
      <c r="M33" s="305">
        <v>90.778358999999995</v>
      </c>
      <c r="N33" s="208">
        <v>599.79927199999997</v>
      </c>
      <c r="O33" s="216">
        <v>2.9971541368809682E-2</v>
      </c>
      <c r="P33" s="102"/>
    </row>
    <row r="34" spans="1:16" x14ac:dyDescent="0.2">
      <c r="A34" s="177" t="s">
        <v>193</v>
      </c>
      <c r="B34" s="304">
        <v>2.3366720000000005</v>
      </c>
      <c r="C34" s="208">
        <v>2.1487730000000003</v>
      </c>
      <c r="D34" s="305">
        <v>1.9628490000000001</v>
      </c>
      <c r="E34" s="304">
        <v>1.527928</v>
      </c>
      <c r="F34" s="208">
        <v>1.0112209999999999</v>
      </c>
      <c r="G34" s="305">
        <v>0.18459100000000001</v>
      </c>
      <c r="H34" s="208">
        <v>0.14207800000000001</v>
      </c>
      <c r="I34" s="208">
        <v>0.16069700000000001</v>
      </c>
      <c r="J34" s="208">
        <v>0.44697299999999995</v>
      </c>
      <c r="K34" s="304">
        <v>1.2543150000000001</v>
      </c>
      <c r="L34" s="208">
        <v>1.69733</v>
      </c>
      <c r="M34" s="305">
        <v>2.2063410000000001</v>
      </c>
      <c r="N34" s="208">
        <v>15.079768</v>
      </c>
      <c r="O34" s="216">
        <v>8.5045897851043547E-3</v>
      </c>
      <c r="P34" s="102"/>
    </row>
    <row r="35" spans="1:16" ht="12.6"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1.250257974993276E-2</v>
      </c>
    </row>
    <row r="40" spans="1:16" x14ac:dyDescent="0.2">
      <c r="B40" s="121"/>
      <c r="C40" s="121"/>
      <c r="D40" s="121"/>
      <c r="M40" s="110" t="s">
        <v>173</v>
      </c>
      <c r="N40" s="117">
        <f>O8</f>
        <v>1.6315772503469248E-2</v>
      </c>
    </row>
    <row r="41" spans="1:16" x14ac:dyDescent="0.2">
      <c r="B41" s="79"/>
      <c r="C41" s="79"/>
      <c r="D41" s="79"/>
      <c r="M41" s="110" t="s">
        <v>76</v>
      </c>
      <c r="N41" s="117">
        <f>O9</f>
        <v>2.4160966000529919E-2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{6EBAF999-7FF2-4CEF-BAE8-81C76B5541C6}</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EBAF999-7FF2-4CEF-BAE8-81C76B5541C6}">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U41"/>
  <sheetViews>
    <sheetView showGridLines="0" view="pageBreakPreview" zoomScaleNormal="70" zoomScaleSheetLayoutView="100" workbookViewId="0">
      <selection activeCell="P22" sqref="P22"/>
    </sheetView>
  </sheetViews>
  <sheetFormatPr defaultColWidth="9.140625" defaultRowHeight="12" x14ac:dyDescent="0.2"/>
  <cols>
    <col min="1" max="1" width="31.7109375" style="75" customWidth="1"/>
    <col min="2" max="9" width="7.7109375" style="75" customWidth="1"/>
    <col min="10" max="10" width="9.28515625" style="75" customWidth="1"/>
    <col min="11" max="11" width="7.7109375" style="75" customWidth="1"/>
    <col min="12" max="13" width="8.7109375" style="75" customWidth="1"/>
    <col min="14" max="14" width="8.42578125" style="75" customWidth="1"/>
    <col min="15" max="15" width="7.85546875" style="75" customWidth="1"/>
    <col min="16" max="21" width="9.140625" style="75" customWidth="1"/>
    <col min="22" max="16384" width="9.140625" style="75"/>
  </cols>
  <sheetData>
    <row r="1" spans="1:21" ht="18" x14ac:dyDescent="0.25">
      <c r="A1" s="255" t="s">
        <v>279</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8" t="s">
        <v>157</v>
      </c>
      <c r="F5" s="329"/>
      <c r="G5" s="330"/>
      <c r="H5" s="329" t="s">
        <v>158</v>
      </c>
      <c r="I5" s="329"/>
      <c r="J5" s="329"/>
      <c r="K5" s="328" t="s">
        <v>159</v>
      </c>
      <c r="L5" s="329"/>
      <c r="M5" s="330"/>
      <c r="N5" s="331" t="s">
        <v>160</v>
      </c>
      <c r="O5" s="340" t="s">
        <v>267</v>
      </c>
    </row>
    <row r="6" spans="1:21" x14ac:dyDescent="0.2">
      <c r="A6" s="180"/>
      <c r="B6" s="296" t="s">
        <v>161</v>
      </c>
      <c r="C6" s="295" t="s">
        <v>162</v>
      </c>
      <c r="D6" s="297" t="s">
        <v>163</v>
      </c>
      <c r="E6" s="296" t="s">
        <v>164</v>
      </c>
      <c r="F6" s="295" t="s">
        <v>165</v>
      </c>
      <c r="G6" s="297" t="s">
        <v>166</v>
      </c>
      <c r="H6" s="239" t="s">
        <v>167</v>
      </c>
      <c r="I6" s="239" t="s">
        <v>168</v>
      </c>
      <c r="J6" s="239" t="s">
        <v>169</v>
      </c>
      <c r="K6" s="296" t="s">
        <v>170</v>
      </c>
      <c r="L6" s="295" t="s">
        <v>171</v>
      </c>
      <c r="M6" s="297" t="s">
        <v>172</v>
      </c>
      <c r="N6" s="331"/>
      <c r="O6" s="340"/>
      <c r="P6" s="110"/>
      <c r="U6" s="110"/>
    </row>
    <row r="7" spans="1:21" x14ac:dyDescent="0.2">
      <c r="A7" s="174" t="s">
        <v>268</v>
      </c>
      <c r="B7" s="302">
        <v>6594.6120999999966</v>
      </c>
      <c r="C7" s="207">
        <v>6594.6120999999966</v>
      </c>
      <c r="D7" s="303">
        <v>6585.5120999999972</v>
      </c>
      <c r="E7" s="302">
        <v>6585.5120999999972</v>
      </c>
      <c r="F7" s="207">
        <v>6595.002099999997</v>
      </c>
      <c r="G7" s="303">
        <v>6593.7920999999969</v>
      </c>
      <c r="H7" s="207">
        <v>6595.0120999999981</v>
      </c>
      <c r="I7" s="207">
        <v>6110.8720999999978</v>
      </c>
      <c r="J7" s="207">
        <v>6111.1120999999976</v>
      </c>
      <c r="K7" s="302">
        <v>6118.5660999999973</v>
      </c>
      <c r="L7" s="207">
        <v>6118.5660999999973</v>
      </c>
      <c r="M7" s="303">
        <v>6118.5230999999976</v>
      </c>
      <c r="N7" s="207">
        <v>6118.5230999999976</v>
      </c>
      <c r="O7" s="214">
        <v>0.156711530089781</v>
      </c>
      <c r="P7" s="112"/>
      <c r="U7" s="61"/>
    </row>
    <row r="8" spans="1:21" x14ac:dyDescent="0.2">
      <c r="A8" s="174" t="s">
        <v>269</v>
      </c>
      <c r="B8" s="302">
        <v>3998.4928090000012</v>
      </c>
      <c r="C8" s="207">
        <v>3524.3970259999987</v>
      </c>
      <c r="D8" s="303">
        <v>3294.4080279999989</v>
      </c>
      <c r="E8" s="302">
        <v>2833.0502730000012</v>
      </c>
      <c r="F8" s="207">
        <v>2313.5635369999986</v>
      </c>
      <c r="G8" s="303">
        <v>1758.3490219999996</v>
      </c>
      <c r="H8" s="207">
        <v>1764.2610030000001</v>
      </c>
      <c r="I8" s="207">
        <v>1781.5739990000004</v>
      </c>
      <c r="J8" s="207">
        <v>1861.8024470000007</v>
      </c>
      <c r="K8" s="302">
        <v>2442.3263079999988</v>
      </c>
      <c r="L8" s="207">
        <v>3015.7593340000012</v>
      </c>
      <c r="M8" s="303">
        <v>3682.65346</v>
      </c>
      <c r="N8" s="207">
        <v>32270.637246000002</v>
      </c>
      <c r="O8" s="214">
        <v>0.19962365903663595</v>
      </c>
      <c r="P8" s="112"/>
      <c r="U8" s="61"/>
    </row>
    <row r="9" spans="1:21" x14ac:dyDescent="0.2">
      <c r="A9" s="174" t="s">
        <v>270</v>
      </c>
      <c r="B9" s="302">
        <v>2312.940709</v>
      </c>
      <c r="C9" s="207">
        <v>2157.9585890000003</v>
      </c>
      <c r="D9" s="303">
        <v>1883.1474049999997</v>
      </c>
      <c r="E9" s="302">
        <v>1500.7321269999998</v>
      </c>
      <c r="F9" s="207">
        <v>942.88344900000004</v>
      </c>
      <c r="G9" s="303">
        <v>510.22131399999995</v>
      </c>
      <c r="H9" s="207">
        <v>465.30602899999997</v>
      </c>
      <c r="I9" s="207">
        <v>551.15672099999995</v>
      </c>
      <c r="J9" s="207">
        <v>687.64321499999994</v>
      </c>
      <c r="K9" s="302">
        <v>1256.894376</v>
      </c>
      <c r="L9" s="207">
        <v>1607.80331</v>
      </c>
      <c r="M9" s="303">
        <v>2199.6595130000001</v>
      </c>
      <c r="N9" s="207">
        <v>16076.346756999999</v>
      </c>
      <c r="O9" s="215">
        <v>0.17393112490638121</v>
      </c>
      <c r="P9" s="102"/>
      <c r="U9" s="105"/>
    </row>
    <row r="10" spans="1:21" x14ac:dyDescent="0.2">
      <c r="A10" s="177" t="s">
        <v>180</v>
      </c>
      <c r="B10" s="304">
        <v>133.20376900000002</v>
      </c>
      <c r="C10" s="208">
        <v>93.464475000000007</v>
      </c>
      <c r="D10" s="305">
        <v>138.74129300000001</v>
      </c>
      <c r="E10" s="304">
        <v>121.45756799999999</v>
      </c>
      <c r="F10" s="208">
        <v>84.002718000000002</v>
      </c>
      <c r="G10" s="305">
        <v>50.089913000000003</v>
      </c>
      <c r="H10" s="208">
        <v>46.832867999999998</v>
      </c>
      <c r="I10" s="208">
        <v>45.534267000000007</v>
      </c>
      <c r="J10" s="208">
        <v>63.377555999999998</v>
      </c>
      <c r="K10" s="304">
        <v>101.561291</v>
      </c>
      <c r="L10" s="208">
        <v>129.17468400000001</v>
      </c>
      <c r="M10" s="305">
        <v>115.54769100000001</v>
      </c>
      <c r="N10" s="208">
        <v>1122.9880929999999</v>
      </c>
      <c r="O10" s="216">
        <v>0.12884273717483249</v>
      </c>
      <c r="P10" s="102"/>
      <c r="U10" s="130"/>
    </row>
    <row r="11" spans="1:21" x14ac:dyDescent="0.2">
      <c r="A11" s="177" t="s">
        <v>181</v>
      </c>
      <c r="B11" s="304">
        <v>0.12831899999999999</v>
      </c>
      <c r="C11" s="208">
        <v>0.22048500000000001</v>
      </c>
      <c r="D11" s="305">
        <v>0.143988</v>
      </c>
      <c r="E11" s="304">
        <v>3.6056999999999999E-2</v>
      </c>
      <c r="F11" s="208">
        <v>6.5034999999999996E-2</v>
      </c>
      <c r="G11" s="305">
        <v>3.2140000000000002E-2</v>
      </c>
      <c r="H11" s="208">
        <v>3.5000000000000003E-2</v>
      </c>
      <c r="I11" s="208">
        <v>2.5000000000000001E-2</v>
      </c>
      <c r="J11" s="208">
        <v>2.6844E-2</v>
      </c>
      <c r="K11" s="304">
        <v>4.2392000000000006E-2</v>
      </c>
      <c r="L11" s="208">
        <v>3.6200999999999997E-2</v>
      </c>
      <c r="M11" s="305">
        <v>0.191329</v>
      </c>
      <c r="N11" s="208">
        <v>0.98278999999999994</v>
      </c>
      <c r="O11" s="216">
        <v>1.6848523885940026E-3</v>
      </c>
      <c r="P11" s="102"/>
      <c r="U11" s="130"/>
    </row>
    <row r="12" spans="1:21" x14ac:dyDescent="0.2">
      <c r="A12" s="177" t="s">
        <v>182</v>
      </c>
      <c r="B12" s="304">
        <v>1421.7609150000001</v>
      </c>
      <c r="C12" s="208">
        <v>1322.396281</v>
      </c>
      <c r="D12" s="305">
        <v>1091.75983</v>
      </c>
      <c r="E12" s="304">
        <v>840.08111299999996</v>
      </c>
      <c r="F12" s="208">
        <v>451.60353700000002</v>
      </c>
      <c r="G12" s="305">
        <v>202.19436200000001</v>
      </c>
      <c r="H12" s="208">
        <v>189.21773599999997</v>
      </c>
      <c r="I12" s="208">
        <v>211.45058900000001</v>
      </c>
      <c r="J12" s="208">
        <v>310.00114000000002</v>
      </c>
      <c r="K12" s="304">
        <v>716.64274699999999</v>
      </c>
      <c r="L12" s="208">
        <v>945.27841000000001</v>
      </c>
      <c r="M12" s="305">
        <v>1359.9987660000002</v>
      </c>
      <c r="N12" s="208">
        <v>9062.3854260000007</v>
      </c>
      <c r="O12" s="216">
        <v>0.92640087672600191</v>
      </c>
      <c r="P12" s="102"/>
      <c r="U12" s="130"/>
    </row>
    <row r="13" spans="1:21" x14ac:dyDescent="0.2">
      <c r="A13" s="177" t="s">
        <v>183</v>
      </c>
      <c r="B13" s="304">
        <v>0.186</v>
      </c>
      <c r="C13" s="208">
        <v>0.16</v>
      </c>
      <c r="D13" s="305">
        <v>0.16400000000000001</v>
      </c>
      <c r="E13" s="304">
        <v>0.14000000000000001</v>
      </c>
      <c r="F13" s="208">
        <v>9.1757000000000005E-2</v>
      </c>
      <c r="G13" s="305">
        <v>2.7841000000000001E-2</v>
      </c>
      <c r="H13" s="208">
        <v>1.6077999999999999E-2</v>
      </c>
      <c r="I13" s="208">
        <v>1.6218E-2</v>
      </c>
      <c r="J13" s="208">
        <v>3.2451999999999995E-2</v>
      </c>
      <c r="K13" s="304">
        <v>0.11600000000000001</v>
      </c>
      <c r="L13" s="208">
        <v>0.124</v>
      </c>
      <c r="M13" s="305">
        <v>0.193</v>
      </c>
      <c r="N13" s="208">
        <v>1.2673460000000001</v>
      </c>
      <c r="O13" s="216">
        <v>3.7785397524894362E-2</v>
      </c>
      <c r="P13" s="102"/>
      <c r="U13" s="130"/>
    </row>
    <row r="14" spans="1:21" x14ac:dyDescent="0.2">
      <c r="A14" s="177" t="s">
        <v>184</v>
      </c>
      <c r="B14" s="304">
        <v>0</v>
      </c>
      <c r="C14" s="208">
        <v>0</v>
      </c>
      <c r="D14" s="305">
        <v>0</v>
      </c>
      <c r="E14" s="304">
        <v>0</v>
      </c>
      <c r="F14" s="208">
        <v>0</v>
      </c>
      <c r="G14" s="305">
        <v>0</v>
      </c>
      <c r="H14" s="208">
        <v>0</v>
      </c>
      <c r="I14" s="208">
        <v>0</v>
      </c>
      <c r="J14" s="208">
        <v>0</v>
      </c>
      <c r="K14" s="304">
        <v>0</v>
      </c>
      <c r="L14" s="208">
        <v>0</v>
      </c>
      <c r="M14" s="305">
        <v>0</v>
      </c>
      <c r="N14" s="208">
        <v>0</v>
      </c>
      <c r="O14" s="216">
        <v>0</v>
      </c>
      <c r="P14" s="102"/>
      <c r="U14" s="130"/>
    </row>
    <row r="15" spans="1:21" x14ac:dyDescent="0.2">
      <c r="A15" s="177" t="s">
        <v>185</v>
      </c>
      <c r="B15" s="304">
        <v>0</v>
      </c>
      <c r="C15" s="208">
        <v>0</v>
      </c>
      <c r="D15" s="305">
        <v>0</v>
      </c>
      <c r="E15" s="304">
        <v>0</v>
      </c>
      <c r="F15" s="208">
        <v>0</v>
      </c>
      <c r="G15" s="305">
        <v>0</v>
      </c>
      <c r="H15" s="208">
        <v>0</v>
      </c>
      <c r="I15" s="208">
        <v>0</v>
      </c>
      <c r="J15" s="208">
        <v>0</v>
      </c>
      <c r="K15" s="304">
        <v>0</v>
      </c>
      <c r="L15" s="208">
        <v>0</v>
      </c>
      <c r="M15" s="305">
        <v>0</v>
      </c>
      <c r="N15" s="208">
        <v>0</v>
      </c>
      <c r="O15" s="216">
        <v>0</v>
      </c>
      <c r="P15" s="102"/>
      <c r="U15" s="130"/>
    </row>
    <row r="16" spans="1:21" x14ac:dyDescent="0.2">
      <c r="A16" s="177" t="s">
        <v>186</v>
      </c>
      <c r="B16" s="304">
        <v>49.592993</v>
      </c>
      <c r="C16" s="208">
        <v>64.485377999999997</v>
      </c>
      <c r="D16" s="305">
        <v>33.238900000000001</v>
      </c>
      <c r="E16" s="304">
        <v>23.848347</v>
      </c>
      <c r="F16" s="208">
        <v>12.825321000000001</v>
      </c>
      <c r="G16" s="305">
        <v>5.0799200000000004</v>
      </c>
      <c r="H16" s="208">
        <v>1.3598300000000001</v>
      </c>
      <c r="I16" s="208">
        <v>3.6094690000000003</v>
      </c>
      <c r="J16" s="208">
        <v>8.8893889999999995</v>
      </c>
      <c r="K16" s="304">
        <v>21.15146</v>
      </c>
      <c r="L16" s="208">
        <v>30.775976000000004</v>
      </c>
      <c r="M16" s="305">
        <v>51.572657</v>
      </c>
      <c r="N16" s="208">
        <v>306.42963999999995</v>
      </c>
      <c r="O16" s="216">
        <v>7.7723756201509E-3</v>
      </c>
      <c r="P16" s="102"/>
      <c r="U16" s="130"/>
    </row>
    <row r="17" spans="1:21" x14ac:dyDescent="0.2">
      <c r="A17" s="177" t="s">
        <v>187</v>
      </c>
      <c r="B17" s="304">
        <v>0</v>
      </c>
      <c r="C17" s="208">
        <v>0</v>
      </c>
      <c r="D17" s="305">
        <v>0</v>
      </c>
      <c r="E17" s="304">
        <v>0</v>
      </c>
      <c r="F17" s="208">
        <v>0</v>
      </c>
      <c r="G17" s="305">
        <v>0</v>
      </c>
      <c r="H17" s="208">
        <v>0</v>
      </c>
      <c r="I17" s="208">
        <v>0</v>
      </c>
      <c r="J17" s="208">
        <v>0</v>
      </c>
      <c r="K17" s="304">
        <v>0</v>
      </c>
      <c r="L17" s="208">
        <v>0</v>
      </c>
      <c r="M17" s="305">
        <v>0</v>
      </c>
      <c r="N17" s="208">
        <v>0</v>
      </c>
      <c r="O17" s="216">
        <v>0</v>
      </c>
      <c r="P17" s="102"/>
      <c r="U17" s="130"/>
    </row>
    <row r="18" spans="1:21" x14ac:dyDescent="0.2">
      <c r="A18" s="177" t="s">
        <v>188</v>
      </c>
      <c r="B18" s="304">
        <v>0</v>
      </c>
      <c r="C18" s="208">
        <v>0</v>
      </c>
      <c r="D18" s="305">
        <v>0</v>
      </c>
      <c r="E18" s="304">
        <v>0</v>
      </c>
      <c r="F18" s="208">
        <v>0</v>
      </c>
      <c r="G18" s="305">
        <v>0</v>
      </c>
      <c r="H18" s="208">
        <v>0</v>
      </c>
      <c r="I18" s="208">
        <v>0</v>
      </c>
      <c r="J18" s="208">
        <v>0</v>
      </c>
      <c r="K18" s="304">
        <v>0</v>
      </c>
      <c r="L18" s="208">
        <v>0</v>
      </c>
      <c r="M18" s="305">
        <v>0</v>
      </c>
      <c r="N18" s="208">
        <v>0</v>
      </c>
      <c r="O18" s="216">
        <v>0</v>
      </c>
      <c r="P18" s="102"/>
      <c r="U18" s="130"/>
    </row>
    <row r="19" spans="1:21" x14ac:dyDescent="0.2">
      <c r="A19" s="177" t="s">
        <v>189</v>
      </c>
      <c r="B19" s="304">
        <v>68.739649999999997</v>
      </c>
      <c r="C19" s="208">
        <v>59.199559999999998</v>
      </c>
      <c r="D19" s="305">
        <v>64.734679999999997</v>
      </c>
      <c r="E19" s="304">
        <v>59.857550000000003</v>
      </c>
      <c r="F19" s="208">
        <v>59.828099999999999</v>
      </c>
      <c r="G19" s="305">
        <v>52.75967</v>
      </c>
      <c r="H19" s="208">
        <v>51.596550000000001</v>
      </c>
      <c r="I19" s="208">
        <v>36.558309999999999</v>
      </c>
      <c r="J19" s="208">
        <v>24.838830000000002</v>
      </c>
      <c r="K19" s="304">
        <v>43.519910000000003</v>
      </c>
      <c r="L19" s="208">
        <v>57.219180000000001</v>
      </c>
      <c r="M19" s="305">
        <v>45.780770000000004</v>
      </c>
      <c r="N19" s="208">
        <v>624.63275999999996</v>
      </c>
      <c r="O19" s="216">
        <v>0.71463470518648509</v>
      </c>
      <c r="P19" s="102"/>
      <c r="U19" s="130"/>
    </row>
    <row r="20" spans="1:21" x14ac:dyDescent="0.2">
      <c r="A20" s="177" t="s">
        <v>190</v>
      </c>
      <c r="B20" s="304">
        <v>0</v>
      </c>
      <c r="C20" s="208">
        <v>0</v>
      </c>
      <c r="D20" s="305">
        <v>0</v>
      </c>
      <c r="E20" s="304">
        <v>0</v>
      </c>
      <c r="F20" s="208">
        <v>0</v>
      </c>
      <c r="G20" s="305">
        <v>0</v>
      </c>
      <c r="H20" s="208">
        <v>0</v>
      </c>
      <c r="I20" s="208">
        <v>0</v>
      </c>
      <c r="J20" s="208">
        <v>0</v>
      </c>
      <c r="K20" s="304">
        <v>0</v>
      </c>
      <c r="L20" s="208">
        <v>0</v>
      </c>
      <c r="M20" s="305">
        <v>0</v>
      </c>
      <c r="N20" s="208">
        <v>0</v>
      </c>
      <c r="O20" s="216">
        <v>0</v>
      </c>
      <c r="P20" s="102"/>
      <c r="U20" s="130"/>
    </row>
    <row r="21" spans="1:21" x14ac:dyDescent="0.2">
      <c r="A21" s="177" t="s">
        <v>191</v>
      </c>
      <c r="B21" s="304">
        <v>1.704</v>
      </c>
      <c r="C21" s="208">
        <v>1.847</v>
      </c>
      <c r="D21" s="305">
        <v>0.39900000000000002</v>
      </c>
      <c r="E21" s="304">
        <v>0.41899999999999998</v>
      </c>
      <c r="F21" s="208">
        <v>0.107</v>
      </c>
      <c r="G21" s="305">
        <v>0.16200000000000001</v>
      </c>
      <c r="H21" s="208">
        <v>0.86099999999999999</v>
      </c>
      <c r="I21" s="208">
        <v>0</v>
      </c>
      <c r="J21" s="208">
        <v>2.391</v>
      </c>
      <c r="K21" s="304">
        <v>0.76100000000000001</v>
      </c>
      <c r="L21" s="208">
        <v>1.446</v>
      </c>
      <c r="M21" s="305">
        <v>1.9830000000000001</v>
      </c>
      <c r="N21" s="208">
        <v>12.08</v>
      </c>
      <c r="O21" s="216">
        <v>4.1767530356084303E-3</v>
      </c>
      <c r="P21" s="102"/>
      <c r="U21" s="130"/>
    </row>
    <row r="22" spans="1:21" x14ac:dyDescent="0.2">
      <c r="A22" s="177" t="s">
        <v>192</v>
      </c>
      <c r="B22" s="304">
        <v>334.79912999999993</v>
      </c>
      <c r="C22" s="208">
        <v>323.923069</v>
      </c>
      <c r="D22" s="305">
        <v>317.91228899999993</v>
      </c>
      <c r="E22" s="304">
        <v>259.25155999999998</v>
      </c>
      <c r="F22" s="208">
        <v>212.91330100000002</v>
      </c>
      <c r="G22" s="305">
        <v>146.13940099999999</v>
      </c>
      <c r="H22" s="208">
        <v>135.61068799999998</v>
      </c>
      <c r="I22" s="208">
        <v>201.392222</v>
      </c>
      <c r="J22" s="208">
        <v>209.68741299999999</v>
      </c>
      <c r="K22" s="304">
        <v>224.76768499999997</v>
      </c>
      <c r="L22" s="208">
        <v>268.76729700000004</v>
      </c>
      <c r="M22" s="305">
        <v>326.35781900000006</v>
      </c>
      <c r="N22" s="208">
        <v>2961.5218739999991</v>
      </c>
      <c r="O22" s="216">
        <v>0.74507643960990499</v>
      </c>
      <c r="P22" s="102"/>
      <c r="U22" s="130"/>
    </row>
    <row r="23" spans="1:21" x14ac:dyDescent="0.2">
      <c r="A23" s="177" t="s">
        <v>193</v>
      </c>
      <c r="B23" s="304">
        <v>0</v>
      </c>
      <c r="C23" s="208">
        <v>0</v>
      </c>
      <c r="D23" s="305">
        <v>0</v>
      </c>
      <c r="E23" s="304">
        <v>0</v>
      </c>
      <c r="F23" s="208">
        <v>0</v>
      </c>
      <c r="G23" s="305">
        <v>0</v>
      </c>
      <c r="H23" s="208">
        <v>0</v>
      </c>
      <c r="I23" s="208">
        <v>0</v>
      </c>
      <c r="J23" s="208">
        <v>0</v>
      </c>
      <c r="K23" s="304">
        <v>0</v>
      </c>
      <c r="L23" s="208">
        <v>0</v>
      </c>
      <c r="M23" s="305">
        <v>0</v>
      </c>
      <c r="N23" s="208">
        <v>0</v>
      </c>
      <c r="O23" s="216">
        <v>0</v>
      </c>
      <c r="P23" s="102"/>
      <c r="U23" s="130"/>
    </row>
    <row r="24" spans="1:21" x14ac:dyDescent="0.2">
      <c r="A24" s="177" t="s">
        <v>194</v>
      </c>
      <c r="B24" s="304">
        <v>0.300151</v>
      </c>
      <c r="C24" s="208">
        <v>0.68218900000000005</v>
      </c>
      <c r="D24" s="305">
        <v>0.53120199999999995</v>
      </c>
      <c r="E24" s="304">
        <v>0.69703099999999996</v>
      </c>
      <c r="F24" s="208">
        <v>0.296047</v>
      </c>
      <c r="G24" s="305">
        <v>0.24975999999999998</v>
      </c>
      <c r="H24" s="208">
        <v>0.10265600000000001</v>
      </c>
      <c r="I24" s="208">
        <v>0.257911</v>
      </c>
      <c r="J24" s="208">
        <v>9.7420000000000007E-2</v>
      </c>
      <c r="K24" s="304">
        <v>0.18935400000000002</v>
      </c>
      <c r="L24" s="208">
        <v>0.45833800000000002</v>
      </c>
      <c r="M24" s="305">
        <v>0.15557300000000002</v>
      </c>
      <c r="N24" s="208">
        <v>4.0176319999999999</v>
      </c>
      <c r="O24" s="216">
        <v>1.3857886348169774E-2</v>
      </c>
      <c r="P24" s="102"/>
      <c r="U24" s="130"/>
    </row>
    <row r="25" spans="1:21" x14ac:dyDescent="0.2">
      <c r="A25" s="177" t="s">
        <v>195</v>
      </c>
      <c r="B25" s="304">
        <v>302.52578200000005</v>
      </c>
      <c r="C25" s="208">
        <v>291.580152</v>
      </c>
      <c r="D25" s="305">
        <v>235.52222299999997</v>
      </c>
      <c r="E25" s="304">
        <v>194.94390099999998</v>
      </c>
      <c r="F25" s="208">
        <v>121.15063299999998</v>
      </c>
      <c r="G25" s="305">
        <v>53.486307000000011</v>
      </c>
      <c r="H25" s="208">
        <v>39.673622999999992</v>
      </c>
      <c r="I25" s="208">
        <v>52.312735000000011</v>
      </c>
      <c r="J25" s="208">
        <v>68.301170999999982</v>
      </c>
      <c r="K25" s="304">
        <v>148.142537</v>
      </c>
      <c r="L25" s="208">
        <v>174.52322400000003</v>
      </c>
      <c r="M25" s="305">
        <v>297.87890800000008</v>
      </c>
      <c r="N25" s="208">
        <v>1980.0411960000001</v>
      </c>
      <c r="O25" s="216">
        <v>7.7800158895569654E-2</v>
      </c>
      <c r="P25" s="102"/>
      <c r="U25" s="99"/>
    </row>
    <row r="26" spans="1:21" ht="13.5" customHeight="1" x14ac:dyDescent="0.2">
      <c r="A26" s="175" t="s">
        <v>320</v>
      </c>
      <c r="B26" s="302">
        <v>2311.474901</v>
      </c>
      <c r="C26" s="207">
        <v>2172.5155829999994</v>
      </c>
      <c r="D26" s="303">
        <v>1892.2887359999997</v>
      </c>
      <c r="E26" s="302">
        <v>1465.9108080000001</v>
      </c>
      <c r="F26" s="207">
        <v>914.49801299999979</v>
      </c>
      <c r="G26" s="303">
        <v>500.75892299999998</v>
      </c>
      <c r="H26" s="207">
        <v>454.37874999999997</v>
      </c>
      <c r="I26" s="207">
        <v>527.51827200000002</v>
      </c>
      <c r="J26" s="207">
        <v>652.29922400000009</v>
      </c>
      <c r="K26" s="302">
        <v>1205.932773</v>
      </c>
      <c r="L26" s="207">
        <v>1543.9309369999999</v>
      </c>
      <c r="M26" s="303">
        <v>2134.176089</v>
      </c>
      <c r="N26" s="207">
        <v>15775.683008999998</v>
      </c>
      <c r="O26" s="215">
        <v>0.187423478344102</v>
      </c>
      <c r="P26" s="10"/>
      <c r="U26" s="79"/>
    </row>
    <row r="27" spans="1:21" ht="12.75" customHeight="1" x14ac:dyDescent="0.2">
      <c r="A27" s="177" t="s">
        <v>255</v>
      </c>
      <c r="B27" s="304">
        <v>710.60134100000005</v>
      </c>
      <c r="C27" s="208">
        <v>669.9424469999999</v>
      </c>
      <c r="D27" s="305">
        <v>597.68103599999995</v>
      </c>
      <c r="E27" s="304">
        <v>455.25800700000002</v>
      </c>
      <c r="F27" s="208">
        <v>313.54400099999998</v>
      </c>
      <c r="G27" s="305">
        <v>226.92028699999997</v>
      </c>
      <c r="H27" s="208">
        <v>252.37342599999999</v>
      </c>
      <c r="I27" s="208">
        <v>313.76581099999999</v>
      </c>
      <c r="J27" s="208">
        <v>316.699364</v>
      </c>
      <c r="K27" s="304">
        <v>457.76288700000003</v>
      </c>
      <c r="L27" s="208">
        <v>521.27915199999995</v>
      </c>
      <c r="M27" s="305">
        <v>692.18648900000017</v>
      </c>
      <c r="N27" s="208">
        <v>5528.0142479999995</v>
      </c>
      <c r="O27" s="216">
        <v>0.25099029411761126</v>
      </c>
      <c r="P27" s="102"/>
      <c r="U27" s="79"/>
    </row>
    <row r="28" spans="1:21" ht="12.75" customHeight="1" x14ac:dyDescent="0.2">
      <c r="A28" s="177" t="s">
        <v>256</v>
      </c>
      <c r="B28" s="304">
        <v>96.490738000000007</v>
      </c>
      <c r="C28" s="208">
        <v>93.452455999999998</v>
      </c>
      <c r="D28" s="305">
        <v>74.907414000000003</v>
      </c>
      <c r="E28" s="304">
        <v>42.857162000000002</v>
      </c>
      <c r="F28" s="208">
        <v>14.981331000000001</v>
      </c>
      <c r="G28" s="305">
        <v>6.6459719999999995</v>
      </c>
      <c r="H28" s="208">
        <v>28.892917999999998</v>
      </c>
      <c r="I28" s="208">
        <v>30.674204</v>
      </c>
      <c r="J28" s="208">
        <v>31.738301</v>
      </c>
      <c r="K28" s="304">
        <v>50.543769000000005</v>
      </c>
      <c r="L28" s="208">
        <v>67.129576</v>
      </c>
      <c r="M28" s="305">
        <v>92.609126000000018</v>
      </c>
      <c r="N28" s="208">
        <v>630.92296700000009</v>
      </c>
      <c r="O28" s="216">
        <v>0.28618801996826554</v>
      </c>
      <c r="P28" s="102"/>
      <c r="U28" s="79"/>
    </row>
    <row r="29" spans="1:21" ht="12.75" customHeight="1" x14ac:dyDescent="0.2">
      <c r="A29" s="177" t="s">
        <v>257</v>
      </c>
      <c r="B29" s="304">
        <v>9.5879539999999999</v>
      </c>
      <c r="C29" s="208">
        <v>8.9669860000000003</v>
      </c>
      <c r="D29" s="305">
        <v>7.1055380000000001</v>
      </c>
      <c r="E29" s="304">
        <v>5.4157230000000007</v>
      </c>
      <c r="F29" s="208">
        <v>1.9481559999999996</v>
      </c>
      <c r="G29" s="305">
        <v>0.40378199999999997</v>
      </c>
      <c r="H29" s="208">
        <v>0.35414000000000007</v>
      </c>
      <c r="I29" s="208">
        <v>0.41786299999999993</v>
      </c>
      <c r="J29" s="208">
        <v>0.94246999999999992</v>
      </c>
      <c r="K29" s="304">
        <v>3.5173589999999999</v>
      </c>
      <c r="L29" s="208">
        <v>6.249301</v>
      </c>
      <c r="M29" s="305">
        <v>9.3801899999999989</v>
      </c>
      <c r="N29" s="208">
        <v>54.289462</v>
      </c>
      <c r="O29" s="216">
        <v>7.3227584423791084E-2</v>
      </c>
      <c r="P29" s="102"/>
      <c r="U29" s="79"/>
    </row>
    <row r="30" spans="1:21" ht="12.75" customHeight="1" x14ac:dyDescent="0.2">
      <c r="A30" s="177" t="s">
        <v>258</v>
      </c>
      <c r="B30" s="304">
        <v>9.7108120000000007</v>
      </c>
      <c r="C30" s="208">
        <v>8.8378499999999995</v>
      </c>
      <c r="D30" s="305">
        <v>7.0356730000000001</v>
      </c>
      <c r="E30" s="304">
        <v>6.9890780000000001</v>
      </c>
      <c r="F30" s="208">
        <v>2.8205680000000002</v>
      </c>
      <c r="G30" s="305">
        <v>0.78857299999999997</v>
      </c>
      <c r="H30" s="208">
        <v>2.5752649999999999</v>
      </c>
      <c r="I30" s="208">
        <v>3.0116689999999999</v>
      </c>
      <c r="J30" s="208">
        <v>2.550214</v>
      </c>
      <c r="K30" s="304">
        <v>5.8553559999999996</v>
      </c>
      <c r="L30" s="208">
        <v>8.9524669999999986</v>
      </c>
      <c r="M30" s="305">
        <v>11.904451999999999</v>
      </c>
      <c r="N30" s="208">
        <v>71.031976999999998</v>
      </c>
      <c r="O30" s="216">
        <v>0.30465089595965233</v>
      </c>
      <c r="P30" s="102"/>
    </row>
    <row r="31" spans="1:21" x14ac:dyDescent="0.2">
      <c r="A31" s="177" t="s">
        <v>259</v>
      </c>
      <c r="B31" s="304">
        <v>0</v>
      </c>
      <c r="C31" s="208">
        <v>0</v>
      </c>
      <c r="D31" s="305">
        <v>0</v>
      </c>
      <c r="E31" s="304">
        <v>0</v>
      </c>
      <c r="F31" s="208">
        <v>0</v>
      </c>
      <c r="G31" s="305">
        <v>0</v>
      </c>
      <c r="H31" s="208">
        <v>0</v>
      </c>
      <c r="I31" s="208">
        <v>0</v>
      </c>
      <c r="J31" s="208">
        <v>0</v>
      </c>
      <c r="K31" s="304">
        <v>0</v>
      </c>
      <c r="L31" s="208">
        <v>0</v>
      </c>
      <c r="M31" s="305">
        <v>0</v>
      </c>
      <c r="N31" s="208">
        <v>0</v>
      </c>
      <c r="O31" s="216">
        <v>0</v>
      </c>
      <c r="P31" s="102"/>
    </row>
    <row r="32" spans="1:21" x14ac:dyDescent="0.2">
      <c r="A32" s="177" t="s">
        <v>260</v>
      </c>
      <c r="B32" s="304">
        <v>665.56555399999991</v>
      </c>
      <c r="C32" s="208">
        <v>606.4031500000001</v>
      </c>
      <c r="D32" s="305">
        <v>514.71545099999992</v>
      </c>
      <c r="E32" s="304">
        <v>639.04914199999996</v>
      </c>
      <c r="F32" s="208">
        <v>400.85758399999992</v>
      </c>
      <c r="G32" s="305">
        <v>201.97680500000001</v>
      </c>
      <c r="H32" s="208">
        <v>116.43371600000002</v>
      </c>
      <c r="I32" s="208">
        <v>125.77910100000001</v>
      </c>
      <c r="J32" s="208">
        <v>210.55084600000012</v>
      </c>
      <c r="K32" s="304">
        <v>462.27958999999998</v>
      </c>
      <c r="L32" s="208">
        <v>616.47112899999979</v>
      </c>
      <c r="M32" s="305">
        <v>870.14219200000002</v>
      </c>
      <c r="N32" s="208">
        <v>5430.22426</v>
      </c>
      <c r="O32" s="216">
        <v>0.14772749290946918</v>
      </c>
      <c r="P32" s="102"/>
    </row>
    <row r="33" spans="1:16" x14ac:dyDescent="0.2">
      <c r="A33" s="177" t="s">
        <v>261</v>
      </c>
      <c r="B33" s="304">
        <v>810.08747900000003</v>
      </c>
      <c r="C33" s="208">
        <v>776.38450999999986</v>
      </c>
      <c r="D33" s="305">
        <v>683.52051699999981</v>
      </c>
      <c r="E33" s="304">
        <v>310.77929500000005</v>
      </c>
      <c r="F33" s="208">
        <v>176.98658499999996</v>
      </c>
      <c r="G33" s="305">
        <v>62.621033000000004</v>
      </c>
      <c r="H33" s="208">
        <v>52.667630999999979</v>
      </c>
      <c r="I33" s="208">
        <v>52.462344000000002</v>
      </c>
      <c r="J33" s="208">
        <v>87.690920000000006</v>
      </c>
      <c r="K33" s="304">
        <v>221.71441700000003</v>
      </c>
      <c r="L33" s="208">
        <v>317.53688099999999</v>
      </c>
      <c r="M33" s="305">
        <v>448.49900300000002</v>
      </c>
      <c r="N33" s="208">
        <v>4000.9506149999997</v>
      </c>
      <c r="O33" s="216">
        <v>0.19992464557715742</v>
      </c>
      <c r="P33" s="102"/>
    </row>
    <row r="34" spans="1:16" x14ac:dyDescent="0.2">
      <c r="A34" s="177" t="s">
        <v>193</v>
      </c>
      <c r="B34" s="304">
        <v>9.4310229999999997</v>
      </c>
      <c r="C34" s="208">
        <v>8.5281839999999995</v>
      </c>
      <c r="D34" s="305">
        <v>7.3231070000000003</v>
      </c>
      <c r="E34" s="304">
        <v>5.5624009999999995</v>
      </c>
      <c r="F34" s="208">
        <v>3.3597879999999996</v>
      </c>
      <c r="G34" s="305">
        <v>1.4024709999999998</v>
      </c>
      <c r="H34" s="208">
        <v>1.0816539999999999</v>
      </c>
      <c r="I34" s="208">
        <v>1.4072799999999999</v>
      </c>
      <c r="J34" s="208">
        <v>2.1271089999999999</v>
      </c>
      <c r="K34" s="304">
        <v>4.2593949999999996</v>
      </c>
      <c r="L34" s="208">
        <v>6.3124310000000001</v>
      </c>
      <c r="M34" s="305">
        <v>9.454637</v>
      </c>
      <c r="N34" s="208">
        <v>60.249479999999998</v>
      </c>
      <c r="O34" s="216">
        <v>3.3979111095465739E-2</v>
      </c>
      <c r="P34" s="102"/>
    </row>
    <row r="35" spans="1:16" ht="12"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0.156711530089781</v>
      </c>
    </row>
    <row r="40" spans="1:16" x14ac:dyDescent="0.2">
      <c r="B40" s="121"/>
      <c r="C40" s="121"/>
      <c r="D40" s="121"/>
      <c r="M40" s="110" t="s">
        <v>173</v>
      </c>
      <c r="N40" s="117">
        <f>O8</f>
        <v>0.19962365903663595</v>
      </c>
    </row>
    <row r="41" spans="1:16" x14ac:dyDescent="0.2">
      <c r="B41" s="79"/>
      <c r="C41" s="79"/>
      <c r="D41" s="79"/>
      <c r="M41" s="110" t="s">
        <v>76</v>
      </c>
      <c r="N41" s="117">
        <f>O9</f>
        <v>0.17393112490638121</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{BAF5A3E8-4CEF-4823-9EFD-D6978A947904}</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AF5A3E8-4CEF-4823-9EFD-D6978A94790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U41"/>
  <sheetViews>
    <sheetView showGridLines="0" view="pageBreakPreview" zoomScaleNormal="70" zoomScaleSheetLayoutView="100" workbookViewId="0">
      <selection activeCell="S43" sqref="S43"/>
    </sheetView>
  </sheetViews>
  <sheetFormatPr defaultColWidth="9.140625" defaultRowHeight="12" x14ac:dyDescent="0.2"/>
  <cols>
    <col min="1" max="1" width="31.7109375" style="75" customWidth="1"/>
    <col min="2" max="9" width="7.7109375" style="75" customWidth="1"/>
    <col min="10" max="10" width="9.28515625" style="75" customWidth="1"/>
    <col min="11" max="11" width="7.7109375" style="75" customWidth="1"/>
    <col min="12" max="13" width="8.7109375" style="75" customWidth="1"/>
    <col min="14" max="14" width="8.42578125" style="75" customWidth="1"/>
    <col min="15" max="15" width="7.85546875" style="75" customWidth="1"/>
    <col min="16" max="21" width="9.140625" style="75" customWidth="1"/>
    <col min="22" max="16384" width="9.140625" style="75"/>
  </cols>
  <sheetData>
    <row r="1" spans="1:21" ht="18" x14ac:dyDescent="0.25">
      <c r="A1" s="255" t="s">
        <v>280</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8" t="s">
        <v>157</v>
      </c>
      <c r="F5" s="329"/>
      <c r="G5" s="330"/>
      <c r="H5" s="329" t="s">
        <v>158</v>
      </c>
      <c r="I5" s="329"/>
      <c r="J5" s="329"/>
      <c r="K5" s="328" t="s">
        <v>159</v>
      </c>
      <c r="L5" s="329"/>
      <c r="M5" s="330"/>
      <c r="N5" s="331" t="s">
        <v>160</v>
      </c>
      <c r="O5" s="340" t="s">
        <v>267</v>
      </c>
    </row>
    <row r="6" spans="1:21" x14ac:dyDescent="0.2">
      <c r="A6" s="180"/>
      <c r="B6" s="296" t="s">
        <v>161</v>
      </c>
      <c r="C6" s="295" t="s">
        <v>162</v>
      </c>
      <c r="D6" s="297" t="s">
        <v>163</v>
      </c>
      <c r="E6" s="296" t="s">
        <v>164</v>
      </c>
      <c r="F6" s="295" t="s">
        <v>165</v>
      </c>
      <c r="G6" s="297" t="s">
        <v>166</v>
      </c>
      <c r="H6" s="239" t="s">
        <v>167</v>
      </c>
      <c r="I6" s="239" t="s">
        <v>168</v>
      </c>
      <c r="J6" s="239" t="s">
        <v>169</v>
      </c>
      <c r="K6" s="296" t="s">
        <v>170</v>
      </c>
      <c r="L6" s="295" t="s">
        <v>171</v>
      </c>
      <c r="M6" s="297" t="s">
        <v>172</v>
      </c>
      <c r="N6" s="331"/>
      <c r="O6" s="340"/>
      <c r="P6" s="110"/>
      <c r="U6" s="110"/>
    </row>
    <row r="7" spans="1:21" x14ac:dyDescent="0.2">
      <c r="A7" s="174" t="s">
        <v>268</v>
      </c>
      <c r="B7" s="302">
        <v>1292.3062</v>
      </c>
      <c r="C7" s="207">
        <v>1292.3062</v>
      </c>
      <c r="D7" s="303">
        <v>1292.7051999999999</v>
      </c>
      <c r="E7" s="302">
        <v>1292.7051999999999</v>
      </c>
      <c r="F7" s="207">
        <v>1292.7051999999999</v>
      </c>
      <c r="G7" s="303">
        <v>1292.7051999999999</v>
      </c>
      <c r="H7" s="207">
        <v>1294.0841999999998</v>
      </c>
      <c r="I7" s="207">
        <v>1294.0841999999998</v>
      </c>
      <c r="J7" s="207">
        <v>1294.3211999999999</v>
      </c>
      <c r="K7" s="302">
        <v>1286.7112</v>
      </c>
      <c r="L7" s="207">
        <v>1286.7112</v>
      </c>
      <c r="M7" s="303">
        <v>1286.7112</v>
      </c>
      <c r="N7" s="207">
        <v>1286.7112</v>
      </c>
      <c r="O7" s="214">
        <v>3.2956070875283329E-2</v>
      </c>
      <c r="P7" s="112"/>
      <c r="U7" s="61"/>
    </row>
    <row r="8" spans="1:21" x14ac:dyDescent="0.2">
      <c r="A8" s="174" t="s">
        <v>269</v>
      </c>
      <c r="B8" s="302">
        <v>893.12545100000011</v>
      </c>
      <c r="C8" s="207">
        <v>753.3963729999997</v>
      </c>
      <c r="D8" s="303">
        <v>691.6780689999996</v>
      </c>
      <c r="E8" s="302">
        <v>554.50109400000053</v>
      </c>
      <c r="F8" s="207">
        <v>421.81959000000001</v>
      </c>
      <c r="G8" s="303">
        <v>306.88942299999991</v>
      </c>
      <c r="H8" s="207">
        <v>290.18938700000001</v>
      </c>
      <c r="I8" s="207">
        <v>297.76410100000004</v>
      </c>
      <c r="J8" s="207">
        <v>380.7324280000002</v>
      </c>
      <c r="K8" s="302">
        <v>615.95868800000005</v>
      </c>
      <c r="L8" s="207">
        <v>744.9436039999996</v>
      </c>
      <c r="M8" s="303">
        <v>890.24710500000003</v>
      </c>
      <c r="N8" s="207">
        <v>6841.2453129999994</v>
      </c>
      <c r="O8" s="214">
        <v>4.2319412887254756E-2</v>
      </c>
      <c r="P8" s="112"/>
      <c r="U8" s="61"/>
    </row>
    <row r="9" spans="1:21" x14ac:dyDescent="0.2">
      <c r="A9" s="174" t="s">
        <v>270</v>
      </c>
      <c r="B9" s="302">
        <v>519.83400300000005</v>
      </c>
      <c r="C9" s="207">
        <v>496.53308900000002</v>
      </c>
      <c r="D9" s="303">
        <v>430.659198</v>
      </c>
      <c r="E9" s="302">
        <v>317.282442</v>
      </c>
      <c r="F9" s="207">
        <v>196.17333300000001</v>
      </c>
      <c r="G9" s="303">
        <v>106.510246</v>
      </c>
      <c r="H9" s="207">
        <v>99.633548000000019</v>
      </c>
      <c r="I9" s="207">
        <v>105.431974</v>
      </c>
      <c r="J9" s="207">
        <v>133.50368599999999</v>
      </c>
      <c r="K9" s="302">
        <v>278.44012099999998</v>
      </c>
      <c r="L9" s="207">
        <v>372.60254400000002</v>
      </c>
      <c r="M9" s="303">
        <v>497.45273100000003</v>
      </c>
      <c r="N9" s="207">
        <v>3554.0569149999997</v>
      </c>
      <c r="O9" s="215">
        <v>3.8451591431249252E-2</v>
      </c>
      <c r="P9" s="102"/>
      <c r="U9" s="105"/>
    </row>
    <row r="10" spans="1:21" x14ac:dyDescent="0.2">
      <c r="A10" s="177" t="s">
        <v>180</v>
      </c>
      <c r="B10" s="304">
        <v>21.234891999999999</v>
      </c>
      <c r="C10" s="208">
        <v>21.799612</v>
      </c>
      <c r="D10" s="305">
        <v>20.070921999999999</v>
      </c>
      <c r="E10" s="304">
        <v>21.629404999999998</v>
      </c>
      <c r="F10" s="208">
        <v>18.771749</v>
      </c>
      <c r="G10" s="305">
        <v>7.888262000000001</v>
      </c>
      <c r="H10" s="208">
        <v>7.6460179999999998</v>
      </c>
      <c r="I10" s="208">
        <v>8.2179040000000008</v>
      </c>
      <c r="J10" s="208">
        <v>13.137585000000001</v>
      </c>
      <c r="K10" s="304">
        <v>20.887309000000002</v>
      </c>
      <c r="L10" s="208">
        <v>16.996436000000003</v>
      </c>
      <c r="M10" s="305">
        <v>14.241036999999999</v>
      </c>
      <c r="N10" s="208">
        <v>192.52113100000003</v>
      </c>
      <c r="O10" s="216">
        <v>2.2088345937639874E-2</v>
      </c>
      <c r="P10" s="102"/>
      <c r="U10" s="130"/>
    </row>
    <row r="11" spans="1:21" x14ac:dyDescent="0.2">
      <c r="A11" s="177" t="s">
        <v>181</v>
      </c>
      <c r="B11" s="304">
        <v>6.1257489999999999</v>
      </c>
      <c r="C11" s="208">
        <v>5.6963019999999993</v>
      </c>
      <c r="D11" s="305">
        <v>5.7350959999999995</v>
      </c>
      <c r="E11" s="304">
        <v>6.0582249999999993</v>
      </c>
      <c r="F11" s="208">
        <v>4.8961300000000003</v>
      </c>
      <c r="G11" s="305">
        <v>3.4142480000000002</v>
      </c>
      <c r="H11" s="208">
        <v>2.171357</v>
      </c>
      <c r="I11" s="208">
        <v>2.39663</v>
      </c>
      <c r="J11" s="208">
        <v>2.1181239999999999</v>
      </c>
      <c r="K11" s="304">
        <v>3.2729690000000002</v>
      </c>
      <c r="L11" s="208">
        <v>3.5791670000000004</v>
      </c>
      <c r="M11" s="305">
        <v>3.9178320000000002</v>
      </c>
      <c r="N11" s="208">
        <v>49.381828999999996</v>
      </c>
      <c r="O11" s="216">
        <v>8.4658057717101914E-2</v>
      </c>
      <c r="P11" s="102"/>
      <c r="U11" s="130"/>
    </row>
    <row r="12" spans="1:21" x14ac:dyDescent="0.2">
      <c r="A12" s="177" t="s">
        <v>182</v>
      </c>
      <c r="B12" s="304">
        <v>64.432592</v>
      </c>
      <c r="C12" s="208">
        <v>69.970905000000002</v>
      </c>
      <c r="D12" s="305">
        <v>76.028868000000003</v>
      </c>
      <c r="E12" s="304">
        <v>54.322330999999998</v>
      </c>
      <c r="F12" s="208">
        <v>0</v>
      </c>
      <c r="G12" s="305">
        <v>0</v>
      </c>
      <c r="H12" s="208">
        <v>0</v>
      </c>
      <c r="I12" s="208">
        <v>0</v>
      </c>
      <c r="J12" s="208">
        <v>0</v>
      </c>
      <c r="K12" s="304">
        <v>53.475642999999998</v>
      </c>
      <c r="L12" s="208">
        <v>59.282983999999999</v>
      </c>
      <c r="M12" s="305">
        <v>71.606220000000008</v>
      </c>
      <c r="N12" s="208">
        <v>449.11954300000002</v>
      </c>
      <c r="O12" s="216">
        <v>4.5911172261145591E-2</v>
      </c>
      <c r="P12" s="102"/>
      <c r="U12" s="130"/>
    </row>
    <row r="13" spans="1:21" x14ac:dyDescent="0.2">
      <c r="A13" s="177" t="s">
        <v>183</v>
      </c>
      <c r="B13" s="304">
        <v>0</v>
      </c>
      <c r="C13" s="208">
        <v>0</v>
      </c>
      <c r="D13" s="305">
        <v>0</v>
      </c>
      <c r="E13" s="304">
        <v>0</v>
      </c>
      <c r="F13" s="208">
        <v>7.4840000000000002E-3</v>
      </c>
      <c r="G13" s="305">
        <v>0.16161099999999998</v>
      </c>
      <c r="H13" s="208">
        <v>0.21821000000000002</v>
      </c>
      <c r="I13" s="208">
        <v>0.25517200000000001</v>
      </c>
      <c r="J13" s="208">
        <v>0.11937</v>
      </c>
      <c r="K13" s="304">
        <v>0</v>
      </c>
      <c r="L13" s="208">
        <v>0</v>
      </c>
      <c r="M13" s="305">
        <v>0</v>
      </c>
      <c r="N13" s="208">
        <v>0.76184699999999994</v>
      </c>
      <c r="O13" s="216">
        <v>2.2714153631406254E-2</v>
      </c>
      <c r="P13" s="102"/>
      <c r="U13" s="130"/>
    </row>
    <row r="14" spans="1:21" x14ac:dyDescent="0.2">
      <c r="A14" s="177" t="s">
        <v>184</v>
      </c>
      <c r="B14" s="304">
        <v>0</v>
      </c>
      <c r="C14" s="208">
        <v>0</v>
      </c>
      <c r="D14" s="305">
        <v>0</v>
      </c>
      <c r="E14" s="304">
        <v>0</v>
      </c>
      <c r="F14" s="208">
        <v>0</v>
      </c>
      <c r="G14" s="305">
        <v>0</v>
      </c>
      <c r="H14" s="208">
        <v>0</v>
      </c>
      <c r="I14" s="208">
        <v>0</v>
      </c>
      <c r="J14" s="208">
        <v>0</v>
      </c>
      <c r="K14" s="304">
        <v>0</v>
      </c>
      <c r="L14" s="208">
        <v>0</v>
      </c>
      <c r="M14" s="305">
        <v>0</v>
      </c>
      <c r="N14" s="208">
        <v>0</v>
      </c>
      <c r="O14" s="216">
        <v>0</v>
      </c>
      <c r="P14" s="102"/>
      <c r="U14" s="130"/>
    </row>
    <row r="15" spans="1:21" x14ac:dyDescent="0.2">
      <c r="A15" s="177" t="s">
        <v>185</v>
      </c>
      <c r="B15" s="304">
        <v>0</v>
      </c>
      <c r="C15" s="208">
        <v>0</v>
      </c>
      <c r="D15" s="305">
        <v>0</v>
      </c>
      <c r="E15" s="304">
        <v>0</v>
      </c>
      <c r="F15" s="208">
        <v>0</v>
      </c>
      <c r="G15" s="305">
        <v>0</v>
      </c>
      <c r="H15" s="208">
        <v>0</v>
      </c>
      <c r="I15" s="208">
        <v>0</v>
      </c>
      <c r="J15" s="208">
        <v>0</v>
      </c>
      <c r="K15" s="304">
        <v>0</v>
      </c>
      <c r="L15" s="208">
        <v>0</v>
      </c>
      <c r="M15" s="305">
        <v>0</v>
      </c>
      <c r="N15" s="208">
        <v>0</v>
      </c>
      <c r="O15" s="216">
        <v>0</v>
      </c>
      <c r="P15" s="102"/>
      <c r="U15" s="130"/>
    </row>
    <row r="16" spans="1:21" x14ac:dyDescent="0.2">
      <c r="A16" s="177" t="s">
        <v>186</v>
      </c>
      <c r="B16" s="304">
        <v>206.95895100000004</v>
      </c>
      <c r="C16" s="208">
        <v>186.54459800000001</v>
      </c>
      <c r="D16" s="305">
        <v>183.50003899999999</v>
      </c>
      <c r="E16" s="304">
        <v>142.927392</v>
      </c>
      <c r="F16" s="208">
        <v>84.19348100000002</v>
      </c>
      <c r="G16" s="305">
        <v>29.631670999999997</v>
      </c>
      <c r="H16" s="208">
        <v>40.972978000000005</v>
      </c>
      <c r="I16" s="208">
        <v>57.481083000000005</v>
      </c>
      <c r="J16" s="208">
        <v>67.829364999999996</v>
      </c>
      <c r="K16" s="304">
        <v>117.498136</v>
      </c>
      <c r="L16" s="208">
        <v>152.03122500000001</v>
      </c>
      <c r="M16" s="305">
        <v>189.69843599999999</v>
      </c>
      <c r="N16" s="208">
        <v>1459.267355</v>
      </c>
      <c r="O16" s="216">
        <v>3.7013305936345095E-2</v>
      </c>
      <c r="P16" s="102"/>
      <c r="U16" s="130"/>
    </row>
    <row r="17" spans="1:21" x14ac:dyDescent="0.2">
      <c r="A17" s="177" t="s">
        <v>187</v>
      </c>
      <c r="B17" s="304">
        <v>0</v>
      </c>
      <c r="C17" s="208">
        <v>0</v>
      </c>
      <c r="D17" s="305">
        <v>0</v>
      </c>
      <c r="E17" s="304">
        <v>0</v>
      </c>
      <c r="F17" s="208">
        <v>0</v>
      </c>
      <c r="G17" s="305">
        <v>0</v>
      </c>
      <c r="H17" s="208">
        <v>0</v>
      </c>
      <c r="I17" s="208">
        <v>0</v>
      </c>
      <c r="J17" s="208">
        <v>0</v>
      </c>
      <c r="K17" s="304">
        <v>0</v>
      </c>
      <c r="L17" s="208">
        <v>0</v>
      </c>
      <c r="M17" s="305">
        <v>0</v>
      </c>
      <c r="N17" s="208">
        <v>0</v>
      </c>
      <c r="O17" s="216">
        <v>0</v>
      </c>
      <c r="P17" s="102"/>
      <c r="U17" s="130"/>
    </row>
    <row r="18" spans="1:21" x14ac:dyDescent="0.2">
      <c r="A18" s="177" t="s">
        <v>188</v>
      </c>
      <c r="B18" s="304">
        <v>0</v>
      </c>
      <c r="C18" s="208">
        <v>0</v>
      </c>
      <c r="D18" s="305">
        <v>0</v>
      </c>
      <c r="E18" s="304">
        <v>0</v>
      </c>
      <c r="F18" s="208">
        <v>0</v>
      </c>
      <c r="G18" s="305">
        <v>0</v>
      </c>
      <c r="H18" s="208">
        <v>0</v>
      </c>
      <c r="I18" s="208">
        <v>0</v>
      </c>
      <c r="J18" s="208">
        <v>0</v>
      </c>
      <c r="K18" s="304">
        <v>0</v>
      </c>
      <c r="L18" s="208">
        <v>0</v>
      </c>
      <c r="M18" s="305">
        <v>0</v>
      </c>
      <c r="N18" s="208">
        <v>0</v>
      </c>
      <c r="O18" s="216">
        <v>0</v>
      </c>
      <c r="P18" s="102"/>
      <c r="U18" s="130"/>
    </row>
    <row r="19" spans="1:21" x14ac:dyDescent="0.2">
      <c r="A19" s="177" t="s">
        <v>189</v>
      </c>
      <c r="B19" s="304">
        <v>0</v>
      </c>
      <c r="C19" s="208">
        <v>0</v>
      </c>
      <c r="D19" s="305">
        <v>0</v>
      </c>
      <c r="E19" s="304">
        <v>0</v>
      </c>
      <c r="F19" s="208">
        <v>0</v>
      </c>
      <c r="G19" s="305">
        <v>0</v>
      </c>
      <c r="H19" s="208">
        <v>0</v>
      </c>
      <c r="I19" s="208">
        <v>0</v>
      </c>
      <c r="J19" s="208">
        <v>0</v>
      </c>
      <c r="K19" s="304">
        <v>0</v>
      </c>
      <c r="L19" s="208">
        <v>0</v>
      </c>
      <c r="M19" s="305">
        <v>0</v>
      </c>
      <c r="N19" s="208">
        <v>0</v>
      </c>
      <c r="O19" s="216">
        <v>0</v>
      </c>
      <c r="P19" s="102"/>
      <c r="U19" s="130"/>
    </row>
    <row r="20" spans="1:21" x14ac:dyDescent="0.2">
      <c r="A20" s="177" t="s">
        <v>190</v>
      </c>
      <c r="B20" s="304">
        <v>0</v>
      </c>
      <c r="C20" s="208">
        <v>0</v>
      </c>
      <c r="D20" s="305">
        <v>0</v>
      </c>
      <c r="E20" s="304">
        <v>0</v>
      </c>
      <c r="F20" s="208">
        <v>0</v>
      </c>
      <c r="G20" s="305">
        <v>0</v>
      </c>
      <c r="H20" s="208">
        <v>0</v>
      </c>
      <c r="I20" s="208">
        <v>0</v>
      </c>
      <c r="J20" s="208">
        <v>0</v>
      </c>
      <c r="K20" s="304">
        <v>0</v>
      </c>
      <c r="L20" s="208">
        <v>0</v>
      </c>
      <c r="M20" s="305">
        <v>0</v>
      </c>
      <c r="N20" s="208">
        <v>0</v>
      </c>
      <c r="O20" s="216">
        <v>0</v>
      </c>
      <c r="P20" s="102"/>
      <c r="U20" s="130"/>
    </row>
    <row r="21" spans="1:21" x14ac:dyDescent="0.2">
      <c r="A21" s="177" t="s">
        <v>191</v>
      </c>
      <c r="B21" s="304">
        <v>0</v>
      </c>
      <c r="C21" s="208">
        <v>0</v>
      </c>
      <c r="D21" s="305">
        <v>0</v>
      </c>
      <c r="E21" s="304">
        <v>0</v>
      </c>
      <c r="F21" s="208">
        <v>0</v>
      </c>
      <c r="G21" s="305">
        <v>0</v>
      </c>
      <c r="H21" s="208">
        <v>0</v>
      </c>
      <c r="I21" s="208">
        <v>0</v>
      </c>
      <c r="J21" s="208">
        <v>0</v>
      </c>
      <c r="K21" s="304">
        <v>0</v>
      </c>
      <c r="L21" s="208">
        <v>0</v>
      </c>
      <c r="M21" s="305">
        <v>0</v>
      </c>
      <c r="N21" s="208">
        <v>0</v>
      </c>
      <c r="O21" s="216">
        <v>0</v>
      </c>
      <c r="P21" s="102"/>
      <c r="U21" s="130"/>
    </row>
    <row r="22" spans="1:21" x14ac:dyDescent="0.2">
      <c r="A22" s="177" t="s">
        <v>192</v>
      </c>
      <c r="B22" s="304">
        <v>0</v>
      </c>
      <c r="C22" s="208">
        <v>0</v>
      </c>
      <c r="D22" s="305">
        <v>0</v>
      </c>
      <c r="E22" s="304">
        <v>0</v>
      </c>
      <c r="F22" s="208">
        <v>0</v>
      </c>
      <c r="G22" s="305">
        <v>0</v>
      </c>
      <c r="H22" s="208">
        <v>0</v>
      </c>
      <c r="I22" s="208">
        <v>0</v>
      </c>
      <c r="J22" s="208">
        <v>0</v>
      </c>
      <c r="K22" s="304">
        <v>0</v>
      </c>
      <c r="L22" s="208">
        <v>0</v>
      </c>
      <c r="M22" s="305">
        <v>0</v>
      </c>
      <c r="N22" s="208">
        <v>0</v>
      </c>
      <c r="O22" s="216">
        <v>0</v>
      </c>
      <c r="P22" s="102"/>
      <c r="U22" s="130"/>
    </row>
    <row r="23" spans="1:21" x14ac:dyDescent="0.2">
      <c r="A23" s="177" t="s">
        <v>193</v>
      </c>
      <c r="B23" s="304">
        <v>0</v>
      </c>
      <c r="C23" s="208">
        <v>0</v>
      </c>
      <c r="D23" s="305">
        <v>0</v>
      </c>
      <c r="E23" s="304">
        <v>0</v>
      </c>
      <c r="F23" s="208">
        <v>0</v>
      </c>
      <c r="G23" s="305">
        <v>0</v>
      </c>
      <c r="H23" s="208">
        <v>0</v>
      </c>
      <c r="I23" s="208">
        <v>0</v>
      </c>
      <c r="J23" s="208">
        <v>0</v>
      </c>
      <c r="K23" s="304">
        <v>0</v>
      </c>
      <c r="L23" s="208">
        <v>0</v>
      </c>
      <c r="M23" s="305">
        <v>0</v>
      </c>
      <c r="N23" s="208">
        <v>0</v>
      </c>
      <c r="O23" s="216">
        <v>0</v>
      </c>
      <c r="P23" s="102"/>
      <c r="U23" s="130"/>
    </row>
    <row r="24" spans="1:21" x14ac:dyDescent="0.2">
      <c r="A24" s="177" t="s">
        <v>194</v>
      </c>
      <c r="B24" s="304">
        <v>37.779743000000003</v>
      </c>
      <c r="C24" s="208">
        <v>33.795096000000008</v>
      </c>
      <c r="D24" s="305">
        <v>15.286612</v>
      </c>
      <c r="E24" s="304">
        <v>1.4214610000000001</v>
      </c>
      <c r="F24" s="208">
        <v>0.77600000000000002</v>
      </c>
      <c r="G24" s="305">
        <v>26.936268999999999</v>
      </c>
      <c r="H24" s="208">
        <v>14.724170999999998</v>
      </c>
      <c r="I24" s="208">
        <v>1.8488789999999999</v>
      </c>
      <c r="J24" s="208">
        <v>0.69562000000000002</v>
      </c>
      <c r="K24" s="304">
        <v>3.929249</v>
      </c>
      <c r="L24" s="208">
        <v>16.356148999999998</v>
      </c>
      <c r="M24" s="305">
        <v>44.129922000000001</v>
      </c>
      <c r="N24" s="208">
        <v>197.679171</v>
      </c>
      <c r="O24" s="216">
        <v>0.68184828404354059</v>
      </c>
      <c r="P24" s="102"/>
      <c r="U24" s="130"/>
    </row>
    <row r="25" spans="1:21" x14ac:dyDescent="0.2">
      <c r="A25" s="177" t="s">
        <v>195</v>
      </c>
      <c r="B25" s="304">
        <v>183.30207600000003</v>
      </c>
      <c r="C25" s="208">
        <v>178.72657600000002</v>
      </c>
      <c r="D25" s="305">
        <v>130.03766100000001</v>
      </c>
      <c r="E25" s="304">
        <v>90.923628000000008</v>
      </c>
      <c r="F25" s="208">
        <v>87.528489000000008</v>
      </c>
      <c r="G25" s="305">
        <v>38.478184999999996</v>
      </c>
      <c r="H25" s="208">
        <v>33.900814000000004</v>
      </c>
      <c r="I25" s="208">
        <v>35.232305999999994</v>
      </c>
      <c r="J25" s="208">
        <v>49.603621999999994</v>
      </c>
      <c r="K25" s="304">
        <v>79.376814999999993</v>
      </c>
      <c r="L25" s="208">
        <v>124.35658300000001</v>
      </c>
      <c r="M25" s="305">
        <v>173.859284</v>
      </c>
      <c r="N25" s="208">
        <v>1205.326039</v>
      </c>
      <c r="O25" s="216">
        <v>4.7359902180119887E-2</v>
      </c>
      <c r="P25" s="102"/>
      <c r="U25" s="99"/>
    </row>
    <row r="26" spans="1:21" ht="13.5" customHeight="1" x14ac:dyDescent="0.2">
      <c r="A26" s="175" t="s">
        <v>320</v>
      </c>
      <c r="B26" s="302">
        <v>432.44744699999995</v>
      </c>
      <c r="C26" s="207">
        <v>416.71788399999991</v>
      </c>
      <c r="D26" s="303">
        <v>411.15779300000003</v>
      </c>
      <c r="E26" s="302">
        <v>275.80313800000005</v>
      </c>
      <c r="F26" s="207">
        <v>164.60738800000001</v>
      </c>
      <c r="G26" s="303">
        <v>81.803606000000016</v>
      </c>
      <c r="H26" s="207">
        <v>95.010388999999989</v>
      </c>
      <c r="I26" s="207">
        <v>101.92817300000002</v>
      </c>
      <c r="J26" s="207">
        <v>128.22049100000001</v>
      </c>
      <c r="K26" s="302">
        <v>265.22246799999999</v>
      </c>
      <c r="L26" s="207">
        <v>358.54180599999995</v>
      </c>
      <c r="M26" s="303">
        <v>482.4755199999999</v>
      </c>
      <c r="N26" s="207">
        <v>3213.936103</v>
      </c>
      <c r="O26" s="215">
        <v>3.818326491831122E-2</v>
      </c>
      <c r="P26" s="10"/>
      <c r="U26" s="79"/>
    </row>
    <row r="27" spans="1:21" ht="12.75" customHeight="1" x14ac:dyDescent="0.2">
      <c r="A27" s="177" t="s">
        <v>255</v>
      </c>
      <c r="B27" s="304">
        <v>76.885963000000004</v>
      </c>
      <c r="C27" s="208">
        <v>73.646434999999997</v>
      </c>
      <c r="D27" s="305">
        <v>82.552265000000006</v>
      </c>
      <c r="E27" s="304">
        <v>42.288227000000006</v>
      </c>
      <c r="F27" s="208">
        <v>24.720100000000009</v>
      </c>
      <c r="G27" s="305">
        <v>16.683049</v>
      </c>
      <c r="H27" s="208">
        <v>22.112694000000001</v>
      </c>
      <c r="I27" s="208">
        <v>24.260346999999996</v>
      </c>
      <c r="J27" s="208">
        <v>26.718612999999998</v>
      </c>
      <c r="K27" s="304">
        <v>52.114698000000004</v>
      </c>
      <c r="L27" s="208">
        <v>65.156754000000006</v>
      </c>
      <c r="M27" s="305">
        <v>78.928388999999996</v>
      </c>
      <c r="N27" s="208">
        <v>586.06753399999991</v>
      </c>
      <c r="O27" s="216">
        <v>2.6609421780101592E-2</v>
      </c>
      <c r="P27" s="102"/>
      <c r="U27" s="79"/>
    </row>
    <row r="28" spans="1:21" ht="12.75" customHeight="1" x14ac:dyDescent="0.2">
      <c r="A28" s="177" t="s">
        <v>256</v>
      </c>
      <c r="B28" s="304">
        <v>10.242735000000001</v>
      </c>
      <c r="C28" s="208">
        <v>9.2323599999999999</v>
      </c>
      <c r="D28" s="305">
        <v>9.8171140000000019</v>
      </c>
      <c r="E28" s="304">
        <v>7.2666979999999999</v>
      </c>
      <c r="F28" s="208">
        <v>4.1361599999999994</v>
      </c>
      <c r="G28" s="305">
        <v>3.6176489999999997</v>
      </c>
      <c r="H28" s="208">
        <v>2.9314850000000003</v>
      </c>
      <c r="I28" s="208">
        <v>2.9343490000000001</v>
      </c>
      <c r="J28" s="208">
        <v>3.2181840000000004</v>
      </c>
      <c r="K28" s="304">
        <v>4.6916270000000004</v>
      </c>
      <c r="L28" s="208">
        <v>7.9682490000000001</v>
      </c>
      <c r="M28" s="305">
        <v>12.518406000000001</v>
      </c>
      <c r="N28" s="208">
        <v>78.575016000000005</v>
      </c>
      <c r="O28" s="216">
        <v>3.564179689786881E-2</v>
      </c>
      <c r="P28" s="102"/>
      <c r="U28" s="79"/>
    </row>
    <row r="29" spans="1:21" ht="12.75" customHeight="1" x14ac:dyDescent="0.2">
      <c r="A29" s="177" t="s">
        <v>257</v>
      </c>
      <c r="B29" s="304">
        <v>0.28813</v>
      </c>
      <c r="C29" s="208">
        <v>0.27168000000000003</v>
      </c>
      <c r="D29" s="305">
        <v>0.20755000000000001</v>
      </c>
      <c r="E29" s="304">
        <v>0.126</v>
      </c>
      <c r="F29" s="208">
        <v>2.87E-2</v>
      </c>
      <c r="G29" s="305">
        <v>8.0000000000000002E-3</v>
      </c>
      <c r="H29" s="208">
        <v>5.0000000000000001E-3</v>
      </c>
      <c r="I29" s="208">
        <v>4.4999999999999997E-3</v>
      </c>
      <c r="J29" s="208">
        <v>5.5999999999999999E-3</v>
      </c>
      <c r="K29" s="304">
        <v>4.2999999999999997E-2</v>
      </c>
      <c r="L29" s="208">
        <v>0.21356999999999998</v>
      </c>
      <c r="M29" s="305">
        <v>0.27512999999999999</v>
      </c>
      <c r="N29" s="208">
        <v>1.4768599999999998</v>
      </c>
      <c r="O29" s="216">
        <v>1.9920420344581805E-3</v>
      </c>
      <c r="P29" s="102"/>
      <c r="U29" s="79"/>
    </row>
    <row r="30" spans="1:21" ht="12.75" customHeight="1" x14ac:dyDescent="0.2">
      <c r="A30" s="177" t="s">
        <v>258</v>
      </c>
      <c r="B30" s="304">
        <v>3.080613</v>
      </c>
      <c r="C30" s="208">
        <v>3.2963870000000002</v>
      </c>
      <c r="D30" s="305">
        <v>3.6262880000000002</v>
      </c>
      <c r="E30" s="304">
        <v>1.966701</v>
      </c>
      <c r="F30" s="208">
        <v>1.042451</v>
      </c>
      <c r="G30" s="305">
        <v>0.19400999999999999</v>
      </c>
      <c r="H30" s="208">
        <v>3.8613000000000001E-2</v>
      </c>
      <c r="I30" s="208">
        <v>5.2037E-2</v>
      </c>
      <c r="J30" s="208">
        <v>0.10530400000000001</v>
      </c>
      <c r="K30" s="304">
        <v>0.98789699999999991</v>
      </c>
      <c r="L30" s="208">
        <v>2.664221</v>
      </c>
      <c r="M30" s="305">
        <v>4.6075860000000004</v>
      </c>
      <c r="N30" s="208">
        <v>21.662108000000003</v>
      </c>
      <c r="O30" s="216">
        <v>9.2907179122647177E-2</v>
      </c>
      <c r="P30" s="102"/>
    </row>
    <row r="31" spans="1:21" x14ac:dyDescent="0.2">
      <c r="A31" s="177" t="s">
        <v>259</v>
      </c>
      <c r="B31" s="304">
        <v>0.849082</v>
      </c>
      <c r="C31" s="208">
        <v>0.93833299999999997</v>
      </c>
      <c r="D31" s="305">
        <v>1.0358910000000001</v>
      </c>
      <c r="E31" s="304">
        <v>1.7100280000000001</v>
      </c>
      <c r="F31" s="208">
        <v>0.90083599999999997</v>
      </c>
      <c r="G31" s="305">
        <v>0.435525</v>
      </c>
      <c r="H31" s="208">
        <v>0.37623399999999996</v>
      </c>
      <c r="I31" s="208">
        <v>0.41219600000000001</v>
      </c>
      <c r="J31" s="208">
        <v>0.53510599999999997</v>
      </c>
      <c r="K31" s="304">
        <v>0.94998299999999991</v>
      </c>
      <c r="L31" s="208">
        <v>1.0299229999999999</v>
      </c>
      <c r="M31" s="305">
        <v>1.188609</v>
      </c>
      <c r="N31" s="208">
        <v>10.361746</v>
      </c>
      <c r="O31" s="216">
        <v>2.4461800515371727E-2</v>
      </c>
      <c r="P31" s="102"/>
    </row>
    <row r="32" spans="1:21" x14ac:dyDescent="0.2">
      <c r="A32" s="177" t="s">
        <v>260</v>
      </c>
      <c r="B32" s="304">
        <v>242.552705</v>
      </c>
      <c r="C32" s="208">
        <v>231.91691</v>
      </c>
      <c r="D32" s="305">
        <v>198.82032100000001</v>
      </c>
      <c r="E32" s="304">
        <v>156.41534600000003</v>
      </c>
      <c r="F32" s="208">
        <v>95.537576999999985</v>
      </c>
      <c r="G32" s="305">
        <v>43.368467000000003</v>
      </c>
      <c r="H32" s="208">
        <v>38.812608999999981</v>
      </c>
      <c r="I32" s="208">
        <v>40.217117000000009</v>
      </c>
      <c r="J32" s="208">
        <v>54.866353999999994</v>
      </c>
      <c r="K32" s="304">
        <v>129.33081999999999</v>
      </c>
      <c r="L32" s="208">
        <v>175.16602799999995</v>
      </c>
      <c r="M32" s="305">
        <v>243.42254099999994</v>
      </c>
      <c r="N32" s="208">
        <v>1650.4267949999996</v>
      </c>
      <c r="O32" s="216">
        <v>4.4899326617490451E-2</v>
      </c>
      <c r="P32" s="102"/>
    </row>
    <row r="33" spans="1:16" x14ac:dyDescent="0.2">
      <c r="A33" s="177" t="s">
        <v>261</v>
      </c>
      <c r="B33" s="304">
        <v>96.001899000000009</v>
      </c>
      <c r="C33" s="208">
        <v>95.042028999999985</v>
      </c>
      <c r="D33" s="305">
        <v>112.97023400000003</v>
      </c>
      <c r="E33" s="304">
        <v>64.446677999999991</v>
      </c>
      <c r="F33" s="208">
        <v>37.301833999999999</v>
      </c>
      <c r="G33" s="305">
        <v>17.226605999999997</v>
      </c>
      <c r="H33" s="208">
        <v>30.540774000000003</v>
      </c>
      <c r="I33" s="208">
        <v>33.793257000000004</v>
      </c>
      <c r="J33" s="208">
        <v>41.987310000000008</v>
      </c>
      <c r="K33" s="304">
        <v>75.540203000000005</v>
      </c>
      <c r="L33" s="208">
        <v>104.31195099999997</v>
      </c>
      <c r="M33" s="305">
        <v>139.08006899999998</v>
      </c>
      <c r="N33" s="208">
        <v>848.24284399999999</v>
      </c>
      <c r="O33" s="216">
        <v>4.2386089274451096E-2</v>
      </c>
      <c r="P33" s="102"/>
    </row>
    <row r="34" spans="1:16" x14ac:dyDescent="0.2">
      <c r="A34" s="177" t="s">
        <v>193</v>
      </c>
      <c r="B34" s="304">
        <v>2.5463199999999997</v>
      </c>
      <c r="C34" s="208">
        <v>2.3737499999999998</v>
      </c>
      <c r="D34" s="305">
        <v>2.1281300000000001</v>
      </c>
      <c r="E34" s="304">
        <v>1.5834599999999999</v>
      </c>
      <c r="F34" s="208">
        <v>0.93973000000000007</v>
      </c>
      <c r="G34" s="305">
        <v>0.27029999999999998</v>
      </c>
      <c r="H34" s="208">
        <v>0.19297999999999998</v>
      </c>
      <c r="I34" s="208">
        <v>0.25436999999999999</v>
      </c>
      <c r="J34" s="208">
        <v>0.78401999999999994</v>
      </c>
      <c r="K34" s="304">
        <v>1.5642400000000001</v>
      </c>
      <c r="L34" s="208">
        <v>2.03111</v>
      </c>
      <c r="M34" s="305">
        <v>2.45479</v>
      </c>
      <c r="N34" s="208">
        <v>17.123200000000001</v>
      </c>
      <c r="O34" s="216">
        <v>9.6570313156209633E-3</v>
      </c>
      <c r="P34" s="102"/>
    </row>
    <row r="35" spans="1:16" ht="10.9"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3.2956070875283329E-2</v>
      </c>
    </row>
    <row r="40" spans="1:16" x14ac:dyDescent="0.2">
      <c r="B40" s="121"/>
      <c r="C40" s="121"/>
      <c r="D40" s="121"/>
      <c r="M40" s="110" t="s">
        <v>173</v>
      </c>
      <c r="N40" s="117">
        <f>O8</f>
        <v>4.2319412887254756E-2</v>
      </c>
    </row>
    <row r="41" spans="1:16" x14ac:dyDescent="0.2">
      <c r="B41" s="79"/>
      <c r="C41" s="79"/>
      <c r="D41" s="79"/>
      <c r="M41" s="110" t="s">
        <v>76</v>
      </c>
      <c r="N41" s="117">
        <f>O9</f>
        <v>3.8451591431249252E-2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{4FD31A9D-90F3-49D1-A3B4-F244531E4D22}</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FD31A9D-90F3-49D1-A3B4-F244531E4D22}">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U42"/>
  <sheetViews>
    <sheetView showGridLines="0" view="pageBreakPreview" zoomScaleNormal="70" zoomScaleSheetLayoutView="100" workbookViewId="0">
      <selection activeCell="Q21" sqref="Q21"/>
    </sheetView>
  </sheetViews>
  <sheetFormatPr defaultColWidth="9.140625" defaultRowHeight="12" x14ac:dyDescent="0.2"/>
  <cols>
    <col min="1" max="1" width="31.42578125" style="75" customWidth="1"/>
    <col min="2" max="9" width="7.7109375" style="75" customWidth="1"/>
    <col min="10" max="10" width="9.28515625" style="75" customWidth="1"/>
    <col min="11" max="11" width="7.7109375" style="75" customWidth="1"/>
    <col min="12" max="13" width="8.7109375" style="75" customWidth="1"/>
    <col min="14" max="14" width="8.42578125" style="75" customWidth="1"/>
    <col min="15" max="15" width="7.85546875" style="75" customWidth="1"/>
    <col min="16" max="21" width="9.140625" style="75" customWidth="1"/>
    <col min="22" max="16384" width="9.140625" style="75"/>
  </cols>
  <sheetData>
    <row r="1" spans="1:21" ht="18" x14ac:dyDescent="0.25">
      <c r="A1" s="255" t="s">
        <v>282</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9" t="s">
        <v>157</v>
      </c>
      <c r="F5" s="329"/>
      <c r="G5" s="329"/>
      <c r="H5" s="328" t="s">
        <v>158</v>
      </c>
      <c r="I5" s="329"/>
      <c r="J5" s="330"/>
      <c r="K5" s="328" t="s">
        <v>159</v>
      </c>
      <c r="L5" s="329"/>
      <c r="M5" s="330"/>
      <c r="N5" s="331" t="s">
        <v>160</v>
      </c>
      <c r="O5" s="340" t="s">
        <v>267</v>
      </c>
    </row>
    <row r="6" spans="1:21" x14ac:dyDescent="0.2">
      <c r="A6" s="180"/>
      <c r="B6" s="296" t="s">
        <v>161</v>
      </c>
      <c r="C6" s="295" t="s">
        <v>162</v>
      </c>
      <c r="D6" s="297" t="s">
        <v>163</v>
      </c>
      <c r="E6" s="239" t="s">
        <v>164</v>
      </c>
      <c r="F6" s="239" t="s">
        <v>165</v>
      </c>
      <c r="G6" s="239" t="s">
        <v>166</v>
      </c>
      <c r="H6" s="296" t="s">
        <v>167</v>
      </c>
      <c r="I6" s="295" t="s">
        <v>168</v>
      </c>
      <c r="J6" s="297" t="s">
        <v>169</v>
      </c>
      <c r="K6" s="296" t="s">
        <v>170</v>
      </c>
      <c r="L6" s="295" t="s">
        <v>171</v>
      </c>
      <c r="M6" s="297" t="s">
        <v>172</v>
      </c>
      <c r="N6" s="331"/>
      <c r="O6" s="340"/>
      <c r="P6" s="110"/>
      <c r="U6" s="110"/>
    </row>
    <row r="7" spans="1:21" x14ac:dyDescent="0.2">
      <c r="A7" s="174" t="s">
        <v>268</v>
      </c>
      <c r="B7" s="302">
        <v>3722.0685999999992</v>
      </c>
      <c r="C7" s="207">
        <v>3722.0685999999992</v>
      </c>
      <c r="D7" s="303">
        <v>3723.038599999999</v>
      </c>
      <c r="E7" s="207">
        <v>3723.0375999999992</v>
      </c>
      <c r="F7" s="207">
        <v>3723.123599999999</v>
      </c>
      <c r="G7" s="207">
        <v>3723.8255999999992</v>
      </c>
      <c r="H7" s="302">
        <v>3724.239599999999</v>
      </c>
      <c r="I7" s="207">
        <v>3724.239599999999</v>
      </c>
      <c r="J7" s="303">
        <v>3724.239599999999</v>
      </c>
      <c r="K7" s="302">
        <v>3724.2965999999988</v>
      </c>
      <c r="L7" s="207">
        <v>3724.4575999999988</v>
      </c>
      <c r="M7" s="303">
        <v>3724.3075999999992</v>
      </c>
      <c r="N7" s="207">
        <v>3724.3075999999992</v>
      </c>
      <c r="O7" s="214">
        <v>9.5389350171939391E-2</v>
      </c>
      <c r="P7" s="112"/>
      <c r="U7" s="61"/>
    </row>
    <row r="8" spans="1:21" x14ac:dyDescent="0.2">
      <c r="A8" s="174" t="s">
        <v>269</v>
      </c>
      <c r="B8" s="302">
        <v>962.85070964424597</v>
      </c>
      <c r="C8" s="207">
        <v>883.96687511293555</v>
      </c>
      <c r="D8" s="303">
        <v>825.65755536563336</v>
      </c>
      <c r="E8" s="207">
        <v>662.33561137412869</v>
      </c>
      <c r="F8" s="207">
        <v>471.04341518055367</v>
      </c>
      <c r="G8" s="207">
        <v>264.40779733028489</v>
      </c>
      <c r="H8" s="302">
        <v>246.2897094590854</v>
      </c>
      <c r="I8" s="207">
        <v>223.18402392649369</v>
      </c>
      <c r="J8" s="303">
        <v>295.49422675759939</v>
      </c>
      <c r="K8" s="302">
        <v>560.10518000000013</v>
      </c>
      <c r="L8" s="207">
        <v>722.70014100000003</v>
      </c>
      <c r="M8" s="303">
        <v>921.66654599999993</v>
      </c>
      <c r="N8" s="207">
        <v>7039.7017911509611</v>
      </c>
      <c r="O8" s="214">
        <v>4.3547049268464727E-2</v>
      </c>
      <c r="P8" s="112"/>
      <c r="U8" s="61"/>
    </row>
    <row r="9" spans="1:21" x14ac:dyDescent="0.2">
      <c r="A9" s="174" t="s">
        <v>270</v>
      </c>
      <c r="B9" s="302">
        <v>682.64583847300787</v>
      </c>
      <c r="C9" s="207">
        <v>632.68698340226365</v>
      </c>
      <c r="D9" s="303">
        <v>563.60432038535328</v>
      </c>
      <c r="E9" s="207">
        <v>418.25814128394506</v>
      </c>
      <c r="F9" s="207">
        <v>251.23234435272545</v>
      </c>
      <c r="G9" s="207">
        <v>89.339180675524403</v>
      </c>
      <c r="H9" s="302">
        <v>78.403474518917733</v>
      </c>
      <c r="I9" s="207">
        <v>82.515576733094193</v>
      </c>
      <c r="J9" s="303">
        <v>130.79571373336219</v>
      </c>
      <c r="K9" s="302">
        <v>339.160932</v>
      </c>
      <c r="L9" s="207">
        <v>484.36810400000002</v>
      </c>
      <c r="M9" s="303">
        <v>652.86817500000006</v>
      </c>
      <c r="N9" s="207">
        <v>4405.8787845581937</v>
      </c>
      <c r="O9" s="215">
        <v>4.7667512077375025E-2</v>
      </c>
      <c r="P9" s="102"/>
      <c r="U9" s="105"/>
    </row>
    <row r="10" spans="1:21" x14ac:dyDescent="0.2">
      <c r="A10" s="177" t="s">
        <v>180</v>
      </c>
      <c r="B10" s="304">
        <v>6.7345769999999998</v>
      </c>
      <c r="C10" s="208">
        <v>5.4100959999999993</v>
      </c>
      <c r="D10" s="305">
        <v>5.0045079999999995</v>
      </c>
      <c r="E10" s="208">
        <v>4.0352629999999996</v>
      </c>
      <c r="F10" s="208">
        <v>2.5689540000000002</v>
      </c>
      <c r="G10" s="208">
        <v>0.73472500000000007</v>
      </c>
      <c r="H10" s="304">
        <v>0.69793700000000003</v>
      </c>
      <c r="I10" s="208">
        <v>0.68047800000000003</v>
      </c>
      <c r="J10" s="305">
        <v>2.006847</v>
      </c>
      <c r="K10" s="304">
        <v>3.6459360000000003</v>
      </c>
      <c r="L10" s="208">
        <v>5.0009129999999997</v>
      </c>
      <c r="M10" s="305">
        <v>6.7606700000000002</v>
      </c>
      <c r="N10" s="208">
        <v>43.280904</v>
      </c>
      <c r="O10" s="216">
        <v>4.9657072710931728E-3</v>
      </c>
      <c r="P10" s="102"/>
      <c r="U10" s="130"/>
    </row>
    <row r="11" spans="1:21" x14ac:dyDescent="0.2">
      <c r="A11" s="177" t="s">
        <v>181</v>
      </c>
      <c r="B11" s="304">
        <v>6.4565930000000016</v>
      </c>
      <c r="C11" s="208">
        <v>4.8116220000000007</v>
      </c>
      <c r="D11" s="305">
        <v>5.2445600000000008</v>
      </c>
      <c r="E11" s="208">
        <v>4.5626259999999998</v>
      </c>
      <c r="F11" s="208">
        <v>3.3681599999999996</v>
      </c>
      <c r="G11" s="208">
        <v>2.5518549999999998</v>
      </c>
      <c r="H11" s="304">
        <v>2.3703970000000001</v>
      </c>
      <c r="I11" s="208">
        <v>2.0500119999999997</v>
      </c>
      <c r="J11" s="305">
        <v>4.8639310000000009</v>
      </c>
      <c r="K11" s="304">
        <v>6.0180370000000005</v>
      </c>
      <c r="L11" s="208">
        <v>3.4509240000000001</v>
      </c>
      <c r="M11" s="305">
        <v>5.2492770000000011</v>
      </c>
      <c r="N11" s="208">
        <v>50.997993999999998</v>
      </c>
      <c r="O11" s="216">
        <v>8.7428740630656213E-2</v>
      </c>
      <c r="P11" s="102"/>
      <c r="U11" s="130"/>
    </row>
    <row r="12" spans="1:21" x14ac:dyDescent="0.2">
      <c r="A12" s="177" t="s">
        <v>182</v>
      </c>
      <c r="B12" s="304">
        <v>1.5980000000000001</v>
      </c>
      <c r="C12" s="208">
        <v>3.641</v>
      </c>
      <c r="D12" s="305">
        <v>3.649</v>
      </c>
      <c r="E12" s="208">
        <v>2.298</v>
      </c>
      <c r="F12" s="208">
        <v>1.4450000000000001</v>
      </c>
      <c r="G12" s="208">
        <v>1.026</v>
      </c>
      <c r="H12" s="304">
        <v>0.60099999999999998</v>
      </c>
      <c r="I12" s="208">
        <v>2.4E-2</v>
      </c>
      <c r="J12" s="305">
        <v>0.51500000000000001</v>
      </c>
      <c r="K12" s="304">
        <v>0.154</v>
      </c>
      <c r="L12" s="208">
        <v>0.84799999999999998</v>
      </c>
      <c r="M12" s="305">
        <v>0</v>
      </c>
      <c r="N12" s="208">
        <v>15.798999999999999</v>
      </c>
      <c r="O12" s="216">
        <v>1.6150502062517445E-3</v>
      </c>
      <c r="P12" s="102"/>
      <c r="U12" s="130"/>
    </row>
    <row r="13" spans="1:21" x14ac:dyDescent="0.2">
      <c r="A13" s="177" t="s">
        <v>183</v>
      </c>
      <c r="B13" s="304">
        <v>1.4990000000000001</v>
      </c>
      <c r="C13" s="208">
        <v>1.9019999999999999</v>
      </c>
      <c r="D13" s="305">
        <v>1.9530000000000001</v>
      </c>
      <c r="E13" s="208">
        <v>2.375</v>
      </c>
      <c r="F13" s="208">
        <v>1.97</v>
      </c>
      <c r="G13" s="208">
        <v>1.371</v>
      </c>
      <c r="H13" s="304">
        <v>1.6679999999999999</v>
      </c>
      <c r="I13" s="208">
        <v>1.5269999999999999</v>
      </c>
      <c r="J13" s="305">
        <v>2.1680000000000001</v>
      </c>
      <c r="K13" s="304">
        <v>2.5379999999999998</v>
      </c>
      <c r="L13" s="208">
        <v>1.595</v>
      </c>
      <c r="M13" s="305">
        <v>1.716</v>
      </c>
      <c r="N13" s="208">
        <v>22.282</v>
      </c>
      <c r="O13" s="216">
        <v>0.66432862663368653</v>
      </c>
      <c r="P13" s="102"/>
      <c r="U13" s="130"/>
    </row>
    <row r="14" spans="1:21" x14ac:dyDescent="0.2">
      <c r="A14" s="177" t="s">
        <v>184</v>
      </c>
      <c r="B14" s="304">
        <v>0</v>
      </c>
      <c r="C14" s="208">
        <v>0</v>
      </c>
      <c r="D14" s="305">
        <v>0</v>
      </c>
      <c r="E14" s="208">
        <v>0</v>
      </c>
      <c r="F14" s="208">
        <v>0</v>
      </c>
      <c r="G14" s="208">
        <v>0</v>
      </c>
      <c r="H14" s="304">
        <v>0</v>
      </c>
      <c r="I14" s="208">
        <v>0</v>
      </c>
      <c r="J14" s="305">
        <v>0</v>
      </c>
      <c r="K14" s="304">
        <v>0</v>
      </c>
      <c r="L14" s="208">
        <v>0</v>
      </c>
      <c r="M14" s="305">
        <v>0</v>
      </c>
      <c r="N14" s="208">
        <v>0</v>
      </c>
      <c r="O14" s="216">
        <v>0</v>
      </c>
      <c r="P14" s="102"/>
      <c r="U14" s="130"/>
    </row>
    <row r="15" spans="1:21" x14ac:dyDescent="0.2">
      <c r="A15" s="177" t="s">
        <v>185</v>
      </c>
      <c r="B15" s="304">
        <v>0</v>
      </c>
      <c r="C15" s="208">
        <v>0</v>
      </c>
      <c r="D15" s="305">
        <v>0</v>
      </c>
      <c r="E15" s="208">
        <v>0</v>
      </c>
      <c r="F15" s="208">
        <v>0</v>
      </c>
      <c r="G15" s="208">
        <v>0</v>
      </c>
      <c r="H15" s="304">
        <v>0</v>
      </c>
      <c r="I15" s="208">
        <v>0</v>
      </c>
      <c r="J15" s="305">
        <v>0</v>
      </c>
      <c r="K15" s="304">
        <v>0</v>
      </c>
      <c r="L15" s="208">
        <v>0</v>
      </c>
      <c r="M15" s="305">
        <v>0</v>
      </c>
      <c r="N15" s="208">
        <v>0</v>
      </c>
      <c r="O15" s="216">
        <v>0</v>
      </c>
      <c r="P15" s="102"/>
      <c r="U15" s="130"/>
    </row>
    <row r="16" spans="1:21" x14ac:dyDescent="0.2">
      <c r="A16" s="177" t="s">
        <v>186</v>
      </c>
      <c r="B16" s="304">
        <v>582.91566100000011</v>
      </c>
      <c r="C16" s="208">
        <v>544.04081000000008</v>
      </c>
      <c r="D16" s="305">
        <v>483.05996999999996</v>
      </c>
      <c r="E16" s="208">
        <v>355.12530499999997</v>
      </c>
      <c r="F16" s="208">
        <v>207.76807499999998</v>
      </c>
      <c r="G16" s="208">
        <v>67.357234000000005</v>
      </c>
      <c r="H16" s="304">
        <v>58.114290999999994</v>
      </c>
      <c r="I16" s="208">
        <v>63.819026000000001</v>
      </c>
      <c r="J16" s="305">
        <v>102.421403</v>
      </c>
      <c r="K16" s="304">
        <v>289.24294699999996</v>
      </c>
      <c r="L16" s="208">
        <v>422.30935800000003</v>
      </c>
      <c r="M16" s="305">
        <v>577.33187899999996</v>
      </c>
      <c r="N16" s="208">
        <v>3753.5059590000001</v>
      </c>
      <c r="O16" s="216">
        <v>9.5205079397093342E-2</v>
      </c>
      <c r="P16" s="102"/>
      <c r="U16" s="130"/>
    </row>
    <row r="17" spans="1:21" x14ac:dyDescent="0.2">
      <c r="A17" s="177" t="s">
        <v>187</v>
      </c>
      <c r="B17" s="304">
        <v>0</v>
      </c>
      <c r="C17" s="208">
        <v>0</v>
      </c>
      <c r="D17" s="305">
        <v>0</v>
      </c>
      <c r="E17" s="208">
        <v>0</v>
      </c>
      <c r="F17" s="208">
        <v>0</v>
      </c>
      <c r="G17" s="208">
        <v>0</v>
      </c>
      <c r="H17" s="304">
        <v>0</v>
      </c>
      <c r="I17" s="208">
        <v>0</v>
      </c>
      <c r="J17" s="305">
        <v>0</v>
      </c>
      <c r="K17" s="304">
        <v>0</v>
      </c>
      <c r="L17" s="208">
        <v>0</v>
      </c>
      <c r="M17" s="305">
        <v>0</v>
      </c>
      <c r="N17" s="208">
        <v>0</v>
      </c>
      <c r="O17" s="216">
        <v>0</v>
      </c>
      <c r="P17" s="102"/>
      <c r="U17" s="130"/>
    </row>
    <row r="18" spans="1:21" x14ac:dyDescent="0.2">
      <c r="A18" s="177" t="s">
        <v>188</v>
      </c>
      <c r="B18" s="304">
        <v>0</v>
      </c>
      <c r="C18" s="208">
        <v>0</v>
      </c>
      <c r="D18" s="305">
        <v>0</v>
      </c>
      <c r="E18" s="208">
        <v>0</v>
      </c>
      <c r="F18" s="208">
        <v>0</v>
      </c>
      <c r="G18" s="208">
        <v>0</v>
      </c>
      <c r="H18" s="304">
        <v>0</v>
      </c>
      <c r="I18" s="208">
        <v>0</v>
      </c>
      <c r="J18" s="305">
        <v>0</v>
      </c>
      <c r="K18" s="304">
        <v>0</v>
      </c>
      <c r="L18" s="208">
        <v>0</v>
      </c>
      <c r="M18" s="305">
        <v>0</v>
      </c>
      <c r="N18" s="208">
        <v>0</v>
      </c>
      <c r="O18" s="216">
        <v>0</v>
      </c>
      <c r="P18" s="102"/>
      <c r="U18" s="130"/>
    </row>
    <row r="19" spans="1:21" x14ac:dyDescent="0.2">
      <c r="A19" s="177" t="s">
        <v>189</v>
      </c>
      <c r="B19" s="304">
        <v>4.1379999999999999</v>
      </c>
      <c r="C19" s="208">
        <v>5.1040000000000001</v>
      </c>
      <c r="D19" s="305">
        <v>4.008</v>
      </c>
      <c r="E19" s="208">
        <v>3.9950000000000001</v>
      </c>
      <c r="F19" s="208">
        <v>2.3559999999999999</v>
      </c>
      <c r="G19" s="208">
        <v>1.706</v>
      </c>
      <c r="H19" s="304">
        <v>1.4590000000000001</v>
      </c>
      <c r="I19" s="208">
        <v>1.0009999999999999</v>
      </c>
      <c r="J19" s="305">
        <v>1.234</v>
      </c>
      <c r="K19" s="304">
        <v>2.2519999999999998</v>
      </c>
      <c r="L19" s="208">
        <v>2.42</v>
      </c>
      <c r="M19" s="305">
        <v>3.4929999999999999</v>
      </c>
      <c r="N19" s="208">
        <v>33.165999999999997</v>
      </c>
      <c r="O19" s="216">
        <v>3.7944815177825386E-2</v>
      </c>
      <c r="P19" s="102"/>
      <c r="U19" s="130"/>
    </row>
    <row r="20" spans="1:21" x14ac:dyDescent="0.2">
      <c r="A20" s="177" t="s">
        <v>190</v>
      </c>
      <c r="B20" s="304">
        <v>0</v>
      </c>
      <c r="C20" s="208">
        <v>0</v>
      </c>
      <c r="D20" s="305">
        <v>0</v>
      </c>
      <c r="E20" s="208">
        <v>0</v>
      </c>
      <c r="F20" s="208">
        <v>0</v>
      </c>
      <c r="G20" s="208">
        <v>0</v>
      </c>
      <c r="H20" s="304">
        <v>0</v>
      </c>
      <c r="I20" s="208">
        <v>0</v>
      </c>
      <c r="J20" s="305">
        <v>0</v>
      </c>
      <c r="K20" s="304">
        <v>0</v>
      </c>
      <c r="L20" s="208">
        <v>0</v>
      </c>
      <c r="M20" s="305">
        <v>0</v>
      </c>
      <c r="N20" s="208">
        <v>0</v>
      </c>
      <c r="O20" s="216">
        <v>0</v>
      </c>
      <c r="P20" s="102"/>
      <c r="U20" s="130"/>
    </row>
    <row r="21" spans="1:21" x14ac:dyDescent="0.2">
      <c r="A21" s="177" t="s">
        <v>191</v>
      </c>
      <c r="B21" s="304">
        <v>0</v>
      </c>
      <c r="C21" s="208">
        <v>0</v>
      </c>
      <c r="D21" s="305">
        <v>0</v>
      </c>
      <c r="E21" s="208">
        <v>0</v>
      </c>
      <c r="F21" s="208">
        <v>0</v>
      </c>
      <c r="G21" s="208">
        <v>0</v>
      </c>
      <c r="H21" s="304">
        <v>0</v>
      </c>
      <c r="I21" s="208">
        <v>0</v>
      </c>
      <c r="J21" s="305">
        <v>0</v>
      </c>
      <c r="K21" s="304">
        <v>0</v>
      </c>
      <c r="L21" s="208">
        <v>0</v>
      </c>
      <c r="M21" s="305">
        <v>0</v>
      </c>
      <c r="N21" s="208">
        <v>0</v>
      </c>
      <c r="O21" s="216">
        <v>0</v>
      </c>
      <c r="P21" s="102"/>
      <c r="U21" s="130"/>
    </row>
    <row r="22" spans="1:21" x14ac:dyDescent="0.2">
      <c r="A22" s="177" t="s">
        <v>192</v>
      </c>
      <c r="B22" s="304">
        <v>0</v>
      </c>
      <c r="C22" s="208">
        <v>0</v>
      </c>
      <c r="D22" s="305">
        <v>0</v>
      </c>
      <c r="E22" s="208">
        <v>0</v>
      </c>
      <c r="F22" s="208">
        <v>0</v>
      </c>
      <c r="G22" s="208">
        <v>0</v>
      </c>
      <c r="H22" s="304">
        <v>0</v>
      </c>
      <c r="I22" s="208">
        <v>0</v>
      </c>
      <c r="J22" s="305">
        <v>0</v>
      </c>
      <c r="K22" s="304">
        <v>0</v>
      </c>
      <c r="L22" s="208">
        <v>0</v>
      </c>
      <c r="M22" s="305">
        <v>0</v>
      </c>
      <c r="N22" s="208">
        <v>0</v>
      </c>
      <c r="O22" s="216">
        <v>0</v>
      </c>
      <c r="P22" s="102"/>
      <c r="U22" s="130"/>
    </row>
    <row r="23" spans="1:21" x14ac:dyDescent="0.2">
      <c r="A23" s="177" t="s">
        <v>193</v>
      </c>
      <c r="B23" s="304">
        <v>0</v>
      </c>
      <c r="C23" s="208">
        <v>0</v>
      </c>
      <c r="D23" s="305">
        <v>0</v>
      </c>
      <c r="E23" s="208">
        <v>0</v>
      </c>
      <c r="F23" s="208">
        <v>0</v>
      </c>
      <c r="G23" s="208">
        <v>0</v>
      </c>
      <c r="H23" s="304">
        <v>0</v>
      </c>
      <c r="I23" s="208">
        <v>0</v>
      </c>
      <c r="J23" s="305">
        <v>0</v>
      </c>
      <c r="K23" s="304">
        <v>0</v>
      </c>
      <c r="L23" s="208">
        <v>0</v>
      </c>
      <c r="M23" s="305">
        <v>0</v>
      </c>
      <c r="N23" s="208">
        <v>0</v>
      </c>
      <c r="O23" s="216">
        <v>0</v>
      </c>
      <c r="P23" s="102"/>
      <c r="U23" s="130"/>
    </row>
    <row r="24" spans="1:21" x14ac:dyDescent="0.2">
      <c r="A24" s="177" t="s">
        <v>194</v>
      </c>
      <c r="B24" s="304">
        <v>0</v>
      </c>
      <c r="C24" s="208">
        <v>0</v>
      </c>
      <c r="D24" s="305">
        <v>0</v>
      </c>
      <c r="E24" s="208">
        <v>0</v>
      </c>
      <c r="F24" s="208">
        <v>0</v>
      </c>
      <c r="G24" s="208">
        <v>0</v>
      </c>
      <c r="H24" s="304">
        <v>0</v>
      </c>
      <c r="I24" s="208">
        <v>0</v>
      </c>
      <c r="J24" s="305">
        <v>0</v>
      </c>
      <c r="K24" s="304">
        <v>0</v>
      </c>
      <c r="L24" s="208">
        <v>0</v>
      </c>
      <c r="M24" s="305">
        <v>0</v>
      </c>
      <c r="N24" s="208">
        <v>0</v>
      </c>
      <c r="O24" s="216">
        <v>0</v>
      </c>
      <c r="P24" s="102"/>
      <c r="U24" s="130"/>
    </row>
    <row r="25" spans="1:21" x14ac:dyDescent="0.2">
      <c r="A25" s="177" t="s">
        <v>195</v>
      </c>
      <c r="B25" s="304">
        <v>79.304007473007729</v>
      </c>
      <c r="C25" s="208">
        <v>67.777455402263527</v>
      </c>
      <c r="D25" s="305">
        <v>60.685282385353354</v>
      </c>
      <c r="E25" s="208">
        <v>45.866947283945109</v>
      </c>
      <c r="F25" s="208">
        <v>31.756155352725461</v>
      </c>
      <c r="G25" s="208">
        <v>14.592366675524389</v>
      </c>
      <c r="H25" s="304">
        <v>13.492849518917733</v>
      </c>
      <c r="I25" s="208">
        <v>13.414060733094189</v>
      </c>
      <c r="J25" s="305">
        <v>17.586532733362198</v>
      </c>
      <c r="K25" s="304">
        <v>35.310012000000008</v>
      </c>
      <c r="L25" s="208">
        <v>48.743909000000002</v>
      </c>
      <c r="M25" s="305">
        <v>58.317349000000007</v>
      </c>
      <c r="N25" s="208">
        <v>486.84692755819378</v>
      </c>
      <c r="O25" s="216">
        <v>1.912928296560925E-2</v>
      </c>
      <c r="P25" s="102"/>
      <c r="U25" s="99"/>
    </row>
    <row r="26" spans="1:21" ht="13.5" customHeight="1" x14ac:dyDescent="0.2">
      <c r="A26" s="175" t="s">
        <v>322</v>
      </c>
      <c r="B26" s="302">
        <v>-188.90600000000001</v>
      </c>
      <c r="C26" s="207">
        <v>-174.2174</v>
      </c>
      <c r="D26" s="303">
        <v>-153.44120000000001</v>
      </c>
      <c r="E26" s="207">
        <v>-117.0834</v>
      </c>
      <c r="F26" s="207">
        <v>-74.80810000000001</v>
      </c>
      <c r="G26" s="207">
        <v>-23.192</v>
      </c>
      <c r="H26" s="302">
        <v>-21.025300000000001</v>
      </c>
      <c r="I26" s="207">
        <v>-23.437200000000001</v>
      </c>
      <c r="J26" s="303">
        <v>-35.445</v>
      </c>
      <c r="K26" s="302">
        <v>-98.498599999999996</v>
      </c>
      <c r="L26" s="207">
        <v>-134.9282</v>
      </c>
      <c r="M26" s="303">
        <v>-181.2911</v>
      </c>
      <c r="N26" s="207">
        <v>-1226.2735</v>
      </c>
      <c r="O26" s="215"/>
      <c r="P26" s="10"/>
      <c r="U26" s="79"/>
    </row>
    <row r="27" spans="1:21" ht="13.5" customHeight="1" x14ac:dyDescent="0.2">
      <c r="A27" s="175" t="s">
        <v>320</v>
      </c>
      <c r="B27" s="302">
        <v>484.85918047300777</v>
      </c>
      <c r="C27" s="207">
        <v>450.41049340226351</v>
      </c>
      <c r="D27" s="303">
        <v>402.03772038535334</v>
      </c>
      <c r="E27" s="207">
        <v>295.31969128394513</v>
      </c>
      <c r="F27" s="207">
        <v>170.55949435272544</v>
      </c>
      <c r="G27" s="207">
        <v>63.118449675524396</v>
      </c>
      <c r="H27" s="302">
        <v>54.116034518917736</v>
      </c>
      <c r="I27" s="207">
        <v>55.854076733094189</v>
      </c>
      <c r="J27" s="303">
        <v>91.753526733362193</v>
      </c>
      <c r="K27" s="302">
        <v>236.11469199999999</v>
      </c>
      <c r="L27" s="207">
        <v>343.41079400000001</v>
      </c>
      <c r="M27" s="303">
        <v>463.40029799999991</v>
      </c>
      <c r="N27" s="207">
        <v>3110.9544515581938</v>
      </c>
      <c r="O27" s="215">
        <v>3.6959788298767587E-2</v>
      </c>
      <c r="P27" s="10"/>
      <c r="U27" s="79"/>
    </row>
    <row r="28" spans="1:21" ht="12.75" customHeight="1" x14ac:dyDescent="0.2">
      <c r="A28" s="177" t="s">
        <v>255</v>
      </c>
      <c r="B28" s="304">
        <v>69.832535000000007</v>
      </c>
      <c r="C28" s="208">
        <v>72.938219999999987</v>
      </c>
      <c r="D28" s="305">
        <v>67.460049999999995</v>
      </c>
      <c r="E28" s="208">
        <v>46.800436000000005</v>
      </c>
      <c r="F28" s="208">
        <v>24.334204999999997</v>
      </c>
      <c r="G28" s="208">
        <v>10.143571</v>
      </c>
      <c r="H28" s="304">
        <v>8.0375180000000004</v>
      </c>
      <c r="I28" s="208">
        <v>7.5843960000000008</v>
      </c>
      <c r="J28" s="305">
        <v>13.605884000000001</v>
      </c>
      <c r="K28" s="304">
        <v>33.224350000000008</v>
      </c>
      <c r="L28" s="208">
        <v>52.586379999999998</v>
      </c>
      <c r="M28" s="305">
        <v>70.816434999999998</v>
      </c>
      <c r="N28" s="208">
        <v>477.36398000000008</v>
      </c>
      <c r="O28" s="216">
        <v>2.1673917679336911E-2</v>
      </c>
      <c r="P28" s="102"/>
      <c r="U28" s="79"/>
    </row>
    <row r="29" spans="1:21" ht="12.75" customHeight="1" x14ac:dyDescent="0.2">
      <c r="A29" s="177" t="s">
        <v>256</v>
      </c>
      <c r="B29" s="304">
        <v>2.3656999999999999</v>
      </c>
      <c r="C29" s="208">
        <v>2.5332999999999997</v>
      </c>
      <c r="D29" s="305">
        <v>2.3033000000000001</v>
      </c>
      <c r="E29" s="208">
        <v>2.1585000000000001</v>
      </c>
      <c r="F29" s="208">
        <v>1.9306000000000001</v>
      </c>
      <c r="G29" s="208">
        <v>1.1849000000000001</v>
      </c>
      <c r="H29" s="304">
        <v>0.92019999999999991</v>
      </c>
      <c r="I29" s="208">
        <v>0.51090000000000002</v>
      </c>
      <c r="J29" s="305">
        <v>1.3929</v>
      </c>
      <c r="K29" s="304">
        <v>1.6404000000000001</v>
      </c>
      <c r="L29" s="208">
        <v>2.2861000000000002</v>
      </c>
      <c r="M29" s="305">
        <v>2.5043670000000002</v>
      </c>
      <c r="N29" s="208">
        <v>21.731166999999999</v>
      </c>
      <c r="O29" s="216">
        <v>9.8573042679071035E-3</v>
      </c>
      <c r="P29" s="102"/>
      <c r="U29" s="79"/>
    </row>
    <row r="30" spans="1:21" ht="12.75" customHeight="1" x14ac:dyDescent="0.2">
      <c r="A30" s="177" t="s">
        <v>257</v>
      </c>
      <c r="B30" s="304">
        <v>11.4282</v>
      </c>
      <c r="C30" s="208">
        <v>10.7637</v>
      </c>
      <c r="D30" s="305">
        <v>9.2286999999999999</v>
      </c>
      <c r="E30" s="208">
        <v>6.5443999999999996</v>
      </c>
      <c r="F30" s="208">
        <v>3.5276999999999998</v>
      </c>
      <c r="G30" s="208">
        <v>0.57429999999999992</v>
      </c>
      <c r="H30" s="304">
        <v>0.45369999999999999</v>
      </c>
      <c r="I30" s="208">
        <v>0.48749999999999999</v>
      </c>
      <c r="J30" s="305">
        <v>1.1377999999999999</v>
      </c>
      <c r="K30" s="304">
        <v>4.944</v>
      </c>
      <c r="L30" s="208">
        <v>7.5758000000000001</v>
      </c>
      <c r="M30" s="305">
        <v>11.077384</v>
      </c>
      <c r="N30" s="208">
        <v>67.743183999999999</v>
      </c>
      <c r="O30" s="216">
        <v>9.1374449897779667E-2</v>
      </c>
      <c r="P30" s="102"/>
      <c r="U30" s="79"/>
    </row>
    <row r="31" spans="1:21" ht="12.75" customHeight="1" x14ac:dyDescent="0.2">
      <c r="A31" s="177" t="s">
        <v>258</v>
      </c>
      <c r="B31" s="304">
        <v>5.0910389999999994</v>
      </c>
      <c r="C31" s="208">
        <v>4.7755100000000006</v>
      </c>
      <c r="D31" s="305">
        <v>4.4070400000000003</v>
      </c>
      <c r="E31" s="208">
        <v>2.593486</v>
      </c>
      <c r="F31" s="208">
        <v>1.273261</v>
      </c>
      <c r="G31" s="208">
        <v>0.39413299999999996</v>
      </c>
      <c r="H31" s="304">
        <v>0.27343200000000001</v>
      </c>
      <c r="I31" s="208">
        <v>0.30863200000000002</v>
      </c>
      <c r="J31" s="305">
        <v>0.58648299999999998</v>
      </c>
      <c r="K31" s="304">
        <v>2.0388359999999999</v>
      </c>
      <c r="L31" s="208">
        <v>2.8955880000000001</v>
      </c>
      <c r="M31" s="305">
        <v>4.7513429999999994</v>
      </c>
      <c r="N31" s="208">
        <v>29.388783</v>
      </c>
      <c r="O31" s="216">
        <v>0.12604631674708702</v>
      </c>
      <c r="P31" s="102"/>
    </row>
    <row r="32" spans="1:21" x14ac:dyDescent="0.2">
      <c r="A32" s="177" t="s">
        <v>259</v>
      </c>
      <c r="B32" s="304">
        <v>5.9451200000000011</v>
      </c>
      <c r="C32" s="208">
        <v>4.442330000000001</v>
      </c>
      <c r="D32" s="305">
        <v>4.8973599999999999</v>
      </c>
      <c r="E32" s="208">
        <v>4.1121799999999995</v>
      </c>
      <c r="F32" s="208">
        <v>3.0902099999999999</v>
      </c>
      <c r="G32" s="208">
        <v>2.4029900000000004</v>
      </c>
      <c r="H32" s="304">
        <v>2.2355999999999998</v>
      </c>
      <c r="I32" s="208">
        <v>1.7920199999999999</v>
      </c>
      <c r="J32" s="305">
        <v>4.6866900000000005</v>
      </c>
      <c r="K32" s="304">
        <v>5.75082</v>
      </c>
      <c r="L32" s="208">
        <v>3.1261600000000005</v>
      </c>
      <c r="M32" s="305">
        <v>4.8026899999999992</v>
      </c>
      <c r="N32" s="208">
        <v>47.284169999999989</v>
      </c>
      <c r="O32" s="216">
        <v>0.11162751278355251</v>
      </c>
      <c r="P32" s="102"/>
    </row>
    <row r="33" spans="1:16" x14ac:dyDescent="0.2">
      <c r="A33" s="177" t="s">
        <v>260</v>
      </c>
      <c r="B33" s="304">
        <v>218.06803647300777</v>
      </c>
      <c r="C33" s="208">
        <v>196.71989740226351</v>
      </c>
      <c r="D33" s="305">
        <v>176.59816138535334</v>
      </c>
      <c r="E33" s="208">
        <v>133.90887228394513</v>
      </c>
      <c r="F33" s="208">
        <v>83.436564352725469</v>
      </c>
      <c r="G33" s="208">
        <v>31.908069675524395</v>
      </c>
      <c r="H33" s="304">
        <v>28.53759551891774</v>
      </c>
      <c r="I33" s="208">
        <v>30.122182733094192</v>
      </c>
      <c r="J33" s="305">
        <v>44.345193733362194</v>
      </c>
      <c r="K33" s="304">
        <v>106.38155400000001</v>
      </c>
      <c r="L33" s="208">
        <v>150.93339999999998</v>
      </c>
      <c r="M33" s="305">
        <v>198.276894</v>
      </c>
      <c r="N33" s="208">
        <v>1399.2364215581938</v>
      </c>
      <c r="O33" s="216">
        <v>3.8065773833143517E-2</v>
      </c>
      <c r="P33" s="102"/>
    </row>
    <row r="34" spans="1:16" x14ac:dyDescent="0.2">
      <c r="A34" s="177" t="s">
        <v>261</v>
      </c>
      <c r="B34" s="304">
        <v>135.65027700000002</v>
      </c>
      <c r="C34" s="208">
        <v>124.66878600000001</v>
      </c>
      <c r="D34" s="305">
        <v>107.48859899999999</v>
      </c>
      <c r="E34" s="208">
        <v>78.944479999999999</v>
      </c>
      <c r="F34" s="208">
        <v>43.336229999999986</v>
      </c>
      <c r="G34" s="208">
        <v>13.763035999999998</v>
      </c>
      <c r="H34" s="304">
        <v>11.553917999999999</v>
      </c>
      <c r="I34" s="208">
        <v>12.564830000000001</v>
      </c>
      <c r="J34" s="305">
        <v>21.516546999999999</v>
      </c>
      <c r="K34" s="304">
        <v>66.111541999999986</v>
      </c>
      <c r="L34" s="208">
        <v>100.936947</v>
      </c>
      <c r="M34" s="305">
        <v>135.01281299999997</v>
      </c>
      <c r="N34" s="208">
        <v>851.54800499999999</v>
      </c>
      <c r="O34" s="216">
        <v>4.2551245809756257E-2</v>
      </c>
      <c r="P34" s="102"/>
    </row>
    <row r="35" spans="1:16" x14ac:dyDescent="0.2">
      <c r="A35" s="177" t="s">
        <v>193</v>
      </c>
      <c r="B35" s="304">
        <v>36.478273000000002</v>
      </c>
      <c r="C35" s="208">
        <v>33.568750000000001</v>
      </c>
      <c r="D35" s="305">
        <v>29.654509999999998</v>
      </c>
      <c r="E35" s="208">
        <v>20.257337</v>
      </c>
      <c r="F35" s="208">
        <v>9.6307240000000007</v>
      </c>
      <c r="G35" s="208">
        <v>2.7474499999999997</v>
      </c>
      <c r="H35" s="304">
        <v>2.1040709999999998</v>
      </c>
      <c r="I35" s="208">
        <v>2.483616</v>
      </c>
      <c r="J35" s="305">
        <v>4.4820290000000007</v>
      </c>
      <c r="K35" s="304">
        <v>16.02319</v>
      </c>
      <c r="L35" s="208">
        <v>23.070419000000001</v>
      </c>
      <c r="M35" s="305">
        <v>36.158371999999993</v>
      </c>
      <c r="N35" s="208">
        <v>216.65874099999996</v>
      </c>
      <c r="O35" s="216">
        <v>0.12218979201551178</v>
      </c>
      <c r="P35" s="102"/>
    </row>
    <row r="36" spans="1:16" x14ac:dyDescent="0.2">
      <c r="A36" s="202" t="s">
        <v>283</v>
      </c>
      <c r="B36" s="72"/>
      <c r="C36" s="72"/>
      <c r="D36" s="8"/>
      <c r="F36" s="10"/>
      <c r="G36" s="104"/>
      <c r="H36" s="104"/>
      <c r="I36" s="104"/>
      <c r="J36" s="104"/>
      <c r="K36" s="104"/>
      <c r="O36" s="3"/>
    </row>
    <row r="37" spans="1:16" x14ac:dyDescent="0.2">
      <c r="A37" s="202"/>
      <c r="B37" s="72"/>
      <c r="C37" s="72"/>
    </row>
    <row r="38" spans="1:16" x14ac:dyDescent="0.2">
      <c r="B38" s="79"/>
      <c r="C38" s="79"/>
      <c r="D38" s="79"/>
    </row>
    <row r="39" spans="1:16" x14ac:dyDescent="0.2">
      <c r="B39" s="79"/>
      <c r="C39" s="79"/>
      <c r="D39" s="79"/>
    </row>
    <row r="40" spans="1:16" x14ac:dyDescent="0.2">
      <c r="B40" s="79"/>
      <c r="C40" s="79"/>
      <c r="D40" s="79"/>
      <c r="M40" s="110" t="s">
        <v>272</v>
      </c>
      <c r="N40" s="117">
        <f>O7</f>
        <v>9.5389350171939391E-2</v>
      </c>
    </row>
    <row r="41" spans="1:16" x14ac:dyDescent="0.2">
      <c r="B41" s="121"/>
      <c r="C41" s="121"/>
      <c r="D41" s="121"/>
      <c r="M41" s="110" t="s">
        <v>173</v>
      </c>
      <c r="N41" s="117">
        <f>O8</f>
        <v>4.3547049268464727E-2</v>
      </c>
    </row>
    <row r="42" spans="1:16" x14ac:dyDescent="0.2">
      <c r="B42" s="79"/>
      <c r="C42" s="79"/>
      <c r="D42" s="79"/>
      <c r="M42" s="110" t="s">
        <v>76</v>
      </c>
      <c r="N42" s="117">
        <f>O9</f>
        <v>4.7667512077375025E-2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40"/>
  <sheetViews>
    <sheetView showGridLines="0" zoomScale="70" zoomScaleNormal="70" zoomScaleSheetLayoutView="100" workbookViewId="0">
      <selection activeCell="E28" sqref="E28"/>
    </sheetView>
  </sheetViews>
  <sheetFormatPr defaultColWidth="9.140625" defaultRowHeight="12" x14ac:dyDescent="0.2"/>
  <cols>
    <col min="1" max="1" width="9" style="75" customWidth="1"/>
    <col min="2" max="2" width="90.42578125" style="75" customWidth="1"/>
    <col min="3" max="5" width="9.140625" style="75" customWidth="1"/>
    <col min="6" max="16384" width="9.140625" style="75"/>
  </cols>
  <sheetData>
    <row r="1" spans="1:4" s="83" customFormat="1" ht="20.25" x14ac:dyDescent="0.25">
      <c r="A1" s="185" t="s">
        <v>115</v>
      </c>
    </row>
    <row r="2" spans="1:4" ht="4.5" customHeight="1" x14ac:dyDescent="0.2"/>
    <row r="3" spans="1:4" ht="23.85" customHeight="1" x14ac:dyDescent="0.2">
      <c r="A3" s="158" t="s">
        <v>28</v>
      </c>
      <c r="B3" s="88" t="s">
        <v>116</v>
      </c>
    </row>
    <row r="4" spans="1:4" ht="23.85" customHeight="1" x14ac:dyDescent="0.2">
      <c r="A4" s="158" t="s">
        <v>117</v>
      </c>
      <c r="B4" s="88" t="s">
        <v>118</v>
      </c>
    </row>
    <row r="5" spans="1:4" s="85" customFormat="1" ht="23.85" customHeight="1" x14ac:dyDescent="0.25">
      <c r="A5" s="158" t="s">
        <v>27</v>
      </c>
      <c r="B5" s="88" t="s">
        <v>119</v>
      </c>
      <c r="C5" s="86"/>
      <c r="D5" s="86"/>
    </row>
    <row r="6" spans="1:4" s="85" customFormat="1" ht="7.5" hidden="1" customHeight="1" x14ac:dyDescent="0.25">
      <c r="A6" s="158"/>
      <c r="B6" s="88"/>
      <c r="C6" s="86"/>
      <c r="D6" s="86"/>
    </row>
    <row r="7" spans="1:4" s="85" customFormat="1" ht="23.85" customHeight="1" x14ac:dyDescent="0.2">
      <c r="A7" s="158" t="s">
        <v>120</v>
      </c>
      <c r="B7" s="88" t="s">
        <v>121</v>
      </c>
    </row>
    <row r="8" spans="1:4" s="85" customFormat="1" ht="23.85" customHeight="1" x14ac:dyDescent="0.2">
      <c r="A8" s="158" t="s">
        <v>122</v>
      </c>
      <c r="B8" s="88" t="s">
        <v>123</v>
      </c>
    </row>
    <row r="9" spans="1:4" s="85" customFormat="1" ht="7.5" customHeight="1" x14ac:dyDescent="0.25">
      <c r="A9" s="158"/>
      <c r="B9" s="88"/>
      <c r="C9" s="86"/>
      <c r="D9" s="86"/>
    </row>
    <row r="10" spans="1:4" s="85" customFormat="1" ht="23.85" customHeight="1" x14ac:dyDescent="0.2">
      <c r="A10" s="158" t="s">
        <v>22</v>
      </c>
      <c r="B10" s="88" t="s">
        <v>124</v>
      </c>
    </row>
    <row r="11" spans="1:4" s="85" customFormat="1" ht="23.85" customHeight="1" x14ac:dyDescent="0.2">
      <c r="A11" s="158" t="s">
        <v>13</v>
      </c>
      <c r="B11" s="88" t="s">
        <v>125</v>
      </c>
    </row>
    <row r="12" spans="1:4" s="85" customFormat="1" ht="23.85" customHeight="1" x14ac:dyDescent="0.2">
      <c r="A12" s="158" t="s">
        <v>14</v>
      </c>
      <c r="B12" s="88" t="s">
        <v>126</v>
      </c>
    </row>
    <row r="13" spans="1:4" s="85" customFormat="1" ht="23.85" customHeight="1" x14ac:dyDescent="0.2">
      <c r="A13" s="158" t="s">
        <v>15</v>
      </c>
      <c r="B13" s="88" t="s">
        <v>127</v>
      </c>
    </row>
    <row r="14" spans="1:4" s="85" customFormat="1" ht="23.85" customHeight="1" x14ac:dyDescent="0.2">
      <c r="A14" s="158" t="s">
        <v>25</v>
      </c>
      <c r="B14" s="88" t="s">
        <v>128</v>
      </c>
    </row>
    <row r="15" spans="1:4" s="85" customFormat="1" ht="23.85" customHeight="1" x14ac:dyDescent="0.2">
      <c r="A15" s="158" t="s">
        <v>16</v>
      </c>
      <c r="B15" s="88" t="s">
        <v>129</v>
      </c>
    </row>
    <row r="16" spans="1:4" s="85" customFormat="1" ht="23.85" customHeight="1" x14ac:dyDescent="0.2">
      <c r="A16" s="158" t="s">
        <v>17</v>
      </c>
      <c r="B16" s="88" t="s">
        <v>130</v>
      </c>
    </row>
    <row r="17" spans="1:8" s="85" customFormat="1" ht="23.85" customHeight="1" x14ac:dyDescent="0.2">
      <c r="A17" s="158" t="s">
        <v>18</v>
      </c>
      <c r="B17" s="88" t="s">
        <v>131</v>
      </c>
      <c r="D17" s="87"/>
      <c r="E17" s="87"/>
      <c r="F17" s="87"/>
      <c r="G17" s="87"/>
      <c r="H17" s="87"/>
    </row>
    <row r="18" spans="1:8" s="85" customFormat="1" ht="23.85" customHeight="1" x14ac:dyDescent="0.2">
      <c r="A18" s="158" t="s">
        <v>19</v>
      </c>
      <c r="B18" s="88" t="s">
        <v>132</v>
      </c>
      <c r="D18" s="87"/>
      <c r="E18" s="87"/>
      <c r="F18" s="87"/>
      <c r="G18" s="87"/>
      <c r="H18" s="87"/>
    </row>
    <row r="19" spans="1:8" s="85" customFormat="1" ht="23.85" customHeight="1" x14ac:dyDescent="0.2">
      <c r="A19" s="158" t="s">
        <v>20</v>
      </c>
      <c r="B19" s="88" t="s">
        <v>133</v>
      </c>
      <c r="D19" s="87"/>
      <c r="E19" s="87"/>
      <c r="F19" s="87"/>
      <c r="G19" s="87"/>
      <c r="H19" s="87"/>
    </row>
    <row r="20" spans="1:8" s="85" customFormat="1" ht="23.85" customHeight="1" x14ac:dyDescent="0.2">
      <c r="A20" s="158" t="s">
        <v>21</v>
      </c>
      <c r="B20" s="88" t="s">
        <v>134</v>
      </c>
      <c r="D20" s="87"/>
      <c r="E20" s="87"/>
      <c r="F20" s="87"/>
      <c r="G20" s="87"/>
      <c r="H20" s="87"/>
    </row>
    <row r="21" spans="1:8" s="85" customFormat="1" ht="23.85" customHeight="1" x14ac:dyDescent="0.2">
      <c r="A21" s="158" t="s">
        <v>23</v>
      </c>
      <c r="B21" s="88" t="s">
        <v>135</v>
      </c>
      <c r="D21" s="87"/>
      <c r="E21" s="87"/>
      <c r="F21" s="87"/>
      <c r="G21" s="87"/>
      <c r="H21" s="87"/>
    </row>
    <row r="22" spans="1:8" s="85" customFormat="1" ht="23.85" customHeight="1" x14ac:dyDescent="0.2">
      <c r="A22" s="158" t="s">
        <v>24</v>
      </c>
      <c r="B22" s="88" t="s">
        <v>136</v>
      </c>
      <c r="D22" s="87"/>
      <c r="E22" s="87"/>
      <c r="F22" s="87"/>
      <c r="G22" s="87"/>
      <c r="H22" s="87"/>
    </row>
    <row r="23" spans="1:8" s="85" customFormat="1" ht="23.85" customHeight="1" x14ac:dyDescent="0.2">
      <c r="A23" s="158" t="s">
        <v>26</v>
      </c>
      <c r="B23" s="88" t="s">
        <v>137</v>
      </c>
      <c r="D23" s="87"/>
      <c r="E23" s="87"/>
      <c r="F23" s="87"/>
      <c r="G23" s="87"/>
      <c r="H23" s="87"/>
    </row>
    <row r="24" spans="1:8" s="85" customFormat="1" ht="7.5" customHeight="1" x14ac:dyDescent="0.2"/>
    <row r="25" spans="1:8" s="85" customFormat="1" ht="15" x14ac:dyDescent="0.25">
      <c r="A25" s="156" t="s">
        <v>138</v>
      </c>
    </row>
    <row r="26" spans="1:8" s="88" customFormat="1" ht="23.85" customHeight="1" x14ac:dyDescent="0.2">
      <c r="A26" s="88" t="s">
        <v>139</v>
      </c>
    </row>
    <row r="27" spans="1:8" s="89" customFormat="1" ht="15" x14ac:dyDescent="0.25">
      <c r="A27" s="156" t="s">
        <v>140</v>
      </c>
    </row>
    <row r="28" spans="1:8" s="88" customFormat="1" ht="23.85" customHeight="1" x14ac:dyDescent="0.2">
      <c r="A28" s="88" t="s">
        <v>141</v>
      </c>
    </row>
    <row r="29" spans="1:8" s="89" customFormat="1" ht="15" x14ac:dyDescent="0.25">
      <c r="A29" s="156" t="s">
        <v>142</v>
      </c>
    </row>
    <row r="30" spans="1:8" s="88" customFormat="1" ht="37.5" customHeight="1" x14ac:dyDescent="0.2">
      <c r="A30" s="320" t="s">
        <v>143</v>
      </c>
      <c r="B30" s="320"/>
    </row>
    <row r="31" spans="1:8" s="89" customFormat="1" ht="15" x14ac:dyDescent="0.25">
      <c r="A31" s="156" t="s">
        <v>144</v>
      </c>
    </row>
    <row r="32" spans="1:8" s="88" customFormat="1" ht="23.85" customHeight="1" x14ac:dyDescent="0.2">
      <c r="A32" s="88" t="s">
        <v>145</v>
      </c>
    </row>
    <row r="33" spans="1:2" s="89" customFormat="1" ht="15" x14ac:dyDescent="0.25">
      <c r="A33" s="156" t="s">
        <v>146</v>
      </c>
    </row>
    <row r="34" spans="1:2" s="88" customFormat="1" ht="23.85" customHeight="1" x14ac:dyDescent="0.2">
      <c r="A34" s="88" t="s">
        <v>147</v>
      </c>
      <c r="B34" s="157"/>
    </row>
    <row r="35" spans="1:2" s="89" customFormat="1" ht="15" x14ac:dyDescent="0.25">
      <c r="A35" s="86" t="s">
        <v>148</v>
      </c>
    </row>
    <row r="36" spans="1:2" s="85" customFormat="1" ht="23.85" customHeight="1" x14ac:dyDescent="0.2">
      <c r="A36" s="88" t="s">
        <v>149</v>
      </c>
      <c r="B36" s="157"/>
    </row>
    <row r="37" spans="1:2" s="89" customFormat="1" ht="15" x14ac:dyDescent="0.25">
      <c r="A37" s="86" t="s">
        <v>150</v>
      </c>
    </row>
    <row r="38" spans="1:2" s="88" customFormat="1" ht="28.9" customHeight="1" x14ac:dyDescent="0.2">
      <c r="A38" s="320" t="s">
        <v>151</v>
      </c>
      <c r="B38" s="320"/>
    </row>
    <row r="39" spans="1:2" s="89" customFormat="1" ht="15" x14ac:dyDescent="0.25">
      <c r="A39" s="86" t="s">
        <v>152</v>
      </c>
    </row>
    <row r="40" spans="1:2" s="88" customFormat="1" ht="14.25" x14ac:dyDescent="0.2">
      <c r="A40" s="88" t="s">
        <v>153</v>
      </c>
    </row>
  </sheetData>
  <sortState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U41"/>
  <sheetViews>
    <sheetView showGridLines="0" view="pageBreakPreview" zoomScaleNormal="70" zoomScaleSheetLayoutView="100" workbookViewId="0">
      <selection activeCell="A26" sqref="A26"/>
    </sheetView>
  </sheetViews>
  <sheetFormatPr defaultColWidth="9.140625" defaultRowHeight="12" x14ac:dyDescent="0.2"/>
  <cols>
    <col min="1" max="1" width="31.7109375" style="75" customWidth="1"/>
    <col min="2" max="9" width="7.7109375" style="75" customWidth="1"/>
    <col min="10" max="10" width="9.28515625" style="75" customWidth="1"/>
    <col min="11" max="11" width="7.7109375" style="75" customWidth="1"/>
    <col min="12" max="13" width="8.7109375" style="75" customWidth="1"/>
    <col min="14" max="14" width="8.42578125" style="75" customWidth="1"/>
    <col min="15" max="15" width="7.85546875" style="75" customWidth="1"/>
    <col min="16" max="21" width="9.140625" style="75" customWidth="1"/>
    <col min="22" max="16384" width="9.140625" style="75"/>
  </cols>
  <sheetData>
    <row r="1" spans="1:21" ht="18" x14ac:dyDescent="0.25">
      <c r="A1" s="255" t="s">
        <v>284</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9" t="s">
        <v>157</v>
      </c>
      <c r="F5" s="329"/>
      <c r="G5" s="329"/>
      <c r="H5" s="328" t="s">
        <v>158</v>
      </c>
      <c r="I5" s="329"/>
      <c r="J5" s="330"/>
      <c r="K5" s="328" t="s">
        <v>159</v>
      </c>
      <c r="L5" s="329"/>
      <c r="M5" s="330"/>
      <c r="N5" s="331" t="s">
        <v>160</v>
      </c>
      <c r="O5" s="340" t="s">
        <v>267</v>
      </c>
    </row>
    <row r="6" spans="1:21" x14ac:dyDescent="0.2">
      <c r="A6" s="180"/>
      <c r="B6" s="296" t="s">
        <v>161</v>
      </c>
      <c r="C6" s="295" t="s">
        <v>162</v>
      </c>
      <c r="D6" s="297" t="s">
        <v>163</v>
      </c>
      <c r="E6" s="239" t="s">
        <v>164</v>
      </c>
      <c r="F6" s="239" t="s">
        <v>165</v>
      </c>
      <c r="G6" s="239" t="s">
        <v>166</v>
      </c>
      <c r="H6" s="296" t="s">
        <v>167</v>
      </c>
      <c r="I6" s="295" t="s">
        <v>168</v>
      </c>
      <c r="J6" s="297" t="s">
        <v>169</v>
      </c>
      <c r="K6" s="296" t="s">
        <v>170</v>
      </c>
      <c r="L6" s="295" t="s">
        <v>171</v>
      </c>
      <c r="M6" s="297" t="s">
        <v>172</v>
      </c>
      <c r="N6" s="331"/>
      <c r="O6" s="340"/>
      <c r="P6" s="110"/>
      <c r="U6" s="110"/>
    </row>
    <row r="7" spans="1:21" x14ac:dyDescent="0.2">
      <c r="A7" s="174" t="s">
        <v>268</v>
      </c>
      <c r="B7" s="302">
        <v>1144.8549999999996</v>
      </c>
      <c r="C7" s="207">
        <v>1144.5319999999995</v>
      </c>
      <c r="D7" s="303">
        <v>1144.5299999999995</v>
      </c>
      <c r="E7" s="207">
        <v>1144.5299999999995</v>
      </c>
      <c r="F7" s="207">
        <v>1144.5299999999995</v>
      </c>
      <c r="G7" s="207">
        <v>1144.5299999999995</v>
      </c>
      <c r="H7" s="302">
        <v>1141.8549999999996</v>
      </c>
      <c r="I7" s="207">
        <v>1141.8549999999996</v>
      </c>
      <c r="J7" s="303">
        <v>1141.8559999999995</v>
      </c>
      <c r="K7" s="302">
        <v>1140.9309999999996</v>
      </c>
      <c r="L7" s="207">
        <v>1070.9309999999998</v>
      </c>
      <c r="M7" s="303">
        <v>1070.9319999999998</v>
      </c>
      <c r="N7" s="207">
        <v>1070.9319999999998</v>
      </c>
      <c r="O7" s="214">
        <v>2.7429395885113089E-2</v>
      </c>
      <c r="P7" s="112"/>
      <c r="U7" s="61"/>
    </row>
    <row r="8" spans="1:21" x14ac:dyDescent="0.2">
      <c r="A8" s="174" t="s">
        <v>269</v>
      </c>
      <c r="B8" s="302">
        <v>816.95773293614513</v>
      </c>
      <c r="C8" s="207">
        <v>729.01029746994209</v>
      </c>
      <c r="D8" s="303">
        <v>685.86020613401149</v>
      </c>
      <c r="E8" s="207">
        <v>547.59832613930348</v>
      </c>
      <c r="F8" s="207">
        <v>405.22423295011851</v>
      </c>
      <c r="G8" s="207">
        <v>233.97404258742498</v>
      </c>
      <c r="H8" s="302">
        <v>212.98055501259765</v>
      </c>
      <c r="I8" s="207">
        <v>212.70815570378886</v>
      </c>
      <c r="J8" s="303">
        <v>273.31414795279596</v>
      </c>
      <c r="K8" s="302">
        <v>495.85829400000006</v>
      </c>
      <c r="L8" s="207">
        <v>669.90192500000001</v>
      </c>
      <c r="M8" s="303">
        <v>786.01488199999972</v>
      </c>
      <c r="N8" s="207">
        <v>6069.4027978861277</v>
      </c>
      <c r="O8" s="214">
        <v>3.7544854954217055E-2</v>
      </c>
      <c r="P8" s="112"/>
      <c r="U8" s="61"/>
    </row>
    <row r="9" spans="1:21" x14ac:dyDescent="0.2">
      <c r="A9" s="174" t="s">
        <v>270</v>
      </c>
      <c r="B9" s="302">
        <v>630.42633000000001</v>
      </c>
      <c r="C9" s="207">
        <v>582.57873400000005</v>
      </c>
      <c r="D9" s="303">
        <v>521.14148</v>
      </c>
      <c r="E9" s="207">
        <v>416.33208599999995</v>
      </c>
      <c r="F9" s="207">
        <v>279.57895399999995</v>
      </c>
      <c r="G9" s="207">
        <v>130.21138099999999</v>
      </c>
      <c r="H9" s="302">
        <v>109.91131799999999</v>
      </c>
      <c r="I9" s="207">
        <v>101.693257</v>
      </c>
      <c r="J9" s="303">
        <v>149.52986500000003</v>
      </c>
      <c r="K9" s="302">
        <v>326.89942799999994</v>
      </c>
      <c r="L9" s="207">
        <v>509.06866799999995</v>
      </c>
      <c r="M9" s="303">
        <v>609.00489000000005</v>
      </c>
      <c r="N9" s="207">
        <v>4366.3763909999998</v>
      </c>
      <c r="O9" s="215">
        <v>4.7240132906477279E-2</v>
      </c>
      <c r="P9" s="102"/>
      <c r="U9" s="105"/>
    </row>
    <row r="10" spans="1:21" x14ac:dyDescent="0.2">
      <c r="A10" s="177" t="s">
        <v>180</v>
      </c>
      <c r="B10" s="304">
        <v>74.400452999999999</v>
      </c>
      <c r="C10" s="208">
        <v>75.124943999999985</v>
      </c>
      <c r="D10" s="305">
        <v>73.143873000000013</v>
      </c>
      <c r="E10" s="208">
        <v>65.844048000000001</v>
      </c>
      <c r="F10" s="208">
        <v>39.020458000000005</v>
      </c>
      <c r="G10" s="208">
        <v>6.4000980000000007</v>
      </c>
      <c r="H10" s="304">
        <v>28.583033999999994</v>
      </c>
      <c r="I10" s="208">
        <v>31.937104999999999</v>
      </c>
      <c r="J10" s="305">
        <v>49.640628999999997</v>
      </c>
      <c r="K10" s="304">
        <v>67.541563999999994</v>
      </c>
      <c r="L10" s="208">
        <v>91.677855999999991</v>
      </c>
      <c r="M10" s="305">
        <v>111.446522</v>
      </c>
      <c r="N10" s="208">
        <v>714.76058399999999</v>
      </c>
      <c r="O10" s="216">
        <v>8.2005954151502997E-2</v>
      </c>
      <c r="P10" s="102"/>
      <c r="U10" s="130"/>
    </row>
    <row r="11" spans="1:21" x14ac:dyDescent="0.2">
      <c r="A11" s="177" t="s">
        <v>181</v>
      </c>
      <c r="B11" s="304">
        <v>8.5704999999999991</v>
      </c>
      <c r="C11" s="208">
        <v>7.5083039999999999</v>
      </c>
      <c r="D11" s="305">
        <v>7.6550859999999998</v>
      </c>
      <c r="E11" s="208">
        <v>6.4892799999999999</v>
      </c>
      <c r="F11" s="208">
        <v>5.6058999999999983</v>
      </c>
      <c r="G11" s="208">
        <v>2.7815200000000004</v>
      </c>
      <c r="H11" s="304">
        <v>2.6448700000000001</v>
      </c>
      <c r="I11" s="208">
        <v>2.6226799999999999</v>
      </c>
      <c r="J11" s="305">
        <v>3.3984000000000001</v>
      </c>
      <c r="K11" s="304">
        <v>6.0364100000000001</v>
      </c>
      <c r="L11" s="208">
        <v>7.5524199999999997</v>
      </c>
      <c r="M11" s="305">
        <v>8.0797000000000008</v>
      </c>
      <c r="N11" s="208">
        <v>68.945070000000001</v>
      </c>
      <c r="O11" s="216">
        <v>0.11819642636909282</v>
      </c>
      <c r="P11" s="102"/>
      <c r="U11" s="130"/>
    </row>
    <row r="12" spans="1:21" x14ac:dyDescent="0.2">
      <c r="A12" s="177" t="s">
        <v>182</v>
      </c>
      <c r="B12" s="304">
        <v>0</v>
      </c>
      <c r="C12" s="208">
        <v>0</v>
      </c>
      <c r="D12" s="305">
        <v>0</v>
      </c>
      <c r="E12" s="208">
        <v>0</v>
      </c>
      <c r="F12" s="208">
        <v>0</v>
      </c>
      <c r="G12" s="208">
        <v>0</v>
      </c>
      <c r="H12" s="304">
        <v>0</v>
      </c>
      <c r="I12" s="208">
        <v>0</v>
      </c>
      <c r="J12" s="305">
        <v>0</v>
      </c>
      <c r="K12" s="304">
        <v>0</v>
      </c>
      <c r="L12" s="208">
        <v>0</v>
      </c>
      <c r="M12" s="305">
        <v>0</v>
      </c>
      <c r="N12" s="208">
        <v>0</v>
      </c>
      <c r="O12" s="216">
        <v>0</v>
      </c>
      <c r="P12" s="102"/>
      <c r="U12" s="130"/>
    </row>
    <row r="13" spans="1:21" x14ac:dyDescent="0.2">
      <c r="A13" s="177" t="s">
        <v>183</v>
      </c>
      <c r="B13" s="304">
        <v>0.17544999999999999</v>
      </c>
      <c r="C13" s="208">
        <v>0.16664999999999999</v>
      </c>
      <c r="D13" s="305">
        <v>0.17380999999999999</v>
      </c>
      <c r="E13" s="208">
        <v>0.21054</v>
      </c>
      <c r="F13" s="208">
        <v>0.19631999999999999</v>
      </c>
      <c r="G13" s="208">
        <v>0.29980000000000001</v>
      </c>
      <c r="H13" s="304">
        <v>0.35111999999999999</v>
      </c>
      <c r="I13" s="208">
        <v>0.30325000000000002</v>
      </c>
      <c r="J13" s="305">
        <v>0.26052999999999998</v>
      </c>
      <c r="K13" s="304">
        <v>0.17294999999999999</v>
      </c>
      <c r="L13" s="208">
        <v>0.20166999999999999</v>
      </c>
      <c r="M13" s="305">
        <v>0.22497</v>
      </c>
      <c r="N13" s="208">
        <v>2.73706</v>
      </c>
      <c r="O13" s="216">
        <v>8.1604313383627947E-2</v>
      </c>
      <c r="P13" s="102"/>
      <c r="U13" s="130"/>
    </row>
    <row r="14" spans="1:21" x14ac:dyDescent="0.2">
      <c r="A14" s="177" t="s">
        <v>184</v>
      </c>
      <c r="B14" s="304">
        <v>0</v>
      </c>
      <c r="C14" s="208">
        <v>0</v>
      </c>
      <c r="D14" s="305">
        <v>0</v>
      </c>
      <c r="E14" s="208">
        <v>0</v>
      </c>
      <c r="F14" s="208">
        <v>0</v>
      </c>
      <c r="G14" s="208">
        <v>0</v>
      </c>
      <c r="H14" s="304">
        <v>0</v>
      </c>
      <c r="I14" s="208">
        <v>0</v>
      </c>
      <c r="J14" s="305">
        <v>0</v>
      </c>
      <c r="K14" s="304">
        <v>0</v>
      </c>
      <c r="L14" s="208">
        <v>0</v>
      </c>
      <c r="M14" s="305">
        <v>0</v>
      </c>
      <c r="N14" s="208">
        <v>0</v>
      </c>
      <c r="O14" s="216">
        <v>0</v>
      </c>
      <c r="P14" s="102"/>
      <c r="U14" s="130"/>
    </row>
    <row r="15" spans="1:21" x14ac:dyDescent="0.2">
      <c r="A15" s="177" t="s">
        <v>185</v>
      </c>
      <c r="B15" s="304">
        <v>0</v>
      </c>
      <c r="C15" s="208">
        <v>0</v>
      </c>
      <c r="D15" s="305">
        <v>0</v>
      </c>
      <c r="E15" s="208">
        <v>0</v>
      </c>
      <c r="F15" s="208">
        <v>0</v>
      </c>
      <c r="G15" s="208">
        <v>0</v>
      </c>
      <c r="H15" s="304">
        <v>0</v>
      </c>
      <c r="I15" s="208">
        <v>0</v>
      </c>
      <c r="J15" s="305">
        <v>0</v>
      </c>
      <c r="K15" s="304">
        <v>0</v>
      </c>
      <c r="L15" s="208">
        <v>0</v>
      </c>
      <c r="M15" s="305">
        <v>0</v>
      </c>
      <c r="N15" s="208">
        <v>0</v>
      </c>
      <c r="O15" s="216">
        <v>0</v>
      </c>
      <c r="P15" s="102"/>
      <c r="U15" s="130"/>
    </row>
    <row r="16" spans="1:21" x14ac:dyDescent="0.2">
      <c r="A16" s="177" t="s">
        <v>186</v>
      </c>
      <c r="B16" s="304">
        <v>414.15319800000003</v>
      </c>
      <c r="C16" s="208">
        <v>381.77392100000003</v>
      </c>
      <c r="D16" s="305">
        <v>326.322204</v>
      </c>
      <c r="E16" s="208">
        <v>245.14434899999998</v>
      </c>
      <c r="F16" s="208">
        <v>148.74057399999998</v>
      </c>
      <c r="G16" s="208">
        <v>73.886032999999998</v>
      </c>
      <c r="H16" s="304">
        <v>58.271696000000006</v>
      </c>
      <c r="I16" s="208">
        <v>44.308973999999999</v>
      </c>
      <c r="J16" s="305">
        <v>66.45983600000001</v>
      </c>
      <c r="K16" s="304">
        <v>189.17243299999998</v>
      </c>
      <c r="L16" s="208">
        <v>298.19272999999998</v>
      </c>
      <c r="M16" s="305">
        <v>365.20125800000005</v>
      </c>
      <c r="N16" s="208">
        <v>2611.6272060000001</v>
      </c>
      <c r="O16" s="216">
        <v>6.6242115563093756E-2</v>
      </c>
      <c r="P16" s="102"/>
      <c r="U16" s="130"/>
    </row>
    <row r="17" spans="1:21" x14ac:dyDescent="0.2">
      <c r="A17" s="177" t="s">
        <v>187</v>
      </c>
      <c r="B17" s="304">
        <v>0</v>
      </c>
      <c r="C17" s="208">
        <v>0</v>
      </c>
      <c r="D17" s="305">
        <v>0</v>
      </c>
      <c r="E17" s="208">
        <v>0</v>
      </c>
      <c r="F17" s="208">
        <v>0</v>
      </c>
      <c r="G17" s="208">
        <v>0</v>
      </c>
      <c r="H17" s="304">
        <v>0</v>
      </c>
      <c r="I17" s="208">
        <v>0</v>
      </c>
      <c r="J17" s="305">
        <v>0</v>
      </c>
      <c r="K17" s="304">
        <v>0</v>
      </c>
      <c r="L17" s="208">
        <v>0</v>
      </c>
      <c r="M17" s="305">
        <v>0</v>
      </c>
      <c r="N17" s="208">
        <v>0</v>
      </c>
      <c r="O17" s="216">
        <v>0</v>
      </c>
      <c r="P17" s="102"/>
      <c r="U17" s="130"/>
    </row>
    <row r="18" spans="1:21" x14ac:dyDescent="0.2">
      <c r="A18" s="177" t="s">
        <v>188</v>
      </c>
      <c r="B18" s="304">
        <v>0</v>
      </c>
      <c r="C18" s="208">
        <v>0</v>
      </c>
      <c r="D18" s="305">
        <v>0</v>
      </c>
      <c r="E18" s="208">
        <v>0</v>
      </c>
      <c r="F18" s="208">
        <v>0</v>
      </c>
      <c r="G18" s="208">
        <v>0</v>
      </c>
      <c r="H18" s="304">
        <v>0</v>
      </c>
      <c r="I18" s="208">
        <v>0</v>
      </c>
      <c r="J18" s="305">
        <v>0</v>
      </c>
      <c r="K18" s="304">
        <v>0</v>
      </c>
      <c r="L18" s="208">
        <v>0</v>
      </c>
      <c r="M18" s="305">
        <v>0</v>
      </c>
      <c r="N18" s="208">
        <v>0</v>
      </c>
      <c r="O18" s="216">
        <v>0</v>
      </c>
      <c r="P18" s="102"/>
      <c r="U18" s="130"/>
    </row>
    <row r="19" spans="1:21" x14ac:dyDescent="0.2">
      <c r="A19" s="177" t="s">
        <v>189</v>
      </c>
      <c r="B19" s="304">
        <v>0</v>
      </c>
      <c r="C19" s="208">
        <v>0</v>
      </c>
      <c r="D19" s="305">
        <v>0</v>
      </c>
      <c r="E19" s="208">
        <v>0</v>
      </c>
      <c r="F19" s="208">
        <v>0</v>
      </c>
      <c r="G19" s="208">
        <v>0</v>
      </c>
      <c r="H19" s="304">
        <v>0</v>
      </c>
      <c r="I19" s="208">
        <v>0</v>
      </c>
      <c r="J19" s="305">
        <v>0</v>
      </c>
      <c r="K19" s="304">
        <v>0</v>
      </c>
      <c r="L19" s="208">
        <v>0</v>
      </c>
      <c r="M19" s="305">
        <v>0</v>
      </c>
      <c r="N19" s="208">
        <v>0</v>
      </c>
      <c r="O19" s="216">
        <v>0</v>
      </c>
      <c r="P19" s="102"/>
      <c r="U19" s="130"/>
    </row>
    <row r="20" spans="1:21" x14ac:dyDescent="0.2">
      <c r="A20" s="177" t="s">
        <v>190</v>
      </c>
      <c r="B20" s="304">
        <v>0</v>
      </c>
      <c r="C20" s="208">
        <v>0</v>
      </c>
      <c r="D20" s="305">
        <v>0</v>
      </c>
      <c r="E20" s="208">
        <v>0</v>
      </c>
      <c r="F20" s="208">
        <v>0</v>
      </c>
      <c r="G20" s="208">
        <v>0</v>
      </c>
      <c r="H20" s="304">
        <v>0</v>
      </c>
      <c r="I20" s="208">
        <v>0</v>
      </c>
      <c r="J20" s="305">
        <v>0</v>
      </c>
      <c r="K20" s="304">
        <v>0</v>
      </c>
      <c r="L20" s="208">
        <v>0</v>
      </c>
      <c r="M20" s="305">
        <v>0</v>
      </c>
      <c r="N20" s="208">
        <v>0</v>
      </c>
      <c r="O20" s="216">
        <v>0</v>
      </c>
      <c r="P20" s="102"/>
      <c r="U20" s="130"/>
    </row>
    <row r="21" spans="1:21" x14ac:dyDescent="0.2">
      <c r="A21" s="177" t="s">
        <v>191</v>
      </c>
      <c r="B21" s="304">
        <v>25.181653999999998</v>
      </c>
      <c r="C21" s="208">
        <v>22.296488</v>
      </c>
      <c r="D21" s="305">
        <v>26.653342000000002</v>
      </c>
      <c r="E21" s="208">
        <v>28.436709999999998</v>
      </c>
      <c r="F21" s="208">
        <v>32.190376999999998</v>
      </c>
      <c r="G21" s="208">
        <v>23.827029</v>
      </c>
      <c r="H21" s="304">
        <v>1.39</v>
      </c>
      <c r="I21" s="208">
        <v>1.5760000000000001</v>
      </c>
      <c r="J21" s="305">
        <v>0.92700000000000005</v>
      </c>
      <c r="K21" s="304">
        <v>1.409</v>
      </c>
      <c r="L21" s="208">
        <v>26.866199000000002</v>
      </c>
      <c r="M21" s="305">
        <v>26.579487</v>
      </c>
      <c r="N21" s="208">
        <v>217.33328599999999</v>
      </c>
      <c r="O21" s="216">
        <v>7.5144657453580718E-2</v>
      </c>
      <c r="P21" s="102"/>
      <c r="U21" s="130"/>
    </row>
    <row r="22" spans="1:21" x14ac:dyDescent="0.2">
      <c r="A22" s="177" t="s">
        <v>192</v>
      </c>
      <c r="B22" s="304">
        <v>5.2999999999999999E-2</v>
      </c>
      <c r="C22" s="208">
        <v>4.2999999999999997E-2</v>
      </c>
      <c r="D22" s="305">
        <v>3.0000000000000001E-3</v>
      </c>
      <c r="E22" s="208">
        <v>0</v>
      </c>
      <c r="F22" s="208">
        <v>8.3000000000000004E-2</v>
      </c>
      <c r="G22" s="208">
        <v>8.2000000000000003E-2</v>
      </c>
      <c r="H22" s="304">
        <v>5.0000000000000001E-3</v>
      </c>
      <c r="I22" s="208">
        <v>5.0000000000000001E-3</v>
      </c>
      <c r="J22" s="305">
        <v>0.11700000000000001</v>
      </c>
      <c r="K22" s="304">
        <v>0.03</v>
      </c>
      <c r="L22" s="208">
        <v>0.06</v>
      </c>
      <c r="M22" s="305">
        <v>0.08</v>
      </c>
      <c r="N22" s="208">
        <v>0.56100000000000005</v>
      </c>
      <c r="O22" s="216">
        <v>1.4113955608121125E-4</v>
      </c>
      <c r="P22" s="102"/>
      <c r="U22" s="130"/>
    </row>
    <row r="23" spans="1:21" x14ac:dyDescent="0.2">
      <c r="A23" s="177" t="s">
        <v>193</v>
      </c>
      <c r="B23" s="304">
        <v>0</v>
      </c>
      <c r="C23" s="208">
        <v>0</v>
      </c>
      <c r="D23" s="305">
        <v>0</v>
      </c>
      <c r="E23" s="208">
        <v>0</v>
      </c>
      <c r="F23" s="208">
        <v>0</v>
      </c>
      <c r="G23" s="208">
        <v>0</v>
      </c>
      <c r="H23" s="304">
        <v>0</v>
      </c>
      <c r="I23" s="208">
        <v>0</v>
      </c>
      <c r="J23" s="305">
        <v>0</v>
      </c>
      <c r="K23" s="304">
        <v>0</v>
      </c>
      <c r="L23" s="208">
        <v>0</v>
      </c>
      <c r="M23" s="305">
        <v>0</v>
      </c>
      <c r="N23" s="208">
        <v>0</v>
      </c>
      <c r="O23" s="216">
        <v>0</v>
      </c>
      <c r="P23" s="102"/>
      <c r="U23" s="130"/>
    </row>
    <row r="24" spans="1:21" x14ac:dyDescent="0.2">
      <c r="A24" s="177" t="s">
        <v>194</v>
      </c>
      <c r="B24" s="304">
        <v>3.9845999999999999E-2</v>
      </c>
      <c r="C24" s="208">
        <v>4.9208000000000002E-2</v>
      </c>
      <c r="D24" s="305">
        <v>0.17465799999999998</v>
      </c>
      <c r="E24" s="208">
        <v>0.11429</v>
      </c>
      <c r="F24" s="208">
        <v>0.101623</v>
      </c>
      <c r="G24" s="208">
        <v>3.4970999999999995E-2</v>
      </c>
      <c r="H24" s="304">
        <v>0</v>
      </c>
      <c r="I24" s="208">
        <v>1.6399999999999998E-2</v>
      </c>
      <c r="J24" s="305">
        <v>0.30610000000000004</v>
      </c>
      <c r="K24" s="304">
        <v>1.6539999999999999</v>
      </c>
      <c r="L24" s="208">
        <v>1.271801</v>
      </c>
      <c r="M24" s="305">
        <v>1.6513000000000003E-2</v>
      </c>
      <c r="N24" s="208">
        <v>3.7794099999999999</v>
      </c>
      <c r="O24" s="216">
        <v>1.3036195013166045E-2</v>
      </c>
      <c r="P24" s="102"/>
      <c r="U24" s="130"/>
    </row>
    <row r="25" spans="1:21" x14ac:dyDescent="0.2">
      <c r="A25" s="177" t="s">
        <v>195</v>
      </c>
      <c r="B25" s="304">
        <v>107.85222899999999</v>
      </c>
      <c r="C25" s="208">
        <v>95.616218999999987</v>
      </c>
      <c r="D25" s="305">
        <v>87.015507000000014</v>
      </c>
      <c r="E25" s="208">
        <v>70.092868999999993</v>
      </c>
      <c r="F25" s="208">
        <v>53.640701999999997</v>
      </c>
      <c r="G25" s="208">
        <v>22.899929999999998</v>
      </c>
      <c r="H25" s="304">
        <v>18.665597999999999</v>
      </c>
      <c r="I25" s="208">
        <v>20.923848000000003</v>
      </c>
      <c r="J25" s="305">
        <v>28.420369999999998</v>
      </c>
      <c r="K25" s="304">
        <v>60.883070999999994</v>
      </c>
      <c r="L25" s="208">
        <v>83.245992000000001</v>
      </c>
      <c r="M25" s="305">
        <v>97.376440000000002</v>
      </c>
      <c r="N25" s="208">
        <v>746.63277499999992</v>
      </c>
      <c r="O25" s="216">
        <v>2.9336838369316481E-2</v>
      </c>
      <c r="P25" s="102"/>
      <c r="U25" s="99"/>
    </row>
    <row r="26" spans="1:21" ht="13.5" customHeight="1" x14ac:dyDescent="0.2">
      <c r="A26" s="175" t="s">
        <v>320</v>
      </c>
      <c r="B26" s="302">
        <v>628.629729</v>
      </c>
      <c r="C26" s="207">
        <v>580.79432099999985</v>
      </c>
      <c r="D26" s="303">
        <v>518.93490499999996</v>
      </c>
      <c r="E26" s="207">
        <v>415.03972999999996</v>
      </c>
      <c r="F26" s="207">
        <v>278.29691800000001</v>
      </c>
      <c r="G26" s="207">
        <v>129.392246</v>
      </c>
      <c r="H26" s="302">
        <v>109.180087</v>
      </c>
      <c r="I26" s="207">
        <v>101.74346599999997</v>
      </c>
      <c r="J26" s="303">
        <v>149.18463500000001</v>
      </c>
      <c r="K26" s="302">
        <v>327.13316800000001</v>
      </c>
      <c r="L26" s="207">
        <v>508.79107199999999</v>
      </c>
      <c r="M26" s="303">
        <v>607.2164409999998</v>
      </c>
      <c r="N26" s="207">
        <v>4354.3367179999996</v>
      </c>
      <c r="O26" s="215">
        <v>5.1731828859860753E-2</v>
      </c>
      <c r="P26" s="10"/>
      <c r="U26" s="79"/>
    </row>
    <row r="27" spans="1:21" ht="12.75" customHeight="1" x14ac:dyDescent="0.2">
      <c r="A27" s="177" t="s">
        <v>255</v>
      </c>
      <c r="B27" s="304">
        <v>119.41201000000001</v>
      </c>
      <c r="C27" s="208">
        <v>107.604608</v>
      </c>
      <c r="D27" s="305">
        <v>106.172999</v>
      </c>
      <c r="E27" s="208">
        <v>85.627859999999998</v>
      </c>
      <c r="F27" s="208">
        <v>66.283810000000003</v>
      </c>
      <c r="G27" s="208">
        <v>46.217179999999999</v>
      </c>
      <c r="H27" s="304">
        <v>44.665819999999997</v>
      </c>
      <c r="I27" s="208">
        <v>34.294449999999998</v>
      </c>
      <c r="J27" s="305">
        <v>40.035458999999996</v>
      </c>
      <c r="K27" s="304">
        <v>70.691191000000003</v>
      </c>
      <c r="L27" s="208">
        <v>94.458215999999993</v>
      </c>
      <c r="M27" s="305">
        <v>101.377888</v>
      </c>
      <c r="N27" s="208">
        <v>916.84149099999991</v>
      </c>
      <c r="O27" s="216">
        <v>4.162766323704295E-2</v>
      </c>
      <c r="P27" s="102"/>
      <c r="U27" s="79"/>
    </row>
    <row r="28" spans="1:21" ht="12.75" customHeight="1" x14ac:dyDescent="0.2">
      <c r="A28" s="177" t="s">
        <v>256</v>
      </c>
      <c r="B28" s="304">
        <v>0.25952999999999998</v>
      </c>
      <c r="C28" s="208">
        <v>0.22625000000000001</v>
      </c>
      <c r="D28" s="305">
        <v>0.27900999999999998</v>
      </c>
      <c r="E28" s="208">
        <v>0.25739000000000001</v>
      </c>
      <c r="F28" s="208">
        <v>0.26491999999999999</v>
      </c>
      <c r="G28" s="208">
        <v>0.29463</v>
      </c>
      <c r="H28" s="304">
        <v>0.28417000000000003</v>
      </c>
      <c r="I28" s="208">
        <v>0.26313999999999999</v>
      </c>
      <c r="J28" s="305">
        <v>0.21874000000000002</v>
      </c>
      <c r="K28" s="304">
        <v>0.26082</v>
      </c>
      <c r="L28" s="208">
        <v>0.24464</v>
      </c>
      <c r="M28" s="305">
        <v>0.24953</v>
      </c>
      <c r="N28" s="208">
        <v>3.10277</v>
      </c>
      <c r="O28" s="216">
        <v>1.4074231707544341E-3</v>
      </c>
      <c r="P28" s="102"/>
      <c r="U28" s="79"/>
    </row>
    <row r="29" spans="1:21" ht="12.75" customHeight="1" x14ac:dyDescent="0.2">
      <c r="A29" s="177" t="s">
        <v>257</v>
      </c>
      <c r="B29" s="304">
        <v>5.8220700000000001</v>
      </c>
      <c r="C29" s="208">
        <v>5.2907599999999997</v>
      </c>
      <c r="D29" s="305">
        <v>4.9795600000000002</v>
      </c>
      <c r="E29" s="208">
        <v>3.3952900000000001</v>
      </c>
      <c r="F29" s="208">
        <v>0.49665000000000004</v>
      </c>
      <c r="G29" s="208">
        <v>6.4549999999999996E-2</v>
      </c>
      <c r="H29" s="304">
        <v>4.582E-2</v>
      </c>
      <c r="I29" s="208">
        <v>5.3689999999999995E-2</v>
      </c>
      <c r="J29" s="305">
        <v>7.3770000000000002E-2</v>
      </c>
      <c r="K29" s="304">
        <v>2.4637099999999998</v>
      </c>
      <c r="L29" s="208">
        <v>4.6331800000000003</v>
      </c>
      <c r="M29" s="305">
        <v>5.6009799999999998</v>
      </c>
      <c r="N29" s="208">
        <v>32.920029999999997</v>
      </c>
      <c r="O29" s="216">
        <v>4.4403723802949734E-2</v>
      </c>
      <c r="P29" s="102"/>
      <c r="U29" s="79"/>
    </row>
    <row r="30" spans="1:21" ht="12.75" customHeight="1" x14ac:dyDescent="0.2">
      <c r="A30" s="177" t="s">
        <v>258</v>
      </c>
      <c r="B30" s="304">
        <v>0.72371000000000008</v>
      </c>
      <c r="C30" s="208">
        <v>0.97302099999999991</v>
      </c>
      <c r="D30" s="305">
        <v>0.62109000000000003</v>
      </c>
      <c r="E30" s="208">
        <v>0.38039000000000001</v>
      </c>
      <c r="F30" s="208">
        <v>0.165079</v>
      </c>
      <c r="G30" s="208">
        <v>2.2658000000000001E-2</v>
      </c>
      <c r="H30" s="304">
        <v>2.103E-2</v>
      </c>
      <c r="I30" s="208">
        <v>2.7594999999999998E-2</v>
      </c>
      <c r="J30" s="305">
        <v>3.4017000000000006E-2</v>
      </c>
      <c r="K30" s="304">
        <v>0.22652900000000001</v>
      </c>
      <c r="L30" s="208">
        <v>0.44700899999999999</v>
      </c>
      <c r="M30" s="305">
        <v>1.831566</v>
      </c>
      <c r="N30" s="208">
        <v>5.4736940000000001</v>
      </c>
      <c r="O30" s="216">
        <v>2.3476268741738294E-2</v>
      </c>
      <c r="P30" s="102"/>
    </row>
    <row r="31" spans="1:21" x14ac:dyDescent="0.2">
      <c r="A31" s="177" t="s">
        <v>259</v>
      </c>
      <c r="B31" s="304">
        <v>5.6019600000000001</v>
      </c>
      <c r="C31" s="208">
        <v>6.8921800000000006</v>
      </c>
      <c r="D31" s="305">
        <v>7.3407799999999996</v>
      </c>
      <c r="E31" s="208">
        <v>5.3836799999999991</v>
      </c>
      <c r="F31" s="208">
        <v>2.4336000000000002</v>
      </c>
      <c r="G31" s="208">
        <v>1.2222999999999999</v>
      </c>
      <c r="H31" s="304">
        <v>1.055796</v>
      </c>
      <c r="I31" s="208">
        <v>0.98089000000000004</v>
      </c>
      <c r="J31" s="305">
        <v>1.3796680000000001</v>
      </c>
      <c r="K31" s="304">
        <v>3.2530799999999993</v>
      </c>
      <c r="L31" s="208">
        <v>4.3959700000000002</v>
      </c>
      <c r="M31" s="305">
        <v>5.0519799999999995</v>
      </c>
      <c r="N31" s="208">
        <v>44.991883999999999</v>
      </c>
      <c r="O31" s="216">
        <v>0.10621593032860918</v>
      </c>
      <c r="P31" s="102"/>
    </row>
    <row r="32" spans="1:21" x14ac:dyDescent="0.2">
      <c r="A32" s="177" t="s">
        <v>260</v>
      </c>
      <c r="B32" s="304">
        <v>308.02920900000009</v>
      </c>
      <c r="C32" s="208">
        <v>282.33819700000004</v>
      </c>
      <c r="D32" s="305">
        <v>244.786283</v>
      </c>
      <c r="E32" s="208">
        <v>207.05946499999999</v>
      </c>
      <c r="F32" s="208">
        <v>139.36911999999995</v>
      </c>
      <c r="G32" s="208">
        <v>54.729496000000005</v>
      </c>
      <c r="H32" s="304">
        <v>41.982821999999999</v>
      </c>
      <c r="I32" s="208">
        <v>44.945109999999978</v>
      </c>
      <c r="J32" s="305">
        <v>72.973493000000019</v>
      </c>
      <c r="K32" s="304">
        <v>158.389523</v>
      </c>
      <c r="L32" s="208">
        <v>248.04535500000006</v>
      </c>
      <c r="M32" s="305">
        <v>308.81443799999988</v>
      </c>
      <c r="N32" s="208">
        <v>2111.4625109999997</v>
      </c>
      <c r="O32" s="216">
        <v>5.7441654006820421E-2</v>
      </c>
      <c r="P32" s="102"/>
    </row>
    <row r="33" spans="1:16" x14ac:dyDescent="0.2">
      <c r="A33" s="177" t="s">
        <v>261</v>
      </c>
      <c r="B33" s="304">
        <v>180.16523999999998</v>
      </c>
      <c r="C33" s="208">
        <v>170.17470499999996</v>
      </c>
      <c r="D33" s="305">
        <v>147.88968300000002</v>
      </c>
      <c r="E33" s="208">
        <v>107.81785499999998</v>
      </c>
      <c r="F33" s="208">
        <v>65.614339000000001</v>
      </c>
      <c r="G33" s="208">
        <v>25.385632000000001</v>
      </c>
      <c r="H33" s="304">
        <v>19.726928999999998</v>
      </c>
      <c r="I33" s="208">
        <v>19.353591000000002</v>
      </c>
      <c r="J33" s="305">
        <v>31.619388000000008</v>
      </c>
      <c r="K33" s="304">
        <v>86.842014999999989</v>
      </c>
      <c r="L33" s="208">
        <v>149.63482200000001</v>
      </c>
      <c r="M33" s="305">
        <v>176.19354899999996</v>
      </c>
      <c r="N33" s="208">
        <v>1180.4177479999998</v>
      </c>
      <c r="O33" s="216">
        <v>5.8984632056470983E-2</v>
      </c>
      <c r="P33" s="102"/>
    </row>
    <row r="34" spans="1:16" x14ac:dyDescent="0.2">
      <c r="A34" s="177" t="s">
        <v>193</v>
      </c>
      <c r="B34" s="304">
        <v>8.6159999999999997</v>
      </c>
      <c r="C34" s="208">
        <v>7.2946</v>
      </c>
      <c r="D34" s="305">
        <v>6.8654999999999999</v>
      </c>
      <c r="E34" s="208">
        <v>5.1177999999999999</v>
      </c>
      <c r="F34" s="208">
        <v>3.6694</v>
      </c>
      <c r="G34" s="208">
        <v>1.4558</v>
      </c>
      <c r="H34" s="304">
        <v>1.3976999999999999</v>
      </c>
      <c r="I34" s="208">
        <v>1.825</v>
      </c>
      <c r="J34" s="305">
        <v>2.8500999999999999</v>
      </c>
      <c r="K34" s="304">
        <v>5.0062999999999995</v>
      </c>
      <c r="L34" s="208">
        <v>6.9318800000000005</v>
      </c>
      <c r="M34" s="305">
        <v>8.0965100000000003</v>
      </c>
      <c r="N34" s="208">
        <v>59.126589999999993</v>
      </c>
      <c r="O34" s="216">
        <v>3.3345830873661539E-2</v>
      </c>
      <c r="P34" s="102"/>
    </row>
    <row r="35" spans="1:16" ht="12"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2.7429395885113089E-2</v>
      </c>
    </row>
    <row r="40" spans="1:16" x14ac:dyDescent="0.2">
      <c r="B40" s="121"/>
      <c r="C40" s="121"/>
      <c r="D40" s="121"/>
      <c r="M40" s="110" t="s">
        <v>173</v>
      </c>
      <c r="N40" s="117">
        <f>O8</f>
        <v>3.7544854954217055E-2</v>
      </c>
    </row>
    <row r="41" spans="1:16" x14ac:dyDescent="0.2">
      <c r="B41" s="79"/>
      <c r="C41" s="79"/>
      <c r="D41" s="79"/>
      <c r="M41" s="110" t="s">
        <v>76</v>
      </c>
      <c r="N41" s="117">
        <f>O9</f>
        <v>4.7240132906477279E-2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{81DFDD2E-FA01-4620-A16E-6B9E02C98F64}</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81DFDD2E-FA01-4620-A16E-6B9E02C98F6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U41"/>
  <sheetViews>
    <sheetView showGridLines="0" view="pageBreakPreview" zoomScaleNormal="70" zoomScaleSheetLayoutView="100" workbookViewId="0">
      <selection activeCell="A27" sqref="A27"/>
    </sheetView>
  </sheetViews>
  <sheetFormatPr defaultColWidth="9.140625" defaultRowHeight="12" x14ac:dyDescent="0.2"/>
  <cols>
    <col min="1" max="1" width="31.7109375" style="75" customWidth="1"/>
    <col min="2" max="9" width="7.7109375" style="75" customWidth="1"/>
    <col min="10" max="10" width="9.28515625" style="75" customWidth="1"/>
    <col min="11" max="11" width="7.7109375" style="75" customWidth="1"/>
    <col min="12" max="13" width="8.7109375" style="75" customWidth="1"/>
    <col min="14" max="14" width="8.42578125" style="75" customWidth="1"/>
    <col min="15" max="15" width="7.85546875" style="75" customWidth="1"/>
    <col min="16" max="21" width="9.140625" style="75" customWidth="1"/>
    <col min="22" max="16384" width="9.140625" style="75"/>
  </cols>
  <sheetData>
    <row r="1" spans="1:21" ht="18" x14ac:dyDescent="0.25">
      <c r="A1" s="255" t="s">
        <v>285</v>
      </c>
      <c r="O1" s="258" t="str">
        <f>'3'!N1</f>
        <v>2021</v>
      </c>
    </row>
    <row r="2" spans="1:21" ht="12" customHeight="1" x14ac:dyDescent="0.2">
      <c r="F2" s="104"/>
      <c r="G2" s="104"/>
      <c r="H2" s="104"/>
      <c r="I2" s="104"/>
      <c r="J2" s="104"/>
      <c r="K2" s="104"/>
    </row>
    <row r="3" spans="1:21" x14ac:dyDescent="0.2">
      <c r="A3" s="7"/>
      <c r="B3" s="129"/>
      <c r="C3" s="129"/>
      <c r="D3" s="129"/>
      <c r="E3" s="129"/>
      <c r="F3" s="110"/>
      <c r="K3" s="110"/>
      <c r="L3" s="128"/>
    </row>
    <row r="4" spans="1:21" ht="12.75" customHeight="1" x14ac:dyDescent="0.2">
      <c r="A4" s="181"/>
      <c r="B4" s="328" t="s">
        <v>156</v>
      </c>
      <c r="C4" s="329"/>
      <c r="D4" s="330"/>
      <c r="E4" s="329" t="s">
        <v>157</v>
      </c>
      <c r="F4" s="329"/>
      <c r="G4" s="329"/>
      <c r="H4" s="328" t="s">
        <v>158</v>
      </c>
      <c r="I4" s="329"/>
      <c r="J4" s="330"/>
      <c r="K4" s="328" t="s">
        <v>159</v>
      </c>
      <c r="L4" s="329"/>
      <c r="M4" s="330"/>
      <c r="N4" s="331" t="s">
        <v>160</v>
      </c>
      <c r="O4" s="340" t="s">
        <v>267</v>
      </c>
    </row>
    <row r="5" spans="1:21" x14ac:dyDescent="0.2">
      <c r="A5" s="180"/>
      <c r="B5" s="296" t="s">
        <v>161</v>
      </c>
      <c r="C5" s="295" t="s">
        <v>162</v>
      </c>
      <c r="D5" s="297" t="s">
        <v>163</v>
      </c>
      <c r="E5" s="239" t="s">
        <v>164</v>
      </c>
      <c r="F5" s="239" t="s">
        <v>165</v>
      </c>
      <c r="G5" s="239" t="s">
        <v>166</v>
      </c>
      <c r="H5" s="296" t="s">
        <v>167</v>
      </c>
      <c r="I5" s="295" t="s">
        <v>168</v>
      </c>
      <c r="J5" s="297" t="s">
        <v>169</v>
      </c>
      <c r="K5" s="296" t="s">
        <v>170</v>
      </c>
      <c r="L5" s="295" t="s">
        <v>171</v>
      </c>
      <c r="M5" s="297" t="s">
        <v>172</v>
      </c>
      <c r="N5" s="331"/>
      <c r="O5" s="340"/>
      <c r="P5" s="110"/>
      <c r="U5" s="110"/>
    </row>
    <row r="6" spans="1:21" x14ac:dyDescent="0.2">
      <c r="A6" s="174" t="s">
        <v>268</v>
      </c>
      <c r="B6" s="302">
        <v>4377.8586000000014</v>
      </c>
      <c r="C6" s="207">
        <v>4379.4606000000013</v>
      </c>
      <c r="D6" s="303">
        <v>4379.4606000000013</v>
      </c>
      <c r="E6" s="207">
        <v>4377.7126000000007</v>
      </c>
      <c r="F6" s="207">
        <v>4378.8146000000006</v>
      </c>
      <c r="G6" s="207">
        <v>4378.9435999999996</v>
      </c>
      <c r="H6" s="302">
        <v>4378.9436000000005</v>
      </c>
      <c r="I6" s="207">
        <v>4377.6725999999999</v>
      </c>
      <c r="J6" s="303">
        <v>4377.6725999999999</v>
      </c>
      <c r="K6" s="302">
        <v>4359.7285999999986</v>
      </c>
      <c r="L6" s="207">
        <v>4359.8115999999982</v>
      </c>
      <c r="M6" s="303">
        <v>4360.0635999999986</v>
      </c>
      <c r="N6" s="207">
        <v>4360.0635999999986</v>
      </c>
      <c r="O6" s="214">
        <v>0.11167273978989455</v>
      </c>
      <c r="P6" s="112"/>
      <c r="U6" s="61"/>
    </row>
    <row r="7" spans="1:21" x14ac:dyDescent="0.2">
      <c r="A7" s="174" t="s">
        <v>269</v>
      </c>
      <c r="B7" s="302">
        <v>3588.0629716000021</v>
      </c>
      <c r="C7" s="207">
        <v>3116.9787078000008</v>
      </c>
      <c r="D7" s="303">
        <v>2999.8340483999996</v>
      </c>
      <c r="E7" s="207">
        <v>2489.667736674337</v>
      </c>
      <c r="F7" s="207">
        <v>1981.7353068000007</v>
      </c>
      <c r="G7" s="207">
        <v>1247.7159149999995</v>
      </c>
      <c r="H7" s="302">
        <v>1028.3976271999998</v>
      </c>
      <c r="I7" s="207">
        <v>1249.7135454000004</v>
      </c>
      <c r="J7" s="303">
        <v>1579.7227424000007</v>
      </c>
      <c r="K7" s="302">
        <v>2435.4323287999991</v>
      </c>
      <c r="L7" s="207">
        <v>2936.4003223999994</v>
      </c>
      <c r="M7" s="303">
        <v>3465.3955853999992</v>
      </c>
      <c r="N7" s="207">
        <v>28119.056837874337</v>
      </c>
      <c r="O7" s="214">
        <v>0.17394230463581509</v>
      </c>
      <c r="P7" s="112"/>
      <c r="U7" s="61"/>
    </row>
    <row r="8" spans="1:21" x14ac:dyDescent="0.2">
      <c r="A8" s="174" t="s">
        <v>270</v>
      </c>
      <c r="B8" s="302">
        <v>2928.8096029999992</v>
      </c>
      <c r="C8" s="207">
        <v>2593.1466740000001</v>
      </c>
      <c r="D8" s="303">
        <v>2482.7117929999995</v>
      </c>
      <c r="E8" s="207">
        <v>2017.5817320000001</v>
      </c>
      <c r="F8" s="207">
        <v>1463.9050440000001</v>
      </c>
      <c r="G8" s="207">
        <v>771.97990400000003</v>
      </c>
      <c r="H8" s="302">
        <v>573.27006300000005</v>
      </c>
      <c r="I8" s="207">
        <v>706.88496699999996</v>
      </c>
      <c r="J8" s="303">
        <v>989.04237300000023</v>
      </c>
      <c r="K8" s="302">
        <v>1688.0369099999998</v>
      </c>
      <c r="L8" s="207">
        <v>2240.2538029999996</v>
      </c>
      <c r="M8" s="303">
        <v>2744.7890109999998</v>
      </c>
      <c r="N8" s="207">
        <v>21200.411876999999</v>
      </c>
      <c r="O8" s="215">
        <v>0.22936874539855479</v>
      </c>
      <c r="P8" s="102"/>
      <c r="U8" s="105"/>
    </row>
    <row r="9" spans="1:21" x14ac:dyDescent="0.2">
      <c r="A9" s="177" t="s">
        <v>180</v>
      </c>
      <c r="B9" s="304">
        <v>190.66776000000002</v>
      </c>
      <c r="C9" s="208">
        <v>171.01498700000002</v>
      </c>
      <c r="D9" s="305">
        <v>169.40604700000003</v>
      </c>
      <c r="E9" s="208">
        <v>132.42033900000001</v>
      </c>
      <c r="F9" s="208">
        <v>94.456429</v>
      </c>
      <c r="G9" s="208">
        <v>24.152176000000001</v>
      </c>
      <c r="H9" s="304">
        <v>20.729595999999997</v>
      </c>
      <c r="I9" s="208">
        <v>10.479740000000001</v>
      </c>
      <c r="J9" s="305">
        <v>39.339071000000004</v>
      </c>
      <c r="K9" s="304">
        <v>101.18076300000001</v>
      </c>
      <c r="L9" s="208">
        <v>141.088099</v>
      </c>
      <c r="M9" s="305">
        <v>144.82607099999998</v>
      </c>
      <c r="N9" s="208">
        <v>1239.7610780000002</v>
      </c>
      <c r="O9" s="216">
        <v>0.14224034228681803</v>
      </c>
      <c r="P9" s="102"/>
      <c r="U9" s="130"/>
    </row>
    <row r="10" spans="1:21" x14ac:dyDescent="0.2">
      <c r="A10" s="177" t="s">
        <v>181</v>
      </c>
      <c r="B10" s="304">
        <v>4.4049339999999999</v>
      </c>
      <c r="C10" s="208">
        <v>3.9270140000000002</v>
      </c>
      <c r="D10" s="305">
        <v>3.8704420000000002</v>
      </c>
      <c r="E10" s="208">
        <v>3.7016269999999998</v>
      </c>
      <c r="F10" s="208">
        <v>3.3453750000000002</v>
      </c>
      <c r="G10" s="208">
        <v>2.2456559999999999</v>
      </c>
      <c r="H10" s="304">
        <v>2.469624</v>
      </c>
      <c r="I10" s="208">
        <v>2.6861579999999994</v>
      </c>
      <c r="J10" s="305">
        <v>3.1091330000000004</v>
      </c>
      <c r="K10" s="304">
        <v>4.4398119999999999</v>
      </c>
      <c r="L10" s="208">
        <v>4.7341119999999997</v>
      </c>
      <c r="M10" s="305">
        <v>4.8090079999999995</v>
      </c>
      <c r="N10" s="208">
        <v>43.742894999999997</v>
      </c>
      <c r="O10" s="216">
        <v>7.4990914767922606E-2</v>
      </c>
      <c r="P10" s="102"/>
      <c r="U10" s="130"/>
    </row>
    <row r="11" spans="1:21" x14ac:dyDescent="0.2">
      <c r="A11" s="177" t="s">
        <v>182</v>
      </c>
      <c r="B11" s="304">
        <v>0</v>
      </c>
      <c r="C11" s="208">
        <v>0</v>
      </c>
      <c r="D11" s="305">
        <v>0</v>
      </c>
      <c r="E11" s="208">
        <v>2.1000000000000001E-2</v>
      </c>
      <c r="F11" s="208">
        <v>0</v>
      </c>
      <c r="G11" s="208">
        <v>0</v>
      </c>
      <c r="H11" s="304">
        <v>0</v>
      </c>
      <c r="I11" s="208">
        <v>0</v>
      </c>
      <c r="J11" s="305">
        <v>0</v>
      </c>
      <c r="K11" s="304">
        <v>4.5999999999999999E-2</v>
      </c>
      <c r="L11" s="208">
        <v>5.5E-2</v>
      </c>
      <c r="M11" s="305">
        <v>3.4000000000000002E-2</v>
      </c>
      <c r="N11" s="208">
        <v>0.156</v>
      </c>
      <c r="O11" s="216">
        <v>1.5947074636070139E-5</v>
      </c>
      <c r="P11" s="102"/>
      <c r="U11" s="130"/>
    </row>
    <row r="12" spans="1:21" x14ac:dyDescent="0.2">
      <c r="A12" s="177" t="s">
        <v>183</v>
      </c>
      <c r="B12" s="304">
        <v>0</v>
      </c>
      <c r="C12" s="208">
        <v>0</v>
      </c>
      <c r="D12" s="305">
        <v>0</v>
      </c>
      <c r="E12" s="208">
        <v>0</v>
      </c>
      <c r="F12" s="208">
        <v>0</v>
      </c>
      <c r="G12" s="208">
        <v>0</v>
      </c>
      <c r="H12" s="304">
        <v>0</v>
      </c>
      <c r="I12" s="208">
        <v>0</v>
      </c>
      <c r="J12" s="305">
        <v>0</v>
      </c>
      <c r="K12" s="304">
        <v>0</v>
      </c>
      <c r="L12" s="208">
        <v>0</v>
      </c>
      <c r="M12" s="305">
        <v>0</v>
      </c>
      <c r="N12" s="208">
        <v>0</v>
      </c>
      <c r="O12" s="216">
        <v>0</v>
      </c>
      <c r="P12" s="102"/>
      <c r="U12" s="130"/>
    </row>
    <row r="13" spans="1:21" x14ac:dyDescent="0.2">
      <c r="A13" s="177" t="s">
        <v>184</v>
      </c>
      <c r="B13" s="304">
        <v>0</v>
      </c>
      <c r="C13" s="208">
        <v>0</v>
      </c>
      <c r="D13" s="305">
        <v>0</v>
      </c>
      <c r="E13" s="208">
        <v>0</v>
      </c>
      <c r="F13" s="208">
        <v>0</v>
      </c>
      <c r="G13" s="208">
        <v>0</v>
      </c>
      <c r="H13" s="304">
        <v>0</v>
      </c>
      <c r="I13" s="208">
        <v>0</v>
      </c>
      <c r="J13" s="305">
        <v>0</v>
      </c>
      <c r="K13" s="304">
        <v>0</v>
      </c>
      <c r="L13" s="208">
        <v>0</v>
      </c>
      <c r="M13" s="305">
        <v>0</v>
      </c>
      <c r="N13" s="208">
        <v>0</v>
      </c>
      <c r="O13" s="216">
        <v>0</v>
      </c>
      <c r="P13" s="102"/>
      <c r="U13" s="130"/>
    </row>
    <row r="14" spans="1:21" x14ac:dyDescent="0.2">
      <c r="A14" s="177" t="s">
        <v>185</v>
      </c>
      <c r="B14" s="304">
        <v>0</v>
      </c>
      <c r="C14" s="208">
        <v>0</v>
      </c>
      <c r="D14" s="305">
        <v>0</v>
      </c>
      <c r="E14" s="208">
        <v>0</v>
      </c>
      <c r="F14" s="208">
        <v>0</v>
      </c>
      <c r="G14" s="208">
        <v>0</v>
      </c>
      <c r="H14" s="304">
        <v>0</v>
      </c>
      <c r="I14" s="208">
        <v>0</v>
      </c>
      <c r="J14" s="305">
        <v>0</v>
      </c>
      <c r="K14" s="304">
        <v>0</v>
      </c>
      <c r="L14" s="208">
        <v>0</v>
      </c>
      <c r="M14" s="305">
        <v>0</v>
      </c>
      <c r="N14" s="208">
        <v>0</v>
      </c>
      <c r="O14" s="216">
        <v>0</v>
      </c>
      <c r="P14" s="102"/>
      <c r="U14" s="130"/>
    </row>
    <row r="15" spans="1:21" x14ac:dyDescent="0.2">
      <c r="A15" s="177" t="s">
        <v>186</v>
      </c>
      <c r="B15" s="304">
        <v>1991.2616090000001</v>
      </c>
      <c r="C15" s="208">
        <v>1760.186318</v>
      </c>
      <c r="D15" s="305">
        <v>1667.2281269999999</v>
      </c>
      <c r="E15" s="208">
        <v>1278.102157</v>
      </c>
      <c r="F15" s="208">
        <v>843.11029000000008</v>
      </c>
      <c r="G15" s="208">
        <v>332.47868800000003</v>
      </c>
      <c r="H15" s="304">
        <v>184.167</v>
      </c>
      <c r="I15" s="208">
        <v>274.00327799999997</v>
      </c>
      <c r="J15" s="305">
        <v>453.40947700000004</v>
      </c>
      <c r="K15" s="304">
        <v>1015.0190359999999</v>
      </c>
      <c r="L15" s="208">
        <v>1473.4882389999998</v>
      </c>
      <c r="M15" s="305">
        <v>1882.2828200000001</v>
      </c>
      <c r="N15" s="208">
        <v>13154.737039</v>
      </c>
      <c r="O15" s="216">
        <v>0.33366079551384015</v>
      </c>
      <c r="P15" s="102"/>
      <c r="U15" s="130"/>
    </row>
    <row r="16" spans="1:21" x14ac:dyDescent="0.2">
      <c r="A16" s="177" t="s">
        <v>187</v>
      </c>
      <c r="B16" s="304">
        <v>0</v>
      </c>
      <c r="C16" s="208">
        <v>0</v>
      </c>
      <c r="D16" s="305">
        <v>0</v>
      </c>
      <c r="E16" s="208">
        <v>0</v>
      </c>
      <c r="F16" s="208">
        <v>0</v>
      </c>
      <c r="G16" s="208">
        <v>0</v>
      </c>
      <c r="H16" s="304">
        <v>0</v>
      </c>
      <c r="I16" s="208">
        <v>0</v>
      </c>
      <c r="J16" s="305">
        <v>0</v>
      </c>
      <c r="K16" s="304">
        <v>0</v>
      </c>
      <c r="L16" s="208">
        <v>0</v>
      </c>
      <c r="M16" s="305">
        <v>0</v>
      </c>
      <c r="N16" s="208">
        <v>0</v>
      </c>
      <c r="O16" s="216">
        <v>0</v>
      </c>
      <c r="P16" s="102"/>
      <c r="U16" s="130"/>
    </row>
    <row r="17" spans="1:21" x14ac:dyDescent="0.2">
      <c r="A17" s="177" t="s">
        <v>188</v>
      </c>
      <c r="B17" s="304">
        <v>9.0999999999999998E-2</v>
      </c>
      <c r="C17" s="208">
        <v>0</v>
      </c>
      <c r="D17" s="305">
        <v>0</v>
      </c>
      <c r="E17" s="208">
        <v>0</v>
      </c>
      <c r="F17" s="208">
        <v>0</v>
      </c>
      <c r="G17" s="208">
        <v>0</v>
      </c>
      <c r="H17" s="304">
        <v>0</v>
      </c>
      <c r="I17" s="208">
        <v>0</v>
      </c>
      <c r="J17" s="305">
        <v>0</v>
      </c>
      <c r="K17" s="304">
        <v>0</v>
      </c>
      <c r="L17" s="208">
        <v>0</v>
      </c>
      <c r="M17" s="305">
        <v>0</v>
      </c>
      <c r="N17" s="208">
        <v>9.0999999999999998E-2</v>
      </c>
      <c r="O17" s="216">
        <v>1</v>
      </c>
      <c r="P17" s="102"/>
      <c r="U17" s="130"/>
    </row>
    <row r="18" spans="1:21" x14ac:dyDescent="0.2">
      <c r="A18" s="177" t="s">
        <v>189</v>
      </c>
      <c r="B18" s="304">
        <v>6.3782510000000006</v>
      </c>
      <c r="C18" s="208">
        <v>6.2091000000000003</v>
      </c>
      <c r="D18" s="305">
        <v>4.414345</v>
      </c>
      <c r="E18" s="208">
        <v>9.6908609999999999</v>
      </c>
      <c r="F18" s="208">
        <v>13.448669000000001</v>
      </c>
      <c r="G18" s="208">
        <v>9.9417919999999995</v>
      </c>
      <c r="H18" s="304">
        <v>7.3761139999999994</v>
      </c>
      <c r="I18" s="208">
        <v>12.413182000000001</v>
      </c>
      <c r="J18" s="305">
        <v>10.957462</v>
      </c>
      <c r="K18" s="304">
        <v>9.2027919999999988</v>
      </c>
      <c r="L18" s="208">
        <v>2.571707</v>
      </c>
      <c r="M18" s="305">
        <v>5.5372190000000003</v>
      </c>
      <c r="N18" s="208">
        <v>98.141494000000023</v>
      </c>
      <c r="O18" s="216">
        <v>0.11228248360084606</v>
      </c>
      <c r="P18" s="102"/>
      <c r="U18" s="130"/>
    </row>
    <row r="19" spans="1:21" x14ac:dyDescent="0.2">
      <c r="A19" s="177" t="s">
        <v>190</v>
      </c>
      <c r="B19" s="304">
        <v>3.0067910000000002</v>
      </c>
      <c r="C19" s="208">
        <v>3.8720479999999999</v>
      </c>
      <c r="D19" s="305">
        <v>1.791871</v>
      </c>
      <c r="E19" s="208">
        <v>2.2651080000000001</v>
      </c>
      <c r="F19" s="208">
        <v>1.2277930000000001</v>
      </c>
      <c r="G19" s="208">
        <v>0.6732229999999999</v>
      </c>
      <c r="H19" s="304">
        <v>0</v>
      </c>
      <c r="I19" s="208">
        <v>0.56177300000000008</v>
      </c>
      <c r="J19" s="305">
        <v>1.5045630000000001</v>
      </c>
      <c r="K19" s="304">
        <v>1.5437069999999999</v>
      </c>
      <c r="L19" s="208">
        <v>2.5627560000000003</v>
      </c>
      <c r="M19" s="305">
        <v>2.5616560000000002</v>
      </c>
      <c r="N19" s="208">
        <v>21.571289</v>
      </c>
      <c r="O19" s="216">
        <v>0.21813770877069505</v>
      </c>
      <c r="P19" s="102"/>
      <c r="U19" s="130"/>
    </row>
    <row r="20" spans="1:21" x14ac:dyDescent="0.2">
      <c r="A20" s="177" t="s">
        <v>191</v>
      </c>
      <c r="B20" s="304">
        <v>5.9641999999999999</v>
      </c>
      <c r="C20" s="208">
        <v>7.0703999999999994</v>
      </c>
      <c r="D20" s="305">
        <v>7.5907999999999998</v>
      </c>
      <c r="E20" s="208">
        <v>7.0932030791366998</v>
      </c>
      <c r="F20" s="208">
        <v>6.6041822399292434</v>
      </c>
      <c r="G20" s="208">
        <v>7.5860168988516419</v>
      </c>
      <c r="H20" s="304">
        <v>5.0530339347979094</v>
      </c>
      <c r="I20" s="208">
        <v>7.6158528954313507</v>
      </c>
      <c r="J20" s="305">
        <v>0.10018441393006761</v>
      </c>
      <c r="K20" s="304">
        <v>5.6652552015141993</v>
      </c>
      <c r="L20" s="208">
        <v>6.5465436790746514</v>
      </c>
      <c r="M20" s="305">
        <v>6.7817335294894621</v>
      </c>
      <c r="N20" s="208">
        <v>73.671405872155219</v>
      </c>
      <c r="O20" s="216">
        <v>2.5472455969707371E-2</v>
      </c>
      <c r="P20" s="102"/>
      <c r="U20" s="130"/>
    </row>
    <row r="21" spans="1:21" x14ac:dyDescent="0.2">
      <c r="A21" s="177" t="s">
        <v>192</v>
      </c>
      <c r="B21" s="304">
        <v>67.003965000000008</v>
      </c>
      <c r="C21" s="208">
        <v>45.333966000000004</v>
      </c>
      <c r="D21" s="305">
        <v>60.856838999999994</v>
      </c>
      <c r="E21" s="208">
        <v>52.281682999999994</v>
      </c>
      <c r="F21" s="208">
        <v>79.173197999999999</v>
      </c>
      <c r="G21" s="208">
        <v>67.40986700000002</v>
      </c>
      <c r="H21" s="304">
        <v>63.044066000000001</v>
      </c>
      <c r="I21" s="208">
        <v>66.551577000000009</v>
      </c>
      <c r="J21" s="305">
        <v>66.302648999999988</v>
      </c>
      <c r="K21" s="304">
        <v>83.274535</v>
      </c>
      <c r="L21" s="208">
        <v>82.368111999999996</v>
      </c>
      <c r="M21" s="305">
        <v>80.799689000000015</v>
      </c>
      <c r="N21" s="208">
        <v>814.40014600000006</v>
      </c>
      <c r="O21" s="216">
        <v>0.20489139942765353</v>
      </c>
      <c r="P21" s="102"/>
      <c r="U21" s="130"/>
    </row>
    <row r="22" spans="1:21" x14ac:dyDescent="0.2">
      <c r="A22" s="177" t="s">
        <v>193</v>
      </c>
      <c r="B22" s="304">
        <v>0</v>
      </c>
      <c r="C22" s="208">
        <v>0</v>
      </c>
      <c r="D22" s="305">
        <v>0</v>
      </c>
      <c r="E22" s="208">
        <v>0</v>
      </c>
      <c r="F22" s="208">
        <v>0</v>
      </c>
      <c r="G22" s="208">
        <v>0</v>
      </c>
      <c r="H22" s="304">
        <v>0</v>
      </c>
      <c r="I22" s="208">
        <v>0</v>
      </c>
      <c r="J22" s="305">
        <v>0</v>
      </c>
      <c r="K22" s="304">
        <v>0</v>
      </c>
      <c r="L22" s="208">
        <v>0</v>
      </c>
      <c r="M22" s="305">
        <v>0</v>
      </c>
      <c r="N22" s="208">
        <v>0</v>
      </c>
      <c r="O22" s="216">
        <v>0</v>
      </c>
      <c r="P22" s="102"/>
      <c r="U22" s="130"/>
    </row>
    <row r="23" spans="1:21" x14ac:dyDescent="0.2">
      <c r="A23" s="177" t="s">
        <v>194</v>
      </c>
      <c r="B23" s="304">
        <v>1.1872630000000002</v>
      </c>
      <c r="C23" s="208">
        <v>8.7758219999999998</v>
      </c>
      <c r="D23" s="305">
        <v>1.8990989999999999</v>
      </c>
      <c r="E23" s="208">
        <v>0.31289999999999996</v>
      </c>
      <c r="F23" s="208">
        <v>0.21921000000000002</v>
      </c>
      <c r="G23" s="208">
        <v>3.1199999999999999E-2</v>
      </c>
      <c r="H23" s="304">
        <v>2.6524200000000002</v>
      </c>
      <c r="I23" s="208">
        <v>0.53949999999999998</v>
      </c>
      <c r="J23" s="305">
        <v>0.25610000000000005</v>
      </c>
      <c r="K23" s="304">
        <v>0.34870000000000001</v>
      </c>
      <c r="L23" s="208">
        <v>0.48102100000000003</v>
      </c>
      <c r="M23" s="305">
        <v>0.90989999999999993</v>
      </c>
      <c r="N23" s="208">
        <v>17.613135</v>
      </c>
      <c r="O23" s="216">
        <v>6.0752409146724043E-2</v>
      </c>
      <c r="P23" s="102"/>
      <c r="U23" s="130"/>
    </row>
    <row r="24" spans="1:21" x14ac:dyDescent="0.2">
      <c r="A24" s="177" t="s">
        <v>195</v>
      </c>
      <c r="B24" s="304">
        <v>658.8438299999998</v>
      </c>
      <c r="C24" s="208">
        <v>586.75701900000001</v>
      </c>
      <c r="D24" s="305">
        <v>565.65422299999977</v>
      </c>
      <c r="E24" s="208">
        <v>531.69285392086329</v>
      </c>
      <c r="F24" s="208">
        <v>422.31989776007066</v>
      </c>
      <c r="G24" s="208">
        <v>327.46128510114829</v>
      </c>
      <c r="H24" s="304">
        <v>287.77820906520213</v>
      </c>
      <c r="I24" s="208">
        <v>332.03390610456859</v>
      </c>
      <c r="J24" s="305">
        <v>414.06373358606999</v>
      </c>
      <c r="K24" s="304">
        <v>467.3163097984858</v>
      </c>
      <c r="L24" s="208">
        <v>526.3582133209253</v>
      </c>
      <c r="M24" s="305">
        <v>616.24691447051032</v>
      </c>
      <c r="N24" s="208">
        <v>5736.5263951278448</v>
      </c>
      <c r="O24" s="216">
        <v>0.22540069668811866</v>
      </c>
      <c r="P24" s="102"/>
      <c r="U24" s="99"/>
    </row>
    <row r="25" spans="1:21" ht="13.5" customHeight="1" x14ac:dyDescent="0.2">
      <c r="A25" s="175" t="s">
        <v>323</v>
      </c>
      <c r="B25" s="302">
        <v>-1486.521</v>
      </c>
      <c r="C25" s="207">
        <v>-1275.367</v>
      </c>
      <c r="D25" s="303">
        <v>-1225.421</v>
      </c>
      <c r="E25" s="207">
        <v>-969.15800000000002</v>
      </c>
      <c r="F25" s="207">
        <v>-667.65200000000004</v>
      </c>
      <c r="G25" s="207">
        <v>-264.77800000000002</v>
      </c>
      <c r="H25" s="302">
        <v>-123.447</v>
      </c>
      <c r="I25" s="207">
        <v>-208.71899999999999</v>
      </c>
      <c r="J25" s="303">
        <v>-346.00299999999999</v>
      </c>
      <c r="K25" s="302">
        <v>-767.37199999999996</v>
      </c>
      <c r="L25" s="207">
        <v>-1103.45</v>
      </c>
      <c r="M25" s="303">
        <v>-1371.21</v>
      </c>
      <c r="N25" s="207">
        <v>-9809.0980000000018</v>
      </c>
      <c r="O25" s="215"/>
      <c r="P25" s="10"/>
      <c r="U25" s="79"/>
    </row>
    <row r="26" spans="1:21" ht="13.5" customHeight="1" x14ac:dyDescent="0.2">
      <c r="A26" s="175" t="s">
        <v>320</v>
      </c>
      <c r="B26" s="302">
        <v>1327.6269099999997</v>
      </c>
      <c r="C26" s="207">
        <v>1207.583361</v>
      </c>
      <c r="D26" s="303">
        <v>1136.3968960000002</v>
      </c>
      <c r="E26" s="207">
        <v>962.4324049999999</v>
      </c>
      <c r="F26" s="207">
        <v>730.19283100000007</v>
      </c>
      <c r="G26" s="207">
        <v>427.076911</v>
      </c>
      <c r="H26" s="302">
        <v>364.28229999999991</v>
      </c>
      <c r="I26" s="207">
        <v>395.14724100000007</v>
      </c>
      <c r="J26" s="303">
        <v>550.35607199999993</v>
      </c>
      <c r="K26" s="302">
        <v>801.08158400000002</v>
      </c>
      <c r="L26" s="207">
        <v>1019.7859119999999</v>
      </c>
      <c r="M26" s="303">
        <v>1230.6664640000001</v>
      </c>
      <c r="N26" s="207">
        <v>10152.628886999999</v>
      </c>
      <c r="O26" s="215">
        <v>0.12061861405637914</v>
      </c>
      <c r="P26" s="10"/>
      <c r="U26" s="79"/>
    </row>
    <row r="27" spans="1:21" ht="12.75" customHeight="1" x14ac:dyDescent="0.2">
      <c r="A27" s="177" t="s">
        <v>255</v>
      </c>
      <c r="B27" s="304">
        <v>623.08040899999992</v>
      </c>
      <c r="C27" s="208">
        <v>581.44308700000011</v>
      </c>
      <c r="D27" s="305">
        <v>579.70070100000009</v>
      </c>
      <c r="E27" s="208">
        <v>510.16650699999991</v>
      </c>
      <c r="F27" s="208">
        <v>432.52217100000001</v>
      </c>
      <c r="G27" s="208">
        <v>295.88840700000003</v>
      </c>
      <c r="H27" s="304">
        <v>256.767449</v>
      </c>
      <c r="I27" s="208">
        <v>289.09561399999996</v>
      </c>
      <c r="J27" s="305">
        <v>370.67246799999998</v>
      </c>
      <c r="K27" s="304">
        <v>454.077631</v>
      </c>
      <c r="L27" s="208">
        <v>523.97309700000005</v>
      </c>
      <c r="M27" s="305">
        <v>575.50031899999999</v>
      </c>
      <c r="N27" s="208">
        <v>5492.8878599999998</v>
      </c>
      <c r="O27" s="216">
        <v>0.24939543888390797</v>
      </c>
      <c r="P27" s="102"/>
      <c r="U27" s="79"/>
    </row>
    <row r="28" spans="1:21" ht="12.75" customHeight="1" x14ac:dyDescent="0.2">
      <c r="A28" s="177" t="s">
        <v>256</v>
      </c>
      <c r="B28" s="304">
        <v>78.022126</v>
      </c>
      <c r="C28" s="208">
        <v>68.779814999999999</v>
      </c>
      <c r="D28" s="305">
        <v>66.162498999999997</v>
      </c>
      <c r="E28" s="208">
        <v>68.920844000000002</v>
      </c>
      <c r="F28" s="208">
        <v>44.143555999999997</v>
      </c>
      <c r="G28" s="208">
        <v>31.516850999999999</v>
      </c>
      <c r="H28" s="304">
        <v>18.307964999999999</v>
      </c>
      <c r="I28" s="208">
        <v>13.024398</v>
      </c>
      <c r="J28" s="305">
        <v>40.720388999999997</v>
      </c>
      <c r="K28" s="304">
        <v>21.948683999999997</v>
      </c>
      <c r="L28" s="208">
        <v>49.347336999999996</v>
      </c>
      <c r="M28" s="305">
        <v>81.443680999999998</v>
      </c>
      <c r="N28" s="208">
        <v>582.33814500000005</v>
      </c>
      <c r="O28" s="216">
        <v>0.26414983981640777</v>
      </c>
      <c r="P28" s="102"/>
      <c r="U28" s="79"/>
    </row>
    <row r="29" spans="1:21" ht="12.75" customHeight="1" x14ac:dyDescent="0.2">
      <c r="A29" s="177" t="s">
        <v>257</v>
      </c>
      <c r="B29" s="304">
        <v>4.7622999999999989</v>
      </c>
      <c r="C29" s="208">
        <v>4.5466999999999995</v>
      </c>
      <c r="D29" s="305">
        <v>3.8889999999999998</v>
      </c>
      <c r="E29" s="208">
        <v>2.5452999999999997</v>
      </c>
      <c r="F29" s="208">
        <v>1.5899000000000001</v>
      </c>
      <c r="G29" s="208">
        <v>0.22839999999999999</v>
      </c>
      <c r="H29" s="304">
        <v>0.27268200000000004</v>
      </c>
      <c r="I29" s="208">
        <v>0.24578799999999998</v>
      </c>
      <c r="J29" s="305">
        <v>0.54345600000000005</v>
      </c>
      <c r="K29" s="304">
        <v>1.9349799999999999</v>
      </c>
      <c r="L29" s="208">
        <v>3.0109599999999999</v>
      </c>
      <c r="M29" s="305">
        <v>3.7823200000000003</v>
      </c>
      <c r="N29" s="208">
        <v>27.351785999999997</v>
      </c>
      <c r="O29" s="216">
        <v>3.6893075463825128E-2</v>
      </c>
      <c r="P29" s="102"/>
      <c r="U29" s="79"/>
    </row>
    <row r="30" spans="1:21" ht="12.75" customHeight="1" x14ac:dyDescent="0.2">
      <c r="A30" s="177" t="s">
        <v>258</v>
      </c>
      <c r="B30" s="304">
        <v>0.24809199999999998</v>
      </c>
      <c r="C30" s="208">
        <v>0.20790999999999998</v>
      </c>
      <c r="D30" s="305">
        <v>0.17818999999999999</v>
      </c>
      <c r="E30" s="208">
        <v>0.12822999999999998</v>
      </c>
      <c r="F30" s="208">
        <v>8.7180000000000007E-2</v>
      </c>
      <c r="G30" s="208">
        <v>0.01</v>
      </c>
      <c r="H30" s="304">
        <v>5.0000000000000001E-3</v>
      </c>
      <c r="I30" s="208">
        <v>7.0000000000000001E-3</v>
      </c>
      <c r="J30" s="305">
        <v>1.9E-2</v>
      </c>
      <c r="K30" s="304">
        <v>0.12556999999999999</v>
      </c>
      <c r="L30" s="208">
        <v>0.18421999999999999</v>
      </c>
      <c r="M30" s="305">
        <v>0.22757999999999998</v>
      </c>
      <c r="N30" s="208">
        <v>1.427972</v>
      </c>
      <c r="O30" s="216">
        <v>6.1244662978378979E-3</v>
      </c>
      <c r="P30" s="102"/>
    </row>
    <row r="31" spans="1:21" x14ac:dyDescent="0.2">
      <c r="A31" s="177" t="s">
        <v>259</v>
      </c>
      <c r="B31" s="304">
        <v>1.557966</v>
      </c>
      <c r="C31" s="208">
        <v>1.3610009999999999</v>
      </c>
      <c r="D31" s="305">
        <v>1.298699</v>
      </c>
      <c r="E31" s="208">
        <v>1.302451</v>
      </c>
      <c r="F31" s="208">
        <v>1.44997</v>
      </c>
      <c r="G31" s="208">
        <v>1.0864769999999999</v>
      </c>
      <c r="H31" s="304">
        <v>1.3768799999999999</v>
      </c>
      <c r="I31" s="208">
        <v>1.5568869999999999</v>
      </c>
      <c r="J31" s="305">
        <v>1.8029229999999998</v>
      </c>
      <c r="K31" s="304">
        <v>2.501252</v>
      </c>
      <c r="L31" s="208">
        <v>2.2986060000000004</v>
      </c>
      <c r="M31" s="305">
        <v>2.172955</v>
      </c>
      <c r="N31" s="208">
        <v>19.766067</v>
      </c>
      <c r="O31" s="216">
        <v>4.6663331443124748E-2</v>
      </c>
      <c r="P31" s="102"/>
    </row>
    <row r="32" spans="1:21" x14ac:dyDescent="0.2">
      <c r="A32" s="177" t="s">
        <v>260</v>
      </c>
      <c r="B32" s="304">
        <v>422.99853599999989</v>
      </c>
      <c r="C32" s="208">
        <v>372.94563299999993</v>
      </c>
      <c r="D32" s="305">
        <v>333.22740900000002</v>
      </c>
      <c r="E32" s="208">
        <v>258.75018399999999</v>
      </c>
      <c r="F32" s="208">
        <v>176.05024300000002</v>
      </c>
      <c r="G32" s="208">
        <v>71.433876999999981</v>
      </c>
      <c r="H32" s="304">
        <v>64.916672999999975</v>
      </c>
      <c r="I32" s="208">
        <v>67.538012000000023</v>
      </c>
      <c r="J32" s="305">
        <v>98.968223999999992</v>
      </c>
      <c r="K32" s="304">
        <v>219.081694</v>
      </c>
      <c r="L32" s="208">
        <v>297.210894</v>
      </c>
      <c r="M32" s="305">
        <v>382.17572499999994</v>
      </c>
      <c r="N32" s="208">
        <v>2765.2971039999998</v>
      </c>
      <c r="O32" s="216">
        <v>7.5229012424568933E-2</v>
      </c>
      <c r="P32" s="102"/>
    </row>
    <row r="33" spans="1:16" x14ac:dyDescent="0.2">
      <c r="A33" s="177" t="s">
        <v>261</v>
      </c>
      <c r="B33" s="304">
        <v>193.77248700000001</v>
      </c>
      <c r="C33" s="208">
        <v>175.38465399999998</v>
      </c>
      <c r="D33" s="305">
        <v>149.25726499999996</v>
      </c>
      <c r="E33" s="208">
        <v>118.31467600000002</v>
      </c>
      <c r="F33" s="208">
        <v>73.317113000000006</v>
      </c>
      <c r="G33" s="208">
        <v>26.688898999999999</v>
      </c>
      <c r="H33" s="304">
        <v>22.410650999999998</v>
      </c>
      <c r="I33" s="208">
        <v>23.470541999999995</v>
      </c>
      <c r="J33" s="305">
        <v>37.101192999999995</v>
      </c>
      <c r="K33" s="304">
        <v>100.02483000000002</v>
      </c>
      <c r="L33" s="208">
        <v>141.58932699999997</v>
      </c>
      <c r="M33" s="305">
        <v>182.50022600000005</v>
      </c>
      <c r="N33" s="208">
        <v>1243.8318630000003</v>
      </c>
      <c r="O33" s="216">
        <v>6.2153390105728783E-2</v>
      </c>
      <c r="P33" s="102"/>
    </row>
    <row r="34" spans="1:16" x14ac:dyDescent="0.2">
      <c r="A34" s="177" t="s">
        <v>193</v>
      </c>
      <c r="B34" s="304">
        <v>3.1849940000000001</v>
      </c>
      <c r="C34" s="208">
        <v>2.914561</v>
      </c>
      <c r="D34" s="305">
        <v>2.6831330000000002</v>
      </c>
      <c r="E34" s="208">
        <v>2.3042129999999998</v>
      </c>
      <c r="F34" s="208">
        <v>1.0326979999999999</v>
      </c>
      <c r="G34" s="208">
        <v>0.224</v>
      </c>
      <c r="H34" s="304">
        <v>0.22500000000000001</v>
      </c>
      <c r="I34" s="208">
        <v>0.20899999999999999</v>
      </c>
      <c r="J34" s="305">
        <v>0.52841899999999997</v>
      </c>
      <c r="K34" s="304">
        <v>1.386943</v>
      </c>
      <c r="L34" s="208">
        <v>2.1714709999999999</v>
      </c>
      <c r="M34" s="305">
        <v>2.863658</v>
      </c>
      <c r="N34" s="208">
        <v>19.728090000000002</v>
      </c>
      <c r="O34" s="216">
        <v>1.1126120288695383E-2</v>
      </c>
      <c r="P34" s="102"/>
    </row>
    <row r="35" spans="1:16" ht="12"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O6</f>
        <v>0.11167273978989455</v>
      </c>
    </row>
    <row r="40" spans="1:16" x14ac:dyDescent="0.2">
      <c r="B40" s="121"/>
      <c r="C40" s="121"/>
      <c r="D40" s="121"/>
      <c r="M40" s="110" t="s">
        <v>173</v>
      </c>
      <c r="N40" s="117">
        <f>O7</f>
        <v>0.17394230463581509</v>
      </c>
    </row>
    <row r="41" spans="1:16" x14ac:dyDescent="0.2">
      <c r="B41" s="79"/>
      <c r="C41" s="79"/>
      <c r="D41" s="79"/>
      <c r="M41" s="110" t="s">
        <v>76</v>
      </c>
      <c r="N41" s="117">
        <f>O8</f>
        <v>0.22936874539855479</v>
      </c>
    </row>
  </sheetData>
  <mergeCells count="6">
    <mergeCell ref="O4:O5"/>
    <mergeCell ref="B4:D4"/>
    <mergeCell ref="E4:G4"/>
    <mergeCell ref="H4:J4"/>
    <mergeCell ref="K4:M4"/>
    <mergeCell ref="N4:N5"/>
  </mergeCells>
  <conditionalFormatting sqref="O9:O24 O27:O34">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O9:O24 O27:O34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U41"/>
  <sheetViews>
    <sheetView showGridLines="0" view="pageBreakPreview" zoomScaleNormal="70" zoomScaleSheetLayoutView="100" workbookViewId="0">
      <selection activeCell="R34" sqref="R34"/>
    </sheetView>
  </sheetViews>
  <sheetFormatPr defaultColWidth="9.140625" defaultRowHeight="12" x14ac:dyDescent="0.2"/>
  <cols>
    <col min="1" max="1" width="31.7109375" style="75" customWidth="1"/>
    <col min="2" max="9" width="7.7109375" style="75" customWidth="1"/>
    <col min="10" max="10" width="9.28515625" style="75" customWidth="1"/>
    <col min="11" max="11" width="7.7109375" style="75" customWidth="1"/>
    <col min="12" max="13" width="8.7109375" style="75" customWidth="1"/>
    <col min="14" max="14" width="8.42578125" style="75" customWidth="1"/>
    <col min="15" max="15" width="7.85546875" style="75" customWidth="1"/>
    <col min="16" max="21" width="9.140625" style="75" customWidth="1"/>
    <col min="22" max="16384" width="9.140625" style="75"/>
  </cols>
  <sheetData>
    <row r="1" spans="1:21" ht="18" x14ac:dyDescent="0.25">
      <c r="A1" s="255" t="s">
        <v>286</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9" t="s">
        <v>157</v>
      </c>
      <c r="F5" s="329"/>
      <c r="G5" s="329"/>
      <c r="H5" s="328" t="s">
        <v>158</v>
      </c>
      <c r="I5" s="329"/>
      <c r="J5" s="330"/>
      <c r="K5" s="328" t="s">
        <v>159</v>
      </c>
      <c r="L5" s="329"/>
      <c r="M5" s="330"/>
      <c r="N5" s="331" t="s">
        <v>160</v>
      </c>
      <c r="O5" s="340" t="s">
        <v>267</v>
      </c>
    </row>
    <row r="6" spans="1:21" x14ac:dyDescent="0.2">
      <c r="A6" s="180"/>
      <c r="B6" s="296" t="s">
        <v>161</v>
      </c>
      <c r="C6" s="295" t="s">
        <v>162</v>
      </c>
      <c r="D6" s="297" t="s">
        <v>163</v>
      </c>
      <c r="E6" s="239" t="s">
        <v>164</v>
      </c>
      <c r="F6" s="239" t="s">
        <v>165</v>
      </c>
      <c r="G6" s="239" t="s">
        <v>166</v>
      </c>
      <c r="H6" s="296" t="s">
        <v>167</v>
      </c>
      <c r="I6" s="295" t="s">
        <v>168</v>
      </c>
      <c r="J6" s="297" t="s">
        <v>169</v>
      </c>
      <c r="K6" s="296" t="s">
        <v>170</v>
      </c>
      <c r="L6" s="295" t="s">
        <v>171</v>
      </c>
      <c r="M6" s="297" t="s">
        <v>172</v>
      </c>
      <c r="N6" s="331"/>
      <c r="O6" s="340"/>
      <c r="P6" s="110"/>
      <c r="U6" s="110"/>
    </row>
    <row r="7" spans="1:21" x14ac:dyDescent="0.2">
      <c r="A7" s="174" t="s">
        <v>268</v>
      </c>
      <c r="B7" s="302">
        <v>10191.442859999999</v>
      </c>
      <c r="C7" s="207">
        <v>10191.442859999999</v>
      </c>
      <c r="D7" s="303">
        <v>10191.442859999999</v>
      </c>
      <c r="E7" s="207">
        <v>10098.942859999999</v>
      </c>
      <c r="F7" s="207">
        <v>10098.942859999999</v>
      </c>
      <c r="G7" s="207">
        <v>9934.6228599999995</v>
      </c>
      <c r="H7" s="302">
        <v>9932.33986</v>
      </c>
      <c r="I7" s="207">
        <v>9932.335860000001</v>
      </c>
      <c r="J7" s="303">
        <v>9932.33986</v>
      </c>
      <c r="K7" s="302">
        <v>9932.3828599999997</v>
      </c>
      <c r="L7" s="207">
        <v>9932.3828599999997</v>
      </c>
      <c r="M7" s="303">
        <v>9932.3828599999997</v>
      </c>
      <c r="N7" s="207">
        <v>9932.3828599999997</v>
      </c>
      <c r="O7" s="214">
        <v>0.25439454750577234</v>
      </c>
      <c r="P7" s="112"/>
      <c r="U7" s="61"/>
    </row>
    <row r="8" spans="1:21" x14ac:dyDescent="0.2">
      <c r="A8" s="174" t="s">
        <v>269</v>
      </c>
      <c r="B8" s="302">
        <v>3645.4019340000004</v>
      </c>
      <c r="C8" s="207">
        <v>3438.9866919999981</v>
      </c>
      <c r="D8" s="303">
        <v>3392.5046909999992</v>
      </c>
      <c r="E8" s="207">
        <v>2912.8513269999994</v>
      </c>
      <c r="F8" s="207">
        <v>2648.6663930000004</v>
      </c>
      <c r="G8" s="207">
        <v>1972.630893</v>
      </c>
      <c r="H8" s="302">
        <v>1901.1496510000009</v>
      </c>
      <c r="I8" s="207">
        <v>2007.1951630000005</v>
      </c>
      <c r="J8" s="303">
        <v>2040.6544710000003</v>
      </c>
      <c r="K8" s="302">
        <v>2326.909274000001</v>
      </c>
      <c r="L8" s="207">
        <v>2929.050575000002</v>
      </c>
      <c r="M8" s="303">
        <v>3273.2335999999987</v>
      </c>
      <c r="N8" s="207">
        <v>32489.234664000003</v>
      </c>
      <c r="O8" s="214">
        <v>0.20097588570958552</v>
      </c>
      <c r="P8" s="112"/>
      <c r="U8" s="61"/>
    </row>
    <row r="9" spans="1:21" x14ac:dyDescent="0.2">
      <c r="A9" s="174" t="s">
        <v>270</v>
      </c>
      <c r="B9" s="302">
        <v>1680.8358579999999</v>
      </c>
      <c r="C9" s="207">
        <v>1580.3558799999998</v>
      </c>
      <c r="D9" s="303">
        <v>1454.647557</v>
      </c>
      <c r="E9" s="207">
        <v>1196.833484</v>
      </c>
      <c r="F9" s="207">
        <v>947.8938290000001</v>
      </c>
      <c r="G9" s="207">
        <v>538.10385099999996</v>
      </c>
      <c r="H9" s="302">
        <v>448.39538600000009</v>
      </c>
      <c r="I9" s="207">
        <v>486.42567200000002</v>
      </c>
      <c r="J9" s="303">
        <v>608.54633100000012</v>
      </c>
      <c r="K9" s="302">
        <v>1012.712434</v>
      </c>
      <c r="L9" s="207">
        <v>1280.6427600000002</v>
      </c>
      <c r="M9" s="303">
        <v>1514.163401</v>
      </c>
      <c r="N9" s="207">
        <v>12749.556442999998</v>
      </c>
      <c r="O9" s="215">
        <v>0.13793834679653333</v>
      </c>
      <c r="P9" s="102"/>
      <c r="U9" s="105"/>
    </row>
    <row r="10" spans="1:21" x14ac:dyDescent="0.2">
      <c r="A10" s="177" t="s">
        <v>180</v>
      </c>
      <c r="B10" s="304">
        <v>146.57115999999999</v>
      </c>
      <c r="C10" s="208">
        <v>129.09003000000001</v>
      </c>
      <c r="D10" s="305">
        <v>137.98249999999999</v>
      </c>
      <c r="E10" s="208">
        <v>107.15264000000001</v>
      </c>
      <c r="F10" s="208">
        <v>119.95654999999999</v>
      </c>
      <c r="G10" s="208">
        <v>85.247376000000003</v>
      </c>
      <c r="H10" s="304">
        <v>95.228873000000007</v>
      </c>
      <c r="I10" s="208">
        <v>97.911450000000002</v>
      </c>
      <c r="J10" s="305">
        <v>95.506869999999992</v>
      </c>
      <c r="K10" s="304">
        <v>105.399709</v>
      </c>
      <c r="L10" s="208">
        <v>136.453847</v>
      </c>
      <c r="M10" s="305">
        <v>136.995484</v>
      </c>
      <c r="N10" s="208">
        <v>1393.4964890000001</v>
      </c>
      <c r="O10" s="216">
        <v>0.15987872267340139</v>
      </c>
      <c r="P10" s="102"/>
      <c r="U10" s="130"/>
    </row>
    <row r="11" spans="1:21" x14ac:dyDescent="0.2">
      <c r="A11" s="177" t="s">
        <v>181</v>
      </c>
      <c r="B11" s="304">
        <v>3.2797430000000003</v>
      </c>
      <c r="C11" s="208">
        <v>2.9540889999999997</v>
      </c>
      <c r="D11" s="305">
        <v>3.116269</v>
      </c>
      <c r="E11" s="208">
        <v>3.0233600000000003</v>
      </c>
      <c r="F11" s="208">
        <v>1.874787</v>
      </c>
      <c r="G11" s="208">
        <v>1.4027639999999999</v>
      </c>
      <c r="H11" s="304">
        <v>1.1205019999999999</v>
      </c>
      <c r="I11" s="208">
        <v>1.636161</v>
      </c>
      <c r="J11" s="305">
        <v>1.668248</v>
      </c>
      <c r="K11" s="304">
        <v>2.6159590000000001</v>
      </c>
      <c r="L11" s="208">
        <v>3.0906210000000001</v>
      </c>
      <c r="M11" s="305">
        <v>3.1985950000000001</v>
      </c>
      <c r="N11" s="208">
        <v>28.981097999999996</v>
      </c>
      <c r="O11" s="216">
        <v>4.9683932670638559E-2</v>
      </c>
      <c r="P11" s="102"/>
      <c r="U11" s="130"/>
    </row>
    <row r="12" spans="1:21" x14ac:dyDescent="0.2">
      <c r="A12" s="177" t="s">
        <v>182</v>
      </c>
      <c r="B12" s="304">
        <v>0</v>
      </c>
      <c r="C12" s="208">
        <v>0</v>
      </c>
      <c r="D12" s="305">
        <v>0</v>
      </c>
      <c r="E12" s="208">
        <v>0</v>
      </c>
      <c r="F12" s="208">
        <v>0</v>
      </c>
      <c r="G12" s="208">
        <v>0</v>
      </c>
      <c r="H12" s="304">
        <v>0</v>
      </c>
      <c r="I12" s="208">
        <v>0.19027000000000002</v>
      </c>
      <c r="J12" s="305">
        <v>0.41285000000000005</v>
      </c>
      <c r="K12" s="304">
        <v>0.63333000000000006</v>
      </c>
      <c r="L12" s="208">
        <v>1.47061</v>
      </c>
      <c r="M12" s="305">
        <v>1.02311</v>
      </c>
      <c r="N12" s="208">
        <v>3.7301700000000002</v>
      </c>
      <c r="O12" s="216">
        <v>3.8131602176429331E-4</v>
      </c>
      <c r="P12" s="102"/>
      <c r="U12" s="130"/>
    </row>
    <row r="13" spans="1:21" x14ac:dyDescent="0.2">
      <c r="A13" s="177" t="s">
        <v>183</v>
      </c>
      <c r="B13" s="304">
        <v>0</v>
      </c>
      <c r="C13" s="208">
        <v>0</v>
      </c>
      <c r="D13" s="305">
        <v>0</v>
      </c>
      <c r="E13" s="208">
        <v>0</v>
      </c>
      <c r="F13" s="208">
        <v>0</v>
      </c>
      <c r="G13" s="208">
        <v>0</v>
      </c>
      <c r="H13" s="304">
        <v>0</v>
      </c>
      <c r="I13" s="208">
        <v>0</v>
      </c>
      <c r="J13" s="305">
        <v>0</v>
      </c>
      <c r="K13" s="304">
        <v>0</v>
      </c>
      <c r="L13" s="208">
        <v>0</v>
      </c>
      <c r="M13" s="305">
        <v>0</v>
      </c>
      <c r="N13" s="208">
        <v>0</v>
      </c>
      <c r="O13" s="216">
        <v>0</v>
      </c>
      <c r="P13" s="102"/>
      <c r="U13" s="130"/>
    </row>
    <row r="14" spans="1:21" x14ac:dyDescent="0.2">
      <c r="A14" s="177" t="s">
        <v>184</v>
      </c>
      <c r="B14" s="304">
        <v>13.068267303656199</v>
      </c>
      <c r="C14" s="208">
        <v>11.982037786244412</v>
      </c>
      <c r="D14" s="305">
        <v>10.216617737050102</v>
      </c>
      <c r="E14" s="208">
        <v>8.2106136134619838</v>
      </c>
      <c r="F14" s="208">
        <v>5.4949434721097159</v>
      </c>
      <c r="G14" s="208">
        <v>2.152060640236019</v>
      </c>
      <c r="H14" s="304">
        <v>1.9486031166255331</v>
      </c>
      <c r="I14" s="208">
        <v>2.1057246669147882</v>
      </c>
      <c r="J14" s="305">
        <v>2.9046576936663362</v>
      </c>
      <c r="K14" s="304">
        <v>6.8509050935691773</v>
      </c>
      <c r="L14" s="208">
        <v>9.0240760304680432</v>
      </c>
      <c r="M14" s="305">
        <v>11.359492845997682</v>
      </c>
      <c r="N14" s="208">
        <v>85.317999999999984</v>
      </c>
      <c r="O14" s="216">
        <v>0.88050633810171919</v>
      </c>
      <c r="P14" s="102"/>
      <c r="U14" s="130"/>
    </row>
    <row r="15" spans="1:21" x14ac:dyDescent="0.2">
      <c r="A15" s="177" t="s">
        <v>185</v>
      </c>
      <c r="B15" s="304">
        <v>1E-3</v>
      </c>
      <c r="C15" s="208">
        <v>3.0000000000000001E-3</v>
      </c>
      <c r="D15" s="305">
        <v>6.0000000000000001E-3</v>
      </c>
      <c r="E15" s="208">
        <v>8.9999999999999993E-3</v>
      </c>
      <c r="F15" s="208">
        <v>0.01</v>
      </c>
      <c r="G15" s="208">
        <v>1.4E-2</v>
      </c>
      <c r="H15" s="304">
        <v>1.2999999999999999E-2</v>
      </c>
      <c r="I15" s="208">
        <v>0.01</v>
      </c>
      <c r="J15" s="305">
        <v>8.9999999999999993E-3</v>
      </c>
      <c r="K15" s="304">
        <v>7.0000000000000001E-3</v>
      </c>
      <c r="L15" s="208">
        <v>1E-3</v>
      </c>
      <c r="M15" s="305">
        <v>2E-3</v>
      </c>
      <c r="N15" s="208">
        <v>8.4999999999999992E-2</v>
      </c>
      <c r="O15" s="216">
        <v>0.14768431001890359</v>
      </c>
      <c r="P15" s="102"/>
      <c r="U15" s="130"/>
    </row>
    <row r="16" spans="1:21" x14ac:dyDescent="0.2">
      <c r="A16" s="177" t="s">
        <v>186</v>
      </c>
      <c r="B16" s="304">
        <v>1358.0480889999999</v>
      </c>
      <c r="C16" s="208">
        <v>1273.4982849999999</v>
      </c>
      <c r="D16" s="305">
        <v>1171.398185</v>
      </c>
      <c r="E16" s="208">
        <v>906.17887699999994</v>
      </c>
      <c r="F16" s="208">
        <v>679.36976800000002</v>
      </c>
      <c r="G16" s="208">
        <v>390.96704</v>
      </c>
      <c r="H16" s="304">
        <v>294.31274700000006</v>
      </c>
      <c r="I16" s="208">
        <v>334.14808299999999</v>
      </c>
      <c r="J16" s="305">
        <v>418.60024700000008</v>
      </c>
      <c r="K16" s="304">
        <v>763.03583700000001</v>
      </c>
      <c r="L16" s="208">
        <v>1003.988838</v>
      </c>
      <c r="M16" s="305">
        <v>1216.9949570000001</v>
      </c>
      <c r="N16" s="208">
        <v>9810.5409530000015</v>
      </c>
      <c r="O16" s="216">
        <v>0.24883757760375008</v>
      </c>
      <c r="P16" s="102"/>
      <c r="U16" s="130"/>
    </row>
    <row r="17" spans="1:21" x14ac:dyDescent="0.2">
      <c r="A17" s="177" t="s">
        <v>187</v>
      </c>
      <c r="B17" s="304">
        <v>0</v>
      </c>
      <c r="C17" s="208">
        <v>0</v>
      </c>
      <c r="D17" s="305">
        <v>0</v>
      </c>
      <c r="E17" s="208">
        <v>0</v>
      </c>
      <c r="F17" s="208">
        <v>0</v>
      </c>
      <c r="G17" s="208">
        <v>0</v>
      </c>
      <c r="H17" s="304">
        <v>0</v>
      </c>
      <c r="I17" s="208">
        <v>0</v>
      </c>
      <c r="J17" s="305">
        <v>0</v>
      </c>
      <c r="K17" s="304">
        <v>0</v>
      </c>
      <c r="L17" s="208">
        <v>0</v>
      </c>
      <c r="M17" s="305">
        <v>0</v>
      </c>
      <c r="N17" s="208">
        <v>0</v>
      </c>
      <c r="O17" s="216">
        <v>0</v>
      </c>
      <c r="P17" s="102"/>
      <c r="U17" s="130"/>
    </row>
    <row r="18" spans="1:21" x14ac:dyDescent="0.2">
      <c r="A18" s="177" t="s">
        <v>188</v>
      </c>
      <c r="B18" s="304">
        <v>0</v>
      </c>
      <c r="C18" s="208">
        <v>0</v>
      </c>
      <c r="D18" s="305">
        <v>0</v>
      </c>
      <c r="E18" s="208">
        <v>0</v>
      </c>
      <c r="F18" s="208">
        <v>0</v>
      </c>
      <c r="G18" s="208">
        <v>0</v>
      </c>
      <c r="H18" s="304">
        <v>0</v>
      </c>
      <c r="I18" s="208">
        <v>0</v>
      </c>
      <c r="J18" s="305">
        <v>0</v>
      </c>
      <c r="K18" s="304">
        <v>0</v>
      </c>
      <c r="L18" s="208">
        <v>0</v>
      </c>
      <c r="M18" s="305">
        <v>0</v>
      </c>
      <c r="N18" s="208">
        <v>0</v>
      </c>
      <c r="O18" s="216">
        <v>0</v>
      </c>
      <c r="P18" s="102"/>
      <c r="U18" s="130"/>
    </row>
    <row r="19" spans="1:21" x14ac:dyDescent="0.2">
      <c r="A19" s="177" t="s">
        <v>189</v>
      </c>
      <c r="B19" s="304">
        <v>0.995</v>
      </c>
      <c r="C19" s="208">
        <v>0.621</v>
      </c>
      <c r="D19" s="305">
        <v>0.68799999999999994</v>
      </c>
      <c r="E19" s="208">
        <v>0.77400000000000002</v>
      </c>
      <c r="F19" s="208">
        <v>0.19800000000000001</v>
      </c>
      <c r="G19" s="208">
        <v>1.2999999999999999E-2</v>
      </c>
      <c r="H19" s="304">
        <v>2.9000000000000001E-2</v>
      </c>
      <c r="I19" s="208">
        <v>5.0000000000000001E-3</v>
      </c>
      <c r="J19" s="305">
        <v>0</v>
      </c>
      <c r="K19" s="304">
        <v>0.51100000000000001</v>
      </c>
      <c r="L19" s="208">
        <v>0.63500000000000001</v>
      </c>
      <c r="M19" s="305">
        <v>0.84199999999999997</v>
      </c>
      <c r="N19" s="208">
        <v>5.3109999999999999</v>
      </c>
      <c r="O19" s="216">
        <v>6.0762501781773696E-3</v>
      </c>
      <c r="P19" s="102"/>
      <c r="U19" s="130"/>
    </row>
    <row r="20" spans="1:21" x14ac:dyDescent="0.2">
      <c r="A20" s="177" t="s">
        <v>190</v>
      </c>
      <c r="B20" s="304">
        <v>0</v>
      </c>
      <c r="C20" s="208">
        <v>0</v>
      </c>
      <c r="D20" s="305">
        <v>0</v>
      </c>
      <c r="E20" s="208">
        <v>0</v>
      </c>
      <c r="F20" s="208">
        <v>0</v>
      </c>
      <c r="G20" s="208">
        <v>0</v>
      </c>
      <c r="H20" s="304">
        <v>0</v>
      </c>
      <c r="I20" s="208">
        <v>0</v>
      </c>
      <c r="J20" s="305">
        <v>0</v>
      </c>
      <c r="K20" s="304">
        <v>0</v>
      </c>
      <c r="L20" s="208">
        <v>0</v>
      </c>
      <c r="M20" s="305">
        <v>0</v>
      </c>
      <c r="N20" s="208">
        <v>0</v>
      </c>
      <c r="O20" s="216">
        <v>0</v>
      </c>
      <c r="P20" s="102"/>
      <c r="U20" s="130"/>
    </row>
    <row r="21" spans="1:21" x14ac:dyDescent="0.2">
      <c r="A21" s="177" t="s">
        <v>191</v>
      </c>
      <c r="B21" s="304">
        <v>1.38086</v>
      </c>
      <c r="C21" s="208">
        <v>0.41208</v>
      </c>
      <c r="D21" s="305">
        <v>0.84233000000000002</v>
      </c>
      <c r="E21" s="208">
        <v>1.49332</v>
      </c>
      <c r="F21" s="208">
        <v>3.2123499999999998</v>
      </c>
      <c r="G21" s="208">
        <v>2.5486900000000001</v>
      </c>
      <c r="H21" s="304">
        <v>1.4871700000000001</v>
      </c>
      <c r="I21" s="208">
        <v>3.8892199999999999</v>
      </c>
      <c r="J21" s="305">
        <v>2.98238</v>
      </c>
      <c r="K21" s="304">
        <v>1.86778</v>
      </c>
      <c r="L21" s="208">
        <v>0.98575999999999997</v>
      </c>
      <c r="M21" s="305">
        <v>1.1944699999999999</v>
      </c>
      <c r="N21" s="208">
        <v>22.296409999999998</v>
      </c>
      <c r="O21" s="216">
        <v>7.7091554760488536E-3</v>
      </c>
      <c r="P21" s="102"/>
      <c r="U21" s="130"/>
    </row>
    <row r="22" spans="1:21" x14ac:dyDescent="0.2">
      <c r="A22" s="177" t="s">
        <v>192</v>
      </c>
      <c r="B22" s="304">
        <v>0</v>
      </c>
      <c r="C22" s="208">
        <v>0</v>
      </c>
      <c r="D22" s="305">
        <v>2.5659999999999998</v>
      </c>
      <c r="E22" s="208">
        <v>5</v>
      </c>
      <c r="F22" s="208">
        <v>17</v>
      </c>
      <c r="G22" s="208">
        <v>7.52</v>
      </c>
      <c r="H22" s="304">
        <v>9.5</v>
      </c>
      <c r="I22" s="208">
        <v>3.5630000000000002</v>
      </c>
      <c r="J22" s="305">
        <v>17.568999999999999</v>
      </c>
      <c r="K22" s="304">
        <v>9.8559999999999999</v>
      </c>
      <c r="L22" s="208">
        <v>0</v>
      </c>
      <c r="M22" s="305">
        <v>0</v>
      </c>
      <c r="N22" s="208">
        <v>72.573999999999998</v>
      </c>
      <c r="O22" s="216">
        <v>1.8258577795076336E-2</v>
      </c>
      <c r="P22" s="102"/>
      <c r="U22" s="130"/>
    </row>
    <row r="23" spans="1:21" x14ac:dyDescent="0.2">
      <c r="A23" s="177" t="s">
        <v>193</v>
      </c>
      <c r="B23" s="304">
        <v>0</v>
      </c>
      <c r="C23" s="208">
        <v>0</v>
      </c>
      <c r="D23" s="305">
        <v>0</v>
      </c>
      <c r="E23" s="208">
        <v>0</v>
      </c>
      <c r="F23" s="208">
        <v>0</v>
      </c>
      <c r="G23" s="208">
        <v>0</v>
      </c>
      <c r="H23" s="304">
        <v>0</v>
      </c>
      <c r="I23" s="208">
        <v>0</v>
      </c>
      <c r="J23" s="305">
        <v>0</v>
      </c>
      <c r="K23" s="304">
        <v>0</v>
      </c>
      <c r="L23" s="208">
        <v>0</v>
      </c>
      <c r="M23" s="305">
        <v>0</v>
      </c>
      <c r="N23" s="208">
        <v>0</v>
      </c>
      <c r="O23" s="216">
        <v>0</v>
      </c>
      <c r="P23" s="102"/>
      <c r="U23" s="130"/>
    </row>
    <row r="24" spans="1:21" x14ac:dyDescent="0.2">
      <c r="A24" s="177" t="s">
        <v>194</v>
      </c>
      <c r="B24" s="304">
        <v>0.15272199999999997</v>
      </c>
      <c r="C24" s="208">
        <v>2.2239490000000002</v>
      </c>
      <c r="D24" s="305">
        <v>1.9273480000000003</v>
      </c>
      <c r="E24" s="208">
        <v>0.60879699999999992</v>
      </c>
      <c r="F24" s="208">
        <v>0.10283099999999999</v>
      </c>
      <c r="G24" s="208">
        <v>6.1903000000000007E-2</v>
      </c>
      <c r="H24" s="304">
        <v>3.2191000000000004E-2</v>
      </c>
      <c r="I24" s="208">
        <v>5.5334999999999995E-2</v>
      </c>
      <c r="J24" s="305">
        <v>1.259512</v>
      </c>
      <c r="K24" s="304">
        <v>1.4557899999999997</v>
      </c>
      <c r="L24" s="208">
        <v>0.7731380000000001</v>
      </c>
      <c r="M24" s="305">
        <v>1.1924599999999999</v>
      </c>
      <c r="N24" s="208">
        <v>9.8459760000000003</v>
      </c>
      <c r="O24" s="216">
        <v>3.39614022376383E-2</v>
      </c>
      <c r="P24" s="102"/>
      <c r="U24" s="130"/>
    </row>
    <row r="25" spans="1:21" x14ac:dyDescent="0.2">
      <c r="A25" s="177" t="s">
        <v>195</v>
      </c>
      <c r="B25" s="304">
        <v>157.3390166963438</v>
      </c>
      <c r="C25" s="208">
        <v>159.57140921375557</v>
      </c>
      <c r="D25" s="305">
        <v>125.90430726294991</v>
      </c>
      <c r="E25" s="208">
        <v>164.38287638653804</v>
      </c>
      <c r="F25" s="208">
        <v>120.67459952789029</v>
      </c>
      <c r="G25" s="208">
        <v>48.17701735976398</v>
      </c>
      <c r="H25" s="304">
        <v>44.723299883374466</v>
      </c>
      <c r="I25" s="208">
        <v>42.911428333085205</v>
      </c>
      <c r="J25" s="305">
        <v>67.633566306333663</v>
      </c>
      <c r="K25" s="304">
        <v>120.47912390643081</v>
      </c>
      <c r="L25" s="208">
        <v>124.21986996953197</v>
      </c>
      <c r="M25" s="305">
        <v>141.36083215400231</v>
      </c>
      <c r="N25" s="208">
        <v>1317.3773470000003</v>
      </c>
      <c r="O25" s="216">
        <v>5.1762643690987133E-2</v>
      </c>
      <c r="P25" s="102"/>
      <c r="U25" s="99"/>
    </row>
    <row r="26" spans="1:21" ht="13.5" customHeight="1" x14ac:dyDescent="0.2">
      <c r="A26" s="175" t="s">
        <v>320</v>
      </c>
      <c r="B26" s="302">
        <v>1481.134045</v>
      </c>
      <c r="C26" s="207">
        <v>1422.506715</v>
      </c>
      <c r="D26" s="303">
        <v>1309.4996689999998</v>
      </c>
      <c r="E26" s="207">
        <v>1031.9830980000002</v>
      </c>
      <c r="F26" s="207">
        <v>794.56912200000011</v>
      </c>
      <c r="G26" s="207">
        <v>453.3654830000001</v>
      </c>
      <c r="H26" s="302">
        <v>379.83798100000001</v>
      </c>
      <c r="I26" s="207">
        <v>421.117412</v>
      </c>
      <c r="J26" s="303">
        <v>519.27136100000007</v>
      </c>
      <c r="K26" s="302">
        <v>864.9189409999999</v>
      </c>
      <c r="L26" s="207">
        <v>1160.0977679999999</v>
      </c>
      <c r="M26" s="303">
        <v>1372.8919299999998</v>
      </c>
      <c r="N26" s="207">
        <v>11211.193524999999</v>
      </c>
      <c r="O26" s="215">
        <v>0.13319492320209653</v>
      </c>
      <c r="P26" s="10"/>
      <c r="U26" s="79"/>
    </row>
    <row r="27" spans="1:21" ht="12.75" customHeight="1" x14ac:dyDescent="0.2">
      <c r="A27" s="177" t="s">
        <v>255</v>
      </c>
      <c r="B27" s="304">
        <v>414.80273700000004</v>
      </c>
      <c r="C27" s="208">
        <v>403.63100200000008</v>
      </c>
      <c r="D27" s="305">
        <v>423.87563399999993</v>
      </c>
      <c r="E27" s="208">
        <v>347.39986900000008</v>
      </c>
      <c r="F27" s="208">
        <v>340.73365900000005</v>
      </c>
      <c r="G27" s="208">
        <v>277.53229100000004</v>
      </c>
      <c r="H27" s="304">
        <v>222.39521999999997</v>
      </c>
      <c r="I27" s="208">
        <v>251.03162399999997</v>
      </c>
      <c r="J27" s="305">
        <v>267.73264900000004</v>
      </c>
      <c r="K27" s="304">
        <v>277.84260299999994</v>
      </c>
      <c r="L27" s="208">
        <v>346.37237699999991</v>
      </c>
      <c r="M27" s="305">
        <v>368.439547</v>
      </c>
      <c r="N27" s="208">
        <v>3941.7892120000006</v>
      </c>
      <c r="O27" s="216">
        <v>0.17897038417139538</v>
      </c>
      <c r="P27" s="102"/>
      <c r="U27" s="79"/>
    </row>
    <row r="28" spans="1:21" ht="12.75" customHeight="1" x14ac:dyDescent="0.2">
      <c r="A28" s="177" t="s">
        <v>256</v>
      </c>
      <c r="B28" s="304">
        <v>84.82173499999999</v>
      </c>
      <c r="C28" s="208">
        <v>78.882137999999998</v>
      </c>
      <c r="D28" s="305">
        <v>80.420197000000002</v>
      </c>
      <c r="E28" s="208">
        <v>58.589394999999996</v>
      </c>
      <c r="F28" s="208">
        <v>41.215980000000002</v>
      </c>
      <c r="G28" s="208">
        <v>20.590616000000001</v>
      </c>
      <c r="H28" s="304">
        <v>16.125675999999999</v>
      </c>
      <c r="I28" s="208">
        <v>18.016516000000003</v>
      </c>
      <c r="J28" s="305">
        <v>27.527009</v>
      </c>
      <c r="K28" s="304">
        <v>55.765901999999997</v>
      </c>
      <c r="L28" s="208">
        <v>69.576927999999995</v>
      </c>
      <c r="M28" s="305">
        <v>80.34639</v>
      </c>
      <c r="N28" s="208">
        <v>631.87848200000008</v>
      </c>
      <c r="O28" s="216">
        <v>0.28662144363518366</v>
      </c>
      <c r="P28" s="102"/>
      <c r="U28" s="79"/>
    </row>
    <row r="29" spans="1:21" ht="12.75" customHeight="1" x14ac:dyDescent="0.2">
      <c r="A29" s="177" t="s">
        <v>257</v>
      </c>
      <c r="B29" s="304">
        <v>25.49099</v>
      </c>
      <c r="C29" s="208">
        <v>25.596</v>
      </c>
      <c r="D29" s="305">
        <v>21.237860000000001</v>
      </c>
      <c r="E29" s="208">
        <v>15.556289999999999</v>
      </c>
      <c r="F29" s="208">
        <v>7.3127699999999995</v>
      </c>
      <c r="G29" s="208">
        <v>2.0440500000000004</v>
      </c>
      <c r="H29" s="304">
        <v>1.42578</v>
      </c>
      <c r="I29" s="208">
        <v>1.38985</v>
      </c>
      <c r="J29" s="305">
        <v>2.2474000000000003</v>
      </c>
      <c r="K29" s="304">
        <v>12.964969999999999</v>
      </c>
      <c r="L29" s="208">
        <v>19.12921</v>
      </c>
      <c r="M29" s="305">
        <v>23.433310000000002</v>
      </c>
      <c r="N29" s="208">
        <v>157.82848000000001</v>
      </c>
      <c r="O29" s="216">
        <v>0.21288474628241155</v>
      </c>
      <c r="P29" s="102"/>
      <c r="U29" s="79"/>
    </row>
    <row r="30" spans="1:21" ht="12.75" customHeight="1" x14ac:dyDescent="0.2">
      <c r="A30" s="177" t="s">
        <v>258</v>
      </c>
      <c r="B30" s="304">
        <v>1.683797</v>
      </c>
      <c r="C30" s="208">
        <v>1.8339670000000001</v>
      </c>
      <c r="D30" s="305">
        <v>1.5752870000000001</v>
      </c>
      <c r="E30" s="208">
        <v>1.2661579999999999</v>
      </c>
      <c r="F30" s="208">
        <v>0.70808199999999999</v>
      </c>
      <c r="G30" s="208">
        <v>3.0890999999999998E-2</v>
      </c>
      <c r="H30" s="304">
        <v>1.0279E-2</v>
      </c>
      <c r="I30" s="208">
        <v>1.3479E-2</v>
      </c>
      <c r="J30" s="305">
        <v>0.21526300000000001</v>
      </c>
      <c r="K30" s="304">
        <v>0.6055839999999999</v>
      </c>
      <c r="L30" s="208">
        <v>1.1904680000000001</v>
      </c>
      <c r="M30" s="305">
        <v>1.6254849999999998</v>
      </c>
      <c r="N30" s="208">
        <v>10.758739999999998</v>
      </c>
      <c r="O30" s="216">
        <v>4.6143440163532959E-2</v>
      </c>
      <c r="P30" s="102"/>
    </row>
    <row r="31" spans="1:21" x14ac:dyDescent="0.2">
      <c r="A31" s="177" t="s">
        <v>259</v>
      </c>
      <c r="B31" s="304">
        <v>14.655119999999998</v>
      </c>
      <c r="C31" s="208">
        <v>16.546520000000001</v>
      </c>
      <c r="D31" s="305">
        <v>16.4771</v>
      </c>
      <c r="E31" s="208">
        <v>13.46471</v>
      </c>
      <c r="F31" s="208">
        <v>6.2312199999999995</v>
      </c>
      <c r="G31" s="208">
        <v>1.9576600000000002</v>
      </c>
      <c r="H31" s="304">
        <v>1.6202200000000002</v>
      </c>
      <c r="I31" s="208">
        <v>2.56419</v>
      </c>
      <c r="J31" s="305">
        <v>3.8855099999999996</v>
      </c>
      <c r="K31" s="304">
        <v>10.571920000000002</v>
      </c>
      <c r="L31" s="208">
        <v>14.315880000000002</v>
      </c>
      <c r="M31" s="305">
        <v>11.931789999999999</v>
      </c>
      <c r="N31" s="208">
        <v>114.22184000000001</v>
      </c>
      <c r="O31" s="216">
        <v>0.26965261111194072</v>
      </c>
      <c r="P31" s="102"/>
    </row>
    <row r="32" spans="1:21" x14ac:dyDescent="0.2">
      <c r="A32" s="177" t="s">
        <v>260</v>
      </c>
      <c r="B32" s="304">
        <v>634.6196930000001</v>
      </c>
      <c r="C32" s="208">
        <v>597.75575800000001</v>
      </c>
      <c r="D32" s="305">
        <v>516.58181300000001</v>
      </c>
      <c r="E32" s="208">
        <v>402.18658000000005</v>
      </c>
      <c r="F32" s="208">
        <v>276.51333299999999</v>
      </c>
      <c r="G32" s="208">
        <v>107.78236700000001</v>
      </c>
      <c r="H32" s="304">
        <v>101.53566800000002</v>
      </c>
      <c r="I32" s="208">
        <v>107.63200500000001</v>
      </c>
      <c r="J32" s="305">
        <v>153.51155600000001</v>
      </c>
      <c r="K32" s="304">
        <v>346.05427500000002</v>
      </c>
      <c r="L32" s="208">
        <v>471.01222100000001</v>
      </c>
      <c r="M32" s="305">
        <v>589.51109099999996</v>
      </c>
      <c r="N32" s="208">
        <v>4304.6963599999999</v>
      </c>
      <c r="O32" s="216">
        <v>0.11710787078972643</v>
      </c>
      <c r="P32" s="102"/>
    </row>
    <row r="33" spans="1:16" x14ac:dyDescent="0.2">
      <c r="A33" s="177" t="s">
        <v>261</v>
      </c>
      <c r="B33" s="304">
        <v>279.44318399999992</v>
      </c>
      <c r="C33" s="208">
        <v>273.61402499999991</v>
      </c>
      <c r="D33" s="305">
        <v>229.17447200000001</v>
      </c>
      <c r="E33" s="208">
        <v>175.80895699999999</v>
      </c>
      <c r="F33" s="208">
        <v>110.45563200000001</v>
      </c>
      <c r="G33" s="208">
        <v>39.296468999999995</v>
      </c>
      <c r="H33" s="304">
        <v>33.667572</v>
      </c>
      <c r="I33" s="208">
        <v>36.556352999999994</v>
      </c>
      <c r="J33" s="305">
        <v>58.52315100000002</v>
      </c>
      <c r="K33" s="304">
        <v>145.76097900000002</v>
      </c>
      <c r="L33" s="208">
        <v>206.72873899999999</v>
      </c>
      <c r="M33" s="305">
        <v>270.98959600000001</v>
      </c>
      <c r="N33" s="208">
        <v>1860.0191289999998</v>
      </c>
      <c r="O33" s="216">
        <v>9.2943827833790446E-2</v>
      </c>
      <c r="P33" s="102"/>
    </row>
    <row r="34" spans="1:16" x14ac:dyDescent="0.2">
      <c r="A34" s="177" t="s">
        <v>193</v>
      </c>
      <c r="B34" s="304">
        <v>25.616788999999997</v>
      </c>
      <c r="C34" s="208">
        <v>24.647304999999999</v>
      </c>
      <c r="D34" s="305">
        <v>20.157306000000002</v>
      </c>
      <c r="E34" s="208">
        <v>17.711138999999999</v>
      </c>
      <c r="F34" s="208">
        <v>11.398446</v>
      </c>
      <c r="G34" s="208">
        <v>4.1311390000000001</v>
      </c>
      <c r="H34" s="304">
        <v>3.0575660000000005</v>
      </c>
      <c r="I34" s="208">
        <v>3.913395</v>
      </c>
      <c r="J34" s="305">
        <v>5.6288230000000006</v>
      </c>
      <c r="K34" s="304">
        <v>15.352708</v>
      </c>
      <c r="L34" s="208">
        <v>31.771944999999999</v>
      </c>
      <c r="M34" s="305">
        <v>26.614720999999999</v>
      </c>
      <c r="N34" s="208">
        <v>190.001282</v>
      </c>
      <c r="O34" s="216">
        <v>0.10715569112561493</v>
      </c>
      <c r="P34" s="102"/>
    </row>
    <row r="35" spans="1:16" ht="11.45"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0.25439454750577234</v>
      </c>
    </row>
    <row r="40" spans="1:16" x14ac:dyDescent="0.2">
      <c r="B40" s="121"/>
      <c r="C40" s="121"/>
      <c r="D40" s="121"/>
      <c r="M40" s="110" t="s">
        <v>173</v>
      </c>
      <c r="N40" s="117">
        <f>O8</f>
        <v>0.20097588570958552</v>
      </c>
    </row>
    <row r="41" spans="1:16" x14ac:dyDescent="0.2">
      <c r="B41" s="79"/>
      <c r="C41" s="79"/>
      <c r="D41" s="79"/>
      <c r="M41" s="110" t="s">
        <v>76</v>
      </c>
      <c r="N41" s="117">
        <f>O9</f>
        <v>0.13793834679653333</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{B3364112-E22A-481E-AC7A-3A6A33F231B5}</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B3364112-E22A-481E-AC7A-3A6A33F231B5}">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U41"/>
  <sheetViews>
    <sheetView showGridLines="0" view="pageBreakPreview" zoomScaleNormal="70" zoomScaleSheetLayoutView="100" workbookViewId="0">
      <selection activeCell="Q18" sqref="Q18"/>
    </sheetView>
  </sheetViews>
  <sheetFormatPr defaultColWidth="9.140625" defaultRowHeight="12" x14ac:dyDescent="0.2"/>
  <cols>
    <col min="1" max="1" width="31.7109375" style="75" customWidth="1"/>
    <col min="2" max="9" width="7.7109375" style="75" customWidth="1"/>
    <col min="10" max="10" width="9.28515625" style="75" customWidth="1"/>
    <col min="11" max="11" width="7.7109375" style="75" customWidth="1"/>
    <col min="12" max="13" width="8.7109375" style="75" customWidth="1"/>
    <col min="14" max="14" width="8.42578125" style="75" customWidth="1"/>
    <col min="15" max="15" width="7.85546875" style="75" customWidth="1"/>
    <col min="16" max="21" width="9.140625" style="75" customWidth="1"/>
    <col min="22" max="16384" width="9.140625" style="75"/>
  </cols>
  <sheetData>
    <row r="1" spans="1:21" ht="18" x14ac:dyDescent="0.25">
      <c r="A1" s="255" t="s">
        <v>287</v>
      </c>
      <c r="O1" s="258" t="str">
        <f>'3'!N1</f>
        <v>2021</v>
      </c>
    </row>
    <row r="2" spans="1:21" ht="1.5" customHeight="1" x14ac:dyDescent="0.2">
      <c r="F2" s="104"/>
      <c r="G2" s="104"/>
      <c r="H2" s="104"/>
      <c r="I2" s="104"/>
      <c r="J2" s="104"/>
      <c r="K2" s="104"/>
    </row>
    <row r="3" spans="1:21" ht="12" customHeight="1" x14ac:dyDescent="0.2">
      <c r="F3" s="104"/>
      <c r="G3" s="104"/>
      <c r="H3" s="104"/>
      <c r="I3" s="104"/>
      <c r="J3" s="104"/>
      <c r="K3" s="104"/>
    </row>
    <row r="4" spans="1:21" x14ac:dyDescent="0.2">
      <c r="A4" s="7"/>
      <c r="B4" s="129"/>
      <c r="C4" s="129"/>
      <c r="D4" s="129"/>
      <c r="E4" s="129"/>
      <c r="F4" s="110"/>
      <c r="K4" s="110"/>
      <c r="L4" s="128"/>
    </row>
    <row r="5" spans="1:21" ht="12.75" customHeight="1" x14ac:dyDescent="0.2">
      <c r="A5" s="181"/>
      <c r="B5" s="328" t="s">
        <v>156</v>
      </c>
      <c r="C5" s="329"/>
      <c r="D5" s="330"/>
      <c r="E5" s="329" t="s">
        <v>157</v>
      </c>
      <c r="F5" s="329"/>
      <c r="G5" s="329"/>
      <c r="H5" s="328" t="s">
        <v>158</v>
      </c>
      <c r="I5" s="329"/>
      <c r="J5" s="330"/>
      <c r="K5" s="328" t="s">
        <v>159</v>
      </c>
      <c r="L5" s="329"/>
      <c r="M5" s="330"/>
      <c r="N5" s="331" t="s">
        <v>160</v>
      </c>
      <c r="O5" s="340" t="s">
        <v>267</v>
      </c>
    </row>
    <row r="6" spans="1:21" x14ac:dyDescent="0.2">
      <c r="A6" s="180"/>
      <c r="B6" s="296" t="s">
        <v>161</v>
      </c>
      <c r="C6" s="295" t="s">
        <v>162</v>
      </c>
      <c r="D6" s="297" t="s">
        <v>163</v>
      </c>
      <c r="E6" s="239" t="s">
        <v>164</v>
      </c>
      <c r="F6" s="239" t="s">
        <v>165</v>
      </c>
      <c r="G6" s="239" t="s">
        <v>166</v>
      </c>
      <c r="H6" s="296" t="s">
        <v>167</v>
      </c>
      <c r="I6" s="295" t="s">
        <v>168</v>
      </c>
      <c r="J6" s="297" t="s">
        <v>169</v>
      </c>
      <c r="K6" s="296" t="s">
        <v>170</v>
      </c>
      <c r="L6" s="295" t="s">
        <v>171</v>
      </c>
      <c r="M6" s="297" t="s">
        <v>172</v>
      </c>
      <c r="N6" s="331"/>
      <c r="O6" s="340"/>
      <c r="P6" s="110"/>
      <c r="U6" s="110"/>
    </row>
    <row r="7" spans="1:21" x14ac:dyDescent="0.2">
      <c r="A7" s="174" t="s">
        <v>268</v>
      </c>
      <c r="B7" s="302">
        <v>1338.2302999999995</v>
      </c>
      <c r="C7" s="207">
        <v>1338.2352999999996</v>
      </c>
      <c r="D7" s="303">
        <v>1338.2352999999996</v>
      </c>
      <c r="E7" s="207">
        <v>1338.2302999999995</v>
      </c>
      <c r="F7" s="207">
        <v>1338.3402999999994</v>
      </c>
      <c r="G7" s="207">
        <v>1338.3392999999994</v>
      </c>
      <c r="H7" s="302">
        <v>1338.3392999999994</v>
      </c>
      <c r="I7" s="207">
        <v>1338.3352999999995</v>
      </c>
      <c r="J7" s="303">
        <v>1333.3952999999997</v>
      </c>
      <c r="K7" s="302">
        <v>1333.3942999999995</v>
      </c>
      <c r="L7" s="207">
        <v>1333.6472999999996</v>
      </c>
      <c r="M7" s="303">
        <v>1333.9002999999998</v>
      </c>
      <c r="N7" s="207">
        <v>1333.9002999999998</v>
      </c>
      <c r="O7" s="214">
        <v>3.4164708310117836E-2</v>
      </c>
      <c r="P7" s="112"/>
      <c r="U7" s="61"/>
    </row>
    <row r="8" spans="1:21" x14ac:dyDescent="0.2">
      <c r="A8" s="174" t="s">
        <v>269</v>
      </c>
      <c r="B8" s="302">
        <v>937.042956</v>
      </c>
      <c r="C8" s="207">
        <v>876.55022300000041</v>
      </c>
      <c r="D8" s="303">
        <v>855.39409000000001</v>
      </c>
      <c r="E8" s="207">
        <v>681.19147100000009</v>
      </c>
      <c r="F8" s="207">
        <v>520.1200540000001</v>
      </c>
      <c r="G8" s="207">
        <v>402.58182800000014</v>
      </c>
      <c r="H8" s="302">
        <v>346.13118100000003</v>
      </c>
      <c r="I8" s="207">
        <v>376.92107900000002</v>
      </c>
      <c r="J8" s="303">
        <v>453.07842799999986</v>
      </c>
      <c r="K8" s="302">
        <v>568.87981199999979</v>
      </c>
      <c r="L8" s="207">
        <v>718.00608499999998</v>
      </c>
      <c r="M8" s="303">
        <v>856.17852999999957</v>
      </c>
      <c r="N8" s="207">
        <v>7592.0757369999992</v>
      </c>
      <c r="O8" s="214">
        <v>4.696399165439661E-2</v>
      </c>
      <c r="P8" s="112"/>
      <c r="U8" s="61"/>
    </row>
    <row r="9" spans="1:21" x14ac:dyDescent="0.2">
      <c r="A9" s="174" t="s">
        <v>270</v>
      </c>
      <c r="B9" s="302">
        <v>563.12331199999994</v>
      </c>
      <c r="C9" s="207">
        <v>547.06720600000006</v>
      </c>
      <c r="D9" s="303">
        <v>493.07378999999992</v>
      </c>
      <c r="E9" s="207">
        <v>367.0017292438277</v>
      </c>
      <c r="F9" s="207">
        <v>244.53363885555277</v>
      </c>
      <c r="G9" s="207">
        <v>165.14163055084515</v>
      </c>
      <c r="H9" s="302">
        <v>131.72030063963291</v>
      </c>
      <c r="I9" s="207">
        <v>155.59292481325454</v>
      </c>
      <c r="J9" s="303">
        <v>185.27007835256845</v>
      </c>
      <c r="K9" s="302">
        <v>303.09521486910876</v>
      </c>
      <c r="L9" s="207">
        <v>420.26756517962968</v>
      </c>
      <c r="M9" s="303">
        <v>516.50381168926742</v>
      </c>
      <c r="N9" s="207">
        <v>4092.3912021936876</v>
      </c>
      <c r="O9" s="215">
        <v>4.4275867901679519E-2</v>
      </c>
      <c r="P9" s="102"/>
      <c r="U9" s="105"/>
    </row>
    <row r="10" spans="1:21" x14ac:dyDescent="0.2">
      <c r="A10" s="177" t="s">
        <v>180</v>
      </c>
      <c r="B10" s="304">
        <v>44.565539999999999</v>
      </c>
      <c r="C10" s="208">
        <v>42.505858999999994</v>
      </c>
      <c r="D10" s="305">
        <v>47.370820000000002</v>
      </c>
      <c r="E10" s="208">
        <v>43.985330000000005</v>
      </c>
      <c r="F10" s="208">
        <v>30.993561999999997</v>
      </c>
      <c r="G10" s="208">
        <v>16.992292999999997</v>
      </c>
      <c r="H10" s="304">
        <v>11.920375</v>
      </c>
      <c r="I10" s="208">
        <v>12.634746999999999</v>
      </c>
      <c r="J10" s="305">
        <v>18.012078999999996</v>
      </c>
      <c r="K10" s="304">
        <v>33.547807999999996</v>
      </c>
      <c r="L10" s="208">
        <v>44.871889000000003</v>
      </c>
      <c r="M10" s="305">
        <v>52.158275000000003</v>
      </c>
      <c r="N10" s="208">
        <v>399.55857699999996</v>
      </c>
      <c r="O10" s="216">
        <v>4.5842178597668419E-2</v>
      </c>
      <c r="P10" s="102"/>
      <c r="U10" s="130"/>
    </row>
    <row r="11" spans="1:21" x14ac:dyDescent="0.2">
      <c r="A11" s="177" t="s">
        <v>181</v>
      </c>
      <c r="B11" s="304">
        <v>1.20224</v>
      </c>
      <c r="C11" s="208">
        <v>1.3301500000000002</v>
      </c>
      <c r="D11" s="305">
        <v>1.0273299999999999</v>
      </c>
      <c r="E11" s="208">
        <v>1.2055100000000001</v>
      </c>
      <c r="F11" s="208">
        <v>1.52373</v>
      </c>
      <c r="G11" s="208">
        <v>0.55479000000000001</v>
      </c>
      <c r="H11" s="304">
        <v>0.31118000000000001</v>
      </c>
      <c r="I11" s="208">
        <v>0.41388000000000003</v>
      </c>
      <c r="J11" s="305">
        <v>0.76352999999999993</v>
      </c>
      <c r="K11" s="304">
        <v>1.2621199999999999</v>
      </c>
      <c r="L11" s="208">
        <v>0.89872000000000007</v>
      </c>
      <c r="M11" s="305">
        <v>0.70149000000000006</v>
      </c>
      <c r="N11" s="208">
        <v>11.19467</v>
      </c>
      <c r="O11" s="216">
        <v>1.9191654869322668E-2</v>
      </c>
      <c r="P11" s="102"/>
      <c r="U11" s="130"/>
    </row>
    <row r="12" spans="1:21" x14ac:dyDescent="0.2">
      <c r="A12" s="177" t="s">
        <v>182</v>
      </c>
      <c r="B12" s="304">
        <v>13.402469999999999</v>
      </c>
      <c r="C12" s="208">
        <v>40.707800000000006</v>
      </c>
      <c r="D12" s="305">
        <v>20.982980000000001</v>
      </c>
      <c r="E12" s="208">
        <v>5.68</v>
      </c>
      <c r="F12" s="208">
        <v>11.239271</v>
      </c>
      <c r="G12" s="208">
        <v>18.60819</v>
      </c>
      <c r="H12" s="304">
        <v>13.202459999999999</v>
      </c>
      <c r="I12" s="208">
        <v>6.0868100000000007</v>
      </c>
      <c r="J12" s="305">
        <v>12.55613</v>
      </c>
      <c r="K12" s="304">
        <v>12.174370000000001</v>
      </c>
      <c r="L12" s="208">
        <v>8.07</v>
      </c>
      <c r="M12" s="305">
        <v>19.879000000000001</v>
      </c>
      <c r="N12" s="208">
        <v>182.58948100000003</v>
      </c>
      <c r="O12" s="216">
        <v>1.8665180008130201E-2</v>
      </c>
      <c r="P12" s="102"/>
      <c r="U12" s="130"/>
    </row>
    <row r="13" spans="1:21" x14ac:dyDescent="0.2">
      <c r="A13" s="177" t="s">
        <v>183</v>
      </c>
      <c r="B13" s="304">
        <v>0</v>
      </c>
      <c r="C13" s="208">
        <v>0</v>
      </c>
      <c r="D13" s="305">
        <v>0</v>
      </c>
      <c r="E13" s="208">
        <v>4.0000000000000002E-4</v>
      </c>
      <c r="F13" s="208">
        <v>8.199999999999999E-3</v>
      </c>
      <c r="G13" s="208">
        <v>5.8799999999999998E-2</v>
      </c>
      <c r="H13" s="304">
        <v>0.1105</v>
      </c>
      <c r="I13" s="208">
        <v>4.24E-2</v>
      </c>
      <c r="J13" s="305">
        <v>4.8299999999999996E-2</v>
      </c>
      <c r="K13" s="304">
        <v>5.4000000000000003E-3</v>
      </c>
      <c r="L13" s="208">
        <v>0</v>
      </c>
      <c r="M13" s="305">
        <v>0</v>
      </c>
      <c r="N13" s="208">
        <v>0.27400000000000002</v>
      </c>
      <c r="O13" s="216">
        <v>8.1691968269289161E-3</v>
      </c>
      <c r="P13" s="102"/>
      <c r="U13" s="130"/>
    </row>
    <row r="14" spans="1:21" x14ac:dyDescent="0.2">
      <c r="A14" s="177" t="s">
        <v>184</v>
      </c>
      <c r="B14" s="304">
        <v>0</v>
      </c>
      <c r="C14" s="208">
        <v>0</v>
      </c>
      <c r="D14" s="305">
        <v>0</v>
      </c>
      <c r="E14" s="208">
        <v>0</v>
      </c>
      <c r="F14" s="208">
        <v>0</v>
      </c>
      <c r="G14" s="208">
        <v>0</v>
      </c>
      <c r="H14" s="304">
        <v>0</v>
      </c>
      <c r="I14" s="208">
        <v>0</v>
      </c>
      <c r="J14" s="305">
        <v>0</v>
      </c>
      <c r="K14" s="304">
        <v>0</v>
      </c>
      <c r="L14" s="208">
        <v>0</v>
      </c>
      <c r="M14" s="305">
        <v>0</v>
      </c>
      <c r="N14" s="208">
        <v>0</v>
      </c>
      <c r="O14" s="216">
        <v>0</v>
      </c>
      <c r="P14" s="102"/>
      <c r="U14" s="130"/>
    </row>
    <row r="15" spans="1:21" x14ac:dyDescent="0.2">
      <c r="A15" s="177" t="s">
        <v>185</v>
      </c>
      <c r="B15" s="304">
        <v>0</v>
      </c>
      <c r="C15" s="208">
        <v>0</v>
      </c>
      <c r="D15" s="305">
        <v>0</v>
      </c>
      <c r="E15" s="208">
        <v>0</v>
      </c>
      <c r="F15" s="208">
        <v>0</v>
      </c>
      <c r="G15" s="208">
        <v>0</v>
      </c>
      <c r="H15" s="304">
        <v>0</v>
      </c>
      <c r="I15" s="208">
        <v>0</v>
      </c>
      <c r="J15" s="305">
        <v>0</v>
      </c>
      <c r="K15" s="304">
        <v>0</v>
      </c>
      <c r="L15" s="208">
        <v>0</v>
      </c>
      <c r="M15" s="305">
        <v>0</v>
      </c>
      <c r="N15" s="208">
        <v>0</v>
      </c>
      <c r="O15" s="216">
        <v>0</v>
      </c>
      <c r="P15" s="102"/>
      <c r="U15" s="130"/>
    </row>
    <row r="16" spans="1:21" x14ac:dyDescent="0.2">
      <c r="A16" s="177" t="s">
        <v>186</v>
      </c>
      <c r="B16" s="304">
        <v>335.20072100000004</v>
      </c>
      <c r="C16" s="208">
        <v>299.64934700000003</v>
      </c>
      <c r="D16" s="305">
        <v>245.23945499999999</v>
      </c>
      <c r="E16" s="208">
        <v>192.929124</v>
      </c>
      <c r="F16" s="208">
        <v>111.67549000000001</v>
      </c>
      <c r="G16" s="208">
        <v>69.939173000000011</v>
      </c>
      <c r="H16" s="304">
        <v>53.606292000000003</v>
      </c>
      <c r="I16" s="208">
        <v>90.134258000000003</v>
      </c>
      <c r="J16" s="305">
        <v>105.60095299999999</v>
      </c>
      <c r="K16" s="304">
        <v>174.19530900000001</v>
      </c>
      <c r="L16" s="208">
        <v>249.843874</v>
      </c>
      <c r="M16" s="305">
        <v>289.83456700000005</v>
      </c>
      <c r="N16" s="208">
        <v>2217.848563</v>
      </c>
      <c r="O16" s="216">
        <v>5.625419296987038E-2</v>
      </c>
      <c r="P16" s="102"/>
      <c r="U16" s="130"/>
    </row>
    <row r="17" spans="1:21" x14ac:dyDescent="0.2">
      <c r="A17" s="177" t="s">
        <v>187</v>
      </c>
      <c r="B17" s="304">
        <v>0</v>
      </c>
      <c r="C17" s="208">
        <v>0</v>
      </c>
      <c r="D17" s="305">
        <v>0</v>
      </c>
      <c r="E17" s="208">
        <v>0</v>
      </c>
      <c r="F17" s="208">
        <v>0</v>
      </c>
      <c r="G17" s="208">
        <v>0</v>
      </c>
      <c r="H17" s="304">
        <v>0</v>
      </c>
      <c r="I17" s="208">
        <v>0</v>
      </c>
      <c r="J17" s="305">
        <v>0</v>
      </c>
      <c r="K17" s="304">
        <v>0</v>
      </c>
      <c r="L17" s="208">
        <v>0</v>
      </c>
      <c r="M17" s="305">
        <v>0</v>
      </c>
      <c r="N17" s="208">
        <v>0</v>
      </c>
      <c r="O17" s="216">
        <v>0</v>
      </c>
      <c r="P17" s="102"/>
      <c r="U17" s="130"/>
    </row>
    <row r="18" spans="1:21" x14ac:dyDescent="0.2">
      <c r="A18" s="177" t="s">
        <v>188</v>
      </c>
      <c r="B18" s="304">
        <v>0</v>
      </c>
      <c r="C18" s="208">
        <v>0</v>
      </c>
      <c r="D18" s="305">
        <v>0</v>
      </c>
      <c r="E18" s="208">
        <v>0</v>
      </c>
      <c r="F18" s="208">
        <v>0</v>
      </c>
      <c r="G18" s="208">
        <v>0</v>
      </c>
      <c r="H18" s="304">
        <v>0</v>
      </c>
      <c r="I18" s="208">
        <v>0</v>
      </c>
      <c r="J18" s="305">
        <v>0</v>
      </c>
      <c r="K18" s="304">
        <v>0</v>
      </c>
      <c r="L18" s="208">
        <v>0</v>
      </c>
      <c r="M18" s="305">
        <v>0</v>
      </c>
      <c r="N18" s="208">
        <v>0</v>
      </c>
      <c r="O18" s="216">
        <v>0</v>
      </c>
      <c r="P18" s="102"/>
      <c r="U18" s="130"/>
    </row>
    <row r="19" spans="1:21" x14ac:dyDescent="0.2">
      <c r="A19" s="177" t="s">
        <v>189</v>
      </c>
      <c r="B19" s="304">
        <v>1.57</v>
      </c>
      <c r="C19" s="208">
        <v>1.238</v>
      </c>
      <c r="D19" s="305">
        <v>1.627</v>
      </c>
      <c r="E19" s="208">
        <v>1.482</v>
      </c>
      <c r="F19" s="208">
        <v>1.768</v>
      </c>
      <c r="G19" s="208">
        <v>0.82</v>
      </c>
      <c r="H19" s="304">
        <v>0.95199999999999996</v>
      </c>
      <c r="I19" s="208">
        <v>0.14299999999999999</v>
      </c>
      <c r="J19" s="305">
        <v>1.3859999999999999</v>
      </c>
      <c r="K19" s="304">
        <v>0.49399999999999999</v>
      </c>
      <c r="L19" s="208">
        <v>0.63300000000000001</v>
      </c>
      <c r="M19" s="305">
        <v>0</v>
      </c>
      <c r="N19" s="208">
        <v>12.113</v>
      </c>
      <c r="O19" s="216">
        <v>1.3858335230326205E-2</v>
      </c>
      <c r="P19" s="102"/>
      <c r="U19" s="130"/>
    </row>
    <row r="20" spans="1:21" x14ac:dyDescent="0.2">
      <c r="A20" s="177" t="s">
        <v>190</v>
      </c>
      <c r="B20" s="304">
        <v>10.914</v>
      </c>
      <c r="C20" s="208">
        <v>9.3789999999999996</v>
      </c>
      <c r="D20" s="305">
        <v>3.665</v>
      </c>
      <c r="E20" s="208">
        <v>0.91200000000000003</v>
      </c>
      <c r="F20" s="208">
        <v>5.3999999999999999E-2</v>
      </c>
      <c r="G20" s="208">
        <v>0.61599999999999999</v>
      </c>
      <c r="H20" s="304">
        <v>0</v>
      </c>
      <c r="I20" s="208">
        <v>0</v>
      </c>
      <c r="J20" s="305">
        <v>0.43</v>
      </c>
      <c r="K20" s="304">
        <v>1.337</v>
      </c>
      <c r="L20" s="208">
        <v>3.371</v>
      </c>
      <c r="M20" s="305">
        <v>3.4950000000000001</v>
      </c>
      <c r="N20" s="208">
        <v>34.172999999999995</v>
      </c>
      <c r="O20" s="216">
        <v>0.34557137136408306</v>
      </c>
      <c r="P20" s="102"/>
      <c r="U20" s="130"/>
    </row>
    <row r="21" spans="1:21" x14ac:dyDescent="0.2">
      <c r="A21" s="177" t="s">
        <v>191</v>
      </c>
      <c r="B21" s="304">
        <v>2.4540000000000002</v>
      </c>
      <c r="C21" s="208">
        <v>2.2440000000000002</v>
      </c>
      <c r="D21" s="305">
        <v>1.948</v>
      </c>
      <c r="E21" s="208">
        <v>2.3254000000000001</v>
      </c>
      <c r="F21" s="208">
        <v>2.6629999999999998</v>
      </c>
      <c r="G21" s="208">
        <v>1.9805999999999999</v>
      </c>
      <c r="H21" s="304">
        <v>2.1718999999999999</v>
      </c>
      <c r="I21" s="208">
        <v>1.6878</v>
      </c>
      <c r="J21" s="305">
        <v>1.4965999999999999</v>
      </c>
      <c r="K21" s="304">
        <v>2.0508000000000002</v>
      </c>
      <c r="L21" s="208">
        <v>2.6886000000000001</v>
      </c>
      <c r="M21" s="305">
        <v>2.6518000000000002</v>
      </c>
      <c r="N21" s="208">
        <v>26.362500000000004</v>
      </c>
      <c r="O21" s="216">
        <v>9.1150374090419924E-3</v>
      </c>
      <c r="P21" s="102"/>
      <c r="U21" s="130"/>
    </row>
    <row r="22" spans="1:21" x14ac:dyDescent="0.2">
      <c r="A22" s="177" t="s">
        <v>192</v>
      </c>
      <c r="B22" s="304">
        <v>12.824999999999999</v>
      </c>
      <c r="C22" s="208">
        <v>12.304</v>
      </c>
      <c r="D22" s="305">
        <v>11.513999999999999</v>
      </c>
      <c r="E22" s="208">
        <v>11.967000000000001</v>
      </c>
      <c r="F22" s="208">
        <v>8.5039999999999996</v>
      </c>
      <c r="G22" s="208">
        <v>4.7850000000000001</v>
      </c>
      <c r="H22" s="304">
        <v>5.92</v>
      </c>
      <c r="I22" s="208">
        <v>5.3529999999999998</v>
      </c>
      <c r="J22" s="305">
        <v>7.6619999999999999</v>
      </c>
      <c r="K22" s="304">
        <v>12.726000000000001</v>
      </c>
      <c r="L22" s="208">
        <v>16.231000000000002</v>
      </c>
      <c r="M22" s="305">
        <v>15.086</v>
      </c>
      <c r="N22" s="208">
        <v>124.877</v>
      </c>
      <c r="O22" s="216">
        <v>3.141726264661928E-2</v>
      </c>
      <c r="P22" s="102"/>
      <c r="U22" s="130"/>
    </row>
    <row r="23" spans="1:21" x14ac:dyDescent="0.2">
      <c r="A23" s="177" t="s">
        <v>193</v>
      </c>
      <c r="B23" s="304">
        <v>0</v>
      </c>
      <c r="C23" s="208">
        <v>0</v>
      </c>
      <c r="D23" s="305">
        <v>0</v>
      </c>
      <c r="E23" s="208">
        <v>0</v>
      </c>
      <c r="F23" s="208">
        <v>0</v>
      </c>
      <c r="G23" s="208">
        <v>0</v>
      </c>
      <c r="H23" s="304">
        <v>0</v>
      </c>
      <c r="I23" s="208">
        <v>0</v>
      </c>
      <c r="J23" s="305">
        <v>0</v>
      </c>
      <c r="K23" s="304">
        <v>0</v>
      </c>
      <c r="L23" s="208">
        <v>0</v>
      </c>
      <c r="M23" s="305">
        <v>0</v>
      </c>
      <c r="N23" s="208">
        <v>0</v>
      </c>
      <c r="O23" s="216">
        <v>0</v>
      </c>
      <c r="P23" s="102"/>
      <c r="U23" s="130"/>
    </row>
    <row r="24" spans="1:21" x14ac:dyDescent="0.2">
      <c r="A24" s="177" t="s">
        <v>194</v>
      </c>
      <c r="B24" s="304">
        <v>0.21309999999999998</v>
      </c>
      <c r="C24" s="208">
        <v>0.55929999999999991</v>
      </c>
      <c r="D24" s="305">
        <v>0.15312999999999999</v>
      </c>
      <c r="E24" s="208">
        <v>8.5989999999999997E-2</v>
      </c>
      <c r="F24" s="208">
        <v>5.7349999999999998E-2</v>
      </c>
      <c r="G24" s="208">
        <v>3.5840000000000004E-2</v>
      </c>
      <c r="H24" s="304">
        <v>5.5E-2</v>
      </c>
      <c r="I24" s="208">
        <v>0.30648000000000003</v>
      </c>
      <c r="J24" s="305">
        <v>0.12522</v>
      </c>
      <c r="K24" s="304">
        <v>2.538E-2</v>
      </c>
      <c r="L24" s="208">
        <v>8.1400000000000014E-3</v>
      </c>
      <c r="M24" s="305">
        <v>8.1470000000000001E-2</v>
      </c>
      <c r="N24" s="208">
        <v>1.7063999999999997</v>
      </c>
      <c r="O24" s="216">
        <v>5.8858295793434781E-3</v>
      </c>
      <c r="P24" s="102"/>
      <c r="U24" s="130"/>
    </row>
    <row r="25" spans="1:21" x14ac:dyDescent="0.2">
      <c r="A25" s="177" t="s">
        <v>195</v>
      </c>
      <c r="B25" s="304">
        <v>140.77624099999997</v>
      </c>
      <c r="C25" s="208">
        <v>137.14975000000001</v>
      </c>
      <c r="D25" s="305">
        <v>159.54607499999995</v>
      </c>
      <c r="E25" s="208">
        <v>106.42897524382772</v>
      </c>
      <c r="F25" s="208">
        <v>76.047035855552735</v>
      </c>
      <c r="G25" s="208">
        <v>50.750944550845169</v>
      </c>
      <c r="H25" s="304">
        <v>43.470593639632924</v>
      </c>
      <c r="I25" s="208">
        <v>38.790549813254565</v>
      </c>
      <c r="J25" s="305">
        <v>37.189266352568431</v>
      </c>
      <c r="K25" s="304">
        <v>65.277027869108736</v>
      </c>
      <c r="L25" s="208">
        <v>93.65134217962968</v>
      </c>
      <c r="M25" s="305">
        <v>132.61620968926729</v>
      </c>
      <c r="N25" s="208">
        <v>1081.6940111936869</v>
      </c>
      <c r="O25" s="216">
        <v>4.2502128802806453E-2</v>
      </c>
      <c r="P25" s="102"/>
      <c r="U25" s="99"/>
    </row>
    <row r="26" spans="1:21" ht="13.5" customHeight="1" x14ac:dyDescent="0.2">
      <c r="A26" s="175" t="s">
        <v>320</v>
      </c>
      <c r="B26" s="302">
        <v>558.94647899999995</v>
      </c>
      <c r="C26" s="207">
        <v>543.74955799999998</v>
      </c>
      <c r="D26" s="303">
        <v>489.351719</v>
      </c>
      <c r="E26" s="207">
        <v>362.95320199999998</v>
      </c>
      <c r="F26" s="207">
        <v>237.37554199999994</v>
      </c>
      <c r="G26" s="207">
        <v>160.577091</v>
      </c>
      <c r="H26" s="302">
        <v>127.48542499999999</v>
      </c>
      <c r="I26" s="207">
        <v>151.550299</v>
      </c>
      <c r="J26" s="303">
        <v>180.98440099999999</v>
      </c>
      <c r="K26" s="302">
        <v>298.88785000000001</v>
      </c>
      <c r="L26" s="207">
        <v>416.03123800000003</v>
      </c>
      <c r="M26" s="303">
        <v>511.68386600000002</v>
      </c>
      <c r="N26" s="207">
        <v>4039.5766699999999</v>
      </c>
      <c r="O26" s="215">
        <v>4.7992312605238958E-2</v>
      </c>
      <c r="P26" s="10"/>
      <c r="U26" s="79"/>
    </row>
    <row r="27" spans="1:21" ht="12.75" customHeight="1" x14ac:dyDescent="0.2">
      <c r="A27" s="177" t="s">
        <v>255</v>
      </c>
      <c r="B27" s="304">
        <v>240.35269700000001</v>
      </c>
      <c r="C27" s="208">
        <v>240.15898300000001</v>
      </c>
      <c r="D27" s="305">
        <v>223.93287799999999</v>
      </c>
      <c r="E27" s="208">
        <v>174.00335099999998</v>
      </c>
      <c r="F27" s="208">
        <v>136.53732399999998</v>
      </c>
      <c r="G27" s="208">
        <v>112.75704899999999</v>
      </c>
      <c r="H27" s="304">
        <v>87.720641999999998</v>
      </c>
      <c r="I27" s="208">
        <v>111.901825</v>
      </c>
      <c r="J27" s="305">
        <v>116.63446500000001</v>
      </c>
      <c r="K27" s="304">
        <v>151.093895</v>
      </c>
      <c r="L27" s="208">
        <v>196.16842000000003</v>
      </c>
      <c r="M27" s="305">
        <v>199.160427</v>
      </c>
      <c r="N27" s="208">
        <v>1990.4219559999999</v>
      </c>
      <c r="O27" s="216">
        <v>9.0371798939435574E-2</v>
      </c>
      <c r="P27" s="102"/>
      <c r="U27" s="79"/>
    </row>
    <row r="28" spans="1:21" ht="12.75" customHeight="1" x14ac:dyDescent="0.2">
      <c r="A28" s="177" t="s">
        <v>256</v>
      </c>
      <c r="B28" s="304">
        <v>0.20986399999999999</v>
      </c>
      <c r="C28" s="208">
        <v>0.19931399999999999</v>
      </c>
      <c r="D28" s="305">
        <v>0.212924</v>
      </c>
      <c r="E28" s="208">
        <v>0.16447100000000001</v>
      </c>
      <c r="F28" s="208">
        <v>0.129327</v>
      </c>
      <c r="G28" s="208">
        <v>0.42501699999999998</v>
      </c>
      <c r="H28" s="304">
        <v>0.76755399999999996</v>
      </c>
      <c r="I28" s="208">
        <v>0.77414699999999992</v>
      </c>
      <c r="J28" s="305">
        <v>0.70585399999999998</v>
      </c>
      <c r="K28" s="304">
        <v>0.54713400000000001</v>
      </c>
      <c r="L28" s="208">
        <v>0.50053899999999996</v>
      </c>
      <c r="M28" s="305">
        <v>0.5873529999999999</v>
      </c>
      <c r="N28" s="208">
        <v>5.2234980000000002</v>
      </c>
      <c r="O28" s="216">
        <v>2.3693899701200689E-3</v>
      </c>
      <c r="P28" s="102"/>
      <c r="U28" s="79"/>
    </row>
    <row r="29" spans="1:21" ht="12.75" customHeight="1" x14ac:dyDescent="0.2">
      <c r="A29" s="177" t="s">
        <v>257</v>
      </c>
      <c r="B29" s="304">
        <v>3.6118199999999998</v>
      </c>
      <c r="C29" s="208">
        <v>3.67591</v>
      </c>
      <c r="D29" s="305">
        <v>3.1856999999999998</v>
      </c>
      <c r="E29" s="208">
        <v>1.86948</v>
      </c>
      <c r="F29" s="208">
        <v>0.62312000000000001</v>
      </c>
      <c r="G29" s="208">
        <v>0.32039000000000001</v>
      </c>
      <c r="H29" s="304">
        <v>0.13149</v>
      </c>
      <c r="I29" s="208">
        <v>0.125</v>
      </c>
      <c r="J29" s="305">
        <v>0.24940999999999999</v>
      </c>
      <c r="K29" s="304">
        <v>0.88156999999999996</v>
      </c>
      <c r="L29" s="208">
        <v>1.5382499999999999</v>
      </c>
      <c r="M29" s="305">
        <v>3.0688400000000002</v>
      </c>
      <c r="N29" s="208">
        <v>19.28098</v>
      </c>
      <c r="O29" s="216">
        <v>2.6006881238267332E-2</v>
      </c>
      <c r="P29" s="102"/>
      <c r="U29" s="79"/>
    </row>
    <row r="30" spans="1:21" ht="12.75" customHeight="1" x14ac:dyDescent="0.2">
      <c r="A30" s="177" t="s">
        <v>258</v>
      </c>
      <c r="B30" s="304">
        <v>2.9685230000000002</v>
      </c>
      <c r="C30" s="208">
        <v>2.9738880000000001</v>
      </c>
      <c r="D30" s="305">
        <v>2.6029299999999997</v>
      </c>
      <c r="E30" s="208">
        <v>2.0805649999999996</v>
      </c>
      <c r="F30" s="208">
        <v>0.52442200000000005</v>
      </c>
      <c r="G30" s="208">
        <v>0.30329400000000001</v>
      </c>
      <c r="H30" s="304">
        <v>0.10038</v>
      </c>
      <c r="I30" s="208">
        <v>0.14740999999999999</v>
      </c>
      <c r="J30" s="305">
        <v>0.22153</v>
      </c>
      <c r="K30" s="304">
        <v>0.89005899999999993</v>
      </c>
      <c r="L30" s="208">
        <v>1.783326</v>
      </c>
      <c r="M30" s="305">
        <v>2.7350089999999998</v>
      </c>
      <c r="N30" s="208">
        <v>17.331336</v>
      </c>
      <c r="O30" s="216">
        <v>7.4332818310516371E-2</v>
      </c>
      <c r="P30" s="102"/>
    </row>
    <row r="31" spans="1:21" x14ac:dyDescent="0.2">
      <c r="A31" s="177" t="s">
        <v>259</v>
      </c>
      <c r="B31" s="304">
        <v>1.24624</v>
      </c>
      <c r="C31" s="208">
        <v>1.4720700000000002</v>
      </c>
      <c r="D31" s="305">
        <v>1.46733</v>
      </c>
      <c r="E31" s="208">
        <v>1.2749699999999999</v>
      </c>
      <c r="F31" s="208">
        <v>1.03945</v>
      </c>
      <c r="G31" s="208">
        <v>0.69170000000000009</v>
      </c>
      <c r="H31" s="304">
        <v>0.74660000000000004</v>
      </c>
      <c r="I31" s="208">
        <v>0.80171999999999999</v>
      </c>
      <c r="J31" s="305">
        <v>0.77273999999999998</v>
      </c>
      <c r="K31" s="304">
        <v>0.89724000000000004</v>
      </c>
      <c r="L31" s="208">
        <v>0.61620000000000008</v>
      </c>
      <c r="M31" s="305">
        <v>1.052</v>
      </c>
      <c r="N31" s="208">
        <v>12.07826</v>
      </c>
      <c r="O31" s="216">
        <v>2.8514112070764302E-2</v>
      </c>
      <c r="P31" s="102"/>
    </row>
    <row r="32" spans="1:21" x14ac:dyDescent="0.2">
      <c r="A32" s="177" t="s">
        <v>260</v>
      </c>
      <c r="B32" s="304">
        <v>206.14462999999998</v>
      </c>
      <c r="C32" s="208">
        <v>196.32486800000001</v>
      </c>
      <c r="D32" s="305">
        <v>172.35349500000001</v>
      </c>
      <c r="E32" s="208">
        <v>126.75270199999997</v>
      </c>
      <c r="F32" s="208">
        <v>73.143141</v>
      </c>
      <c r="G32" s="208">
        <v>32.816803</v>
      </c>
      <c r="H32" s="304">
        <v>28.973851999999997</v>
      </c>
      <c r="I32" s="208">
        <v>29.093353999999998</v>
      </c>
      <c r="J32" s="305">
        <v>47.033658000000003</v>
      </c>
      <c r="K32" s="304">
        <v>95.793857000000017</v>
      </c>
      <c r="L32" s="208">
        <v>147.29632800000002</v>
      </c>
      <c r="M32" s="305">
        <v>201.81261599999999</v>
      </c>
      <c r="N32" s="208">
        <v>1357.5393039999999</v>
      </c>
      <c r="O32" s="216">
        <v>3.6931417249788816E-2</v>
      </c>
      <c r="P32" s="102"/>
    </row>
    <row r="33" spans="1:16" x14ac:dyDescent="0.2">
      <c r="A33" s="177" t="s">
        <v>261</v>
      </c>
      <c r="B33" s="304">
        <v>103.65793399999998</v>
      </c>
      <c r="C33" s="208">
        <v>98.24105299999998</v>
      </c>
      <c r="D33" s="305">
        <v>85.004275000000007</v>
      </c>
      <c r="E33" s="208">
        <v>56.399569</v>
      </c>
      <c r="F33" s="208">
        <v>25.244655999999999</v>
      </c>
      <c r="G33" s="208">
        <v>13.262738000000001</v>
      </c>
      <c r="H33" s="304">
        <v>9.0449069999999985</v>
      </c>
      <c r="I33" s="208">
        <v>8.7068429999999992</v>
      </c>
      <c r="J33" s="305">
        <v>15.348404</v>
      </c>
      <c r="K33" s="304">
        <v>48.543700999999999</v>
      </c>
      <c r="L33" s="208">
        <v>67.658028999999999</v>
      </c>
      <c r="M33" s="305">
        <v>102.619913</v>
      </c>
      <c r="N33" s="208">
        <v>633.73202200000003</v>
      </c>
      <c r="O33" s="216">
        <v>3.1667136658532671E-2</v>
      </c>
      <c r="P33" s="102"/>
    </row>
    <row r="34" spans="1:16" x14ac:dyDescent="0.2">
      <c r="A34" s="177" t="s">
        <v>193</v>
      </c>
      <c r="B34" s="304">
        <v>0.75477100000000008</v>
      </c>
      <c r="C34" s="208">
        <v>0.7034720000000001</v>
      </c>
      <c r="D34" s="305">
        <v>0.59218699999999991</v>
      </c>
      <c r="E34" s="208">
        <v>0.40809400000000007</v>
      </c>
      <c r="F34" s="208">
        <v>0.134102</v>
      </c>
      <c r="G34" s="208">
        <v>1E-4</v>
      </c>
      <c r="H34" s="304">
        <v>0</v>
      </c>
      <c r="I34" s="208">
        <v>0</v>
      </c>
      <c r="J34" s="305">
        <v>1.8339999999999999E-2</v>
      </c>
      <c r="K34" s="304">
        <v>0.240394</v>
      </c>
      <c r="L34" s="208">
        <v>0.47014600000000001</v>
      </c>
      <c r="M34" s="305">
        <v>0.64770800000000006</v>
      </c>
      <c r="N34" s="208">
        <v>3.9693140000000007</v>
      </c>
      <c r="O34" s="216">
        <v>2.2385879741831385E-3</v>
      </c>
      <c r="P34" s="102"/>
    </row>
    <row r="35" spans="1:16" ht="11.45" customHeight="1" x14ac:dyDescent="0.2">
      <c r="A35" s="202" t="s">
        <v>271</v>
      </c>
      <c r="B35" s="72"/>
      <c r="C35" s="72"/>
      <c r="D35" s="8"/>
      <c r="F35" s="10"/>
      <c r="G35" s="104"/>
      <c r="H35" s="104"/>
      <c r="I35" s="104"/>
      <c r="J35" s="104"/>
      <c r="K35" s="104"/>
      <c r="O35" s="3"/>
    </row>
    <row r="36" spans="1:16" x14ac:dyDescent="0.2">
      <c r="A36" s="202"/>
      <c r="B36" s="72"/>
      <c r="C36" s="72"/>
    </row>
    <row r="37" spans="1:16" x14ac:dyDescent="0.2">
      <c r="B37" s="79"/>
      <c r="C37" s="79"/>
      <c r="D37" s="79"/>
    </row>
    <row r="38" spans="1:16" x14ac:dyDescent="0.2">
      <c r="B38" s="79"/>
      <c r="C38" s="79"/>
      <c r="D38" s="79"/>
    </row>
    <row r="39" spans="1:16" x14ac:dyDescent="0.2">
      <c r="B39" s="79"/>
      <c r="C39" s="79"/>
      <c r="D39" s="79"/>
      <c r="M39" s="110" t="s">
        <v>272</v>
      </c>
      <c r="N39" s="117">
        <f>O7</f>
        <v>3.4164708310117836E-2</v>
      </c>
    </row>
    <row r="40" spans="1:16" x14ac:dyDescent="0.2">
      <c r="B40" s="121"/>
      <c r="C40" s="121"/>
      <c r="D40" s="121"/>
      <c r="M40" s="110" t="s">
        <v>173</v>
      </c>
      <c r="N40" s="117">
        <f>O8</f>
        <v>4.696399165439661E-2</v>
      </c>
    </row>
    <row r="41" spans="1:16" x14ac:dyDescent="0.2">
      <c r="B41" s="79"/>
      <c r="C41" s="79"/>
      <c r="D41" s="79"/>
      <c r="M41" s="110" t="s">
        <v>76</v>
      </c>
      <c r="N41" s="117">
        <f>O9</f>
        <v>4.4275867901679519E-2</v>
      </c>
    </row>
  </sheetData>
  <mergeCells count="6">
    <mergeCell ref="O5:O6"/>
    <mergeCell ref="B5:D5"/>
    <mergeCell ref="E5:G5"/>
    <mergeCell ref="H5:J5"/>
    <mergeCell ref="K5:M5"/>
    <mergeCell ref="N5:N6"/>
  </mergeCells>
  <conditionalFormatting sqref="O27:O34">
    <cfRule type="dataBar" priority="1">
      <dataBar>
        <cfvo type="num" val="0"/>
        <cfvo type="num" val="1"/>
        <color theme="9"/>
      </dataBar>
      <extLst>
        <ext xmlns:x14="http://schemas.microsoft.com/office/spreadsheetml/2009/9/main" uri="{B025F937-C7B1-47D3-B67F-A62EFF666E3E}">
          <x14:id>{28DDB265-E07C-4FF8-B75C-2570F900831C}</x14:id>
        </ext>
      </extLst>
    </cfRule>
  </conditionalFormatting>
  <conditionalFormatting sqref="O10:O25">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8DDB265-E07C-4FF8-B75C-2570F900831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S38"/>
  <sheetViews>
    <sheetView showGridLines="0" view="pageBreakPreview" zoomScaleNormal="70" zoomScaleSheetLayoutView="100" workbookViewId="0">
      <selection activeCell="U32" sqref="U32"/>
    </sheetView>
  </sheetViews>
  <sheetFormatPr defaultColWidth="9.140625" defaultRowHeight="12" x14ac:dyDescent="0.2"/>
  <cols>
    <col min="1" max="1" width="30.5703125" style="67" customWidth="1"/>
    <col min="2" max="3" width="8.28515625" style="67" customWidth="1"/>
    <col min="4" max="4" width="5.7109375" style="67" customWidth="1"/>
    <col min="5" max="6" width="8.28515625" style="67" customWidth="1"/>
    <col min="7" max="7" width="5.7109375" style="67" customWidth="1"/>
    <col min="8" max="9" width="8.28515625" style="67" customWidth="1"/>
    <col min="10" max="10" width="5.7109375" style="67" customWidth="1"/>
    <col min="11" max="12" width="8.28515625" style="67" customWidth="1"/>
    <col min="13" max="13" width="5.7109375" style="67" customWidth="1"/>
    <col min="14" max="14" width="8.7109375" style="67" customWidth="1"/>
    <col min="15" max="15" width="8.28515625" style="67" customWidth="1"/>
    <col min="16" max="16" width="7.28515625" style="67" customWidth="1"/>
    <col min="17" max="16384" width="9.140625" style="67"/>
  </cols>
  <sheetData>
    <row r="1" spans="1:19" s="77" customFormat="1" ht="20.25" x14ac:dyDescent="0.3">
      <c r="A1" s="189" t="s">
        <v>288</v>
      </c>
      <c r="B1" s="73"/>
      <c r="C1" s="73"/>
      <c r="D1" s="73"/>
      <c r="E1" s="73"/>
      <c r="F1" s="73"/>
      <c r="G1" s="73"/>
      <c r="H1" s="73"/>
      <c r="I1" s="73"/>
      <c r="J1" s="66"/>
      <c r="P1" s="258" t="str">
        <f>'3'!N1</f>
        <v>2021</v>
      </c>
    </row>
    <row r="2" spans="1:19" ht="6" customHeight="1" x14ac:dyDescent="0.2">
      <c r="A2" s="7"/>
      <c r="B2" s="7"/>
      <c r="C2" s="7"/>
      <c r="D2" s="7"/>
      <c r="E2" s="7"/>
      <c r="F2" s="7"/>
      <c r="G2" s="7"/>
      <c r="H2" s="7"/>
      <c r="I2" s="7"/>
      <c r="J2" s="7"/>
    </row>
    <row r="3" spans="1:19" x14ac:dyDescent="0.2">
      <c r="A3" s="327"/>
      <c r="B3" s="328" t="s">
        <v>156</v>
      </c>
      <c r="C3" s="329"/>
      <c r="D3" s="330"/>
      <c r="E3" s="328" t="s">
        <v>157</v>
      </c>
      <c r="F3" s="329"/>
      <c r="G3" s="330"/>
      <c r="H3" s="328" t="s">
        <v>158</v>
      </c>
      <c r="I3" s="329"/>
      <c r="J3" s="330"/>
      <c r="K3" s="328" t="s">
        <v>159</v>
      </c>
      <c r="L3" s="329"/>
      <c r="M3" s="330"/>
      <c r="N3" s="329" t="s">
        <v>160</v>
      </c>
      <c r="O3" s="329"/>
      <c r="P3" s="329"/>
      <c r="Q3" s="132"/>
    </row>
    <row r="4" spans="1:19" ht="25.5" customHeight="1" x14ac:dyDescent="0.2">
      <c r="A4" s="327"/>
      <c r="B4" s="296" t="s">
        <v>289</v>
      </c>
      <c r="C4" s="295" t="s">
        <v>290</v>
      </c>
      <c r="D4" s="308" t="s">
        <v>291</v>
      </c>
      <c r="E4" s="296" t="s">
        <v>289</v>
      </c>
      <c r="F4" s="311" t="s">
        <v>290</v>
      </c>
      <c r="G4" s="308" t="s">
        <v>291</v>
      </c>
      <c r="H4" s="296" t="s">
        <v>289</v>
      </c>
      <c r="I4" s="311" t="s">
        <v>290</v>
      </c>
      <c r="J4" s="308" t="s">
        <v>291</v>
      </c>
      <c r="K4" s="296" t="s">
        <v>289</v>
      </c>
      <c r="L4" s="311" t="s">
        <v>290</v>
      </c>
      <c r="M4" s="308" t="s">
        <v>291</v>
      </c>
      <c r="N4" s="296" t="s">
        <v>289</v>
      </c>
      <c r="O4" s="311" t="s">
        <v>290</v>
      </c>
      <c r="P4" s="308" t="s">
        <v>291</v>
      </c>
      <c r="Q4" s="132"/>
      <c r="S4" s="135"/>
    </row>
    <row r="5" spans="1:19" x14ac:dyDescent="0.2">
      <c r="A5" s="175" t="s">
        <v>160</v>
      </c>
      <c r="B5" s="302">
        <v>52796.281645728224</v>
      </c>
      <c r="C5" s="207">
        <v>35182.827925600002</v>
      </c>
      <c r="D5" s="309">
        <v>0.66638836730364071</v>
      </c>
      <c r="E5" s="302">
        <v>31351.662837309999</v>
      </c>
      <c r="F5" s="207">
        <v>20046.866157200002</v>
      </c>
      <c r="G5" s="309">
        <v>0.63941955044704224</v>
      </c>
      <c r="H5" s="302">
        <v>22111.941017047437</v>
      </c>
      <c r="I5" s="207">
        <v>13085.0842856</v>
      </c>
      <c r="J5" s="309">
        <v>0.59176552051725873</v>
      </c>
      <c r="K5" s="302">
        <v>45421.930155199982</v>
      </c>
      <c r="L5" s="207">
        <v>30700.1681436</v>
      </c>
      <c r="M5" s="309">
        <v>0.67588867401059549</v>
      </c>
      <c r="N5" s="207">
        <v>151681.81565528564</v>
      </c>
      <c r="O5" s="207">
        <v>99014.94651200001</v>
      </c>
      <c r="P5" s="260">
        <v>0.65278059920526565</v>
      </c>
      <c r="Q5" s="132"/>
      <c r="S5" s="131"/>
    </row>
    <row r="6" spans="1:19" x14ac:dyDescent="0.2">
      <c r="A6" s="173" t="s">
        <v>180</v>
      </c>
      <c r="B6" s="298">
        <v>6535.2124879999992</v>
      </c>
      <c r="C6" s="294">
        <v>4516.5478010000006</v>
      </c>
      <c r="D6" s="310">
        <v>0.69110955600805879</v>
      </c>
      <c r="E6" s="298">
        <v>5339.8575410000012</v>
      </c>
      <c r="F6" s="294">
        <v>4064.7677940000003</v>
      </c>
      <c r="G6" s="310">
        <v>0.76121277820433886</v>
      </c>
      <c r="H6" s="298">
        <v>4492.1497179999997</v>
      </c>
      <c r="I6" s="294">
        <v>3370.5322800000004</v>
      </c>
      <c r="J6" s="310">
        <v>0.75031610511428648</v>
      </c>
      <c r="K6" s="298">
        <v>5853.7406299999975</v>
      </c>
      <c r="L6" s="294">
        <v>4086.3502530000001</v>
      </c>
      <c r="M6" s="310">
        <v>0.6980750448794657</v>
      </c>
      <c r="N6" s="236">
        <v>22220.960376999996</v>
      </c>
      <c r="O6" s="236">
        <v>16038.198128</v>
      </c>
      <c r="P6" s="261">
        <v>0.72175989947763375</v>
      </c>
      <c r="Q6" s="132"/>
      <c r="R6" s="122"/>
      <c r="S6" s="122"/>
    </row>
    <row r="7" spans="1:19" x14ac:dyDescent="0.2">
      <c r="A7" s="173" t="s">
        <v>181</v>
      </c>
      <c r="B7" s="298">
        <v>649.91652799999997</v>
      </c>
      <c r="C7" s="294">
        <v>615.54070100000001</v>
      </c>
      <c r="D7" s="310">
        <v>0.94710731991108865</v>
      </c>
      <c r="E7" s="298">
        <v>490.36110199999933</v>
      </c>
      <c r="F7" s="294">
        <v>467.24692800000008</v>
      </c>
      <c r="G7" s="310">
        <v>0.9528629536361567</v>
      </c>
      <c r="H7" s="298">
        <v>408.35177300000015</v>
      </c>
      <c r="I7" s="294">
        <v>383.76031899999998</v>
      </c>
      <c r="J7" s="310">
        <v>0.93977875051371418</v>
      </c>
      <c r="K7" s="298">
        <v>628.00451199999998</v>
      </c>
      <c r="L7" s="294">
        <v>595.31330500000013</v>
      </c>
      <c r="M7" s="310">
        <v>0.94794431190328798</v>
      </c>
      <c r="N7" s="236">
        <v>2176.6339149999994</v>
      </c>
      <c r="O7" s="236">
        <v>2061.861253</v>
      </c>
      <c r="P7" s="261">
        <v>0.94727057167994211</v>
      </c>
      <c r="Q7" s="132"/>
      <c r="R7" s="122"/>
      <c r="S7" s="122"/>
    </row>
    <row r="8" spans="1:19" x14ac:dyDescent="0.2">
      <c r="A8" s="173" t="s">
        <v>182</v>
      </c>
      <c r="B8" s="298">
        <v>5409.0848909999986</v>
      </c>
      <c r="C8" s="294">
        <v>4466.6846420000002</v>
      </c>
      <c r="D8" s="310">
        <v>0.82577455004116729</v>
      </c>
      <c r="E8" s="298">
        <v>2419.3762520000005</v>
      </c>
      <c r="F8" s="294">
        <v>1844.4018339999998</v>
      </c>
      <c r="G8" s="310">
        <v>0.76234601066093266</v>
      </c>
      <c r="H8" s="298">
        <v>1473.8819220000003</v>
      </c>
      <c r="I8" s="294">
        <v>971.28398100000004</v>
      </c>
      <c r="J8" s="310">
        <v>0.65899714658417519</v>
      </c>
      <c r="K8" s="298">
        <v>4435.9391680000008</v>
      </c>
      <c r="L8" s="294">
        <v>3899.4439390000007</v>
      </c>
      <c r="M8" s="310">
        <v>0.87905712664633184</v>
      </c>
      <c r="N8" s="236">
        <v>13738.282233</v>
      </c>
      <c r="O8" s="236">
        <v>11181.814396000002</v>
      </c>
      <c r="P8" s="261">
        <v>0.81391648579913123</v>
      </c>
      <c r="Q8" s="132"/>
      <c r="R8" s="122"/>
      <c r="S8" s="122"/>
    </row>
    <row r="9" spans="1:19" x14ac:dyDescent="0.2">
      <c r="A9" s="173" t="s">
        <v>183</v>
      </c>
      <c r="B9" s="298">
        <v>7.3989500000000001</v>
      </c>
      <c r="C9" s="294">
        <v>0</v>
      </c>
      <c r="D9" s="310">
        <v>0</v>
      </c>
      <c r="E9" s="298">
        <v>9.3800829999999991</v>
      </c>
      <c r="F9" s="294">
        <v>0</v>
      </c>
      <c r="G9" s="310">
        <v>0</v>
      </c>
      <c r="H9" s="298">
        <v>12.153070000000001</v>
      </c>
      <c r="I9" s="294">
        <v>0</v>
      </c>
      <c r="J9" s="310">
        <v>0</v>
      </c>
      <c r="K9" s="298">
        <v>9.1164500000000004</v>
      </c>
      <c r="L9" s="294">
        <v>0</v>
      </c>
      <c r="M9" s="310">
        <v>0</v>
      </c>
      <c r="N9" s="236">
        <v>38.048552999999998</v>
      </c>
      <c r="O9" s="236">
        <v>0</v>
      </c>
      <c r="P9" s="261">
        <v>0</v>
      </c>
      <c r="Q9" s="132"/>
      <c r="R9" s="122"/>
      <c r="S9" s="122"/>
    </row>
    <row r="10" spans="1:19" x14ac:dyDescent="0.2">
      <c r="A10" s="173" t="s">
        <v>184</v>
      </c>
      <c r="B10" s="298">
        <v>38.213232826950716</v>
      </c>
      <c r="C10" s="294">
        <v>0</v>
      </c>
      <c r="D10" s="310">
        <v>0</v>
      </c>
      <c r="E10" s="298">
        <v>20.132817725807719</v>
      </c>
      <c r="F10" s="294">
        <v>0</v>
      </c>
      <c r="G10" s="310">
        <v>0</v>
      </c>
      <c r="H10" s="298">
        <v>10.747495477206657</v>
      </c>
      <c r="I10" s="294">
        <v>0</v>
      </c>
      <c r="J10" s="310">
        <v>0</v>
      </c>
      <c r="K10" s="298">
        <v>31.5689739700349</v>
      </c>
      <c r="L10" s="294">
        <v>0</v>
      </c>
      <c r="M10" s="310">
        <v>0</v>
      </c>
      <c r="N10" s="236">
        <v>100.66252</v>
      </c>
      <c r="O10" s="236">
        <v>0</v>
      </c>
      <c r="P10" s="261">
        <v>0</v>
      </c>
      <c r="Q10" s="132"/>
      <c r="R10" s="122"/>
      <c r="S10" s="122"/>
    </row>
    <row r="11" spans="1:19" x14ac:dyDescent="0.2">
      <c r="A11" s="173" t="s">
        <v>185</v>
      </c>
      <c r="B11" s="298">
        <v>6.8825999999999998E-2</v>
      </c>
      <c r="C11" s="294">
        <v>0</v>
      </c>
      <c r="D11" s="310">
        <v>0</v>
      </c>
      <c r="E11" s="298">
        <v>0.215473</v>
      </c>
      <c r="F11" s="294">
        <v>0</v>
      </c>
      <c r="G11" s="310">
        <v>0</v>
      </c>
      <c r="H11" s="298">
        <v>0.211974</v>
      </c>
      <c r="I11" s="294">
        <v>0</v>
      </c>
      <c r="J11" s="310">
        <v>0</v>
      </c>
      <c r="K11" s="298">
        <v>7.9279000000000002E-2</v>
      </c>
      <c r="L11" s="294">
        <v>0</v>
      </c>
      <c r="M11" s="310">
        <v>0</v>
      </c>
      <c r="N11" s="236">
        <v>0.57555199999999995</v>
      </c>
      <c r="O11" s="236">
        <v>0</v>
      </c>
      <c r="P11" s="261">
        <v>0</v>
      </c>
      <c r="Q11" s="132"/>
      <c r="R11" s="122"/>
      <c r="S11" s="122"/>
    </row>
    <row r="12" spans="1:19" x14ac:dyDescent="0.2">
      <c r="A12" s="173" t="s">
        <v>186</v>
      </c>
      <c r="B12" s="298">
        <v>22012.707337999993</v>
      </c>
      <c r="C12" s="294">
        <v>18549.135887</v>
      </c>
      <c r="D12" s="310">
        <v>0.84265581703251402</v>
      </c>
      <c r="E12" s="298">
        <v>11516.625654000007</v>
      </c>
      <c r="F12" s="294">
        <v>9391.6074200000003</v>
      </c>
      <c r="G12" s="310">
        <v>0.81548256426465204</v>
      </c>
      <c r="H12" s="298">
        <v>6823.4683209999994</v>
      </c>
      <c r="I12" s="294">
        <v>5067.9319009999999</v>
      </c>
      <c r="J12" s="310">
        <v>0.74272080745254776</v>
      </c>
      <c r="K12" s="298">
        <v>18207.217335999998</v>
      </c>
      <c r="L12" s="294">
        <v>15441.491141</v>
      </c>
      <c r="M12" s="310">
        <v>0.84809726033579558</v>
      </c>
      <c r="N12" s="236">
        <v>58560.018648999991</v>
      </c>
      <c r="O12" s="236">
        <v>48450.166348999999</v>
      </c>
      <c r="P12" s="261">
        <v>0.82735913455566101</v>
      </c>
      <c r="Q12" s="132"/>
      <c r="R12" s="122"/>
      <c r="S12" s="122"/>
    </row>
    <row r="13" spans="1:19" x14ac:dyDescent="0.2">
      <c r="A13" s="173" t="s">
        <v>187</v>
      </c>
      <c r="B13" s="298">
        <v>378.16800000000001</v>
      </c>
      <c r="C13" s="294">
        <v>0</v>
      </c>
      <c r="D13" s="310">
        <v>0</v>
      </c>
      <c r="E13" s="298">
        <v>96.504000000000005</v>
      </c>
      <c r="F13" s="294">
        <v>0</v>
      </c>
      <c r="G13" s="310">
        <v>0</v>
      </c>
      <c r="H13" s="298">
        <v>73.415000000000006</v>
      </c>
      <c r="I13" s="294">
        <v>0</v>
      </c>
      <c r="J13" s="310">
        <v>0</v>
      </c>
      <c r="K13" s="298">
        <v>315.40499999999997</v>
      </c>
      <c r="L13" s="294">
        <v>0</v>
      </c>
      <c r="M13" s="310">
        <v>0</v>
      </c>
      <c r="N13" s="236">
        <v>863.49199999999996</v>
      </c>
      <c r="O13" s="236">
        <v>0</v>
      </c>
      <c r="P13" s="261">
        <v>0</v>
      </c>
      <c r="Q13" s="132"/>
      <c r="R13" s="122"/>
      <c r="S13" s="122"/>
    </row>
    <row r="14" spans="1:19" x14ac:dyDescent="0.2">
      <c r="A14" s="173" t="s">
        <v>188</v>
      </c>
      <c r="B14" s="298">
        <v>9.0999999999999998E-2</v>
      </c>
      <c r="C14" s="294">
        <v>0</v>
      </c>
      <c r="D14" s="310">
        <v>0</v>
      </c>
      <c r="E14" s="298">
        <v>0</v>
      </c>
      <c r="F14" s="294">
        <v>0</v>
      </c>
      <c r="G14" s="310">
        <v>0</v>
      </c>
      <c r="H14" s="298">
        <v>0</v>
      </c>
      <c r="I14" s="294">
        <v>0</v>
      </c>
      <c r="J14" s="310">
        <v>0</v>
      </c>
      <c r="K14" s="298">
        <v>0</v>
      </c>
      <c r="L14" s="294">
        <v>0</v>
      </c>
      <c r="M14" s="310">
        <v>0</v>
      </c>
      <c r="N14" s="236">
        <v>9.0999999999999998E-2</v>
      </c>
      <c r="O14" s="236">
        <v>0</v>
      </c>
      <c r="P14" s="261">
        <v>0</v>
      </c>
      <c r="Q14" s="132"/>
      <c r="R14" s="122"/>
      <c r="S14" s="122"/>
    </row>
    <row r="15" spans="1:19" x14ac:dyDescent="0.2">
      <c r="A15" s="173" t="s">
        <v>189</v>
      </c>
      <c r="B15" s="298">
        <v>1953.2303950000003</v>
      </c>
      <c r="C15" s="294">
        <v>234.09604000000002</v>
      </c>
      <c r="D15" s="310">
        <v>0.11985070506748897</v>
      </c>
      <c r="E15" s="298">
        <v>2022.7120970000001</v>
      </c>
      <c r="F15" s="294">
        <v>212.79409000000001</v>
      </c>
      <c r="G15" s="310">
        <v>0.10520236187621911</v>
      </c>
      <c r="H15" s="298">
        <v>1873.2219730000002</v>
      </c>
      <c r="I15" s="294">
        <v>181.27359000000001</v>
      </c>
      <c r="J15" s="310">
        <v>9.6771014120492591E-2</v>
      </c>
      <c r="K15" s="298">
        <v>1944.3151000000003</v>
      </c>
      <c r="L15" s="294">
        <v>147.90947</v>
      </c>
      <c r="M15" s="310">
        <v>7.6072787790415236E-2</v>
      </c>
      <c r="N15" s="236">
        <v>7793.4795649999996</v>
      </c>
      <c r="O15" s="236">
        <v>776.07319000000007</v>
      </c>
      <c r="P15" s="261">
        <v>9.9579806879239577E-2</v>
      </c>
      <c r="Q15" s="132"/>
      <c r="R15" s="122"/>
      <c r="S15" s="122"/>
    </row>
    <row r="16" spans="1:19" x14ac:dyDescent="0.2">
      <c r="A16" s="173" t="s">
        <v>190</v>
      </c>
      <c r="B16" s="298">
        <v>155.08477400000001</v>
      </c>
      <c r="C16" s="294">
        <v>132.918442</v>
      </c>
      <c r="D16" s="310">
        <v>0.85706957924831484</v>
      </c>
      <c r="E16" s="298">
        <v>35.537211999999997</v>
      </c>
      <c r="F16" s="294">
        <v>16.845274</v>
      </c>
      <c r="G16" s="310">
        <v>0.47401788300106384</v>
      </c>
      <c r="H16" s="298">
        <v>32.100926000000001</v>
      </c>
      <c r="I16" s="294">
        <v>4.8926860000000003</v>
      </c>
      <c r="J16" s="310">
        <v>0.15241572782043733</v>
      </c>
      <c r="K16" s="298">
        <v>66.320793999999992</v>
      </c>
      <c r="L16" s="294">
        <v>44.451968000000001</v>
      </c>
      <c r="M16" s="310">
        <v>0.67025687298013958</v>
      </c>
      <c r="N16" s="236">
        <v>289.04370599999999</v>
      </c>
      <c r="O16" s="236">
        <v>199.10836999999998</v>
      </c>
      <c r="P16" s="261">
        <v>0.68885212120827144</v>
      </c>
      <c r="Q16" s="132"/>
      <c r="R16" s="122"/>
      <c r="S16" s="122"/>
    </row>
    <row r="17" spans="1:19" x14ac:dyDescent="0.2">
      <c r="A17" s="173" t="s">
        <v>191</v>
      </c>
      <c r="B17" s="298">
        <v>914.65196299999991</v>
      </c>
      <c r="C17" s="294">
        <v>695.83050200000002</v>
      </c>
      <c r="D17" s="310">
        <v>0.76075986292941467</v>
      </c>
      <c r="E17" s="298">
        <v>893.71881723894887</v>
      </c>
      <c r="F17" s="294">
        <v>569.90580999999997</v>
      </c>
      <c r="G17" s="310">
        <v>0.63767909884751517</v>
      </c>
      <c r="H17" s="298">
        <v>672.15020522133079</v>
      </c>
      <c r="I17" s="294">
        <v>516.67966999999999</v>
      </c>
      <c r="J17" s="310">
        <v>0.768696737702942</v>
      </c>
      <c r="K17" s="298">
        <v>812.84809208115826</v>
      </c>
      <c r="L17" s="294">
        <v>484.21022399999998</v>
      </c>
      <c r="M17" s="310">
        <v>0.5956958363035123</v>
      </c>
      <c r="N17" s="236">
        <v>3293.3690775414379</v>
      </c>
      <c r="O17" s="236">
        <v>2266.6262059999999</v>
      </c>
      <c r="P17" s="261">
        <v>0.68823935387529633</v>
      </c>
      <c r="Q17" s="132"/>
      <c r="R17" s="122"/>
      <c r="S17" s="122"/>
    </row>
    <row r="18" spans="1:19" x14ac:dyDescent="0.2">
      <c r="A18" s="173" t="s">
        <v>192</v>
      </c>
      <c r="B18" s="298">
        <v>2309.8385019999996</v>
      </c>
      <c r="C18" s="294">
        <v>1478.9096499999998</v>
      </c>
      <c r="D18" s="310">
        <v>0.64026539029437313</v>
      </c>
      <c r="E18" s="298">
        <v>2076.489791</v>
      </c>
      <c r="F18" s="294">
        <v>1155.8986730000001</v>
      </c>
      <c r="G18" s="310">
        <v>0.55665993544005832</v>
      </c>
      <c r="H18" s="298">
        <v>2076.5371570000002</v>
      </c>
      <c r="I18" s="294">
        <v>864.54048499999999</v>
      </c>
      <c r="J18" s="310">
        <v>0.41633759457933933</v>
      </c>
      <c r="K18" s="298">
        <v>2139.648666999999</v>
      </c>
      <c r="L18" s="294">
        <v>1362.1172689999999</v>
      </c>
      <c r="M18" s="310">
        <v>0.63660791138660355</v>
      </c>
      <c r="N18" s="236">
        <v>8602.5141169999988</v>
      </c>
      <c r="O18" s="236">
        <v>4861.466077</v>
      </c>
      <c r="P18" s="261">
        <v>0.56512154596676967</v>
      </c>
      <c r="Q18" s="132"/>
      <c r="R18" s="122"/>
      <c r="S18" s="122"/>
    </row>
    <row r="19" spans="1:19" x14ac:dyDescent="0.2">
      <c r="A19" s="173" t="s">
        <v>193</v>
      </c>
      <c r="B19" s="298">
        <v>0</v>
      </c>
      <c r="C19" s="294">
        <v>0</v>
      </c>
      <c r="D19" s="310">
        <v>0</v>
      </c>
      <c r="E19" s="298">
        <v>0</v>
      </c>
      <c r="F19" s="294">
        <v>0</v>
      </c>
      <c r="G19" s="310">
        <v>0</v>
      </c>
      <c r="H19" s="298">
        <v>0</v>
      </c>
      <c r="I19" s="294">
        <v>0</v>
      </c>
      <c r="J19" s="310">
        <v>0</v>
      </c>
      <c r="K19" s="298">
        <v>0</v>
      </c>
      <c r="L19" s="294">
        <v>0</v>
      </c>
      <c r="M19" s="310">
        <v>0</v>
      </c>
      <c r="N19" s="236">
        <v>0</v>
      </c>
      <c r="O19" s="236">
        <v>0</v>
      </c>
      <c r="P19" s="261">
        <v>0</v>
      </c>
      <c r="Q19" s="132"/>
      <c r="R19" s="122"/>
      <c r="S19" s="122"/>
    </row>
    <row r="20" spans="1:19" x14ac:dyDescent="0.2">
      <c r="A20" s="173" t="s">
        <v>194</v>
      </c>
      <c r="B20" s="298">
        <v>147.04139899999998</v>
      </c>
      <c r="C20" s="294">
        <v>4.3112550000000009</v>
      </c>
      <c r="D20" s="310">
        <v>2.9320008033927925E-2</v>
      </c>
      <c r="E20" s="298">
        <v>52.24143999999999</v>
      </c>
      <c r="F20" s="294">
        <v>3.4317980000000001</v>
      </c>
      <c r="G20" s="310">
        <v>6.5691106523863063E-2</v>
      </c>
      <c r="H20" s="298">
        <v>39.795474999999996</v>
      </c>
      <c r="I20" s="294">
        <v>2.5471999999999997</v>
      </c>
      <c r="J20" s="310">
        <v>6.4007277209280705E-2</v>
      </c>
      <c r="K20" s="298">
        <v>111.90005599999996</v>
      </c>
      <c r="L20" s="294">
        <v>5.5315919999999998</v>
      </c>
      <c r="M20" s="310">
        <v>4.9433326467682927E-2</v>
      </c>
      <c r="N20" s="236">
        <v>350.97836999999993</v>
      </c>
      <c r="O20" s="236">
        <v>15.821845000000001</v>
      </c>
      <c r="P20" s="261">
        <v>4.5079259442683046E-2</v>
      </c>
      <c r="Q20" s="132"/>
      <c r="R20" s="122"/>
      <c r="S20" s="122"/>
    </row>
    <row r="21" spans="1:19" x14ac:dyDescent="0.2">
      <c r="A21" s="173" t="s">
        <v>195</v>
      </c>
      <c r="B21" s="298">
        <v>12285.573358901283</v>
      </c>
      <c r="C21" s="294">
        <v>4488.8530056</v>
      </c>
      <c r="D21" s="310">
        <v>0.36537594741947349</v>
      </c>
      <c r="E21" s="298">
        <v>6378.510557345232</v>
      </c>
      <c r="F21" s="294">
        <v>2319.9665362000005</v>
      </c>
      <c r="G21" s="310">
        <v>0.36371602983841139</v>
      </c>
      <c r="H21" s="298">
        <v>4123.7560073489021</v>
      </c>
      <c r="I21" s="294">
        <v>1721.6421735999998</v>
      </c>
      <c r="J21" s="310">
        <v>0.4174937048971567</v>
      </c>
      <c r="K21" s="298">
        <v>10865.826097148794</v>
      </c>
      <c r="L21" s="294">
        <v>4633.3489825999986</v>
      </c>
      <c r="M21" s="310">
        <v>0.42641479268804006</v>
      </c>
      <c r="N21" s="236">
        <v>33653.666020744218</v>
      </c>
      <c r="O21" s="236">
        <v>13163.810697999999</v>
      </c>
      <c r="P21" s="261">
        <v>0.39115532583837337</v>
      </c>
      <c r="Q21" s="132"/>
      <c r="R21" s="122"/>
      <c r="S21" s="122"/>
    </row>
    <row r="22" spans="1:19" s="78" customFormat="1" ht="11.25" x14ac:dyDescent="0.2">
      <c r="A22" s="202"/>
      <c r="B22" s="4"/>
      <c r="C22" s="4"/>
      <c r="D22" s="4"/>
      <c r="E22" s="4"/>
      <c r="F22" s="4"/>
      <c r="G22" s="4"/>
      <c r="H22" s="4"/>
      <c r="I22" s="4"/>
      <c r="P22" s="3"/>
    </row>
    <row r="23" spans="1:19" x14ac:dyDescent="0.2">
      <c r="A23" s="120"/>
      <c r="B23" s="26"/>
      <c r="C23" s="7"/>
      <c r="D23" s="7"/>
      <c r="E23" s="7"/>
      <c r="F23" s="7"/>
      <c r="G23" s="7"/>
      <c r="H23" s="7"/>
      <c r="I23" s="7"/>
      <c r="S23" s="135"/>
    </row>
    <row r="24" spans="1:19" x14ac:dyDescent="0.2">
      <c r="A24" s="120"/>
      <c r="B24" s="26"/>
    </row>
    <row r="25" spans="1:19" x14ac:dyDescent="0.2">
      <c r="A25" s="120"/>
      <c r="B25" s="26"/>
      <c r="C25" s="79"/>
      <c r="D25" s="79"/>
      <c r="E25" s="79"/>
      <c r="F25" s="79"/>
      <c r="G25" s="79"/>
      <c r="H25" s="79"/>
      <c r="I25" s="79"/>
      <c r="J25" s="79"/>
    </row>
    <row r="26" spans="1:19" x14ac:dyDescent="0.2">
      <c r="A26" s="120"/>
      <c r="B26" s="26"/>
      <c r="C26" s="79"/>
      <c r="D26" s="79"/>
      <c r="E26" s="79"/>
      <c r="F26" s="79"/>
      <c r="G26" s="79"/>
      <c r="H26" s="79"/>
      <c r="I26" s="79"/>
      <c r="J26" s="79"/>
    </row>
    <row r="27" spans="1:19" x14ac:dyDescent="0.2">
      <c r="A27" s="120"/>
      <c r="B27" s="26"/>
    </row>
    <row r="28" spans="1:19" x14ac:dyDescent="0.2">
      <c r="A28" s="120"/>
      <c r="B28" s="26"/>
    </row>
    <row r="29" spans="1:19" x14ac:dyDescent="0.2">
      <c r="A29" s="120"/>
      <c r="B29" s="26"/>
    </row>
    <row r="30" spans="1:19" x14ac:dyDescent="0.2">
      <c r="A30" s="120"/>
      <c r="B30" s="26"/>
    </row>
    <row r="31" spans="1:19" x14ac:dyDescent="0.2">
      <c r="A31" s="120"/>
      <c r="B31" s="26"/>
    </row>
    <row r="32" spans="1:19" x14ac:dyDescent="0.2">
      <c r="A32" s="120"/>
      <c r="B32" s="26"/>
    </row>
    <row r="33" spans="1:2" x14ac:dyDescent="0.2">
      <c r="A33" s="120"/>
      <c r="B33" s="26"/>
    </row>
    <row r="34" spans="1:2" x14ac:dyDescent="0.2">
      <c r="A34" s="120"/>
      <c r="B34" s="26"/>
    </row>
    <row r="35" spans="1:2" x14ac:dyDescent="0.2">
      <c r="A35" s="120"/>
      <c r="B35" s="26"/>
    </row>
    <row r="36" spans="1:2" x14ac:dyDescent="0.2">
      <c r="A36" s="120"/>
      <c r="B36" s="26"/>
    </row>
    <row r="37" spans="1:2" x14ac:dyDescent="0.2">
      <c r="A37" s="120"/>
      <c r="B37" s="26"/>
    </row>
    <row r="38" spans="1:2" x14ac:dyDescent="0.2">
      <c r="A38" s="120"/>
      <c r="B38" s="26"/>
    </row>
  </sheetData>
  <mergeCells count="6">
    <mergeCell ref="N3:P3"/>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30"/>
  <sheetViews>
    <sheetView showGridLines="0" view="pageBreakPreview" zoomScaleNormal="100" zoomScaleSheetLayoutView="100" workbookViewId="0">
      <selection activeCell="L32" sqref="L32"/>
    </sheetView>
  </sheetViews>
  <sheetFormatPr defaultColWidth="9.140625" defaultRowHeight="12" x14ac:dyDescent="0.2"/>
  <cols>
    <col min="1" max="1" width="38.5703125" style="67" customWidth="1"/>
    <col min="2" max="6" width="13.7109375" style="67" customWidth="1"/>
    <col min="7" max="7" width="11.42578125" style="67" bestFit="1" customWidth="1"/>
    <col min="8" max="10" width="9.140625" style="67"/>
    <col min="11" max="11" width="9.140625" style="67" customWidth="1"/>
    <col min="12" max="12" width="12.7109375" style="67" customWidth="1"/>
    <col min="13" max="16384" width="9.140625" style="67"/>
  </cols>
  <sheetData>
    <row r="1" spans="1:12" s="135" customFormat="1" ht="20.25" x14ac:dyDescent="0.3">
      <c r="A1" s="186" t="s">
        <v>292</v>
      </c>
      <c r="L1" s="258"/>
    </row>
    <row r="2" spans="1:12" s="77" customFormat="1" ht="18" x14ac:dyDescent="0.25">
      <c r="A2" s="253" t="s">
        <v>293</v>
      </c>
      <c r="B2" s="151"/>
      <c r="C2" s="151"/>
      <c r="D2" s="151"/>
      <c r="E2" s="151"/>
    </row>
    <row r="3" spans="1:12" ht="6" customHeight="1" x14ac:dyDescent="0.2">
      <c r="A3" s="7"/>
      <c r="B3" s="7"/>
      <c r="C3" s="7"/>
      <c r="D3" s="7"/>
      <c r="E3" s="7"/>
    </row>
    <row r="4" spans="1:12" s="75" customFormat="1" x14ac:dyDescent="0.2">
      <c r="A4" s="262"/>
      <c r="B4" s="239" t="s">
        <v>156</v>
      </c>
      <c r="C4" s="239" t="s">
        <v>157</v>
      </c>
      <c r="D4" s="239" t="s">
        <v>158</v>
      </c>
      <c r="E4" s="239" t="s">
        <v>159</v>
      </c>
      <c r="F4" s="239" t="s">
        <v>160</v>
      </c>
    </row>
    <row r="5" spans="1:12" s="75" customFormat="1" x14ac:dyDescent="0.2">
      <c r="A5" s="262" t="s">
        <v>294</v>
      </c>
      <c r="B5" s="263">
        <v>59492.390077321375</v>
      </c>
      <c r="C5" s="263">
        <v>33647.194626035649</v>
      </c>
      <c r="D5" s="263">
        <v>26175.937773657759</v>
      </c>
      <c r="E5" s="263">
        <v>50852.251834295123</v>
      </c>
      <c r="F5" s="208">
        <f>SUM(B5:E5)</f>
        <v>170167.77431130991</v>
      </c>
      <c r="H5" s="149">
        <v>2017</v>
      </c>
    </row>
    <row r="6" spans="1:12" s="75" customFormat="1" x14ac:dyDescent="0.2">
      <c r="A6" s="262" t="s">
        <v>295</v>
      </c>
      <c r="B6" s="263">
        <v>59760.704269635331</v>
      </c>
      <c r="C6" s="263">
        <v>28688.566620999998</v>
      </c>
      <c r="D6" s="263">
        <v>24452.443356056847</v>
      </c>
      <c r="E6" s="263">
        <v>50022.549163199961</v>
      </c>
      <c r="F6" s="208">
        <f>SUM(B6:E6)</f>
        <v>162924.26340989213</v>
      </c>
      <c r="H6" s="149">
        <f>+H5+1</f>
        <v>2018</v>
      </c>
    </row>
    <row r="7" spans="1:12" s="75" customFormat="1" x14ac:dyDescent="0.2">
      <c r="A7" s="262" t="s">
        <v>296</v>
      </c>
      <c r="B7" s="263">
        <v>55809.228224338694</v>
      </c>
      <c r="C7" s="263">
        <v>32753.713619923368</v>
      </c>
      <c r="D7" s="263">
        <v>24978.363623037145</v>
      </c>
      <c r="E7" s="263">
        <v>48372.261379309275</v>
      </c>
      <c r="F7" s="208">
        <f>SUM(B7:E7)</f>
        <v>161913.56684660848</v>
      </c>
      <c r="H7" s="149">
        <f>+H6+1</f>
        <v>2019</v>
      </c>
    </row>
    <row r="8" spans="1:12" s="75" customFormat="1" x14ac:dyDescent="0.2">
      <c r="A8" s="262" t="s">
        <v>297</v>
      </c>
      <c r="B8" s="263">
        <v>53528.76771021785</v>
      </c>
      <c r="C8" s="263">
        <v>31489.553688778622</v>
      </c>
      <c r="D8" s="263">
        <v>24527.664056400004</v>
      </c>
      <c r="E8" s="263">
        <v>47371.722850400001</v>
      </c>
      <c r="F8" s="208">
        <f>SUM(B8:E8)</f>
        <v>156917.70830579646</v>
      </c>
      <c r="H8" s="149"/>
    </row>
    <row r="9" spans="1:12" s="75" customFormat="1" x14ac:dyDescent="0.2">
      <c r="A9" s="262" t="s">
        <v>298</v>
      </c>
      <c r="B9" s="263">
        <v>55526.625049728224</v>
      </c>
      <c r="C9" s="263">
        <v>33751.991298309993</v>
      </c>
      <c r="D9" s="263">
        <v>24370.187993047432</v>
      </c>
      <c r="E9" s="263">
        <v>48008.573355200002</v>
      </c>
      <c r="F9" s="208">
        <f>SUM(B9:E9)</f>
        <v>161657.37769628566</v>
      </c>
      <c r="H9" s="149"/>
    </row>
    <row r="10" spans="1:12" s="75" customFormat="1" x14ac:dyDescent="0.2">
      <c r="A10" s="262" t="s">
        <v>299</v>
      </c>
      <c r="B10" s="208">
        <f>+B9-B8</f>
        <v>1997.857339510374</v>
      </c>
      <c r="C10" s="208">
        <f t="shared" ref="C10:F10" si="0">+C9-C8</f>
        <v>2262.437609531371</v>
      </c>
      <c r="D10" s="208">
        <f t="shared" si="0"/>
        <v>-157.47606335257296</v>
      </c>
      <c r="E10" s="208">
        <f t="shared" si="0"/>
        <v>636.85050480000064</v>
      </c>
      <c r="F10" s="208">
        <f t="shared" si="0"/>
        <v>4739.6693904892018</v>
      </c>
    </row>
    <row r="11" spans="1:12" s="75" customFormat="1" x14ac:dyDescent="0.2">
      <c r="A11" s="264" t="s">
        <v>299</v>
      </c>
      <c r="B11" s="214">
        <f>+(B9-B8)/B8</f>
        <v>3.7323058702302472E-2</v>
      </c>
      <c r="C11" s="214">
        <f t="shared" ref="C11:F11" si="1">+(C9-C8)/C8</f>
        <v>7.1847242799684269E-2</v>
      </c>
      <c r="D11" s="214">
        <f t="shared" si="1"/>
        <v>-6.4203449211659731E-3</v>
      </c>
      <c r="E11" s="214">
        <f t="shared" si="1"/>
        <v>1.3443684681073894E-2</v>
      </c>
      <c r="F11" s="214">
        <f t="shared" si="1"/>
        <v>3.0204808887806838E-2</v>
      </c>
    </row>
    <row r="12" spans="1:12" s="75" customFormat="1" x14ac:dyDescent="0.2">
      <c r="A12" s="262" t="s">
        <v>300</v>
      </c>
      <c r="B12" s="263">
        <v>37510.164870000008</v>
      </c>
      <c r="C12" s="263">
        <v>16101.258852000003</v>
      </c>
      <c r="D12" s="263">
        <v>10892.098497999999</v>
      </c>
      <c r="E12" s="263">
        <v>29809.263052999999</v>
      </c>
      <c r="F12" s="208">
        <f>SUM(B12:E12)</f>
        <v>94312.785273000001</v>
      </c>
    </row>
    <row r="13" spans="1:12" s="75" customFormat="1" x14ac:dyDescent="0.2">
      <c r="A13" s="262" t="s">
        <v>301</v>
      </c>
      <c r="B13" s="263">
        <v>38059.708079999997</v>
      </c>
      <c r="C13" s="263">
        <v>12376.442391999999</v>
      </c>
      <c r="D13" s="263">
        <v>9704.6084629999987</v>
      </c>
      <c r="E13" s="263">
        <v>28893.454439000001</v>
      </c>
      <c r="F13" s="208">
        <f>SUM(B13:E13)</f>
        <v>89034.213373999984</v>
      </c>
    </row>
    <row r="14" spans="1:12" s="75" customFormat="1" x14ac:dyDescent="0.2">
      <c r="A14" s="262" t="s">
        <v>302</v>
      </c>
      <c r="B14" s="263">
        <v>34400.185867995438</v>
      </c>
      <c r="C14" s="263">
        <v>15804.078629958018</v>
      </c>
      <c r="D14" s="263">
        <v>10045.79911108522</v>
      </c>
      <c r="E14" s="263">
        <v>27517.002409825869</v>
      </c>
      <c r="F14" s="208">
        <f>SUM(B14:E14)</f>
        <v>87767.066018864542</v>
      </c>
    </row>
    <row r="15" spans="1:12" s="75" customFormat="1" x14ac:dyDescent="0.2">
      <c r="A15" s="262" t="s">
        <v>303</v>
      </c>
      <c r="B15" s="263">
        <v>32870.945788518613</v>
      </c>
      <c r="C15" s="263">
        <v>14818.914658930849</v>
      </c>
      <c r="D15" s="263">
        <v>9700.1600115525835</v>
      </c>
      <c r="E15" s="263">
        <v>28538.475790229295</v>
      </c>
      <c r="F15" s="208">
        <f>SUM(B15:E15)</f>
        <v>85928.496249231335</v>
      </c>
    </row>
    <row r="16" spans="1:12" s="75" customFormat="1" x14ac:dyDescent="0.2">
      <c r="A16" s="262" t="s">
        <v>304</v>
      </c>
      <c r="B16" s="263">
        <v>35864.885266227051</v>
      </c>
      <c r="C16" s="263">
        <v>17756.23579868277</v>
      </c>
      <c r="D16" s="263">
        <v>9766.3766637908302</v>
      </c>
      <c r="E16" s="263">
        <v>29041.886406273028</v>
      </c>
      <c r="F16" s="208">
        <f>SUM(B16:E16)</f>
        <v>92429.384134973676</v>
      </c>
    </row>
    <row r="17" spans="1:19" s="75" customFormat="1" x14ac:dyDescent="0.2">
      <c r="A17" s="262" t="s">
        <v>305</v>
      </c>
      <c r="B17" s="208">
        <f>+B16-B15</f>
        <v>2993.9394777084381</v>
      </c>
      <c r="C17" s="208">
        <f t="shared" ref="C17:F17" si="2">+C16-C15</f>
        <v>2937.3211397519208</v>
      </c>
      <c r="D17" s="208">
        <f t="shared" si="2"/>
        <v>66.216652238246752</v>
      </c>
      <c r="E17" s="208">
        <f t="shared" si="2"/>
        <v>503.41061604373317</v>
      </c>
      <c r="F17" s="208">
        <f t="shared" si="2"/>
        <v>6500.8878857423406</v>
      </c>
    </row>
    <row r="18" spans="1:19" s="75" customFormat="1" x14ac:dyDescent="0.2">
      <c r="A18" s="264" t="s">
        <v>305</v>
      </c>
      <c r="B18" s="214">
        <f>+(B16-B15)/B15</f>
        <v>9.1081634735139916E-2</v>
      </c>
      <c r="C18" s="214">
        <f t="shared" ref="C18:E18" si="3">+(C16-C15)/C15</f>
        <v>0.19821432320495203</v>
      </c>
      <c r="D18" s="214">
        <f t="shared" si="3"/>
        <v>6.8263463859755732E-3</v>
      </c>
      <c r="E18" s="214">
        <f t="shared" si="3"/>
        <v>1.7639716281417021E-2</v>
      </c>
      <c r="F18" s="214">
        <f>+(F16-F15)/F15</f>
        <v>7.5654621801908864E-2</v>
      </c>
    </row>
    <row r="19" spans="1:19" s="78" customFormat="1" ht="11.25" x14ac:dyDescent="0.2">
      <c r="F19" s="100"/>
    </row>
    <row r="20" spans="1:19" x14ac:dyDescent="0.2">
      <c r="B20" s="148"/>
      <c r="C20" s="148"/>
      <c r="D20" s="148"/>
      <c r="E20" s="148"/>
      <c r="F20" s="148"/>
      <c r="H20" s="67" t="s">
        <v>30</v>
      </c>
    </row>
    <row r="28" spans="1:19" x14ac:dyDescent="0.2">
      <c r="P28" s="80"/>
      <c r="Q28" s="80"/>
      <c r="R28" s="80"/>
      <c r="S28" s="80"/>
    </row>
    <row r="29" spans="1:19" x14ac:dyDescent="0.2">
      <c r="Q29" s="131"/>
      <c r="R29" s="131"/>
      <c r="S29" s="131"/>
    </row>
    <row r="30" spans="1:19" x14ac:dyDescent="0.2">
      <c r="Q30" s="131"/>
      <c r="R30" s="131"/>
      <c r="S30" s="131"/>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39"/>
  <sheetViews>
    <sheetView showGridLines="0" view="pageBreakPreview" zoomScaleNormal="70" zoomScaleSheetLayoutView="100" workbookViewId="0">
      <selection activeCell="P39" sqref="P39"/>
    </sheetView>
  </sheetViews>
  <sheetFormatPr defaultColWidth="9.140625" defaultRowHeight="12.75" x14ac:dyDescent="0.2"/>
  <cols>
    <col min="1" max="1" width="37" style="138" customWidth="1"/>
    <col min="2" max="9" width="7.7109375" style="138" customWidth="1"/>
    <col min="10" max="10" width="9.28515625" style="138" customWidth="1"/>
    <col min="11" max="11" width="7.7109375" style="138" customWidth="1"/>
    <col min="12" max="14" width="8.85546875" style="138" customWidth="1"/>
    <col min="15" max="16384" width="9.140625" style="138"/>
  </cols>
  <sheetData>
    <row r="1" spans="1:14" ht="18" x14ac:dyDescent="0.25">
      <c r="A1" s="253" t="s">
        <v>306</v>
      </c>
      <c r="N1" s="258" t="str">
        <f>'3'!N1</f>
        <v>2021</v>
      </c>
    </row>
    <row r="2" spans="1:14" s="75" customFormat="1" ht="6" customHeight="1" x14ac:dyDescent="0.2"/>
    <row r="3" spans="1:14" s="75" customFormat="1" ht="12" x14ac:dyDescent="0.2">
      <c r="A3" s="262"/>
      <c r="B3" s="239" t="s">
        <v>161</v>
      </c>
      <c r="C3" s="239" t="s">
        <v>162</v>
      </c>
      <c r="D3" s="239" t="s">
        <v>163</v>
      </c>
      <c r="E3" s="239" t="s">
        <v>164</v>
      </c>
      <c r="F3" s="239" t="s">
        <v>165</v>
      </c>
      <c r="G3" s="239" t="s">
        <v>166</v>
      </c>
      <c r="H3" s="239" t="s">
        <v>167</v>
      </c>
      <c r="I3" s="239" t="s">
        <v>168</v>
      </c>
      <c r="J3" s="239" t="s">
        <v>169</v>
      </c>
      <c r="K3" s="239" t="s">
        <v>170</v>
      </c>
      <c r="L3" s="239" t="s">
        <v>171</v>
      </c>
      <c r="M3" s="239" t="s">
        <v>172</v>
      </c>
      <c r="N3" s="239" t="s">
        <v>160</v>
      </c>
    </row>
    <row r="4" spans="1:14" s="75" customFormat="1" ht="12" x14ac:dyDescent="0.2">
      <c r="A4" s="262" t="s">
        <v>294</v>
      </c>
      <c r="B4" s="263">
        <v>24789.614332580768</v>
      </c>
      <c r="C4" s="263">
        <v>18587.654647233881</v>
      </c>
      <c r="D4" s="263">
        <v>16115.121097506724</v>
      </c>
      <c r="E4" s="263">
        <v>14166.977929142467</v>
      </c>
      <c r="F4" s="208">
        <v>11027.894622360014</v>
      </c>
      <c r="G4" s="208">
        <v>8452.3220745331619</v>
      </c>
      <c r="H4" s="208">
        <v>7792.7375030097019</v>
      </c>
      <c r="I4" s="208">
        <v>8048.3981191524163</v>
      </c>
      <c r="J4" s="208">
        <v>10334.80215149564</v>
      </c>
      <c r="K4" s="208">
        <v>13440.563805667993</v>
      </c>
      <c r="L4" s="208">
        <v>17328.765497294411</v>
      </c>
      <c r="M4" s="208">
        <v>20082.922531332715</v>
      </c>
      <c r="N4" s="208">
        <f>SUM(B4:M4)</f>
        <v>170167.77431130985</v>
      </c>
    </row>
    <row r="5" spans="1:14" s="75" customFormat="1" ht="12" x14ac:dyDescent="0.2">
      <c r="A5" s="262" t="s">
        <v>295</v>
      </c>
      <c r="B5" s="263">
        <v>20205.211442418869</v>
      </c>
      <c r="C5" s="263">
        <v>19893.166386910845</v>
      </c>
      <c r="D5" s="263">
        <v>19662.32644030562</v>
      </c>
      <c r="E5" s="263">
        <v>11150.511061000005</v>
      </c>
      <c r="F5" s="263">
        <v>9168.1220959999882</v>
      </c>
      <c r="G5" s="263">
        <v>8369.933464000007</v>
      </c>
      <c r="H5" s="263">
        <v>7962.9605086828433</v>
      </c>
      <c r="I5" s="263">
        <v>7784.6699982328591</v>
      </c>
      <c r="J5" s="263">
        <v>8704.8128491411444</v>
      </c>
      <c r="K5" s="263">
        <v>13135.075856000009</v>
      </c>
      <c r="L5" s="263">
        <v>16756.35448579998</v>
      </c>
      <c r="M5" s="263">
        <v>20131.118821399974</v>
      </c>
      <c r="N5" s="208">
        <f>SUM(B5:M5)</f>
        <v>162924.26340989216</v>
      </c>
    </row>
    <row r="6" spans="1:14" s="75" customFormat="1" ht="12" x14ac:dyDescent="0.2">
      <c r="A6" s="262" t="s">
        <v>296</v>
      </c>
      <c r="B6" s="263">
        <v>22056.231138374726</v>
      </c>
      <c r="C6" s="263">
        <v>17612.441168614285</v>
      </c>
      <c r="D6" s="263">
        <v>16140.55591734968</v>
      </c>
      <c r="E6" s="263">
        <v>12700.30037967562</v>
      </c>
      <c r="F6" s="263">
        <v>11948.6742721387</v>
      </c>
      <c r="G6" s="263">
        <v>8104.7389681090472</v>
      </c>
      <c r="H6" s="263">
        <v>7552.7618601204676</v>
      </c>
      <c r="I6" s="263">
        <v>7913.129605862202</v>
      </c>
      <c r="J6" s="263">
        <v>9512.4721570544771</v>
      </c>
      <c r="K6" s="263">
        <v>13236.202923498166</v>
      </c>
      <c r="L6" s="263">
        <v>16157.598374748417</v>
      </c>
      <c r="M6" s="263">
        <v>18978.460081062694</v>
      </c>
      <c r="N6" s="208">
        <f>SUM(B6:M6)</f>
        <v>161913.56684660848</v>
      </c>
    </row>
    <row r="7" spans="1:14" s="75" customFormat="1" ht="12" x14ac:dyDescent="0.2">
      <c r="A7" s="262" t="s">
        <v>297</v>
      </c>
      <c r="B7" s="263">
        <v>20414.695697199997</v>
      </c>
      <c r="C7" s="263">
        <v>16681.781302230935</v>
      </c>
      <c r="D7" s="263">
        <v>16432.290710786918</v>
      </c>
      <c r="E7" s="263">
        <v>12068.091523978623</v>
      </c>
      <c r="F7" s="263">
        <v>10838.722607399999</v>
      </c>
      <c r="G7" s="263">
        <v>8582.739557400002</v>
      </c>
      <c r="H7" s="263">
        <v>8024.1053863999996</v>
      </c>
      <c r="I7" s="263">
        <v>7694.3480824000017</v>
      </c>
      <c r="J7" s="263">
        <v>8809.2105876000023</v>
      </c>
      <c r="K7" s="263">
        <v>13094.066603000003</v>
      </c>
      <c r="L7" s="263">
        <v>16139.0916548</v>
      </c>
      <c r="M7" s="263">
        <v>18138.5645926</v>
      </c>
      <c r="N7" s="208">
        <f>SUM(B7:M7)</f>
        <v>156917.70830579643</v>
      </c>
    </row>
    <row r="8" spans="1:14" s="75" customFormat="1" ht="12" x14ac:dyDescent="0.2">
      <c r="A8" s="262" t="s">
        <v>298</v>
      </c>
      <c r="B8" s="263">
        <v>20171.284224691452</v>
      </c>
      <c r="C8" s="263">
        <v>18159.567656779116</v>
      </c>
      <c r="D8" s="263">
        <v>17195.773168257656</v>
      </c>
      <c r="E8" s="263">
        <v>14282.950376858931</v>
      </c>
      <c r="F8" s="263">
        <v>11518.726034990021</v>
      </c>
      <c r="G8" s="263">
        <v>7950.3148864610375</v>
      </c>
      <c r="H8" s="263">
        <v>7516.8225920681252</v>
      </c>
      <c r="I8" s="263">
        <v>7902.9028009583226</v>
      </c>
      <c r="J8" s="263">
        <v>8950.4626000209846</v>
      </c>
      <c r="K8" s="263">
        <v>12884.3395206</v>
      </c>
      <c r="L8" s="263">
        <v>16126.588141400005</v>
      </c>
      <c r="M8" s="263">
        <v>18997.6456932</v>
      </c>
      <c r="N8" s="208">
        <f>SUM(B8:M8)</f>
        <v>161657.37769628566</v>
      </c>
    </row>
    <row r="9" spans="1:14" s="75" customFormat="1" ht="12" x14ac:dyDescent="0.2">
      <c r="A9" s="262" t="s">
        <v>299</v>
      </c>
      <c r="B9" s="208">
        <f>+B8-B7</f>
        <v>-243.41147250854556</v>
      </c>
      <c r="C9" s="208">
        <f t="shared" ref="C9:N9" si="0">+C8-C7</f>
        <v>1477.7863545481814</v>
      </c>
      <c r="D9" s="208">
        <f t="shared" si="0"/>
        <v>763.48245747073815</v>
      </c>
      <c r="E9" s="208">
        <f t="shared" si="0"/>
        <v>2214.8588528803084</v>
      </c>
      <c r="F9" s="208">
        <f t="shared" si="0"/>
        <v>680.0034275900216</v>
      </c>
      <c r="G9" s="208">
        <f t="shared" si="0"/>
        <v>-632.42467093896448</v>
      </c>
      <c r="H9" s="208">
        <f t="shared" si="0"/>
        <v>-507.28279433187436</v>
      </c>
      <c r="I9" s="208">
        <f t="shared" si="0"/>
        <v>208.55471855832093</v>
      </c>
      <c r="J9" s="208">
        <f t="shared" si="0"/>
        <v>141.25201242098228</v>
      </c>
      <c r="K9" s="208">
        <f t="shared" si="0"/>
        <v>-209.72708240000247</v>
      </c>
      <c r="L9" s="208">
        <f t="shared" si="0"/>
        <v>-12.503513399995427</v>
      </c>
      <c r="M9" s="208">
        <f t="shared" si="0"/>
        <v>859.08110060000035</v>
      </c>
      <c r="N9" s="208">
        <f t="shared" si="0"/>
        <v>4739.6693904892309</v>
      </c>
    </row>
    <row r="10" spans="1:14" s="75" customFormat="1" ht="12" x14ac:dyDescent="0.2">
      <c r="A10" s="264" t="s">
        <v>299</v>
      </c>
      <c r="B10" s="214">
        <f>+(B8-B7)/B7</f>
        <v>-1.1923345619201709E-2</v>
      </c>
      <c r="C10" s="214">
        <f t="shared" ref="C10:N10" si="1">+(C8-C7)/C7</f>
        <v>8.8586843801300164E-2</v>
      </c>
      <c r="D10" s="214">
        <f t="shared" si="1"/>
        <v>4.6462326580526771E-2</v>
      </c>
      <c r="E10" s="214">
        <f t="shared" si="1"/>
        <v>0.18353016700938238</v>
      </c>
      <c r="F10" s="214">
        <f t="shared" si="1"/>
        <v>6.273833663071679E-2</v>
      </c>
      <c r="G10" s="214">
        <f t="shared" si="1"/>
        <v>-7.3685641596067136E-2</v>
      </c>
      <c r="H10" s="214">
        <f t="shared" si="1"/>
        <v>-6.3219856906623434E-2</v>
      </c>
      <c r="I10" s="214">
        <f t="shared" si="1"/>
        <v>2.7104923812241812E-2</v>
      </c>
      <c r="J10" s="214">
        <f t="shared" si="1"/>
        <v>1.6034582329069427E-2</v>
      </c>
      <c r="K10" s="214">
        <f t="shared" si="1"/>
        <v>-1.6016955523347618E-2</v>
      </c>
      <c r="L10" s="214">
        <f t="shared" si="1"/>
        <v>-7.7473464228556502E-4</v>
      </c>
      <c r="M10" s="214">
        <f t="shared" si="1"/>
        <v>4.7362132555432757E-2</v>
      </c>
      <c r="N10" s="214">
        <f t="shared" si="1"/>
        <v>3.0204808887807029E-2</v>
      </c>
    </row>
    <row r="11" spans="1:14" s="75" customFormat="1" ht="12" x14ac:dyDescent="0.2">
      <c r="A11" s="262" t="s">
        <v>300</v>
      </c>
      <c r="B11" s="263">
        <v>16476.822179766976</v>
      </c>
      <c r="C11" s="263">
        <v>11652.657417777558</v>
      </c>
      <c r="D11" s="263">
        <v>9380.6852703481727</v>
      </c>
      <c r="E11" s="263">
        <v>7846.193223997293</v>
      </c>
      <c r="F11" s="208">
        <v>5061.2887705423582</v>
      </c>
      <c r="G11" s="208">
        <v>3193.7768574280017</v>
      </c>
      <c r="H11" s="208">
        <v>3007.0443668119965</v>
      </c>
      <c r="I11" s="208">
        <v>3096.8376864329985</v>
      </c>
      <c r="J11" s="208">
        <v>4788.2164451531989</v>
      </c>
      <c r="K11" s="208">
        <v>7068.3588332386589</v>
      </c>
      <c r="L11" s="208">
        <v>10311.59485671465</v>
      </c>
      <c r="M11" s="208">
        <v>12429.309362674645</v>
      </c>
      <c r="N11" s="208">
        <f>SUM(B11:M11)</f>
        <v>94312.785270886525</v>
      </c>
    </row>
    <row r="12" spans="1:14" s="75" customFormat="1" ht="12" x14ac:dyDescent="0.2">
      <c r="A12" s="262" t="s">
        <v>301</v>
      </c>
      <c r="B12" s="263">
        <v>12397.069831099539</v>
      </c>
      <c r="C12" s="263">
        <v>13087.221872299897</v>
      </c>
      <c r="D12" s="263">
        <v>12575.416378406882</v>
      </c>
      <c r="E12" s="263">
        <v>5467.8344289999941</v>
      </c>
      <c r="F12" s="263">
        <v>3743.2424710000009</v>
      </c>
      <c r="G12" s="263">
        <v>3165.3654920000004</v>
      </c>
      <c r="H12" s="263">
        <v>3043.6241652031026</v>
      </c>
      <c r="I12" s="263">
        <v>2999.7638298816937</v>
      </c>
      <c r="J12" s="263">
        <v>3661.2204678348253</v>
      </c>
      <c r="K12" s="263">
        <v>6796.5151675803781</v>
      </c>
      <c r="L12" s="263">
        <v>9833.6370210698151</v>
      </c>
      <c r="M12" s="263">
        <v>12263.302253070924</v>
      </c>
      <c r="N12" s="208">
        <f>SUM(B12:M12)</f>
        <v>89034.21337844705</v>
      </c>
    </row>
    <row r="13" spans="1:14" s="75" customFormat="1" ht="12" x14ac:dyDescent="0.2">
      <c r="A13" s="262" t="s">
        <v>302</v>
      </c>
      <c r="B13" s="263">
        <v>14046.377311420396</v>
      </c>
      <c r="C13" s="263">
        <v>10951.410166529387</v>
      </c>
      <c r="D13" s="263">
        <v>9402.398390045646</v>
      </c>
      <c r="E13" s="263">
        <v>6672.4892621367962</v>
      </c>
      <c r="F13" s="263">
        <v>6033.9070927347157</v>
      </c>
      <c r="G13" s="263">
        <v>3097.6822750865113</v>
      </c>
      <c r="H13" s="263">
        <v>2995.598948790941</v>
      </c>
      <c r="I13" s="263">
        <v>2998.0573648818954</v>
      </c>
      <c r="J13" s="263">
        <v>4052.1427974123844</v>
      </c>
      <c r="K13" s="263">
        <v>6857.3032858455736</v>
      </c>
      <c r="L13" s="263">
        <v>9198.7341189238541</v>
      </c>
      <c r="M13" s="263">
        <v>11460.965005056431</v>
      </c>
      <c r="N13" s="208">
        <f>SUM(B13:M13)</f>
        <v>87767.066018864542</v>
      </c>
    </row>
    <row r="14" spans="1:14" s="75" customFormat="1" ht="12" x14ac:dyDescent="0.2">
      <c r="A14" s="262" t="s">
        <v>303</v>
      </c>
      <c r="B14" s="263">
        <v>12828.653282152001</v>
      </c>
      <c r="C14" s="263">
        <v>10230.655329161164</v>
      </c>
      <c r="D14" s="263">
        <v>9811.6371772054445</v>
      </c>
      <c r="E14" s="263">
        <v>6347.7918524037395</v>
      </c>
      <c r="F14" s="263">
        <v>5236.2863215845528</v>
      </c>
      <c r="G14" s="263">
        <v>3234.8364849425575</v>
      </c>
      <c r="H14" s="263">
        <v>3001.1451649450755</v>
      </c>
      <c r="I14" s="263">
        <v>2961.1161144077792</v>
      </c>
      <c r="J14" s="263">
        <v>3737.8987321997274</v>
      </c>
      <c r="K14" s="263">
        <v>7281.3866980098837</v>
      </c>
      <c r="L14" s="263">
        <v>9737.8378540964059</v>
      </c>
      <c r="M14" s="263">
        <v>11519.251238123004</v>
      </c>
      <c r="N14" s="208">
        <f>SUM(B14:M14)</f>
        <v>85928.496249231335</v>
      </c>
    </row>
    <row r="15" spans="1:14" s="75" customFormat="1" ht="12" x14ac:dyDescent="0.2">
      <c r="A15" s="262" t="s">
        <v>304</v>
      </c>
      <c r="B15" s="263">
        <v>13031.248077676319</v>
      </c>
      <c r="C15" s="263">
        <v>11995.289081090546</v>
      </c>
      <c r="D15" s="263">
        <v>10838.348107460184</v>
      </c>
      <c r="E15" s="263">
        <v>8596.0324977396376</v>
      </c>
      <c r="F15" s="263">
        <v>5988.6269607167633</v>
      </c>
      <c r="G15" s="263">
        <v>3171.5763402263701</v>
      </c>
      <c r="H15" s="263">
        <v>2784.1930241585501</v>
      </c>
      <c r="I15" s="263">
        <v>3046.8894615463496</v>
      </c>
      <c r="J15" s="263">
        <v>3935.2941780859301</v>
      </c>
      <c r="K15" s="263">
        <v>7223.6160516536247</v>
      </c>
      <c r="L15" s="263">
        <v>9685.8104448233571</v>
      </c>
      <c r="M15" s="263">
        <v>12132.459909796044</v>
      </c>
      <c r="N15" s="208">
        <f>SUM(B15:M15)</f>
        <v>92429.38413497369</v>
      </c>
    </row>
    <row r="16" spans="1:14" s="76" customFormat="1" ht="12" x14ac:dyDescent="0.2">
      <c r="A16" s="262" t="s">
        <v>305</v>
      </c>
      <c r="B16" s="208">
        <f>+B15-B14</f>
        <v>202.59479552431731</v>
      </c>
      <c r="C16" s="208">
        <f t="shared" ref="C16:N16" si="2">+C15-C14</f>
        <v>1764.6337519293829</v>
      </c>
      <c r="D16" s="208">
        <f t="shared" si="2"/>
        <v>1026.7109302547397</v>
      </c>
      <c r="E16" s="208">
        <f t="shared" si="2"/>
        <v>2248.2406453358981</v>
      </c>
      <c r="F16" s="208">
        <f t="shared" si="2"/>
        <v>752.34063913221053</v>
      </c>
      <c r="G16" s="208">
        <f t="shared" si="2"/>
        <v>-63.260144716187369</v>
      </c>
      <c r="H16" s="208">
        <f t="shared" si="2"/>
        <v>-216.95214078652543</v>
      </c>
      <c r="I16" s="208">
        <f t="shared" si="2"/>
        <v>85.773347138570443</v>
      </c>
      <c r="J16" s="208">
        <f t="shared" si="2"/>
        <v>197.39544588620265</v>
      </c>
      <c r="K16" s="208">
        <f t="shared" si="2"/>
        <v>-57.770646356259022</v>
      </c>
      <c r="L16" s="208">
        <f t="shared" si="2"/>
        <v>-52.027409273048761</v>
      </c>
      <c r="M16" s="208">
        <f t="shared" si="2"/>
        <v>613.20867167303913</v>
      </c>
      <c r="N16" s="208">
        <f t="shared" si="2"/>
        <v>6500.8878857423551</v>
      </c>
    </row>
    <row r="17" spans="1:14" s="75" customFormat="1" ht="12" x14ac:dyDescent="0.2">
      <c r="A17" s="264" t="s">
        <v>305</v>
      </c>
      <c r="B17" s="214">
        <f>+(B15-B14)/B14</f>
        <v>1.5792366592850354E-2</v>
      </c>
      <c r="C17" s="214">
        <f t="shared" ref="C17:N17" si="3">+(C15-C14)/C14</f>
        <v>0.17248491862486287</v>
      </c>
      <c r="D17" s="214">
        <f t="shared" si="3"/>
        <v>0.10464216233352078</v>
      </c>
      <c r="E17" s="214">
        <f t="shared" si="3"/>
        <v>0.35417680629911474</v>
      </c>
      <c r="F17" s="214">
        <f t="shared" si="3"/>
        <v>0.14367828512947792</v>
      </c>
      <c r="G17" s="214">
        <f t="shared" si="3"/>
        <v>-1.9555901823986848E-2</v>
      </c>
      <c r="H17" s="214">
        <f t="shared" si="3"/>
        <v>-7.2289785686023594E-2</v>
      </c>
      <c r="I17" s="214">
        <f t="shared" si="3"/>
        <v>2.8966559845872524E-2</v>
      </c>
      <c r="J17" s="214">
        <f t="shared" si="3"/>
        <v>5.2809201112314991E-2</v>
      </c>
      <c r="K17" s="214">
        <f t="shared" si="3"/>
        <v>-7.9340170701342697E-3</v>
      </c>
      <c r="L17" s="214">
        <f t="shared" si="3"/>
        <v>-5.342809158725358E-3</v>
      </c>
      <c r="M17" s="214">
        <f t="shared" si="3"/>
        <v>5.3233379409559432E-2</v>
      </c>
      <c r="N17" s="214">
        <f t="shared" si="3"/>
        <v>7.5654621801909031E-2</v>
      </c>
    </row>
    <row r="18" spans="1:14" s="75" customFormat="1" ht="12" x14ac:dyDescent="0.2">
      <c r="A18" s="76"/>
      <c r="B18" s="76"/>
      <c r="C18" s="76"/>
      <c r="D18" s="76"/>
      <c r="E18" s="76"/>
      <c r="F18" s="76"/>
      <c r="G18" s="76"/>
      <c r="H18" s="76"/>
      <c r="I18" s="76"/>
      <c r="J18" s="76"/>
      <c r="K18" s="76"/>
      <c r="L18" s="76"/>
      <c r="M18" s="76"/>
      <c r="N18" s="100"/>
    </row>
    <row r="19" spans="1:14" s="75" customFormat="1" ht="12" x14ac:dyDescent="0.2"/>
    <row r="20" spans="1:14" s="75" customFormat="1" ht="12" x14ac:dyDescent="0.2">
      <c r="A20" s="191"/>
      <c r="B20" s="191"/>
      <c r="C20" s="191"/>
      <c r="D20" s="191"/>
      <c r="E20" s="191"/>
    </row>
    <row r="21" spans="1:14" s="75" customFormat="1" ht="12" x14ac:dyDescent="0.2">
      <c r="A21" s="191"/>
      <c r="B21" s="191"/>
      <c r="C21" s="191"/>
      <c r="D21" s="191"/>
      <c r="E21" s="191"/>
    </row>
    <row r="22" spans="1:14" s="75" customFormat="1" ht="12" x14ac:dyDescent="0.2">
      <c r="A22" s="191"/>
      <c r="B22" s="191"/>
      <c r="C22" s="191"/>
      <c r="D22" s="191"/>
      <c r="E22" s="191"/>
    </row>
    <row r="23" spans="1:14" s="75" customFormat="1" ht="12" x14ac:dyDescent="0.2">
      <c r="A23" s="191"/>
      <c r="B23" s="191"/>
      <c r="C23" s="191"/>
      <c r="D23" s="191"/>
      <c r="E23" s="191"/>
    </row>
    <row r="24" spans="1:14" s="75" customFormat="1" ht="12" x14ac:dyDescent="0.2">
      <c r="A24" s="191"/>
      <c r="B24" s="191"/>
      <c r="C24" s="191"/>
      <c r="D24" s="191"/>
      <c r="E24" s="191"/>
    </row>
    <row r="25" spans="1:14" s="75" customFormat="1" ht="12" x14ac:dyDescent="0.2">
      <c r="A25" s="191"/>
      <c r="B25" s="191"/>
      <c r="C25" s="191"/>
      <c r="D25" s="191"/>
      <c r="E25" s="191"/>
    </row>
    <row r="26" spans="1:14" s="75" customFormat="1" ht="12" x14ac:dyDescent="0.2">
      <c r="A26" s="191"/>
      <c r="B26" s="191"/>
      <c r="C26" s="191"/>
      <c r="D26" s="191"/>
      <c r="E26" s="191"/>
    </row>
    <row r="27" spans="1:14" s="75" customFormat="1" ht="12" x14ac:dyDescent="0.2">
      <c r="A27" s="191"/>
      <c r="B27" s="191"/>
      <c r="C27" s="191"/>
      <c r="D27" s="191"/>
      <c r="E27" s="191"/>
    </row>
    <row r="28" spans="1:14" s="75" customFormat="1" ht="12" x14ac:dyDescent="0.2">
      <c r="A28" s="191"/>
      <c r="B28" s="191"/>
      <c r="C28" s="191"/>
      <c r="D28" s="191"/>
      <c r="E28" s="191"/>
    </row>
    <row r="29" spans="1:14" s="75" customFormat="1" ht="12" x14ac:dyDescent="0.2">
      <c r="A29" s="191"/>
      <c r="B29" s="191"/>
      <c r="C29" s="191"/>
      <c r="D29" s="191"/>
      <c r="E29" s="191"/>
    </row>
    <row r="30" spans="1:14" s="75" customFormat="1" ht="12" x14ac:dyDescent="0.2">
      <c r="A30" s="191"/>
      <c r="B30" s="191"/>
      <c r="C30" s="191"/>
      <c r="D30" s="191"/>
      <c r="E30" s="191"/>
    </row>
    <row r="31" spans="1:14" s="75" customFormat="1" ht="12" x14ac:dyDescent="0.2">
      <c r="A31" s="191"/>
      <c r="B31" s="191"/>
      <c r="C31" s="191"/>
      <c r="D31" s="191"/>
      <c r="E31" s="191"/>
    </row>
    <row r="32" spans="1:14" s="75" customFormat="1" ht="12" x14ac:dyDescent="0.2">
      <c r="A32" s="191"/>
      <c r="B32" s="191"/>
      <c r="C32" s="191"/>
      <c r="D32" s="191"/>
      <c r="E32" s="191"/>
    </row>
    <row r="33" spans="1:14" s="75" customFormat="1" ht="12" x14ac:dyDescent="0.2">
      <c r="A33" s="191"/>
      <c r="B33" s="191"/>
      <c r="C33" s="191"/>
      <c r="D33" s="191"/>
      <c r="E33" s="191"/>
    </row>
    <row r="34" spans="1:14" s="75" customFormat="1" ht="12" x14ac:dyDescent="0.2">
      <c r="A34" s="191"/>
      <c r="B34" s="191"/>
      <c r="C34" s="191"/>
      <c r="D34" s="191"/>
      <c r="E34" s="191"/>
    </row>
    <row r="35" spans="1:14" s="75" customFormat="1" ht="12" x14ac:dyDescent="0.2">
      <c r="A35" s="191"/>
      <c r="B35" s="191"/>
      <c r="C35" s="191"/>
      <c r="D35" s="191"/>
      <c r="E35" s="191"/>
    </row>
    <row r="36" spans="1:14" s="75" customFormat="1" ht="12" x14ac:dyDescent="0.2">
      <c r="A36" s="191"/>
      <c r="B36" s="191"/>
      <c r="C36" s="191"/>
      <c r="D36" s="191"/>
      <c r="E36" s="191"/>
    </row>
    <row r="37" spans="1:14" x14ac:dyDescent="0.2">
      <c r="A37" s="191"/>
      <c r="B37" s="191"/>
      <c r="C37" s="191"/>
      <c r="D37" s="191"/>
      <c r="E37" s="191"/>
      <c r="F37" s="75"/>
      <c r="G37" s="75"/>
      <c r="H37" s="75"/>
      <c r="I37" s="75"/>
      <c r="J37" s="75"/>
      <c r="K37" s="75"/>
      <c r="L37" s="75"/>
      <c r="M37" s="75"/>
      <c r="N37" s="75"/>
    </row>
    <row r="38" spans="1:14" x14ac:dyDescent="0.2">
      <c r="A38" s="191"/>
      <c r="B38" s="191"/>
      <c r="C38" s="191"/>
      <c r="D38" s="191"/>
      <c r="E38" s="191"/>
      <c r="F38" s="75"/>
      <c r="G38" s="75"/>
      <c r="H38" s="75"/>
      <c r="I38" s="75"/>
      <c r="J38" s="75"/>
      <c r="K38" s="75"/>
      <c r="L38" s="75"/>
      <c r="M38" s="75"/>
      <c r="N38" s="75"/>
    </row>
    <row r="39" spans="1:14" x14ac:dyDescent="0.2">
      <c r="A39" s="313"/>
      <c r="B39" s="313"/>
      <c r="C39" s="313"/>
      <c r="D39" s="313"/>
      <c r="E39" s="313"/>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T39"/>
  <sheetViews>
    <sheetView showGridLines="0" view="pageBreakPreview" zoomScaleNormal="70" zoomScaleSheetLayoutView="100" workbookViewId="0">
      <selection activeCell="F26" sqref="F26"/>
    </sheetView>
  </sheetViews>
  <sheetFormatPr defaultColWidth="9.140625" defaultRowHeight="12" x14ac:dyDescent="0.2"/>
  <cols>
    <col min="1" max="1" width="22.7109375" style="67" customWidth="1"/>
    <col min="2" max="2" width="10.7109375" style="67" customWidth="1"/>
    <col min="3" max="3" width="10.7109375" style="135" customWidth="1"/>
    <col min="4" max="4" width="10.7109375" style="67" customWidth="1"/>
    <col min="5" max="6" width="10.7109375" style="135" customWidth="1"/>
    <col min="7" max="7" width="10.42578125" style="67" customWidth="1"/>
    <col min="8" max="8" width="10.7109375" style="67" customWidth="1"/>
    <col min="9" max="9" width="1.28515625" style="135" customWidth="1"/>
    <col min="10" max="10" width="20.42578125" style="67" customWidth="1"/>
    <col min="11" max="11" width="8.28515625" style="67" customWidth="1"/>
    <col min="12" max="12" width="8.28515625" style="135" customWidth="1"/>
    <col min="13" max="13" width="8.28515625" style="67" customWidth="1"/>
    <col min="14" max="14" width="8.28515625" style="135" customWidth="1"/>
    <col min="15" max="15" width="9.28515625" style="67" customWidth="1"/>
    <col min="16" max="16" width="7.85546875" style="67" customWidth="1"/>
    <col min="17" max="19" width="8.5703125" style="67" customWidth="1"/>
    <col min="20" max="20" width="10.42578125" style="67" customWidth="1"/>
    <col min="21" max="21" width="10" style="67" customWidth="1"/>
    <col min="22" max="22" width="11.42578125" style="67" bestFit="1" customWidth="1"/>
    <col min="23" max="16384" width="9.140625" style="67"/>
  </cols>
  <sheetData>
    <row r="1" spans="1:20" s="77" customFormat="1" ht="18" x14ac:dyDescent="0.25">
      <c r="A1" s="253" t="s">
        <v>307</v>
      </c>
      <c r="B1" s="73"/>
      <c r="C1" s="136"/>
      <c r="D1" s="73"/>
      <c r="E1" s="136"/>
      <c r="F1" s="136"/>
      <c r="G1" s="73"/>
      <c r="H1" s="73"/>
      <c r="I1" s="136"/>
      <c r="J1" s="13"/>
      <c r="K1" s="73"/>
      <c r="L1" s="136"/>
      <c r="M1" s="258" t="str">
        <f>'3'!N1</f>
        <v>2021</v>
      </c>
      <c r="O1" s="73"/>
      <c r="Q1" s="73"/>
      <c r="R1" s="73"/>
    </row>
    <row r="2" spans="1:20" ht="6" customHeight="1" x14ac:dyDescent="0.2">
      <c r="A2" s="7"/>
      <c r="B2" s="7"/>
      <c r="C2" s="134"/>
      <c r="D2" s="7"/>
      <c r="E2" s="134"/>
      <c r="F2" s="134"/>
      <c r="G2" s="7"/>
      <c r="H2" s="7"/>
      <c r="I2" s="134"/>
      <c r="J2" s="7"/>
      <c r="K2" s="7"/>
      <c r="L2" s="134"/>
      <c r="M2" s="7"/>
      <c r="N2" s="134"/>
      <c r="O2" s="7"/>
      <c r="P2" s="7"/>
      <c r="Q2" s="7"/>
      <c r="R2" s="7"/>
      <c r="S2" s="7"/>
      <c r="T2" s="7"/>
    </row>
    <row r="3" spans="1:20" ht="24.75" customHeight="1" x14ac:dyDescent="0.2">
      <c r="A3" s="264"/>
      <c r="B3" s="178">
        <v>2017</v>
      </c>
      <c r="C3" s="178">
        <v>2018</v>
      </c>
      <c r="D3" s="178">
        <v>2019</v>
      </c>
      <c r="E3" s="178">
        <v>2020</v>
      </c>
      <c r="F3" s="178">
        <v>2021</v>
      </c>
      <c r="G3" s="221" t="s">
        <v>309</v>
      </c>
      <c r="H3" s="221" t="s">
        <v>308</v>
      </c>
      <c r="I3" s="139"/>
      <c r="L3" s="67"/>
      <c r="N3" s="67"/>
    </row>
    <row r="4" spans="1:20" s="80" customFormat="1" x14ac:dyDescent="0.2">
      <c r="A4" s="265" t="s">
        <v>173</v>
      </c>
      <c r="B4" s="236">
        <f>SUM(B5:B20)</f>
        <v>170167.77431130997</v>
      </c>
      <c r="C4" s="236">
        <f>SUM(C5:C20)</f>
        <v>162924.26340989218</v>
      </c>
      <c r="D4" s="236">
        <f>SUM(D5:D20)</f>
        <v>161913.56684660853</v>
      </c>
      <c r="E4" s="236">
        <f>SUM(E5:E20)</f>
        <v>156917.70830579646</v>
      </c>
      <c r="F4" s="236">
        <f>SUM(F5:F20)</f>
        <v>161657.37769628561</v>
      </c>
      <c r="G4" s="236">
        <f>+F4-E4</f>
        <v>4739.6693904891436</v>
      </c>
      <c r="H4" s="217">
        <f>+F4/E4-1</f>
        <v>3.0204808887806411E-2</v>
      </c>
      <c r="I4" s="137"/>
    </row>
    <row r="5" spans="1:20" x14ac:dyDescent="0.2">
      <c r="A5" s="210" t="s">
        <v>180</v>
      </c>
      <c r="B5" s="237">
        <v>17648.941728999991</v>
      </c>
      <c r="C5" s="237">
        <v>17078.197468999995</v>
      </c>
      <c r="D5" s="237">
        <v>20039.075443200007</v>
      </c>
      <c r="E5" s="237">
        <v>21971.368778000004</v>
      </c>
      <c r="F5" s="237">
        <v>23738.340675999996</v>
      </c>
      <c r="G5" s="237">
        <f t="shared" ref="G5:G20" si="0">+F5-E5</f>
        <v>1766.9718979999925</v>
      </c>
      <c r="H5" s="266">
        <f t="shared" ref="H5:H20" si="1">+F5/E5-1</f>
        <v>8.0421566623981366E-2</v>
      </c>
      <c r="K5" s="119"/>
      <c r="L5" s="119"/>
      <c r="N5" s="67"/>
    </row>
    <row r="6" spans="1:20" x14ac:dyDescent="0.2">
      <c r="A6" s="210" t="s">
        <v>181</v>
      </c>
      <c r="B6" s="237">
        <v>4210.6081244501192</v>
      </c>
      <c r="C6" s="237">
        <v>4141.1557340000027</v>
      </c>
      <c r="D6" s="237">
        <v>4105.3321149999992</v>
      </c>
      <c r="E6" s="237">
        <v>4198.8931317999995</v>
      </c>
      <c r="F6" s="237">
        <v>4268.9378559999996</v>
      </c>
      <c r="G6" s="237">
        <f t="shared" si="0"/>
        <v>70.044724200000019</v>
      </c>
      <c r="H6" s="266">
        <f t="shared" si="1"/>
        <v>1.6681711584779713E-2</v>
      </c>
      <c r="L6" s="119"/>
      <c r="N6" s="67"/>
    </row>
    <row r="7" spans="1:20" x14ac:dyDescent="0.2">
      <c r="A7" s="210" t="s">
        <v>182</v>
      </c>
      <c r="B7" s="237">
        <v>19473.084552999997</v>
      </c>
      <c r="C7" s="237">
        <v>16943.333251000004</v>
      </c>
      <c r="D7" s="237">
        <v>14806.717399000003</v>
      </c>
      <c r="E7" s="237">
        <v>13783.883112</v>
      </c>
      <c r="F7" s="237">
        <v>14593.114437999999</v>
      </c>
      <c r="G7" s="237">
        <f t="shared" si="0"/>
        <v>809.23132599999917</v>
      </c>
      <c r="H7" s="266">
        <f t="shared" si="1"/>
        <v>5.8708516274016853E-2</v>
      </c>
      <c r="K7" s="119"/>
      <c r="L7" s="119"/>
      <c r="N7" s="67"/>
    </row>
    <row r="8" spans="1:20" x14ac:dyDescent="0.2">
      <c r="A8" s="210" t="s">
        <v>183</v>
      </c>
      <c r="B8" s="237">
        <v>12.909853000000002</v>
      </c>
      <c r="C8" s="237">
        <v>15.360851</v>
      </c>
      <c r="D8" s="237">
        <v>17.542828999999998</v>
      </c>
      <c r="E8" s="237">
        <v>13.270947999999999</v>
      </c>
      <c r="F8" s="237">
        <v>38.048552999999998</v>
      </c>
      <c r="G8" s="237">
        <f t="shared" si="0"/>
        <v>24.777605000000001</v>
      </c>
      <c r="H8" s="266">
        <f t="shared" si="1"/>
        <v>1.8670561439921247</v>
      </c>
      <c r="L8" s="119"/>
      <c r="N8" s="67"/>
    </row>
    <row r="9" spans="1:20" x14ac:dyDescent="0.2">
      <c r="A9" s="210" t="s">
        <v>184</v>
      </c>
      <c r="B9" s="237">
        <v>86.138499999999965</v>
      </c>
      <c r="C9" s="237">
        <v>86.572722004811226</v>
      </c>
      <c r="D9" s="237">
        <v>70.696782000000013</v>
      </c>
      <c r="E9" s="237">
        <v>92.760940000000019</v>
      </c>
      <c r="F9" s="237">
        <v>100.66252</v>
      </c>
      <c r="G9" s="237">
        <f t="shared" si="0"/>
        <v>7.9015799999999814</v>
      </c>
      <c r="H9" s="266">
        <f t="shared" si="1"/>
        <v>8.5182189831193744E-2</v>
      </c>
      <c r="L9" s="67"/>
      <c r="N9" s="67"/>
    </row>
    <row r="10" spans="1:20" x14ac:dyDescent="0.2">
      <c r="A10" s="210" t="s">
        <v>185</v>
      </c>
      <c r="B10" s="237">
        <v>0.41696999999999995</v>
      </c>
      <c r="C10" s="237">
        <v>0.86834999999999996</v>
      </c>
      <c r="D10" s="237">
        <v>0.46586900000000003</v>
      </c>
      <c r="E10" s="237">
        <v>0.51271900000000004</v>
      </c>
      <c r="F10" s="237">
        <v>0.57555199999999995</v>
      </c>
      <c r="G10" s="237">
        <f t="shared" si="0"/>
        <v>6.2832999999999917E-2</v>
      </c>
      <c r="H10" s="266">
        <f t="shared" si="1"/>
        <v>0.12254860849705174</v>
      </c>
      <c r="L10" s="67"/>
      <c r="N10" s="67"/>
    </row>
    <row r="11" spans="1:20" x14ac:dyDescent="0.2">
      <c r="A11" s="210" t="s">
        <v>186</v>
      </c>
      <c r="B11" s="237">
        <v>70523.397098000001</v>
      </c>
      <c r="C11" s="237">
        <v>68822.119170999998</v>
      </c>
      <c r="D11" s="237">
        <v>67378.029447999987</v>
      </c>
      <c r="E11" s="237">
        <v>62430.927916000001</v>
      </c>
      <c r="F11" s="237">
        <v>60661.895130000004</v>
      </c>
      <c r="G11" s="237">
        <f t="shared" si="0"/>
        <v>-1769.0327859999961</v>
      </c>
      <c r="H11" s="266">
        <f t="shared" si="1"/>
        <v>-2.8335840024357961E-2</v>
      </c>
      <c r="K11" s="119"/>
      <c r="L11" s="67"/>
      <c r="N11" s="67"/>
    </row>
    <row r="12" spans="1:20" x14ac:dyDescent="0.2">
      <c r="A12" s="210" t="s">
        <v>187</v>
      </c>
      <c r="B12" s="237">
        <v>908.072</v>
      </c>
      <c r="C12" s="237">
        <v>864.33</v>
      </c>
      <c r="D12" s="237">
        <v>852.88300000000004</v>
      </c>
      <c r="E12" s="237">
        <v>786.57400000000007</v>
      </c>
      <c r="F12" s="237">
        <v>863.49199999999996</v>
      </c>
      <c r="G12" s="237">
        <f t="shared" si="0"/>
        <v>76.917999999999893</v>
      </c>
      <c r="H12" s="266">
        <f t="shared" si="1"/>
        <v>9.7788637814115287E-2</v>
      </c>
      <c r="L12" s="67"/>
      <c r="N12" s="67"/>
    </row>
    <row r="13" spans="1:20" x14ac:dyDescent="0.2">
      <c r="A13" s="210" t="s">
        <v>188</v>
      </c>
      <c r="B13" s="237">
        <v>0.40596100000000002</v>
      </c>
      <c r="C13" s="237">
        <v>0.64134000000000002</v>
      </c>
      <c r="D13" s="237">
        <v>0.238009</v>
      </c>
      <c r="E13" s="237">
        <v>0.12214000000000001</v>
      </c>
      <c r="F13" s="237">
        <v>9.0999999999999998E-2</v>
      </c>
      <c r="G13" s="237">
        <f t="shared" si="0"/>
        <v>-3.1140000000000015E-2</v>
      </c>
      <c r="H13" s="266">
        <f t="shared" si="1"/>
        <v>-0.25495333224168992</v>
      </c>
      <c r="L13" s="67"/>
      <c r="N13" s="67"/>
    </row>
    <row r="14" spans="1:20" x14ac:dyDescent="0.2">
      <c r="A14" s="210" t="s">
        <v>189</v>
      </c>
      <c r="B14" s="237">
        <v>8866.3123899999991</v>
      </c>
      <c r="C14" s="237">
        <v>7905.5588190000008</v>
      </c>
      <c r="D14" s="237">
        <v>8079.1410439999963</v>
      </c>
      <c r="E14" s="237">
        <v>7393.7418319999997</v>
      </c>
      <c r="F14" s="237">
        <v>8343.621882999998</v>
      </c>
      <c r="G14" s="237">
        <f t="shared" si="0"/>
        <v>949.88005099999828</v>
      </c>
      <c r="H14" s="266">
        <f t="shared" si="1"/>
        <v>0.12847081661533433</v>
      </c>
      <c r="L14" s="67"/>
      <c r="N14" s="67"/>
    </row>
    <row r="15" spans="1:20" x14ac:dyDescent="0.2">
      <c r="A15" s="210" t="s">
        <v>190</v>
      </c>
      <c r="B15" s="237">
        <v>802.62934500000006</v>
      </c>
      <c r="C15" s="237">
        <v>524.75572799999998</v>
      </c>
      <c r="D15" s="237">
        <v>549.38404500000001</v>
      </c>
      <c r="E15" s="237">
        <v>581.9372679999999</v>
      </c>
      <c r="F15" s="237">
        <v>349.57051999999999</v>
      </c>
      <c r="G15" s="237">
        <f t="shared" si="0"/>
        <v>-232.36674799999992</v>
      </c>
      <c r="H15" s="266">
        <f t="shared" si="1"/>
        <v>-0.39929861993303362</v>
      </c>
      <c r="L15" s="67"/>
      <c r="N15" s="67"/>
    </row>
    <row r="16" spans="1:20" x14ac:dyDescent="0.2">
      <c r="A16" s="210" t="s">
        <v>191</v>
      </c>
      <c r="B16" s="237">
        <v>4590.1970123975643</v>
      </c>
      <c r="C16" s="237">
        <v>4621.5520692512391</v>
      </c>
      <c r="D16" s="237">
        <v>4471.6628518797506</v>
      </c>
      <c r="E16" s="237">
        <v>4585.729829077146</v>
      </c>
      <c r="F16" s="237">
        <v>4423.7090305414376</v>
      </c>
      <c r="G16" s="237">
        <f t="shared" si="0"/>
        <v>-162.02079853570831</v>
      </c>
      <c r="H16" s="266">
        <f t="shared" si="1"/>
        <v>-3.5331518553135988E-2</v>
      </c>
      <c r="L16" s="67"/>
      <c r="N16" s="67"/>
    </row>
    <row r="17" spans="1:18" x14ac:dyDescent="0.2">
      <c r="A17" s="210" t="s">
        <v>192</v>
      </c>
      <c r="B17" s="237">
        <v>10390.423849999999</v>
      </c>
      <c r="C17" s="237">
        <v>11021.664391999999</v>
      </c>
      <c r="D17" s="237">
        <v>10470.820881</v>
      </c>
      <c r="E17" s="237">
        <v>9028.0374730000003</v>
      </c>
      <c r="F17" s="237">
        <v>9421.1525899999997</v>
      </c>
      <c r="G17" s="237">
        <f t="shared" si="0"/>
        <v>393.11511699999937</v>
      </c>
      <c r="H17" s="266">
        <f t="shared" si="1"/>
        <v>4.3543806522257089E-2</v>
      </c>
      <c r="L17" s="119"/>
      <c r="N17" s="67"/>
    </row>
    <row r="18" spans="1:18" x14ac:dyDescent="0.2">
      <c r="A18" s="210" t="s">
        <v>193</v>
      </c>
      <c r="B18" s="237">
        <v>0</v>
      </c>
      <c r="C18" s="237">
        <v>0</v>
      </c>
      <c r="D18" s="237">
        <v>0</v>
      </c>
      <c r="E18" s="237">
        <v>0</v>
      </c>
      <c r="F18" s="237">
        <v>0</v>
      </c>
      <c r="G18" s="237">
        <f t="shared" si="0"/>
        <v>0</v>
      </c>
      <c r="H18" s="266">
        <v>0</v>
      </c>
      <c r="L18" s="67"/>
      <c r="N18" s="67"/>
    </row>
    <row r="19" spans="1:18" x14ac:dyDescent="0.2">
      <c r="A19" s="210" t="s">
        <v>194</v>
      </c>
      <c r="B19" s="237">
        <v>430.26517900000016</v>
      </c>
      <c r="C19" s="237">
        <v>183.56304299999994</v>
      </c>
      <c r="D19" s="237">
        <v>151.08361900000003</v>
      </c>
      <c r="E19" s="237">
        <v>182.76715300000004</v>
      </c>
      <c r="F19" s="237">
        <v>363.82522500000005</v>
      </c>
      <c r="G19" s="237">
        <f t="shared" si="0"/>
        <v>181.05807200000001</v>
      </c>
      <c r="H19" s="266">
        <f t="shared" si="1"/>
        <v>0.99064886128636021</v>
      </c>
      <c r="L19" s="67"/>
      <c r="N19" s="67"/>
    </row>
    <row r="20" spans="1:18" x14ac:dyDescent="0.2">
      <c r="A20" s="210" t="s">
        <v>195</v>
      </c>
      <c r="B20" s="237">
        <v>32223.971746462303</v>
      </c>
      <c r="C20" s="237">
        <v>30714.590470636154</v>
      </c>
      <c r="D20" s="237">
        <v>30920.49351152881</v>
      </c>
      <c r="E20" s="237">
        <v>31867.181065919329</v>
      </c>
      <c r="F20" s="237">
        <v>34490.340722744208</v>
      </c>
      <c r="G20" s="237">
        <f t="shared" si="0"/>
        <v>2623.1596568248788</v>
      </c>
      <c r="H20" s="266">
        <f t="shared" si="1"/>
        <v>8.2315396878020142E-2</v>
      </c>
      <c r="L20" s="67"/>
      <c r="N20" s="67"/>
    </row>
    <row r="21" spans="1:18" s="78" customFormat="1" ht="11.25" x14ac:dyDescent="0.2">
      <c r="A21" s="202"/>
      <c r="B21" s="4"/>
      <c r="C21" s="4"/>
      <c r="D21" s="4"/>
      <c r="E21" s="4"/>
      <c r="F21" s="4"/>
      <c r="G21" s="4"/>
      <c r="H21" s="169"/>
      <c r="I21" s="4"/>
    </row>
    <row r="22" spans="1:18" s="78" customFormat="1" x14ac:dyDescent="0.2">
      <c r="A22" s="72"/>
      <c r="B22" s="4"/>
      <c r="C22" s="4"/>
      <c r="D22" s="4"/>
      <c r="E22" s="4"/>
      <c r="F22" s="4"/>
      <c r="G22" s="4"/>
      <c r="H22" s="4"/>
      <c r="I22" s="4"/>
      <c r="J22" s="135"/>
      <c r="K22" s="135"/>
      <c r="L22" s="135"/>
      <c r="M22" s="135"/>
      <c r="N22" s="135"/>
      <c r="O22" s="135"/>
      <c r="P22" s="135"/>
      <c r="Q22" s="135"/>
      <c r="R22" s="135"/>
    </row>
    <row r="23" spans="1:18" ht="24" customHeight="1" x14ac:dyDescent="0.2">
      <c r="A23" s="264"/>
      <c r="B23" s="178">
        <v>2017</v>
      </c>
      <c r="C23" s="178">
        <v>2018</v>
      </c>
      <c r="D23" s="178">
        <v>2019</v>
      </c>
      <c r="E23" s="178">
        <v>2020</v>
      </c>
      <c r="F23" s="178">
        <v>2021</v>
      </c>
      <c r="G23" s="221" t="s">
        <v>309</v>
      </c>
      <c r="H23" s="221" t="s">
        <v>308</v>
      </c>
      <c r="J23" s="79"/>
      <c r="K23" s="79"/>
      <c r="L23" s="79"/>
      <c r="M23" s="79"/>
      <c r="N23" s="67"/>
    </row>
    <row r="24" spans="1:18" x14ac:dyDescent="0.2">
      <c r="A24" s="265" t="s">
        <v>173</v>
      </c>
      <c r="B24" s="236">
        <f>SUM(B25:B38)</f>
        <v>170167.77431131</v>
      </c>
      <c r="C24" s="236">
        <f>SUM(C25:C38)</f>
        <v>162924.26340989216</v>
      </c>
      <c r="D24" s="236">
        <f>SUM(D25:D38)</f>
        <v>161913.56684660853</v>
      </c>
      <c r="E24" s="236">
        <f>SUM(E25:E38)</f>
        <v>156917.70830579649</v>
      </c>
      <c r="F24" s="236">
        <f>SUM(F25:F38)</f>
        <v>161657.37769628564</v>
      </c>
      <c r="G24" s="236">
        <f>+F24-E24</f>
        <v>4739.6693904891436</v>
      </c>
      <c r="H24" s="217">
        <f>+F24/E24-1</f>
        <v>3.0204808887806411E-2</v>
      </c>
      <c r="I24" s="137"/>
      <c r="J24" s="79"/>
      <c r="K24" s="79"/>
      <c r="L24" s="79"/>
      <c r="M24" s="79"/>
      <c r="N24" s="67"/>
    </row>
    <row r="25" spans="1:18" x14ac:dyDescent="0.2">
      <c r="A25" s="210" t="s">
        <v>124</v>
      </c>
      <c r="B25" s="237">
        <v>6513.7377800000031</v>
      </c>
      <c r="C25" s="237">
        <v>6063.5777390000003</v>
      </c>
      <c r="D25" s="237">
        <v>5633.5828935999934</v>
      </c>
      <c r="E25" s="237">
        <v>5417.9085559999985</v>
      </c>
      <c r="F25" s="237">
        <v>5875.0028810000003</v>
      </c>
      <c r="G25" s="237">
        <f t="shared" ref="G25:G38" si="2">+F25-E25</f>
        <v>457.09432500000185</v>
      </c>
      <c r="H25" s="266">
        <f t="shared" ref="H25:H38" si="3">+F25/E25-1</f>
        <v>8.4367301565803965E-2</v>
      </c>
      <c r="L25" s="67"/>
      <c r="N25" s="67"/>
    </row>
    <row r="26" spans="1:18" x14ac:dyDescent="0.2">
      <c r="A26" s="210" t="s">
        <v>197</v>
      </c>
      <c r="B26" s="237">
        <v>7990.7359111727801</v>
      </c>
      <c r="C26" s="237">
        <v>7562.3986640000048</v>
      </c>
      <c r="D26" s="237">
        <v>7421.3846770000109</v>
      </c>
      <c r="E26" s="237">
        <v>7376.0111740000011</v>
      </c>
      <c r="F26" s="237">
        <v>7676.3671479999994</v>
      </c>
      <c r="G26" s="237">
        <f t="shared" si="2"/>
        <v>300.35597399999824</v>
      </c>
      <c r="H26" s="266">
        <f t="shared" si="3"/>
        <v>4.0720650621942633E-2</v>
      </c>
      <c r="L26" s="67"/>
      <c r="N26" s="67"/>
    </row>
    <row r="27" spans="1:18" x14ac:dyDescent="0.2">
      <c r="A27" s="210" t="s">
        <v>198</v>
      </c>
      <c r="B27" s="237">
        <v>8316.7549387214258</v>
      </c>
      <c r="C27" s="237">
        <v>7953.8981322000027</v>
      </c>
      <c r="D27" s="237">
        <v>7658.4714680000061</v>
      </c>
      <c r="E27" s="237">
        <v>7704.9019176000002</v>
      </c>
      <c r="F27" s="237">
        <v>8098.1590910000004</v>
      </c>
      <c r="G27" s="237">
        <f t="shared" si="2"/>
        <v>393.25717340000028</v>
      </c>
      <c r="H27" s="266">
        <f t="shared" si="3"/>
        <v>5.1039867555185747E-2</v>
      </c>
      <c r="L27" s="67"/>
      <c r="N27" s="67"/>
    </row>
    <row r="28" spans="1:18" x14ac:dyDescent="0.2">
      <c r="A28" s="210" t="s">
        <v>199</v>
      </c>
      <c r="B28" s="237">
        <v>15685.149059352014</v>
      </c>
      <c r="C28" s="237">
        <v>15930.182685999995</v>
      </c>
      <c r="D28" s="237">
        <v>15117.193085000008</v>
      </c>
      <c r="E28" s="237">
        <v>13067.266131999999</v>
      </c>
      <c r="F28" s="237">
        <v>8274.9814070000011</v>
      </c>
      <c r="G28" s="237">
        <f t="shared" si="2"/>
        <v>-4792.2847249999977</v>
      </c>
      <c r="H28" s="266">
        <f t="shared" si="3"/>
        <v>-0.36673965897612881</v>
      </c>
      <c r="L28" s="67"/>
      <c r="N28" s="67"/>
    </row>
    <row r="29" spans="1:18" x14ac:dyDescent="0.2">
      <c r="A29" s="210" t="s">
        <v>128</v>
      </c>
      <c r="B29" s="237">
        <v>3824.8705505609541</v>
      </c>
      <c r="C29" s="237">
        <v>3581.1791988164273</v>
      </c>
      <c r="D29" s="237">
        <v>3422.6928276000012</v>
      </c>
      <c r="E29" s="237">
        <v>3493.1955028000002</v>
      </c>
      <c r="F29" s="237">
        <v>3949.3513146894425</v>
      </c>
      <c r="G29" s="237">
        <f t="shared" si="2"/>
        <v>456.15581188944225</v>
      </c>
      <c r="H29" s="266">
        <f t="shared" si="3"/>
        <v>0.13058410602092163</v>
      </c>
      <c r="L29" s="67"/>
      <c r="N29" s="67"/>
    </row>
    <row r="30" spans="1:18" x14ac:dyDescent="0.2">
      <c r="A30" s="210" t="s">
        <v>200</v>
      </c>
      <c r="B30" s="237">
        <v>4739.06192372436</v>
      </c>
      <c r="C30" s="237">
        <v>4633.6833753268847</v>
      </c>
      <c r="D30" s="237">
        <v>4584.5415790000025</v>
      </c>
      <c r="E30" s="237">
        <v>4417.0206223999994</v>
      </c>
      <c r="F30" s="237">
        <v>4724.5964696847814</v>
      </c>
      <c r="G30" s="237">
        <f t="shared" si="2"/>
        <v>307.57584728478196</v>
      </c>
      <c r="H30" s="266">
        <f t="shared" si="3"/>
        <v>6.9634233927950318E-2</v>
      </c>
      <c r="L30" s="67"/>
      <c r="N30" s="67"/>
    </row>
    <row r="31" spans="1:18" x14ac:dyDescent="0.2">
      <c r="A31" s="210" t="s">
        <v>201</v>
      </c>
      <c r="B31" s="237">
        <v>2745.779348</v>
      </c>
      <c r="C31" s="237">
        <v>2604.0657680000018</v>
      </c>
      <c r="D31" s="237">
        <v>2554.2391044000024</v>
      </c>
      <c r="E31" s="237">
        <v>2463.2868278000001</v>
      </c>
      <c r="F31" s="237">
        <v>2637.5649979999998</v>
      </c>
      <c r="G31" s="237">
        <f t="shared" si="2"/>
        <v>174.27817019999975</v>
      </c>
      <c r="H31" s="266">
        <f t="shared" si="3"/>
        <v>7.0750254592012007E-2</v>
      </c>
      <c r="L31" s="67"/>
      <c r="N31" s="67"/>
    </row>
    <row r="32" spans="1:18" x14ac:dyDescent="0.2">
      <c r="A32" s="210" t="s">
        <v>202</v>
      </c>
      <c r="B32" s="237">
        <v>33398.78609088029</v>
      </c>
      <c r="C32" s="237">
        <v>32381.484806000004</v>
      </c>
      <c r="D32" s="237">
        <v>30852.073469799987</v>
      </c>
      <c r="E32" s="237">
        <v>30371.757801200001</v>
      </c>
      <c r="F32" s="237">
        <v>32270.637246000002</v>
      </c>
      <c r="G32" s="237">
        <f t="shared" si="2"/>
        <v>1898.8794448000008</v>
      </c>
      <c r="H32" s="266">
        <f t="shared" si="3"/>
        <v>6.2521223079323285E-2</v>
      </c>
      <c r="L32" s="67"/>
      <c r="N32" s="67"/>
    </row>
    <row r="33" spans="1:14" x14ac:dyDescent="0.2">
      <c r="A33" s="210" t="s">
        <v>203</v>
      </c>
      <c r="B33" s="237">
        <v>7051.9067908995294</v>
      </c>
      <c r="C33" s="237">
        <v>6467.6665999999932</v>
      </c>
      <c r="D33" s="237">
        <v>6464.6489201999912</v>
      </c>
      <c r="E33" s="237">
        <v>6387.0466789999991</v>
      </c>
      <c r="F33" s="237">
        <v>6841.2453129999994</v>
      </c>
      <c r="G33" s="237">
        <f t="shared" si="2"/>
        <v>454.19863400000031</v>
      </c>
      <c r="H33" s="266">
        <f t="shared" si="3"/>
        <v>7.1112465091786703E-2</v>
      </c>
      <c r="L33" s="67"/>
      <c r="N33" s="67"/>
    </row>
    <row r="34" spans="1:14" x14ac:dyDescent="0.2">
      <c r="A34" s="210" t="s">
        <v>204</v>
      </c>
      <c r="B34" s="237">
        <v>6608.686431987755</v>
      </c>
      <c r="C34" s="237">
        <v>6646.0677722906021</v>
      </c>
      <c r="D34" s="237">
        <v>6740.3847250000063</v>
      </c>
      <c r="E34" s="237">
        <v>6530.1886409999979</v>
      </c>
      <c r="F34" s="237">
        <v>7039.7017911509611</v>
      </c>
      <c r="G34" s="237">
        <f t="shared" si="2"/>
        <v>509.51315015096316</v>
      </c>
      <c r="H34" s="266">
        <f t="shared" si="3"/>
        <v>7.8024262109668507E-2</v>
      </c>
      <c r="L34" s="67"/>
      <c r="N34" s="67"/>
    </row>
    <row r="35" spans="1:14" x14ac:dyDescent="0.2">
      <c r="A35" s="210" t="s">
        <v>205</v>
      </c>
      <c r="B35" s="237">
        <v>6016.3371092569223</v>
      </c>
      <c r="C35" s="237">
        <v>5635.7049138582624</v>
      </c>
      <c r="D35" s="237">
        <v>5718.7233359999964</v>
      </c>
      <c r="E35" s="237">
        <v>5655.1949490000006</v>
      </c>
      <c r="F35" s="237">
        <v>6069.4027978861277</v>
      </c>
      <c r="G35" s="237">
        <f t="shared" si="2"/>
        <v>414.20784888612707</v>
      </c>
      <c r="H35" s="266">
        <f t="shared" si="3"/>
        <v>7.3243778971646467E-2</v>
      </c>
      <c r="L35" s="67"/>
      <c r="N35" s="67"/>
    </row>
    <row r="36" spans="1:14" x14ac:dyDescent="0.2">
      <c r="A36" s="210" t="s">
        <v>206</v>
      </c>
      <c r="B36" s="237">
        <v>30886.674551553991</v>
      </c>
      <c r="C36" s="237">
        <v>28289.180280400025</v>
      </c>
      <c r="D36" s="237">
        <v>27676.837355608546</v>
      </c>
      <c r="E36" s="237">
        <v>26020.340783996478</v>
      </c>
      <c r="F36" s="237">
        <v>28119.056837874337</v>
      </c>
      <c r="G36" s="237">
        <f t="shared" si="2"/>
        <v>2098.7160538778589</v>
      </c>
      <c r="H36" s="266">
        <f t="shared" si="3"/>
        <v>8.0656747400043693E-2</v>
      </c>
      <c r="L36" s="67"/>
      <c r="N36" s="67"/>
    </row>
    <row r="37" spans="1:14" x14ac:dyDescent="0.2">
      <c r="A37" s="210" t="s">
        <v>207</v>
      </c>
      <c r="B37" s="237">
        <v>28157.995966999973</v>
      </c>
      <c r="C37" s="237">
        <v>27447.002447999948</v>
      </c>
      <c r="D37" s="237">
        <v>30302.920325999985</v>
      </c>
      <c r="E37" s="237">
        <v>30482.399668999995</v>
      </c>
      <c r="F37" s="237">
        <v>32489.234664000003</v>
      </c>
      <c r="G37" s="237">
        <f t="shared" si="2"/>
        <v>2006.8349950000083</v>
      </c>
      <c r="H37" s="266">
        <f t="shared" si="3"/>
        <v>6.5835859932015905E-2</v>
      </c>
      <c r="L37" s="67"/>
      <c r="N37" s="67"/>
    </row>
    <row r="38" spans="1:14" x14ac:dyDescent="0.2">
      <c r="A38" s="210" t="s">
        <v>208</v>
      </c>
      <c r="B38" s="237">
        <v>8231.2978582000014</v>
      </c>
      <c r="C38" s="237">
        <v>7728.1710259999973</v>
      </c>
      <c r="D38" s="237">
        <v>7765.8730793999948</v>
      </c>
      <c r="E38" s="237">
        <v>7531.1890500000009</v>
      </c>
      <c r="F38" s="237">
        <v>7592.0757369999992</v>
      </c>
      <c r="G38" s="237">
        <f t="shared" si="2"/>
        <v>60.886686999998346</v>
      </c>
      <c r="H38" s="266">
        <f t="shared" si="3"/>
        <v>8.0846047809672861E-3</v>
      </c>
      <c r="L38" s="67"/>
      <c r="N38" s="67"/>
    </row>
    <row r="39" spans="1:14" s="78" customFormat="1" ht="11.25" x14ac:dyDescent="0.2">
      <c r="H39" s="16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74CB0-52E1-4038-8B97-B7260DA3BB89}">
  <dimension ref="A1:T39"/>
  <sheetViews>
    <sheetView showGridLines="0" view="pageBreakPreview" zoomScaleNormal="70" zoomScaleSheetLayoutView="100" workbookViewId="0">
      <selection activeCell="Q26" sqref="Q26"/>
    </sheetView>
  </sheetViews>
  <sheetFormatPr defaultColWidth="9.140625" defaultRowHeight="12" x14ac:dyDescent="0.2"/>
  <cols>
    <col min="1" max="1" width="23.7109375" style="135" customWidth="1"/>
    <col min="2" max="6" width="10.7109375" style="135" customWidth="1"/>
    <col min="7" max="8" width="10.85546875" style="135" customWidth="1"/>
    <col min="9" max="9" width="1.28515625" style="135" customWidth="1"/>
    <col min="10" max="10" width="16.42578125" style="135" customWidth="1"/>
    <col min="11" max="14" width="8.28515625" style="135" customWidth="1"/>
    <col min="15" max="15" width="9.28515625" style="135" customWidth="1"/>
    <col min="16" max="16" width="7.85546875" style="135" customWidth="1"/>
    <col min="17" max="19" width="8.5703125" style="135" customWidth="1"/>
    <col min="20" max="20" width="10.42578125" style="135" customWidth="1"/>
    <col min="21" max="21" width="10" style="135" customWidth="1"/>
    <col min="22" max="22" width="11.42578125" style="135" bestFit="1" customWidth="1"/>
    <col min="23" max="16384" width="9.140625" style="135"/>
  </cols>
  <sheetData>
    <row r="1" spans="1:20" s="77" customFormat="1" ht="18" x14ac:dyDescent="0.25">
      <c r="A1" s="253" t="s">
        <v>310</v>
      </c>
      <c r="B1" s="136"/>
      <c r="C1" s="136"/>
      <c r="D1" s="136"/>
      <c r="E1" s="136"/>
      <c r="F1" s="136"/>
      <c r="G1" s="136"/>
      <c r="H1" s="136"/>
      <c r="I1" s="136"/>
      <c r="J1" s="13"/>
      <c r="K1" s="136"/>
      <c r="L1" s="136"/>
      <c r="M1" s="258" t="str">
        <f>'3'!N1</f>
        <v>2021</v>
      </c>
      <c r="O1" s="136"/>
      <c r="Q1" s="136"/>
      <c r="R1" s="136"/>
    </row>
    <row r="2" spans="1:20" ht="6" customHeight="1" x14ac:dyDescent="0.2">
      <c r="A2" s="134"/>
      <c r="B2" s="134"/>
      <c r="C2" s="134"/>
      <c r="D2" s="134"/>
      <c r="E2" s="134"/>
      <c r="F2" s="134"/>
      <c r="G2" s="134"/>
      <c r="H2" s="134"/>
      <c r="I2" s="134"/>
      <c r="J2" s="134"/>
      <c r="K2" s="134"/>
      <c r="L2" s="134"/>
      <c r="M2" s="134"/>
      <c r="N2" s="134"/>
      <c r="O2" s="134"/>
      <c r="P2" s="134"/>
      <c r="Q2" s="134"/>
      <c r="R2" s="134"/>
      <c r="S2" s="134"/>
      <c r="T2" s="134"/>
    </row>
    <row r="3" spans="1:20" ht="24.95" customHeight="1" x14ac:dyDescent="0.2">
      <c r="A3" s="264"/>
      <c r="B3" s="178">
        <v>2017</v>
      </c>
      <c r="C3" s="178">
        <v>2018</v>
      </c>
      <c r="D3" s="178">
        <v>2019</v>
      </c>
      <c r="E3" s="178">
        <v>2020</v>
      </c>
      <c r="F3" s="178">
        <v>2021</v>
      </c>
      <c r="G3" s="221" t="s">
        <v>309</v>
      </c>
      <c r="H3" s="221" t="s">
        <v>308</v>
      </c>
    </row>
    <row r="4" spans="1:20" s="137" customFormat="1" x14ac:dyDescent="0.2">
      <c r="A4" s="265" t="s">
        <v>76</v>
      </c>
      <c r="B4" s="236">
        <f>SUM(B5:B20)</f>
        <v>94312.785270886627</v>
      </c>
      <c r="C4" s="236">
        <f>SUM(C5:C20)</f>
        <v>89034.213378447137</v>
      </c>
      <c r="D4" s="236">
        <f t="shared" ref="D4:F4" si="0">SUM(D5:D20)</f>
        <v>87767.066018864556</v>
      </c>
      <c r="E4" s="236">
        <f t="shared" si="0"/>
        <v>85928.496249231335</v>
      </c>
      <c r="F4" s="236">
        <f t="shared" si="0"/>
        <v>92429.38413497369</v>
      </c>
      <c r="G4" s="236">
        <f>+F4-E4</f>
        <v>6500.8878857423551</v>
      </c>
      <c r="H4" s="217">
        <f>+F4/E4-1</f>
        <v>7.5654621801908961E-2</v>
      </c>
    </row>
    <row r="5" spans="1:20" x14ac:dyDescent="0.2">
      <c r="A5" s="210" t="s">
        <v>180</v>
      </c>
      <c r="B5" s="237">
        <v>6082.1881520000006</v>
      </c>
      <c r="C5" s="237">
        <v>5759.446950999999</v>
      </c>
      <c r="D5" s="237">
        <v>6498.6989110000004</v>
      </c>
      <c r="E5" s="237">
        <v>7593.0430720000013</v>
      </c>
      <c r="F5" s="237">
        <v>8715.959608000001</v>
      </c>
      <c r="G5" s="237">
        <f t="shared" ref="G5:G20" si="1">+F5-E5</f>
        <v>1122.9165359999997</v>
      </c>
      <c r="H5" s="266">
        <f t="shared" ref="H5:H20" si="2">+F5/E5-1</f>
        <v>0.14788754987323216</v>
      </c>
      <c r="J5" s="119"/>
    </row>
    <row r="6" spans="1:20" x14ac:dyDescent="0.2">
      <c r="A6" s="210" t="s">
        <v>181</v>
      </c>
      <c r="B6" s="237">
        <v>494.42045799999948</v>
      </c>
      <c r="C6" s="237">
        <v>515.05650100000025</v>
      </c>
      <c r="D6" s="237">
        <v>515.11789899999985</v>
      </c>
      <c r="E6" s="237">
        <v>542.07335599999999</v>
      </c>
      <c r="F6" s="237">
        <v>583.30926000000011</v>
      </c>
      <c r="G6" s="237">
        <f t="shared" si="1"/>
        <v>41.235904000000119</v>
      </c>
      <c r="H6" s="266">
        <f t="shared" si="2"/>
        <v>7.6070708039005952E-2</v>
      </c>
    </row>
    <row r="7" spans="1:20" x14ac:dyDescent="0.2">
      <c r="A7" s="210" t="s">
        <v>182</v>
      </c>
      <c r="B7" s="237">
        <v>13369.976952999999</v>
      </c>
      <c r="C7" s="237">
        <v>11279.011146999997</v>
      </c>
      <c r="D7" s="237">
        <v>9965.4769489999981</v>
      </c>
      <c r="E7" s="237">
        <v>9169.2607190000017</v>
      </c>
      <c r="F7" s="237">
        <v>9782.3584300000002</v>
      </c>
      <c r="G7" s="237">
        <f t="shared" si="1"/>
        <v>613.09771099999853</v>
      </c>
      <c r="H7" s="266">
        <f t="shared" si="2"/>
        <v>6.6864464844976323E-2</v>
      </c>
      <c r="J7" s="119"/>
    </row>
    <row r="8" spans="1:20" x14ac:dyDescent="0.2">
      <c r="A8" s="210" t="s">
        <v>183</v>
      </c>
      <c r="B8" s="237">
        <v>8.817224999999997</v>
      </c>
      <c r="C8" s="237">
        <v>11.942380000000004</v>
      </c>
      <c r="D8" s="237">
        <v>13.437289000000003</v>
      </c>
      <c r="E8" s="237">
        <v>8.7761449999999996</v>
      </c>
      <c r="F8" s="237">
        <v>33.540629000000003</v>
      </c>
      <c r="G8" s="237">
        <f t="shared" si="1"/>
        <v>24.764484000000003</v>
      </c>
      <c r="H8" s="266">
        <f t="shared" si="2"/>
        <v>2.8217952187435378</v>
      </c>
    </row>
    <row r="9" spans="1:20" x14ac:dyDescent="0.2">
      <c r="A9" s="210" t="s">
        <v>184</v>
      </c>
      <c r="B9" s="237">
        <v>75.622399999999956</v>
      </c>
      <c r="C9" s="237">
        <v>74.477722004811241</v>
      </c>
      <c r="D9" s="237">
        <v>69.087782000000004</v>
      </c>
      <c r="E9" s="237">
        <v>89.888940000000019</v>
      </c>
      <c r="F9" s="237">
        <v>96.896519999999981</v>
      </c>
      <c r="G9" s="237">
        <f t="shared" si="1"/>
        <v>7.0075799999999617</v>
      </c>
      <c r="H9" s="266">
        <f t="shared" si="2"/>
        <v>7.7958200419316892E-2</v>
      </c>
    </row>
    <row r="10" spans="1:20" x14ac:dyDescent="0.2">
      <c r="A10" s="210" t="s">
        <v>185</v>
      </c>
      <c r="B10" s="237">
        <v>0.41696999999999995</v>
      </c>
      <c r="C10" s="237">
        <v>0.86834999999999996</v>
      </c>
      <c r="D10" s="237">
        <v>0.461175</v>
      </c>
      <c r="E10" s="237">
        <v>0.51271900000000004</v>
      </c>
      <c r="F10" s="237">
        <v>0.57555199999999995</v>
      </c>
      <c r="G10" s="237">
        <f t="shared" si="1"/>
        <v>6.2832999999999917E-2</v>
      </c>
      <c r="H10" s="266">
        <f t="shared" si="2"/>
        <v>0.12254860849705174</v>
      </c>
    </row>
    <row r="11" spans="1:20" x14ac:dyDescent="0.2">
      <c r="A11" s="210" t="s">
        <v>186</v>
      </c>
      <c r="B11" s="237">
        <v>42615.243243000034</v>
      </c>
      <c r="C11" s="237">
        <v>40940.74604100002</v>
      </c>
      <c r="D11" s="237">
        <v>40138.300991999989</v>
      </c>
      <c r="E11" s="237">
        <v>37446.912076000001</v>
      </c>
      <c r="F11" s="237">
        <v>39425.480055999993</v>
      </c>
      <c r="G11" s="237">
        <f t="shared" si="1"/>
        <v>1978.5679799999925</v>
      </c>
      <c r="H11" s="266">
        <f t="shared" si="2"/>
        <v>5.283661242840032E-2</v>
      </c>
      <c r="J11" s="119"/>
    </row>
    <row r="12" spans="1:20" x14ac:dyDescent="0.2">
      <c r="A12" s="210" t="s">
        <v>187</v>
      </c>
      <c r="B12" s="237">
        <v>247.82924999999997</v>
      </c>
      <c r="C12" s="237">
        <v>236.42643999999999</v>
      </c>
      <c r="D12" s="237">
        <v>233.99844000000002</v>
      </c>
      <c r="E12" s="237">
        <v>199.05996999999996</v>
      </c>
      <c r="F12" s="237">
        <v>210.97212999999999</v>
      </c>
      <c r="G12" s="237">
        <f t="shared" si="1"/>
        <v>11.912160000000029</v>
      </c>
      <c r="H12" s="266">
        <f t="shared" si="2"/>
        <v>5.9842066689751894E-2</v>
      </c>
    </row>
    <row r="13" spans="1:20" x14ac:dyDescent="0.2">
      <c r="A13" s="210" t="s">
        <v>188</v>
      </c>
      <c r="B13" s="237">
        <v>0.40596100000000002</v>
      </c>
      <c r="C13" s="237">
        <v>0.64134000000000002</v>
      </c>
      <c r="D13" s="237">
        <v>0.238009</v>
      </c>
      <c r="E13" s="237">
        <v>0.12214000000000001</v>
      </c>
      <c r="F13" s="237">
        <v>9.0999999999999998E-2</v>
      </c>
      <c r="G13" s="237">
        <f t="shared" si="1"/>
        <v>-3.1140000000000015E-2</v>
      </c>
      <c r="H13" s="266">
        <f t="shared" si="2"/>
        <v>-0.25495333224168992</v>
      </c>
    </row>
    <row r="14" spans="1:20" x14ac:dyDescent="0.2">
      <c r="A14" s="210" t="s">
        <v>189</v>
      </c>
      <c r="B14" s="237">
        <v>944.20139999999992</v>
      </c>
      <c r="C14" s="237">
        <v>1055.1701639999999</v>
      </c>
      <c r="D14" s="237">
        <v>978.3297</v>
      </c>
      <c r="E14" s="237">
        <v>969.92695300000014</v>
      </c>
      <c r="F14" s="237">
        <v>874.05880999999988</v>
      </c>
      <c r="G14" s="237">
        <f t="shared" si="1"/>
        <v>-95.868143000000259</v>
      </c>
      <c r="H14" s="266">
        <f t="shared" si="2"/>
        <v>-9.884058042049304E-2</v>
      </c>
    </row>
    <row r="15" spans="1:20" x14ac:dyDescent="0.2">
      <c r="A15" s="210" t="s">
        <v>190</v>
      </c>
      <c r="B15" s="237">
        <v>155.97668300000001</v>
      </c>
      <c r="C15" s="237">
        <v>108.60781300000002</v>
      </c>
      <c r="D15" s="237">
        <v>89.595888000000002</v>
      </c>
      <c r="E15" s="237">
        <v>93.012365999999986</v>
      </c>
      <c r="F15" s="237">
        <v>98.88839999999999</v>
      </c>
      <c r="G15" s="237">
        <f t="shared" si="1"/>
        <v>5.8760340000000042</v>
      </c>
      <c r="H15" s="266">
        <f t="shared" si="2"/>
        <v>6.3174761084993758E-2</v>
      </c>
    </row>
    <row r="16" spans="1:20" x14ac:dyDescent="0.2">
      <c r="A16" s="210" t="s">
        <v>191</v>
      </c>
      <c r="B16" s="237">
        <v>2925.7496345782056</v>
      </c>
      <c r="C16" s="237">
        <v>2872.859803300953</v>
      </c>
      <c r="D16" s="237">
        <v>2824.107585874277</v>
      </c>
      <c r="E16" s="237">
        <v>3027.4604307136306</v>
      </c>
      <c r="F16" s="237">
        <v>2892.1987718721552</v>
      </c>
      <c r="G16" s="237">
        <f t="shared" si="1"/>
        <v>-135.26165884147531</v>
      </c>
      <c r="H16" s="266">
        <f t="shared" si="2"/>
        <v>-4.4678258209172261E-2</v>
      </c>
    </row>
    <row r="17" spans="1:17" x14ac:dyDescent="0.2">
      <c r="A17" s="210" t="s">
        <v>192</v>
      </c>
      <c r="B17" s="237">
        <v>3974.3239709999998</v>
      </c>
      <c r="C17" s="237">
        <v>4026.0788819999998</v>
      </c>
      <c r="D17" s="237">
        <v>3938.267726</v>
      </c>
      <c r="E17" s="237">
        <v>3422.7796839999996</v>
      </c>
      <c r="F17" s="237">
        <v>3974.789319</v>
      </c>
      <c r="G17" s="237">
        <f t="shared" si="1"/>
        <v>552.00963500000034</v>
      </c>
      <c r="H17" s="266">
        <f t="shared" si="2"/>
        <v>0.16127524584196995</v>
      </c>
    </row>
    <row r="18" spans="1:17" x14ac:dyDescent="0.2">
      <c r="A18" s="210" t="s">
        <v>193</v>
      </c>
      <c r="B18" s="237">
        <v>0</v>
      </c>
      <c r="C18" s="237">
        <v>0</v>
      </c>
      <c r="D18" s="237">
        <v>0</v>
      </c>
      <c r="E18" s="237">
        <v>0</v>
      </c>
      <c r="F18" s="237">
        <v>0</v>
      </c>
      <c r="G18" s="237">
        <f t="shared" si="1"/>
        <v>0</v>
      </c>
      <c r="H18" s="266">
        <v>0</v>
      </c>
    </row>
    <row r="19" spans="1:17" x14ac:dyDescent="0.2">
      <c r="A19" s="210" t="s">
        <v>194</v>
      </c>
      <c r="B19" s="237">
        <v>328.58276000000012</v>
      </c>
      <c r="C19" s="237">
        <v>90.904353999999998</v>
      </c>
      <c r="D19" s="237">
        <v>96.114485999999971</v>
      </c>
      <c r="E19" s="237">
        <v>134.94146599999999</v>
      </c>
      <c r="F19" s="237">
        <v>289.916651</v>
      </c>
      <c r="G19" s="237">
        <f t="shared" si="1"/>
        <v>154.97518500000001</v>
      </c>
      <c r="H19" s="266">
        <f t="shared" si="2"/>
        <v>1.148462289567834</v>
      </c>
    </row>
    <row r="20" spans="1:17" x14ac:dyDescent="0.2">
      <c r="A20" s="210" t="s">
        <v>195</v>
      </c>
      <c r="B20" s="237">
        <v>23089.030210308381</v>
      </c>
      <c r="C20" s="237">
        <v>22061.97549014134</v>
      </c>
      <c r="D20" s="237">
        <v>22405.833186990287</v>
      </c>
      <c r="E20" s="237">
        <v>23230.726212517697</v>
      </c>
      <c r="F20" s="237">
        <v>25450.348998101523</v>
      </c>
      <c r="G20" s="237">
        <f t="shared" si="1"/>
        <v>2219.622785583826</v>
      </c>
      <c r="H20" s="266">
        <f t="shared" si="2"/>
        <v>9.5546853132288279E-2</v>
      </c>
    </row>
    <row r="21" spans="1:17" s="78" customFormat="1" ht="11.25" x14ac:dyDescent="0.2">
      <c r="A21" s="202"/>
      <c r="B21" s="4"/>
      <c r="C21" s="4"/>
      <c r="D21" s="4"/>
      <c r="E21" s="4"/>
      <c r="F21" s="4"/>
      <c r="H21" s="169"/>
    </row>
    <row r="22" spans="1:17" s="78" customFormat="1" x14ac:dyDescent="0.2">
      <c r="A22" s="72"/>
      <c r="B22" s="4"/>
      <c r="C22" s="4"/>
      <c r="D22" s="4"/>
      <c r="E22" s="4"/>
      <c r="F22" s="4"/>
      <c r="G22" s="135"/>
      <c r="H22" s="135"/>
      <c r="I22" s="135"/>
      <c r="J22" s="135"/>
      <c r="K22" s="135"/>
      <c r="L22" s="135"/>
      <c r="M22" s="135"/>
      <c r="N22" s="135"/>
      <c r="O22" s="135"/>
      <c r="P22" s="135"/>
      <c r="Q22" s="135"/>
    </row>
    <row r="23" spans="1:17" ht="24.95" customHeight="1" x14ac:dyDescent="0.2">
      <c r="A23" s="264"/>
      <c r="B23" s="178">
        <v>2017</v>
      </c>
      <c r="C23" s="178">
        <v>2018</v>
      </c>
      <c r="D23" s="178">
        <v>2019</v>
      </c>
      <c r="E23" s="178">
        <v>2020</v>
      </c>
      <c r="F23" s="178">
        <v>2021</v>
      </c>
      <c r="G23" s="221" t="s">
        <v>309</v>
      </c>
      <c r="H23" s="221" t="s">
        <v>308</v>
      </c>
      <c r="I23" s="79"/>
      <c r="J23" s="79"/>
      <c r="K23" s="79"/>
      <c r="L23" s="79"/>
    </row>
    <row r="24" spans="1:17" x14ac:dyDescent="0.2">
      <c r="A24" s="265" t="s">
        <v>76</v>
      </c>
      <c r="B24" s="236">
        <f>SUM(B25:B38)</f>
        <v>94312.785270886525</v>
      </c>
      <c r="C24" s="236">
        <f>SUM(C25:C38)</f>
        <v>89034.213378447079</v>
      </c>
      <c r="D24" s="236">
        <f>SUM(D25:D38)</f>
        <v>87767.066018864571</v>
      </c>
      <c r="E24" s="236">
        <f>SUM(E25:E38)</f>
        <v>85928.496249231335</v>
      </c>
      <c r="F24" s="236">
        <f>SUM(F25:F38)</f>
        <v>92429.384134973676</v>
      </c>
      <c r="G24" s="236">
        <f>+F24-E24</f>
        <v>6500.8878857423406</v>
      </c>
      <c r="H24" s="217">
        <f>+F24/E24-1</f>
        <v>7.5654621801908961E-2</v>
      </c>
      <c r="I24" s="79"/>
      <c r="J24" s="79"/>
      <c r="K24" s="79"/>
      <c r="L24" s="79"/>
    </row>
    <row r="25" spans="1:17" x14ac:dyDescent="0.2">
      <c r="A25" s="210" t="s">
        <v>124</v>
      </c>
      <c r="B25" s="237">
        <v>5035.7732669999978</v>
      </c>
      <c r="C25" s="237">
        <v>4535.4341429999959</v>
      </c>
      <c r="D25" s="237">
        <v>4187.4446689999968</v>
      </c>
      <c r="E25" s="237">
        <v>4112.2357439999996</v>
      </c>
      <c r="F25" s="237">
        <v>4513.4179800000002</v>
      </c>
      <c r="G25" s="237">
        <f t="shared" ref="G25:G38" si="3">+F25-E25</f>
        <v>401.18223600000056</v>
      </c>
      <c r="H25" s="266">
        <f t="shared" ref="H25:H38" si="4">+F25/E25-1</f>
        <v>9.7558180263704442E-2</v>
      </c>
    </row>
    <row r="26" spans="1:17" x14ac:dyDescent="0.2">
      <c r="A26" s="210" t="s">
        <v>197</v>
      </c>
      <c r="B26" s="237">
        <v>5365.7857570000006</v>
      </c>
      <c r="C26" s="237">
        <v>5054.8182379999998</v>
      </c>
      <c r="D26" s="237">
        <v>5010.7577390000024</v>
      </c>
      <c r="E26" s="237">
        <v>4954.4136230000004</v>
      </c>
      <c r="F26" s="237">
        <v>5113.2629810000008</v>
      </c>
      <c r="G26" s="237">
        <f t="shared" si="3"/>
        <v>158.84935800000039</v>
      </c>
      <c r="H26" s="266">
        <f t="shared" si="4"/>
        <v>3.2062191429187425E-2</v>
      </c>
    </row>
    <row r="27" spans="1:17" x14ac:dyDescent="0.2">
      <c r="A27" s="210" t="s">
        <v>198</v>
      </c>
      <c r="B27" s="237">
        <v>5808.8513171000004</v>
      </c>
      <c r="C27" s="237">
        <v>5522.9487464366812</v>
      </c>
      <c r="D27" s="237">
        <v>5341.6038645999997</v>
      </c>
      <c r="E27" s="237">
        <v>5413.6417510000001</v>
      </c>
      <c r="F27" s="237">
        <v>5787.8156600020002</v>
      </c>
      <c r="G27" s="237">
        <f t="shared" si="3"/>
        <v>374.17390900200007</v>
      </c>
      <c r="H27" s="266">
        <f t="shared" si="4"/>
        <v>6.9116858154288252E-2</v>
      </c>
    </row>
    <row r="28" spans="1:17" x14ac:dyDescent="0.2">
      <c r="A28" s="210" t="s">
        <v>199</v>
      </c>
      <c r="B28" s="237">
        <v>4116.5819353519983</v>
      </c>
      <c r="C28" s="237">
        <v>3856.9742140000008</v>
      </c>
      <c r="D28" s="237">
        <v>3445.3875139999996</v>
      </c>
      <c r="E28" s="237">
        <v>3172.5281955246533</v>
      </c>
      <c r="F28" s="237">
        <v>3503.6228659999997</v>
      </c>
      <c r="G28" s="237">
        <f t="shared" si="3"/>
        <v>331.09467047534645</v>
      </c>
      <c r="H28" s="266">
        <f t="shared" si="4"/>
        <v>0.10436303480057552</v>
      </c>
    </row>
    <row r="29" spans="1:17" x14ac:dyDescent="0.2">
      <c r="A29" s="210" t="s">
        <v>128</v>
      </c>
      <c r="B29" s="237">
        <v>1572.926870000003</v>
      </c>
      <c r="C29" s="237">
        <v>1462.7201804000003</v>
      </c>
      <c r="D29" s="237">
        <v>1510.3130888000001</v>
      </c>
      <c r="E29" s="237">
        <v>1544.9439206</v>
      </c>
      <c r="F29" s="237">
        <v>1746.7833009999997</v>
      </c>
      <c r="G29" s="237">
        <f t="shared" si="3"/>
        <v>201.83938039999975</v>
      </c>
      <c r="H29" s="266">
        <f t="shared" si="4"/>
        <v>0.13064511773450826</v>
      </c>
    </row>
    <row r="30" spans="1:17" x14ac:dyDescent="0.2">
      <c r="A30" s="210" t="s">
        <v>200</v>
      </c>
      <c r="B30" s="237">
        <v>3085.2212917243601</v>
      </c>
      <c r="C30" s="237">
        <v>2983.9337443268892</v>
      </c>
      <c r="D30" s="237">
        <v>2983.0354450000009</v>
      </c>
      <c r="E30" s="237">
        <v>2888.4898429999998</v>
      </c>
      <c r="F30" s="237">
        <v>3086.2797696847806</v>
      </c>
      <c r="G30" s="237">
        <f t="shared" si="3"/>
        <v>197.78992668478077</v>
      </c>
      <c r="H30" s="266">
        <f t="shared" si="4"/>
        <v>6.8475202419045145E-2</v>
      </c>
    </row>
    <row r="31" spans="1:17" x14ac:dyDescent="0.2">
      <c r="A31" s="210" t="s">
        <v>201</v>
      </c>
      <c r="B31" s="237">
        <v>2309.2863910000001</v>
      </c>
      <c r="C31" s="237">
        <v>2150.4273548468486</v>
      </c>
      <c r="D31" s="237">
        <v>2145.2324081028228</v>
      </c>
      <c r="E31" s="237">
        <v>2053.263090073181</v>
      </c>
      <c r="F31" s="237">
        <v>2233.1832075350185</v>
      </c>
      <c r="G31" s="237">
        <f t="shared" si="3"/>
        <v>179.92011746183744</v>
      </c>
      <c r="H31" s="266">
        <f t="shared" si="4"/>
        <v>8.7626431474704392E-2</v>
      </c>
    </row>
    <row r="32" spans="1:17" x14ac:dyDescent="0.2">
      <c r="A32" s="210" t="s">
        <v>202</v>
      </c>
      <c r="B32" s="237">
        <v>16589.356476000001</v>
      </c>
      <c r="C32" s="237">
        <v>15533.736992999999</v>
      </c>
      <c r="D32" s="237">
        <v>15065.649812400015</v>
      </c>
      <c r="E32" s="237">
        <v>14829.813361000002</v>
      </c>
      <c r="F32" s="237">
        <v>16076.346756999999</v>
      </c>
      <c r="G32" s="237">
        <f t="shared" si="3"/>
        <v>1246.5333959999971</v>
      </c>
      <c r="H32" s="266">
        <f t="shared" si="4"/>
        <v>8.4055905873918535E-2</v>
      </c>
    </row>
    <row r="33" spans="1:8" x14ac:dyDescent="0.2">
      <c r="A33" s="210" t="s">
        <v>203</v>
      </c>
      <c r="B33" s="237">
        <v>3597.3100289999979</v>
      </c>
      <c r="C33" s="237">
        <v>3314.4136370000024</v>
      </c>
      <c r="D33" s="237">
        <v>3270.4735429999969</v>
      </c>
      <c r="E33" s="237">
        <v>3331.0254999999997</v>
      </c>
      <c r="F33" s="237">
        <v>3554.0569150000006</v>
      </c>
      <c r="G33" s="237">
        <f t="shared" si="3"/>
        <v>223.03141500000083</v>
      </c>
      <c r="H33" s="266">
        <f t="shared" si="4"/>
        <v>6.6955781335207742E-2</v>
      </c>
    </row>
    <row r="34" spans="1:8" x14ac:dyDescent="0.2">
      <c r="A34" s="210" t="s">
        <v>204</v>
      </c>
      <c r="B34" s="237">
        <v>4382.4026414778164</v>
      </c>
      <c r="C34" s="237">
        <v>4086.222758655189</v>
      </c>
      <c r="D34" s="237">
        <v>4068.9708900000001</v>
      </c>
      <c r="E34" s="237">
        <v>3980.4604380000001</v>
      </c>
      <c r="F34" s="237">
        <v>4405.8787845581937</v>
      </c>
      <c r="G34" s="237">
        <f t="shared" si="3"/>
        <v>425.41834655819366</v>
      </c>
      <c r="H34" s="266">
        <f t="shared" si="4"/>
        <v>0.10687666745708113</v>
      </c>
    </row>
    <row r="35" spans="1:8" x14ac:dyDescent="0.2">
      <c r="A35" s="210" t="s">
        <v>205</v>
      </c>
      <c r="B35" s="237">
        <v>4411.6453900000033</v>
      </c>
      <c r="C35" s="237">
        <v>4077.4876437139701</v>
      </c>
      <c r="D35" s="237">
        <v>4076.0866079999996</v>
      </c>
      <c r="E35" s="237">
        <v>3969.1197830000001</v>
      </c>
      <c r="F35" s="237">
        <v>4366.3763909999998</v>
      </c>
      <c r="G35" s="237">
        <f t="shared" si="3"/>
        <v>397.25660799999969</v>
      </c>
      <c r="H35" s="266">
        <f t="shared" si="4"/>
        <v>0.10008682773986211</v>
      </c>
    </row>
    <row r="36" spans="1:8" x14ac:dyDescent="0.2">
      <c r="A36" s="210" t="s">
        <v>206</v>
      </c>
      <c r="B36" s="237">
        <v>20876.991432232357</v>
      </c>
      <c r="C36" s="237">
        <v>20229.221003999995</v>
      </c>
      <c r="D36" s="237">
        <v>20302.084504000031</v>
      </c>
      <c r="E36" s="237">
        <v>19644.215095000003</v>
      </c>
      <c r="F36" s="237">
        <v>21200.411877000002</v>
      </c>
      <c r="G36" s="237">
        <f t="shared" si="3"/>
        <v>1556.1967819999991</v>
      </c>
      <c r="H36" s="266">
        <f t="shared" si="4"/>
        <v>7.9219086864717347E-2</v>
      </c>
    </row>
    <row r="37" spans="1:8" x14ac:dyDescent="0.2">
      <c r="A37" s="210" t="s">
        <v>207</v>
      </c>
      <c r="B37" s="237">
        <v>12877.490630999982</v>
      </c>
      <c r="C37" s="237">
        <v>12237.542879000002</v>
      </c>
      <c r="D37" s="237">
        <v>12339.010293999991</v>
      </c>
      <c r="E37" s="237">
        <v>12165.459374000002</v>
      </c>
      <c r="F37" s="237">
        <v>12749.556442999999</v>
      </c>
      <c r="G37" s="237">
        <f t="shared" si="3"/>
        <v>584.09706899999765</v>
      </c>
      <c r="H37" s="266">
        <f t="shared" si="4"/>
        <v>4.8012742556054144E-2</v>
      </c>
    </row>
    <row r="38" spans="1:8" x14ac:dyDescent="0.2">
      <c r="A38" s="210" t="s">
        <v>208</v>
      </c>
      <c r="B38" s="237">
        <v>4283.1618420000004</v>
      </c>
      <c r="C38" s="237">
        <v>3988.3318420675109</v>
      </c>
      <c r="D38" s="237">
        <v>4021.0156389617141</v>
      </c>
      <c r="E38" s="237">
        <v>3868.8865310334882</v>
      </c>
      <c r="F38" s="237">
        <v>4092.3912021936876</v>
      </c>
      <c r="G38" s="237">
        <f t="shared" si="3"/>
        <v>223.50467116019945</v>
      </c>
      <c r="H38" s="266">
        <f t="shared" si="4"/>
        <v>5.7769766408862555E-2</v>
      </c>
    </row>
    <row r="39" spans="1:8" s="78" customFormat="1" ht="11.25" x14ac:dyDescent="0.2">
      <c r="H39" s="16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20"/>
  <sheetViews>
    <sheetView showGridLines="0" view="pageBreakPreview" zoomScale="85" zoomScaleNormal="145" zoomScaleSheetLayoutView="85" workbookViewId="0">
      <selection activeCell="H37" sqref="H37"/>
    </sheetView>
  </sheetViews>
  <sheetFormatPr defaultColWidth="9.140625" defaultRowHeight="12" x14ac:dyDescent="0.2"/>
  <cols>
    <col min="1" max="1" width="32.140625" style="164" bestFit="1" customWidth="1"/>
    <col min="2" max="5" width="10.7109375" style="164" customWidth="1"/>
    <col min="6" max="6" width="11.42578125" style="164" bestFit="1" customWidth="1"/>
    <col min="7" max="9" width="9.140625" style="164"/>
    <col min="10" max="10" width="9.140625" style="164" customWidth="1"/>
    <col min="11" max="11" width="12.7109375" style="164" customWidth="1"/>
    <col min="12" max="12" width="9.7109375" style="164" customWidth="1"/>
    <col min="13" max="16384" width="9.140625" style="164"/>
  </cols>
  <sheetData>
    <row r="1" spans="1:14" ht="18" x14ac:dyDescent="0.25">
      <c r="A1" s="256" t="s">
        <v>311</v>
      </c>
      <c r="B1" s="163"/>
      <c r="C1" s="163"/>
      <c r="D1" s="163"/>
      <c r="E1" s="163"/>
      <c r="K1" s="259" t="str">
        <f>'3'!N1</f>
        <v>2021</v>
      </c>
    </row>
    <row r="2" spans="1:14" ht="6" customHeight="1" x14ac:dyDescent="0.2">
      <c r="A2" s="163"/>
      <c r="B2" s="163"/>
      <c r="C2" s="163"/>
      <c r="D2" s="163"/>
      <c r="E2" s="163"/>
    </row>
    <row r="3" spans="1:14" ht="36" customHeight="1" x14ac:dyDescent="0.2">
      <c r="A3" s="182"/>
      <c r="B3" s="178">
        <v>2019</v>
      </c>
      <c r="C3" s="178">
        <v>2020</v>
      </c>
      <c r="D3" s="178">
        <v>2021</v>
      </c>
      <c r="E3" s="221" t="s">
        <v>309</v>
      </c>
      <c r="F3" s="221" t="s">
        <v>308</v>
      </c>
    </row>
    <row r="4" spans="1:14" ht="30" customHeight="1" x14ac:dyDescent="0.2">
      <c r="A4" s="183" t="s">
        <v>254</v>
      </c>
      <c r="B4" s="236">
        <f>+SUM(B5:B120)</f>
        <v>79884.206639958589</v>
      </c>
      <c r="C4" s="236">
        <f>+SUM(C5:C12)</f>
        <v>77955.291218148384</v>
      </c>
      <c r="D4" s="236">
        <f>+SUM(D5:D12)</f>
        <v>84171.327671320221</v>
      </c>
      <c r="E4" s="236">
        <f>+D4-C4</f>
        <v>6216.0364531718369</v>
      </c>
      <c r="F4" s="217">
        <f>+D4/C4-1</f>
        <v>7.9738480301189796E-2</v>
      </c>
      <c r="H4" s="167"/>
    </row>
    <row r="5" spans="1:14" ht="12" customHeight="1" x14ac:dyDescent="0.2">
      <c r="A5" s="173" t="s">
        <v>255</v>
      </c>
      <c r="B5" s="267">
        <v>22188.749138399999</v>
      </c>
      <c r="C5" s="267">
        <v>20738.055958999998</v>
      </c>
      <c r="D5" s="267">
        <f>+'7.1'!N8</f>
        <v>22024.812821684784</v>
      </c>
      <c r="E5" s="267">
        <f t="shared" ref="E5:E12" si="0">+D5-C5</f>
        <v>1286.756862684786</v>
      </c>
      <c r="F5" s="266">
        <f>+D5/C5-1</f>
        <v>6.2048094827632738E-2</v>
      </c>
      <c r="H5" s="167"/>
    </row>
    <row r="6" spans="1:14" ht="12" customHeight="1" x14ac:dyDescent="0.2">
      <c r="A6" s="173" t="s">
        <v>256</v>
      </c>
      <c r="B6" s="267">
        <v>2037.6519299999993</v>
      </c>
      <c r="C6" s="267">
        <v>2142.5060239999998</v>
      </c>
      <c r="D6" s="267">
        <f>+'7.1'!N9</f>
        <v>2204.5750450000005</v>
      </c>
      <c r="E6" s="267">
        <f t="shared" si="0"/>
        <v>62.069021000000703</v>
      </c>
      <c r="F6" s="266">
        <f t="shared" ref="F6:F12" si="1">+D6/C6-1</f>
        <v>2.8970290073733196E-2</v>
      </c>
      <c r="H6" s="167"/>
    </row>
    <row r="7" spans="1:14" ht="12" customHeight="1" x14ac:dyDescent="0.2">
      <c r="A7" s="173" t="s">
        <v>257</v>
      </c>
      <c r="B7" s="267">
        <v>690.67628300000104</v>
      </c>
      <c r="C7" s="267">
        <v>675.54300799999999</v>
      </c>
      <c r="D7" s="267">
        <f>+'7.1'!N10</f>
        <v>741.37993800000004</v>
      </c>
      <c r="E7" s="267">
        <f t="shared" si="0"/>
        <v>65.836930000000052</v>
      </c>
      <c r="F7" s="266">
        <f t="shared" si="1"/>
        <v>9.7457792058148307E-2</v>
      </c>
      <c r="H7" s="167"/>
    </row>
    <row r="8" spans="1:14" ht="12" customHeight="1" x14ac:dyDescent="0.2">
      <c r="A8" s="173" t="s">
        <v>258</v>
      </c>
      <c r="B8" s="267">
        <v>402.19587200000058</v>
      </c>
      <c r="C8" s="267">
        <v>253.01849399999998</v>
      </c>
      <c r="D8" s="267">
        <f>+'7.1'!N11</f>
        <v>233.15860200000003</v>
      </c>
      <c r="E8" s="267">
        <f t="shared" si="0"/>
        <v>-19.859891999999945</v>
      </c>
      <c r="F8" s="266">
        <f t="shared" si="1"/>
        <v>-7.8491859176112011E-2</v>
      </c>
      <c r="H8" s="167"/>
    </row>
    <row r="9" spans="1:14" ht="12" customHeight="1" x14ac:dyDescent="0.2">
      <c r="A9" s="173" t="s">
        <v>259</v>
      </c>
      <c r="B9" s="267">
        <v>313.62856055862136</v>
      </c>
      <c r="C9" s="267">
        <v>383.28756062371843</v>
      </c>
      <c r="D9" s="267">
        <f>+'7.1'!N12</f>
        <v>423.58885207524719</v>
      </c>
      <c r="E9" s="267">
        <f t="shared" si="0"/>
        <v>40.301291451528755</v>
      </c>
      <c r="F9" s="266">
        <f t="shared" si="1"/>
        <v>0.10514635900509539</v>
      </c>
      <c r="H9" s="167"/>
    </row>
    <row r="10" spans="1:14" ht="12" customHeight="1" x14ac:dyDescent="0.2">
      <c r="A10" s="173" t="s">
        <v>260</v>
      </c>
      <c r="B10" s="267">
        <v>33848.785665968295</v>
      </c>
      <c r="C10" s="267">
        <v>33508.532210038909</v>
      </c>
      <c r="D10" s="267">
        <f>+'7.1'!N13</f>
        <v>36758.386357560179</v>
      </c>
      <c r="E10" s="267">
        <f t="shared" si="0"/>
        <v>3249.8541475212696</v>
      </c>
      <c r="F10" s="266">
        <f t="shared" si="1"/>
        <v>9.6985869961431437E-2</v>
      </c>
      <c r="H10" s="167"/>
    </row>
    <row r="11" spans="1:14" ht="12" customHeight="1" x14ac:dyDescent="0.2">
      <c r="A11" s="173" t="s">
        <v>312</v>
      </c>
      <c r="B11" s="267">
        <v>18668.951373031665</v>
      </c>
      <c r="C11" s="267">
        <v>18657.963497485754</v>
      </c>
      <c r="D11" s="267">
        <f>+'7.1'!N14</f>
        <v>20012.293148999997</v>
      </c>
      <c r="E11" s="267">
        <f t="shared" si="0"/>
        <v>1354.3296515142429</v>
      </c>
      <c r="F11" s="266">
        <f t="shared" si="1"/>
        <v>7.2587217340024601E-2</v>
      </c>
      <c r="H11" s="167"/>
    </row>
    <row r="12" spans="1:14" x14ac:dyDescent="0.2">
      <c r="A12" s="173" t="s">
        <v>193</v>
      </c>
      <c r="B12" s="237">
        <v>1733.5678170000006</v>
      </c>
      <c r="C12" s="237">
        <v>1596.3844650000001</v>
      </c>
      <c r="D12" s="237">
        <f>+'7.1'!N15</f>
        <v>1773.1329059999998</v>
      </c>
      <c r="E12" s="237">
        <f t="shared" si="0"/>
        <v>176.74844099999973</v>
      </c>
      <c r="F12" s="266">
        <f t="shared" si="1"/>
        <v>0.11071796605086592</v>
      </c>
      <c r="H12" s="167"/>
    </row>
    <row r="13" spans="1:14" s="4" customFormat="1" ht="11.25" x14ac:dyDescent="0.2">
      <c r="A13" s="4" t="s">
        <v>262</v>
      </c>
      <c r="E13" s="169"/>
      <c r="N13" s="3"/>
    </row>
    <row r="14" spans="1:14" ht="9.6" customHeight="1" x14ac:dyDescent="0.2">
      <c r="A14" s="230"/>
    </row>
    <row r="18" spans="15:18" x14ac:dyDescent="0.2">
      <c r="O18" s="165"/>
      <c r="P18" s="165"/>
      <c r="Q18" s="165"/>
      <c r="R18" s="165"/>
    </row>
    <row r="19" spans="15:18" x14ac:dyDescent="0.2">
      <c r="P19" s="166"/>
      <c r="Q19" s="166"/>
      <c r="R19" s="166"/>
    </row>
    <row r="20" spans="15:18" x14ac:dyDescent="0.2">
      <c r="P20" s="166"/>
      <c r="Q20" s="166"/>
      <c r="R20" s="166"/>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dimension ref="A1:I67"/>
  <sheetViews>
    <sheetView showGridLines="0" zoomScale="70" zoomScaleNormal="70" zoomScaleSheetLayoutView="100" workbookViewId="0">
      <selection activeCell="K59" sqref="K59"/>
    </sheetView>
  </sheetViews>
  <sheetFormatPr defaultColWidth="9.140625" defaultRowHeight="12" x14ac:dyDescent="0.2"/>
  <cols>
    <col min="1" max="9" width="11" style="75" customWidth="1"/>
    <col min="10" max="16384" width="9.140625" style="75"/>
  </cols>
  <sheetData>
    <row r="1" spans="1:9" s="83" customFormat="1" ht="20.25" x14ac:dyDescent="0.25">
      <c r="A1" s="185" t="s">
        <v>154</v>
      </c>
    </row>
    <row r="2" spans="1:9" ht="6" customHeight="1" x14ac:dyDescent="0.2"/>
    <row r="3" spans="1:9" x14ac:dyDescent="0.2">
      <c r="A3" s="321" t="s">
        <v>319</v>
      </c>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x14ac:dyDescent="0.2">
      <c r="A40" s="321"/>
      <c r="B40" s="321"/>
      <c r="C40" s="321"/>
      <c r="D40" s="321"/>
      <c r="E40" s="321"/>
      <c r="F40" s="321"/>
      <c r="G40" s="321"/>
      <c r="H40" s="321"/>
      <c r="I40" s="321"/>
    </row>
    <row r="41" spans="1:9" x14ac:dyDescent="0.2">
      <c r="A41" s="321"/>
      <c r="B41" s="321"/>
      <c r="C41" s="321"/>
      <c r="D41" s="321"/>
      <c r="E41" s="321"/>
      <c r="F41" s="321"/>
      <c r="G41" s="321"/>
      <c r="H41" s="321"/>
      <c r="I41" s="321"/>
    </row>
    <row r="42" spans="1:9" x14ac:dyDescent="0.2">
      <c r="A42" s="321"/>
      <c r="B42" s="321"/>
      <c r="C42" s="321"/>
      <c r="D42" s="321"/>
      <c r="E42" s="321"/>
      <c r="F42" s="321"/>
      <c r="G42" s="321"/>
      <c r="H42" s="321"/>
      <c r="I42" s="321"/>
    </row>
    <row r="43" spans="1:9" x14ac:dyDescent="0.2">
      <c r="A43" s="321"/>
      <c r="B43" s="321"/>
      <c r="C43" s="321"/>
      <c r="D43" s="321"/>
      <c r="E43" s="321"/>
      <c r="F43" s="321"/>
      <c r="G43" s="321"/>
      <c r="H43" s="321"/>
      <c r="I43" s="321"/>
    </row>
    <row r="44" spans="1:9" x14ac:dyDescent="0.2">
      <c r="A44" s="321"/>
      <c r="B44" s="321"/>
      <c r="C44" s="321"/>
      <c r="D44" s="321"/>
      <c r="E44" s="321"/>
      <c r="F44" s="321"/>
      <c r="G44" s="321"/>
      <c r="H44" s="321"/>
      <c r="I44" s="321"/>
    </row>
    <row r="45" spans="1:9" x14ac:dyDescent="0.2">
      <c r="A45" s="321"/>
      <c r="B45" s="321"/>
      <c r="C45" s="321"/>
      <c r="D45" s="321"/>
      <c r="E45" s="321"/>
      <c r="F45" s="321"/>
      <c r="G45" s="321"/>
      <c r="H45" s="321"/>
      <c r="I45" s="321"/>
    </row>
    <row r="46" spans="1:9" x14ac:dyDescent="0.2">
      <c r="A46" s="321"/>
      <c r="B46" s="321"/>
      <c r="C46" s="321"/>
      <c r="D46" s="321"/>
      <c r="E46" s="321"/>
      <c r="F46" s="321"/>
      <c r="G46" s="321"/>
      <c r="H46" s="321"/>
      <c r="I46" s="321"/>
    </row>
    <row r="47" spans="1:9" x14ac:dyDescent="0.2">
      <c r="A47" s="321"/>
      <c r="B47" s="321"/>
      <c r="C47" s="321"/>
      <c r="D47" s="321"/>
      <c r="E47" s="321"/>
      <c r="F47" s="321"/>
      <c r="G47" s="321"/>
      <c r="H47" s="321"/>
      <c r="I47" s="321"/>
    </row>
    <row r="48" spans="1:9" x14ac:dyDescent="0.2">
      <c r="A48" s="321"/>
      <c r="B48" s="321"/>
      <c r="C48" s="321"/>
      <c r="D48" s="321"/>
      <c r="E48" s="321"/>
      <c r="F48" s="321"/>
      <c r="G48" s="321"/>
      <c r="H48" s="321"/>
      <c r="I48" s="321"/>
    </row>
    <row r="49" spans="1:9" x14ac:dyDescent="0.2">
      <c r="A49" s="321"/>
      <c r="B49" s="321"/>
      <c r="C49" s="321"/>
      <c r="D49" s="321"/>
      <c r="E49" s="321"/>
      <c r="F49" s="321"/>
      <c r="G49" s="321"/>
      <c r="H49" s="321"/>
      <c r="I49" s="321"/>
    </row>
    <row r="50" spans="1:9" x14ac:dyDescent="0.2">
      <c r="A50" s="321"/>
      <c r="B50" s="321"/>
      <c r="C50" s="321"/>
      <c r="D50" s="321"/>
      <c r="E50" s="321"/>
      <c r="F50" s="321"/>
      <c r="G50" s="321"/>
      <c r="H50" s="321"/>
      <c r="I50" s="321"/>
    </row>
    <row r="51" spans="1:9" x14ac:dyDescent="0.2">
      <c r="A51" s="321"/>
      <c r="B51" s="321"/>
      <c r="C51" s="321"/>
      <c r="D51" s="321"/>
      <c r="E51" s="321"/>
      <c r="F51" s="321"/>
      <c r="G51" s="321"/>
      <c r="H51" s="321"/>
      <c r="I51" s="321"/>
    </row>
    <row r="52" spans="1:9" x14ac:dyDescent="0.2">
      <c r="A52" s="321"/>
      <c r="B52" s="321"/>
      <c r="C52" s="321"/>
      <c r="D52" s="321"/>
      <c r="E52" s="321"/>
      <c r="F52" s="321"/>
      <c r="G52" s="321"/>
      <c r="H52" s="321"/>
      <c r="I52" s="321"/>
    </row>
    <row r="53" spans="1:9" x14ac:dyDescent="0.2">
      <c r="A53" s="321"/>
      <c r="B53" s="321"/>
      <c r="C53" s="321"/>
      <c r="D53" s="321"/>
      <c r="E53" s="321"/>
      <c r="F53" s="321"/>
      <c r="G53" s="321"/>
      <c r="H53" s="321"/>
      <c r="I53" s="321"/>
    </row>
    <row r="54" spans="1:9" x14ac:dyDescent="0.2">
      <c r="A54" s="321"/>
      <c r="B54" s="321"/>
      <c r="C54" s="321"/>
      <c r="D54" s="321"/>
      <c r="E54" s="321"/>
      <c r="F54" s="321"/>
      <c r="G54" s="321"/>
      <c r="H54" s="321"/>
      <c r="I54" s="321"/>
    </row>
    <row r="55" spans="1:9" x14ac:dyDescent="0.2">
      <c r="A55" s="321"/>
      <c r="B55" s="321"/>
      <c r="C55" s="321"/>
      <c r="D55" s="321"/>
      <c r="E55" s="321"/>
      <c r="F55" s="321"/>
      <c r="G55" s="321"/>
      <c r="H55" s="321"/>
      <c r="I55" s="321"/>
    </row>
    <row r="56" spans="1:9" x14ac:dyDescent="0.2">
      <c r="A56" s="321"/>
      <c r="B56" s="321"/>
      <c r="C56" s="321"/>
      <c r="D56" s="321"/>
      <c r="E56" s="321"/>
      <c r="F56" s="321"/>
      <c r="G56" s="321"/>
      <c r="H56" s="321"/>
      <c r="I56" s="321"/>
    </row>
    <row r="57" spans="1:9" x14ac:dyDescent="0.2">
      <c r="A57" s="321"/>
      <c r="B57" s="321"/>
      <c r="C57" s="321"/>
      <c r="D57" s="321"/>
      <c r="E57" s="321"/>
      <c r="F57" s="321"/>
      <c r="G57" s="321"/>
      <c r="H57" s="321"/>
      <c r="I57" s="321"/>
    </row>
    <row r="58" spans="1:9" x14ac:dyDescent="0.2">
      <c r="A58" s="321"/>
      <c r="B58" s="321"/>
      <c r="C58" s="321"/>
      <c r="D58" s="321"/>
      <c r="E58" s="321"/>
      <c r="F58" s="321"/>
      <c r="G58" s="321"/>
      <c r="H58" s="321"/>
      <c r="I58" s="321"/>
    </row>
    <row r="59" spans="1:9" x14ac:dyDescent="0.2">
      <c r="A59" s="321"/>
      <c r="B59" s="321"/>
      <c r="C59" s="321"/>
      <c r="D59" s="321"/>
      <c r="E59" s="321"/>
      <c r="F59" s="321"/>
      <c r="G59" s="321"/>
      <c r="H59" s="321"/>
      <c r="I59" s="321"/>
    </row>
    <row r="60" spans="1:9" x14ac:dyDescent="0.2">
      <c r="A60" s="321"/>
      <c r="B60" s="321"/>
      <c r="C60" s="321"/>
      <c r="D60" s="321"/>
      <c r="E60" s="321"/>
      <c r="F60" s="321"/>
      <c r="G60" s="321"/>
      <c r="H60" s="321"/>
      <c r="I60" s="321"/>
    </row>
    <row r="61" spans="1:9" x14ac:dyDescent="0.2">
      <c r="A61" s="321"/>
      <c r="B61" s="321"/>
      <c r="C61" s="321"/>
      <c r="D61" s="321"/>
      <c r="E61" s="321"/>
      <c r="F61" s="321"/>
      <c r="G61" s="321"/>
      <c r="H61" s="321"/>
      <c r="I61" s="321"/>
    </row>
    <row r="62" spans="1:9" x14ac:dyDescent="0.2">
      <c r="A62" s="321"/>
      <c r="B62" s="321"/>
      <c r="C62" s="321"/>
      <c r="D62" s="321"/>
      <c r="E62" s="321"/>
      <c r="F62" s="321"/>
      <c r="G62" s="321"/>
      <c r="H62" s="321"/>
      <c r="I62" s="321"/>
    </row>
    <row r="63" spans="1:9" x14ac:dyDescent="0.2">
      <c r="A63" s="321"/>
      <c r="B63" s="321"/>
      <c r="C63" s="321"/>
      <c r="D63" s="321"/>
      <c r="E63" s="321"/>
      <c r="F63" s="321"/>
      <c r="G63" s="321"/>
      <c r="H63" s="321"/>
      <c r="I63" s="321"/>
    </row>
    <row r="64" spans="1:9" x14ac:dyDescent="0.2">
      <c r="A64" s="321"/>
      <c r="B64" s="321"/>
      <c r="C64" s="321"/>
      <c r="D64" s="321"/>
      <c r="E64" s="321"/>
      <c r="F64" s="321"/>
      <c r="G64" s="321"/>
      <c r="H64" s="321"/>
      <c r="I64" s="321"/>
    </row>
    <row r="65" spans="1:9" x14ac:dyDescent="0.2">
      <c r="A65" s="321"/>
      <c r="B65" s="321"/>
      <c r="C65" s="321"/>
      <c r="D65" s="321"/>
      <c r="E65" s="321"/>
      <c r="F65" s="321"/>
      <c r="G65" s="321"/>
      <c r="H65" s="321"/>
      <c r="I65" s="321"/>
    </row>
    <row r="66" spans="1:9" x14ac:dyDescent="0.2">
      <c r="A66" s="321"/>
      <c r="B66" s="321"/>
      <c r="C66" s="321"/>
      <c r="D66" s="321"/>
      <c r="E66" s="321"/>
      <c r="F66" s="321"/>
      <c r="G66" s="321"/>
      <c r="H66" s="321"/>
      <c r="I66" s="321"/>
    </row>
    <row r="67" spans="1:9" x14ac:dyDescent="0.2">
      <c r="A67" s="321"/>
      <c r="B67" s="321"/>
      <c r="C67" s="321"/>
      <c r="D67" s="321"/>
      <c r="E67" s="321"/>
      <c r="F67" s="321"/>
      <c r="G67" s="321"/>
      <c r="H67" s="321"/>
      <c r="I67" s="321"/>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L23"/>
  <sheetViews>
    <sheetView showGridLines="0" view="pageBreakPreview" zoomScaleNormal="70" zoomScaleSheetLayoutView="100" workbookViewId="0">
      <selection activeCell="M26" sqref="M26"/>
    </sheetView>
  </sheetViews>
  <sheetFormatPr defaultRowHeight="12.75" x14ac:dyDescent="0.2"/>
  <cols>
    <col min="1" max="1" width="31.28515625" customWidth="1"/>
    <col min="2" max="3" width="9.140625" customWidth="1"/>
    <col min="7" max="7" width="11.140625" customWidth="1"/>
    <col min="8" max="8" width="11.7109375" customWidth="1"/>
    <col min="13" max="13" width="20.7109375" customWidth="1"/>
    <col min="14" max="14" width="15.28515625" customWidth="1"/>
  </cols>
  <sheetData>
    <row r="1" spans="1:12" ht="18" x14ac:dyDescent="0.25">
      <c r="A1" s="253" t="s">
        <v>313</v>
      </c>
      <c r="L1" s="258" t="str">
        <f>'3'!N1</f>
        <v>2021</v>
      </c>
    </row>
    <row r="2" spans="1:12" ht="6" customHeight="1" x14ac:dyDescent="0.2"/>
    <row r="3" spans="1:12" ht="24.95" customHeight="1" x14ac:dyDescent="0.2">
      <c r="A3" s="172"/>
      <c r="B3" s="178">
        <v>2017</v>
      </c>
      <c r="C3" s="178">
        <v>2018</v>
      </c>
      <c r="D3" s="178">
        <v>2019</v>
      </c>
      <c r="E3" s="178">
        <v>2020</v>
      </c>
      <c r="F3" s="178">
        <v>2021</v>
      </c>
      <c r="G3" s="221" t="s">
        <v>309</v>
      </c>
      <c r="H3" s="221" t="s">
        <v>308</v>
      </c>
    </row>
    <row r="4" spans="1:12" ht="13.5" x14ac:dyDescent="0.2">
      <c r="A4" s="174" t="s">
        <v>290</v>
      </c>
      <c r="B4" s="236">
        <f>SUM(B5:B20)</f>
        <v>103620.95282343167</v>
      </c>
      <c r="C4" s="236">
        <f>SUM(C5:C20)</f>
        <v>102301.63699019999</v>
      </c>
      <c r="D4" s="236">
        <f>SUM(D5:D20)</f>
        <v>99298.921240800017</v>
      </c>
      <c r="E4" s="236">
        <f>SUM(E5:E20)</f>
        <v>100297.05224364574</v>
      </c>
      <c r="F4" s="236">
        <f>SUM(F5:F20)</f>
        <v>99014.94651200001</v>
      </c>
      <c r="G4" s="236">
        <f>+F4-E4</f>
        <v>-1282.10573164573</v>
      </c>
      <c r="H4" s="217">
        <f>+F4/E4-1</f>
        <v>-1.2783084876025974E-2</v>
      </c>
    </row>
    <row r="5" spans="1:12" x14ac:dyDescent="0.2">
      <c r="A5" s="173" t="s">
        <v>180</v>
      </c>
      <c r="B5" s="237">
        <v>10527.950374741195</v>
      </c>
      <c r="C5" s="237">
        <v>12114.8908978</v>
      </c>
      <c r="D5" s="237">
        <v>12780.684266200002</v>
      </c>
      <c r="E5" s="237">
        <v>17194.483432142843</v>
      </c>
      <c r="F5" s="237">
        <v>16038.198128</v>
      </c>
      <c r="G5" s="237">
        <f t="shared" ref="G5:G20" si="0">+F5-E5</f>
        <v>-1156.2853041428425</v>
      </c>
      <c r="H5" s="266">
        <f t="shared" ref="H5:H20" si="1">+F5/E5-1</f>
        <v>-6.7247458099341184E-2</v>
      </c>
      <c r="L5" s="160"/>
    </row>
    <row r="6" spans="1:12" x14ac:dyDescent="0.2">
      <c r="A6" s="173" t="s">
        <v>181</v>
      </c>
      <c r="B6" s="237">
        <v>2003.6269192329996</v>
      </c>
      <c r="C6" s="237">
        <v>1996.6380130000002</v>
      </c>
      <c r="D6" s="237">
        <v>1971.9887340000002</v>
      </c>
      <c r="E6" s="237">
        <v>2009.2799136000001</v>
      </c>
      <c r="F6" s="237">
        <v>2061.861253</v>
      </c>
      <c r="G6" s="237">
        <f t="shared" si="0"/>
        <v>52.581339399999933</v>
      </c>
      <c r="H6" s="266">
        <f t="shared" si="1"/>
        <v>2.6169245531246332E-2</v>
      </c>
      <c r="L6" s="160"/>
    </row>
    <row r="7" spans="1:12" x14ac:dyDescent="0.2">
      <c r="A7" s="173" t="s">
        <v>182</v>
      </c>
      <c r="B7" s="237">
        <v>14724.9680092</v>
      </c>
      <c r="C7" s="237">
        <v>12784.2748398</v>
      </c>
      <c r="D7" s="237">
        <v>11105.674919000001</v>
      </c>
      <c r="E7" s="237">
        <v>10744.463397</v>
      </c>
      <c r="F7" s="237">
        <v>11181.814396000002</v>
      </c>
      <c r="G7" s="237">
        <f t="shared" si="0"/>
        <v>437.35099900000205</v>
      </c>
      <c r="H7" s="266">
        <f t="shared" si="1"/>
        <v>4.0704778157848009E-2</v>
      </c>
      <c r="L7" s="160"/>
    </row>
    <row r="8" spans="1:12" x14ac:dyDescent="0.2">
      <c r="A8" s="173" t="s">
        <v>183</v>
      </c>
      <c r="B8" s="237">
        <v>0</v>
      </c>
      <c r="C8" s="237">
        <v>0</v>
      </c>
      <c r="D8" s="237">
        <v>0</v>
      </c>
      <c r="E8" s="237">
        <v>0</v>
      </c>
      <c r="F8" s="237">
        <v>0</v>
      </c>
      <c r="G8" s="237">
        <f t="shared" si="0"/>
        <v>0</v>
      </c>
      <c r="H8" s="266">
        <v>0</v>
      </c>
      <c r="L8" s="160"/>
    </row>
    <row r="9" spans="1:12" x14ac:dyDescent="0.2">
      <c r="A9" s="173" t="s">
        <v>184</v>
      </c>
      <c r="B9" s="237">
        <v>0</v>
      </c>
      <c r="C9" s="237">
        <v>0</v>
      </c>
      <c r="D9" s="237">
        <v>0</v>
      </c>
      <c r="E9" s="237">
        <v>0</v>
      </c>
      <c r="F9" s="237">
        <v>0</v>
      </c>
      <c r="G9" s="237">
        <f t="shared" si="0"/>
        <v>0</v>
      </c>
      <c r="H9" s="266">
        <v>0</v>
      </c>
      <c r="L9" s="160"/>
    </row>
    <row r="10" spans="1:12" x14ac:dyDescent="0.2">
      <c r="A10" s="173" t="s">
        <v>185</v>
      </c>
      <c r="B10" s="237">
        <v>0</v>
      </c>
      <c r="C10" s="237">
        <v>0</v>
      </c>
      <c r="D10" s="237">
        <v>0</v>
      </c>
      <c r="E10" s="237">
        <v>0</v>
      </c>
      <c r="F10" s="237">
        <v>0</v>
      </c>
      <c r="G10" s="237">
        <f t="shared" si="0"/>
        <v>0</v>
      </c>
      <c r="H10" s="266">
        <v>0</v>
      </c>
      <c r="L10" s="160"/>
    </row>
    <row r="11" spans="1:12" x14ac:dyDescent="0.2">
      <c r="A11" s="173" t="s">
        <v>186</v>
      </c>
      <c r="B11" s="237">
        <v>57245.380185057482</v>
      </c>
      <c r="C11" s="237">
        <v>56044.8712122</v>
      </c>
      <c r="D11" s="237">
        <v>54526.170524000001</v>
      </c>
      <c r="E11" s="237">
        <v>50558.541071519154</v>
      </c>
      <c r="F11" s="237">
        <v>48450.166348999999</v>
      </c>
      <c r="G11" s="237">
        <f t="shared" si="0"/>
        <v>-2108.3747225191546</v>
      </c>
      <c r="H11" s="266">
        <f t="shared" si="1"/>
        <v>-4.1701652734336014E-2</v>
      </c>
      <c r="L11" s="160"/>
    </row>
    <row r="12" spans="1:12" x14ac:dyDescent="0.2">
      <c r="A12" s="173" t="s">
        <v>187</v>
      </c>
      <c r="B12" s="237">
        <v>0</v>
      </c>
      <c r="C12" s="237">
        <v>0</v>
      </c>
      <c r="D12" s="237">
        <v>0</v>
      </c>
      <c r="E12" s="237">
        <v>0</v>
      </c>
      <c r="F12" s="237">
        <v>0</v>
      </c>
      <c r="G12" s="237">
        <f t="shared" si="0"/>
        <v>0</v>
      </c>
      <c r="H12" s="266">
        <v>0</v>
      </c>
      <c r="L12" s="160"/>
    </row>
    <row r="13" spans="1:12" x14ac:dyDescent="0.2">
      <c r="A13" s="173" t="s">
        <v>188</v>
      </c>
      <c r="B13" s="237">
        <v>0</v>
      </c>
      <c r="C13" s="237">
        <v>0</v>
      </c>
      <c r="D13" s="237">
        <v>0</v>
      </c>
      <c r="E13" s="237">
        <v>0</v>
      </c>
      <c r="F13" s="237">
        <v>0</v>
      </c>
      <c r="G13" s="237">
        <f t="shared" si="0"/>
        <v>0</v>
      </c>
      <c r="H13" s="266">
        <v>0</v>
      </c>
      <c r="L13" s="160"/>
    </row>
    <row r="14" spans="1:12" x14ac:dyDescent="0.2">
      <c r="A14" s="173" t="s">
        <v>189</v>
      </c>
      <c r="B14" s="237">
        <v>630.11542000000009</v>
      </c>
      <c r="C14" s="237">
        <v>748.95317</v>
      </c>
      <c r="D14" s="237">
        <v>697.70323199999996</v>
      </c>
      <c r="E14" s="237">
        <v>787.15328</v>
      </c>
      <c r="F14" s="237">
        <v>776.07319000000007</v>
      </c>
      <c r="G14" s="237">
        <f t="shared" si="0"/>
        <v>-11.080089999999927</v>
      </c>
      <c r="H14" s="266">
        <f t="shared" si="1"/>
        <v>-1.4076152995258995E-2</v>
      </c>
      <c r="L14" s="160"/>
    </row>
    <row r="15" spans="1:12" x14ac:dyDescent="0.2">
      <c r="A15" s="173" t="s">
        <v>190</v>
      </c>
      <c r="B15" s="237">
        <v>353.21351299999998</v>
      </c>
      <c r="C15" s="237">
        <v>296.60518200000001</v>
      </c>
      <c r="D15" s="237">
        <v>227.97512399999999</v>
      </c>
      <c r="E15" s="237">
        <v>325.39891499999999</v>
      </c>
      <c r="F15" s="237">
        <v>199.10836999999998</v>
      </c>
      <c r="G15" s="237">
        <f t="shared" si="0"/>
        <v>-126.29054500000001</v>
      </c>
      <c r="H15" s="266">
        <f t="shared" si="1"/>
        <v>-0.38810991425708963</v>
      </c>
      <c r="L15" s="160"/>
    </row>
    <row r="16" spans="1:12" x14ac:dyDescent="0.2">
      <c r="A16" s="173" t="s">
        <v>191</v>
      </c>
      <c r="B16" s="237">
        <v>2492.852124</v>
      </c>
      <c r="C16" s="237">
        <v>2354.4121970000001</v>
      </c>
      <c r="D16" s="237">
        <v>2023.9110490000003</v>
      </c>
      <c r="E16" s="237">
        <v>2365.7706279999998</v>
      </c>
      <c r="F16" s="237">
        <v>2266.6262059999999</v>
      </c>
      <c r="G16" s="237">
        <f t="shared" si="0"/>
        <v>-99.14442199999985</v>
      </c>
      <c r="H16" s="266">
        <f t="shared" si="1"/>
        <v>-4.1907875948149598E-2</v>
      </c>
    </row>
    <row r="17" spans="1:8" x14ac:dyDescent="0.2">
      <c r="A17" s="173" t="s">
        <v>192</v>
      </c>
      <c r="B17" s="237">
        <v>4556.337082</v>
      </c>
      <c r="C17" s="237">
        <v>4795.1426036000003</v>
      </c>
      <c r="D17" s="237">
        <v>4451.2921349999997</v>
      </c>
      <c r="E17" s="237">
        <v>4356.7861709999997</v>
      </c>
      <c r="F17" s="237">
        <v>4861.466077</v>
      </c>
      <c r="G17" s="237">
        <f t="shared" si="0"/>
        <v>504.6799060000003</v>
      </c>
      <c r="H17" s="266">
        <f t="shared" si="1"/>
        <v>0.11583765789546718</v>
      </c>
    </row>
    <row r="18" spans="1:8" x14ac:dyDescent="0.2">
      <c r="A18" s="173" t="s">
        <v>193</v>
      </c>
      <c r="B18" s="237">
        <v>0</v>
      </c>
      <c r="C18" s="237">
        <v>0</v>
      </c>
      <c r="D18" s="237">
        <v>0</v>
      </c>
      <c r="E18" s="237">
        <v>0</v>
      </c>
      <c r="F18" s="237">
        <v>0</v>
      </c>
      <c r="G18" s="237">
        <f t="shared" si="0"/>
        <v>0</v>
      </c>
      <c r="H18" s="266">
        <v>0</v>
      </c>
    </row>
    <row r="19" spans="1:8" x14ac:dyDescent="0.2">
      <c r="A19" s="173" t="s">
        <v>194</v>
      </c>
      <c r="B19" s="237">
        <v>163.65148760000002</v>
      </c>
      <c r="C19" s="237">
        <v>43.1060132</v>
      </c>
      <c r="D19" s="237">
        <v>24.411899999999999</v>
      </c>
      <c r="E19" s="237">
        <v>16.972341999999998</v>
      </c>
      <c r="F19" s="237">
        <v>15.821845000000001</v>
      </c>
      <c r="G19" s="237">
        <f t="shared" si="0"/>
        <v>-1.1504969999999961</v>
      </c>
      <c r="H19" s="266">
        <f t="shared" si="1"/>
        <v>-6.77865788940617E-2</v>
      </c>
    </row>
    <row r="20" spans="1:8" x14ac:dyDescent="0.2">
      <c r="A20" s="173" t="s">
        <v>195</v>
      </c>
      <c r="B20" s="237">
        <v>10922.857708600004</v>
      </c>
      <c r="C20" s="237">
        <v>11122.742861599998</v>
      </c>
      <c r="D20" s="237">
        <v>11489.109357599997</v>
      </c>
      <c r="E20" s="237">
        <v>11938.203093383758</v>
      </c>
      <c r="F20" s="237">
        <v>13163.810697999999</v>
      </c>
      <c r="G20" s="237">
        <f t="shared" si="0"/>
        <v>1225.6076046162416</v>
      </c>
      <c r="H20" s="266">
        <f t="shared" si="1"/>
        <v>0.1026626532510142</v>
      </c>
    </row>
    <row r="21" spans="1:8" s="170" customFormat="1" ht="11.25" x14ac:dyDescent="0.2">
      <c r="H21" s="169"/>
    </row>
    <row r="23" spans="1:8" x14ac:dyDescent="0.2">
      <c r="B23" s="159"/>
      <c r="C23" s="159"/>
      <c r="D23" s="159"/>
      <c r="E23" s="15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1FF4-15CD-4699-BF18-A75099A2B1A0}">
  <dimension ref="A1:L4"/>
  <sheetViews>
    <sheetView showGridLines="0" view="pageBreakPreview" zoomScaleNormal="70" zoomScaleSheetLayoutView="100" workbookViewId="0">
      <selection activeCell="O33" sqref="O33"/>
    </sheetView>
  </sheetViews>
  <sheetFormatPr defaultRowHeight="12.75" x14ac:dyDescent="0.2"/>
  <cols>
    <col min="1" max="1" width="31.28515625" customWidth="1"/>
    <col min="2" max="3" width="9.140625" customWidth="1"/>
    <col min="7" max="7" width="9.28515625" customWidth="1"/>
    <col min="13" max="13" width="20.7109375" customWidth="1"/>
    <col min="14" max="14" width="15.28515625" customWidth="1"/>
  </cols>
  <sheetData>
    <row r="1" spans="1:12" ht="20.25" x14ac:dyDescent="0.3">
      <c r="A1" s="186" t="s">
        <v>314</v>
      </c>
      <c r="L1" s="258" t="str">
        <f>'3'!N1</f>
        <v>2021</v>
      </c>
    </row>
    <row r="2" spans="1:12" ht="6" customHeight="1" x14ac:dyDescent="0.2"/>
    <row r="4" spans="1:12" x14ac:dyDescent="0.2">
      <c r="B4" s="159"/>
      <c r="C4" s="159"/>
      <c r="D4" s="159"/>
      <c r="E4" s="15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49"/>
  <dimension ref="A1:O1"/>
  <sheetViews>
    <sheetView showGridLines="0" view="pageBreakPreview" zoomScaleNormal="70" zoomScaleSheetLayoutView="100" workbookViewId="0">
      <selection activeCell="P16" sqref="P16"/>
    </sheetView>
  </sheetViews>
  <sheetFormatPr defaultColWidth="9.140625" defaultRowHeight="12.75" x14ac:dyDescent="0.2"/>
  <cols>
    <col min="1" max="14" width="9.140625" style="138"/>
    <col min="15" max="15" width="16" style="138" customWidth="1"/>
    <col min="16" max="16384" width="9.140625" style="138"/>
  </cols>
  <sheetData>
    <row r="1" spans="1:15" x14ac:dyDescent="0.2">
      <c r="A1" s="359" t="s">
        <v>324</v>
      </c>
      <c r="B1" s="359"/>
      <c r="C1" s="359"/>
      <c r="D1" s="359"/>
      <c r="E1" s="359"/>
      <c r="F1" s="359"/>
      <c r="G1" s="359"/>
      <c r="H1" s="359"/>
      <c r="I1" s="359"/>
      <c r="J1" s="359"/>
      <c r="K1" s="359"/>
      <c r="L1" s="359"/>
      <c r="M1" s="359"/>
      <c r="N1" s="359"/>
      <c r="O1" s="359"/>
    </row>
  </sheetData>
  <mergeCells count="1">
    <mergeCell ref="A1:O1"/>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0"/>
  <sheetViews>
    <sheetView topLeftCell="A16" zoomScale="70" zoomScaleNormal="70" workbookViewId="0">
      <selection activeCell="F50" sqref="F50"/>
    </sheetView>
  </sheetViews>
  <sheetFormatPr defaultRowHeight="12.75" x14ac:dyDescent="0.2"/>
  <sheetData>
    <row r="25" spans="6:6" x14ac:dyDescent="0.2">
      <c r="F25" s="224"/>
    </row>
    <row r="26" spans="6:6" x14ac:dyDescent="0.2">
      <c r="F26" s="224"/>
    </row>
    <row r="27" spans="6:6" x14ac:dyDescent="0.2">
      <c r="F27" s="224"/>
    </row>
    <row r="28" spans="6:6" x14ac:dyDescent="0.2">
      <c r="F28" s="224"/>
    </row>
    <row r="47" spans="1:3" ht="15" x14ac:dyDescent="0.25">
      <c r="A47" s="225" t="s">
        <v>316</v>
      </c>
    </row>
    <row r="48" spans="1:3" ht="14.25" x14ac:dyDescent="0.2">
      <c r="A48" s="226" t="s">
        <v>69</v>
      </c>
      <c r="B48" s="227"/>
      <c r="C48" s="227"/>
    </row>
    <row r="50" spans="1:1" ht="14.25" x14ac:dyDescent="0.2">
      <c r="A50" s="228" t="s">
        <v>317</v>
      </c>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view="pageBreakPreview" zoomScaleNormal="70" zoomScaleSheetLayoutView="100" workbookViewId="0">
      <selection activeCell="P32" sqref="P32"/>
    </sheetView>
  </sheetViews>
  <sheetFormatPr defaultColWidth="9.140625" defaultRowHeight="12" x14ac:dyDescent="0.2"/>
  <cols>
    <col min="1" max="1" width="31.140625" style="67" customWidth="1"/>
    <col min="2" max="4" width="8.5703125" style="67" customWidth="1"/>
    <col min="5" max="6" width="8.28515625" style="67" customWidth="1"/>
    <col min="7" max="7" width="8.5703125" style="67" customWidth="1"/>
    <col min="8" max="9" width="8.28515625" style="67" customWidth="1"/>
    <col min="10" max="10" width="9.28515625" style="67" customWidth="1"/>
    <col min="11" max="12" width="8.5703125" style="67" customWidth="1"/>
    <col min="13" max="13" width="9.140625" style="67" customWidth="1"/>
    <col min="14" max="14" width="9.7109375" style="67" customWidth="1"/>
    <col min="15" max="15" width="8.42578125" style="67" customWidth="1"/>
    <col min="16" max="16" width="11.42578125" style="67" bestFit="1" customWidth="1"/>
    <col min="17" max="17" width="9.5703125" style="67" bestFit="1" customWidth="1"/>
    <col min="18" max="16384" width="9.140625" style="67"/>
  </cols>
  <sheetData>
    <row r="1" spans="1:18" s="77" customFormat="1" ht="20.25" x14ac:dyDescent="0.3">
      <c r="A1" s="186" t="s">
        <v>155</v>
      </c>
      <c r="B1" s="73"/>
      <c r="C1" s="73"/>
      <c r="D1" s="73"/>
      <c r="E1" s="73"/>
      <c r="F1" s="73"/>
      <c r="G1" s="73"/>
      <c r="H1" s="73"/>
      <c r="I1" s="73"/>
      <c r="J1" s="73"/>
      <c r="K1" s="73"/>
      <c r="L1" s="73"/>
      <c r="M1" s="73"/>
      <c r="N1" s="257" t="s">
        <v>29</v>
      </c>
    </row>
    <row r="2" spans="1:18" ht="6" customHeight="1" x14ac:dyDescent="0.2">
      <c r="A2" s="7"/>
      <c r="B2" s="7"/>
      <c r="C2" s="7"/>
      <c r="D2" s="7"/>
      <c r="E2" s="7"/>
      <c r="F2" s="7"/>
      <c r="G2" s="7"/>
      <c r="H2" s="7"/>
      <c r="I2" s="7"/>
      <c r="J2" s="7"/>
      <c r="K2" s="7"/>
      <c r="L2" s="7"/>
      <c r="M2" s="7"/>
      <c r="N2" s="7"/>
    </row>
    <row r="3" spans="1:18" x14ac:dyDescent="0.2">
      <c r="A3" s="327"/>
      <c r="B3" s="328" t="s">
        <v>156</v>
      </c>
      <c r="C3" s="329"/>
      <c r="D3" s="330"/>
      <c r="E3" s="328" t="s">
        <v>157</v>
      </c>
      <c r="F3" s="329"/>
      <c r="G3" s="330"/>
      <c r="H3" s="329" t="s">
        <v>158</v>
      </c>
      <c r="I3" s="329"/>
      <c r="J3" s="329"/>
      <c r="K3" s="328" t="s">
        <v>159</v>
      </c>
      <c r="L3" s="329"/>
      <c r="M3" s="330"/>
      <c r="N3" s="331" t="s">
        <v>160</v>
      </c>
      <c r="Q3" s="126"/>
      <c r="R3" s="126"/>
    </row>
    <row r="4" spans="1:18" x14ac:dyDescent="0.2">
      <c r="A4" s="327"/>
      <c r="B4" s="296" t="s">
        <v>161</v>
      </c>
      <c r="C4" s="286" t="s">
        <v>162</v>
      </c>
      <c r="D4" s="297" t="s">
        <v>163</v>
      </c>
      <c r="E4" s="296" t="s">
        <v>164</v>
      </c>
      <c r="F4" s="286" t="s">
        <v>165</v>
      </c>
      <c r="G4" s="297" t="s">
        <v>166</v>
      </c>
      <c r="H4" s="205" t="s">
        <v>167</v>
      </c>
      <c r="I4" s="205" t="s">
        <v>168</v>
      </c>
      <c r="J4" s="205" t="s">
        <v>169</v>
      </c>
      <c r="K4" s="296" t="s">
        <v>170</v>
      </c>
      <c r="L4" s="312" t="s">
        <v>171</v>
      </c>
      <c r="M4" s="297" t="s">
        <v>172</v>
      </c>
      <c r="N4" s="331"/>
    </row>
    <row r="5" spans="1:18" s="80" customFormat="1" x14ac:dyDescent="0.2">
      <c r="A5" s="323" t="s">
        <v>173</v>
      </c>
      <c r="B5" s="324">
        <f>SUM(B6:D6)</f>
        <v>55526.625049728224</v>
      </c>
      <c r="C5" s="325"/>
      <c r="D5" s="326"/>
      <c r="E5" s="324">
        <f>SUM(E6:G6)</f>
        <v>33751.991298309993</v>
      </c>
      <c r="F5" s="325"/>
      <c r="G5" s="326"/>
      <c r="H5" s="325">
        <f>SUM(H6:J6)</f>
        <v>24370.187993047432</v>
      </c>
      <c r="I5" s="325"/>
      <c r="J5" s="325"/>
      <c r="K5" s="324">
        <f>SUM(K6:M6)</f>
        <v>48008.573355200002</v>
      </c>
      <c r="L5" s="325"/>
      <c r="M5" s="326"/>
      <c r="N5" s="322">
        <f>SUM(B6:M6)</f>
        <v>161657.37769628566</v>
      </c>
      <c r="Q5" s="124"/>
      <c r="R5" s="124"/>
    </row>
    <row r="6" spans="1:18" s="80" customFormat="1" x14ac:dyDescent="0.2">
      <c r="A6" s="323"/>
      <c r="B6" s="298">
        <v>20171.284224691452</v>
      </c>
      <c r="C6" s="285">
        <v>18159.567656779116</v>
      </c>
      <c r="D6" s="299">
        <v>17195.773168257656</v>
      </c>
      <c r="E6" s="298">
        <v>14282.950376858931</v>
      </c>
      <c r="F6" s="285">
        <v>11518.726034990021</v>
      </c>
      <c r="G6" s="299">
        <v>7950.3148864610375</v>
      </c>
      <c r="H6" s="201">
        <v>7516.8225920681252</v>
      </c>
      <c r="I6" s="201">
        <v>7902.9028009583226</v>
      </c>
      <c r="J6" s="201">
        <v>8950.4626000209846</v>
      </c>
      <c r="K6" s="298">
        <v>12884.3395206</v>
      </c>
      <c r="L6" s="285">
        <v>16126.588141400005</v>
      </c>
      <c r="M6" s="299">
        <v>18997.6456932</v>
      </c>
      <c r="N6" s="322"/>
    </row>
    <row r="7" spans="1:18" ht="12.75" customHeight="1" x14ac:dyDescent="0.2">
      <c r="A7" s="323" t="s">
        <v>174</v>
      </c>
      <c r="B7" s="324">
        <f>SUM(B8:D8)</f>
        <v>2730.3434040000002</v>
      </c>
      <c r="C7" s="325"/>
      <c r="D7" s="326"/>
      <c r="E7" s="324">
        <f>SUM(E8:G8)</f>
        <v>2400.3284609999996</v>
      </c>
      <c r="F7" s="325"/>
      <c r="G7" s="326"/>
      <c r="H7" s="325">
        <f>SUM(H8:J8)</f>
        <v>2258.2469760000008</v>
      </c>
      <c r="I7" s="325"/>
      <c r="J7" s="325"/>
      <c r="K7" s="324">
        <f>SUM(K8:M8)</f>
        <v>2586.6432000000004</v>
      </c>
      <c r="L7" s="325"/>
      <c r="M7" s="326"/>
      <c r="N7" s="322">
        <f>SUM(B8:M8)</f>
        <v>9975.5620410000029</v>
      </c>
      <c r="P7" s="161"/>
    </row>
    <row r="8" spans="1:18" s="80" customFormat="1" ht="12.75" customHeight="1" x14ac:dyDescent="0.2">
      <c r="A8" s="323"/>
      <c r="B8" s="298">
        <v>995.78808600000013</v>
      </c>
      <c r="C8" s="285">
        <v>905.41571899999985</v>
      </c>
      <c r="D8" s="299">
        <v>829.13959900000032</v>
      </c>
      <c r="E8" s="298">
        <v>815.93049299999996</v>
      </c>
      <c r="F8" s="285">
        <v>815.75720899999942</v>
      </c>
      <c r="G8" s="299">
        <v>768.64075900000046</v>
      </c>
      <c r="H8" s="201">
        <v>722.35991500000023</v>
      </c>
      <c r="I8" s="201">
        <v>755.7140320000002</v>
      </c>
      <c r="J8" s="201">
        <v>780.17302900000038</v>
      </c>
      <c r="K8" s="298">
        <v>797.87348300000008</v>
      </c>
      <c r="L8" s="285">
        <v>860.3838680000008</v>
      </c>
      <c r="M8" s="299">
        <v>928.38584899999967</v>
      </c>
      <c r="N8" s="322"/>
      <c r="P8" s="162"/>
    </row>
    <row r="9" spans="1:18" s="111" customFormat="1" ht="12" customHeight="1" x14ac:dyDescent="0.2">
      <c r="A9" s="323" t="s">
        <v>175</v>
      </c>
      <c r="B9" s="324">
        <f>SUM(B10:D10)</f>
        <v>3967.5836541011736</v>
      </c>
      <c r="C9" s="325"/>
      <c r="D9" s="326"/>
      <c r="E9" s="324">
        <f>SUM(E10:G10)</f>
        <v>2976.332407784656</v>
      </c>
      <c r="F9" s="325"/>
      <c r="G9" s="326"/>
      <c r="H9" s="325">
        <f>SUM(H10:J10)</f>
        <v>2353.638322639847</v>
      </c>
      <c r="I9" s="325"/>
      <c r="J9" s="325"/>
      <c r="K9" s="324">
        <f>SUM(K10:M10)</f>
        <v>3486.3563261130221</v>
      </c>
      <c r="L9" s="325"/>
      <c r="M9" s="326"/>
      <c r="N9" s="322">
        <f>SUM(B10:M10)</f>
        <v>12783.9107106387</v>
      </c>
      <c r="P9" s="161"/>
    </row>
    <row r="10" spans="1:18" s="111" customFormat="1" ht="12" customHeight="1" x14ac:dyDescent="0.2">
      <c r="A10" s="323"/>
      <c r="B10" s="298">
        <v>1391.9426286151365</v>
      </c>
      <c r="C10" s="285">
        <v>1220.5785664885659</v>
      </c>
      <c r="D10" s="299">
        <v>1355.0624589974709</v>
      </c>
      <c r="E10" s="298">
        <v>1182.7606480676616</v>
      </c>
      <c r="F10" s="285">
        <v>1017.4375661310767</v>
      </c>
      <c r="G10" s="299">
        <v>776.13419358591784</v>
      </c>
      <c r="H10" s="201">
        <v>740.85484885741482</v>
      </c>
      <c r="I10" s="201">
        <v>788.39878941067354</v>
      </c>
      <c r="J10" s="201">
        <v>824.38468437175868</v>
      </c>
      <c r="K10" s="298">
        <v>1037.4760228219725</v>
      </c>
      <c r="L10" s="285">
        <v>1121.0036835861765</v>
      </c>
      <c r="M10" s="299">
        <v>1327.8766197048731</v>
      </c>
      <c r="N10" s="322"/>
      <c r="P10" s="162"/>
    </row>
    <row r="11" spans="1:18" s="7" customFormat="1" ht="12" customHeight="1" x14ac:dyDescent="0.2">
      <c r="A11" s="323" t="s">
        <v>176</v>
      </c>
      <c r="B11" s="324">
        <f>SUM(B12:D12)</f>
        <v>12886.724206399995</v>
      </c>
      <c r="C11" s="325"/>
      <c r="D11" s="326"/>
      <c r="E11" s="324">
        <f>SUM(E12:G12)</f>
        <v>10542.619875842562</v>
      </c>
      <c r="F11" s="325"/>
      <c r="G11" s="326"/>
      <c r="H11" s="325">
        <f>SUM(H12:J12)</f>
        <v>9929.4585746167595</v>
      </c>
      <c r="I11" s="325"/>
      <c r="J11" s="325"/>
      <c r="K11" s="324">
        <f>SUM(K12:M12)</f>
        <v>12831.456286813953</v>
      </c>
      <c r="L11" s="325"/>
      <c r="M11" s="326"/>
      <c r="N11" s="322">
        <f>SUM(B12:M12)</f>
        <v>46190.258943673267</v>
      </c>
      <c r="P11" s="161"/>
      <c r="Q11" s="125"/>
      <c r="R11" s="125"/>
    </row>
    <row r="12" spans="1:18" s="111" customFormat="1" ht="12" customHeight="1" x14ac:dyDescent="0.2">
      <c r="A12" s="323"/>
      <c r="B12" s="298">
        <v>4724.9864163999973</v>
      </c>
      <c r="C12" s="285">
        <v>4013.0937241999936</v>
      </c>
      <c r="D12" s="299">
        <v>4148.644065800002</v>
      </c>
      <c r="E12" s="298">
        <v>3662.1036800516322</v>
      </c>
      <c r="F12" s="285">
        <v>3667.3092091421822</v>
      </c>
      <c r="G12" s="299">
        <v>3213.2069866487468</v>
      </c>
      <c r="H12" s="201">
        <v>3250.3136600521634</v>
      </c>
      <c r="I12" s="201">
        <v>3290.6180820012996</v>
      </c>
      <c r="J12" s="201">
        <v>3388.5268325632969</v>
      </c>
      <c r="K12" s="298">
        <v>3810.4822501243998</v>
      </c>
      <c r="L12" s="285">
        <v>4447.6602079904642</v>
      </c>
      <c r="M12" s="299">
        <v>4573.3138286990888</v>
      </c>
      <c r="N12" s="322"/>
      <c r="P12" s="162"/>
    </row>
    <row r="13" spans="1:18" s="7" customFormat="1" ht="12" customHeight="1" x14ac:dyDescent="0.2">
      <c r="A13" s="323" t="s">
        <v>76</v>
      </c>
      <c r="B13" s="324">
        <f>SUM(B14:D14)</f>
        <v>35864.885266227051</v>
      </c>
      <c r="C13" s="325"/>
      <c r="D13" s="326"/>
      <c r="E13" s="324">
        <f>SUM(E14:G14)</f>
        <v>17756.23579868277</v>
      </c>
      <c r="F13" s="325"/>
      <c r="G13" s="326"/>
      <c r="H13" s="325">
        <f>SUM(H14:J14)</f>
        <v>9766.3766637908302</v>
      </c>
      <c r="I13" s="325"/>
      <c r="J13" s="325"/>
      <c r="K13" s="324">
        <f>SUM(K14:M14)</f>
        <v>29041.886406273028</v>
      </c>
      <c r="L13" s="325"/>
      <c r="M13" s="326"/>
      <c r="N13" s="322">
        <f>SUM(B14:M14)</f>
        <v>92429.38413497369</v>
      </c>
      <c r="P13" s="161"/>
      <c r="Q13" s="125"/>
      <c r="R13" s="125"/>
    </row>
    <row r="14" spans="1:18" s="111" customFormat="1" ht="12" customHeight="1" x14ac:dyDescent="0.2">
      <c r="A14" s="323"/>
      <c r="B14" s="298">
        <v>13031.248077676319</v>
      </c>
      <c r="C14" s="285">
        <v>11995.289081090546</v>
      </c>
      <c r="D14" s="299">
        <v>10838.348107460184</v>
      </c>
      <c r="E14" s="298">
        <v>8596.0324977396376</v>
      </c>
      <c r="F14" s="285">
        <v>5988.6269607167633</v>
      </c>
      <c r="G14" s="299">
        <v>3171.5763402263701</v>
      </c>
      <c r="H14" s="201">
        <v>2784.1930241585501</v>
      </c>
      <c r="I14" s="201">
        <v>3046.8894615463496</v>
      </c>
      <c r="J14" s="201">
        <v>3935.2941780859301</v>
      </c>
      <c r="K14" s="298">
        <v>7223.6160516536247</v>
      </c>
      <c r="L14" s="285">
        <v>9685.8104448233571</v>
      </c>
      <c r="M14" s="299">
        <v>12132.459909796044</v>
      </c>
      <c r="N14" s="322"/>
      <c r="P14" s="133"/>
    </row>
    <row r="15" spans="1:18" s="111" customFormat="1" ht="12" customHeight="1" x14ac:dyDescent="0.2">
      <c r="A15" s="323" t="s">
        <v>177</v>
      </c>
      <c r="B15" s="324">
        <f>SUM(B16:D16)</f>
        <v>77.088519000008091</v>
      </c>
      <c r="C15" s="325"/>
      <c r="D15" s="326"/>
      <c r="E15" s="324">
        <f>SUM(E16:G16)</f>
        <v>76.474754999999732</v>
      </c>
      <c r="F15" s="325"/>
      <c r="G15" s="326"/>
      <c r="H15" s="325">
        <f>SUM(H16:J16)</f>
        <v>62.467455999995764</v>
      </c>
      <c r="I15" s="325"/>
      <c r="J15" s="325"/>
      <c r="K15" s="324">
        <f>SUM(K16:M16)</f>
        <v>62.2311360000067</v>
      </c>
      <c r="L15" s="325"/>
      <c r="M15" s="326"/>
      <c r="N15" s="322">
        <f>SUM(B16:M16)</f>
        <v>278.26186600001029</v>
      </c>
      <c r="P15" s="122"/>
    </row>
    <row r="16" spans="1:18" s="111" customFormat="1" ht="12" customHeight="1" x14ac:dyDescent="0.2">
      <c r="A16" s="323"/>
      <c r="B16" s="298">
        <v>27.319015999999465</v>
      </c>
      <c r="C16" s="285">
        <v>25.190566000010222</v>
      </c>
      <c r="D16" s="299">
        <v>24.578936999998405</v>
      </c>
      <c r="E16" s="298">
        <v>26.123057999999219</v>
      </c>
      <c r="F16" s="285">
        <v>29.595089999998891</v>
      </c>
      <c r="G16" s="299">
        <v>20.756607000001623</v>
      </c>
      <c r="H16" s="201">
        <v>19.101143999996566</v>
      </c>
      <c r="I16" s="201">
        <v>21.282436000000416</v>
      </c>
      <c r="J16" s="201">
        <v>22.083875999998781</v>
      </c>
      <c r="K16" s="298">
        <v>14.89171300000362</v>
      </c>
      <c r="L16" s="285">
        <v>11.729937000005521</v>
      </c>
      <c r="M16" s="299">
        <v>35.60948599999756</v>
      </c>
      <c r="N16" s="322"/>
      <c r="P16" s="133"/>
    </row>
    <row r="17" spans="1:14" s="78" customFormat="1" ht="11.25" x14ac:dyDescent="0.2">
      <c r="A17" s="202"/>
      <c r="B17" s="4"/>
      <c r="C17" s="4"/>
      <c r="D17" s="4"/>
      <c r="E17" s="4"/>
      <c r="F17" s="4"/>
      <c r="G17" s="4"/>
      <c r="H17" s="4"/>
      <c r="I17" s="4"/>
      <c r="J17" s="4"/>
      <c r="K17" s="4"/>
      <c r="L17" s="4"/>
      <c r="M17" s="4"/>
      <c r="N17" s="3"/>
    </row>
    <row r="18" spans="1:14" x14ac:dyDescent="0.2">
      <c r="A18" s="113" t="str">
        <f>A5</f>
        <v>Gross heat production</v>
      </c>
      <c r="B18" s="114">
        <f t="shared" ref="B18:M18" si="0">B6</f>
        <v>20171.284224691452</v>
      </c>
      <c r="C18" s="114">
        <f t="shared" si="0"/>
        <v>18159.567656779116</v>
      </c>
      <c r="D18" s="114">
        <f t="shared" si="0"/>
        <v>17195.773168257656</v>
      </c>
      <c r="E18" s="114">
        <f t="shared" si="0"/>
        <v>14282.950376858931</v>
      </c>
      <c r="F18" s="114">
        <f t="shared" si="0"/>
        <v>11518.726034990021</v>
      </c>
      <c r="G18" s="114">
        <f t="shared" si="0"/>
        <v>7950.3148864610375</v>
      </c>
      <c r="H18" s="114">
        <f t="shared" si="0"/>
        <v>7516.8225920681252</v>
      </c>
      <c r="I18" s="114">
        <f t="shared" si="0"/>
        <v>7902.9028009583226</v>
      </c>
      <c r="J18" s="114">
        <f t="shared" si="0"/>
        <v>8950.4626000209846</v>
      </c>
      <c r="K18" s="114">
        <f t="shared" si="0"/>
        <v>12884.3395206</v>
      </c>
      <c r="L18" s="114">
        <f t="shared" si="0"/>
        <v>16126.588141400005</v>
      </c>
      <c r="M18" s="114">
        <f t="shared" si="0"/>
        <v>18997.6456932</v>
      </c>
    </row>
    <row r="19" spans="1:14" x14ac:dyDescent="0.2">
      <c r="A19" s="10" t="str">
        <f>A7</f>
        <v xml:space="preserve">Own use (process only) of heat </v>
      </c>
      <c r="B19" s="26">
        <f t="shared" ref="B19:M19" si="1">-B8</f>
        <v>-995.78808600000013</v>
      </c>
      <c r="C19" s="26">
        <f t="shared" si="1"/>
        <v>-905.41571899999985</v>
      </c>
      <c r="D19" s="26">
        <f t="shared" si="1"/>
        <v>-829.13959900000032</v>
      </c>
      <c r="E19" s="26">
        <f t="shared" si="1"/>
        <v>-815.93049299999996</v>
      </c>
      <c r="F19" s="26">
        <f t="shared" si="1"/>
        <v>-815.75720899999942</v>
      </c>
      <c r="G19" s="26">
        <f t="shared" si="1"/>
        <v>-768.64075900000046</v>
      </c>
      <c r="H19" s="26">
        <f t="shared" si="1"/>
        <v>-722.35991500000023</v>
      </c>
      <c r="I19" s="26">
        <f t="shared" si="1"/>
        <v>-755.7140320000002</v>
      </c>
      <c r="J19" s="26">
        <f t="shared" si="1"/>
        <v>-780.17302900000038</v>
      </c>
      <c r="K19" s="26">
        <f t="shared" si="1"/>
        <v>-797.87348300000008</v>
      </c>
      <c r="L19" s="26">
        <f t="shared" si="1"/>
        <v>-860.3838680000008</v>
      </c>
      <c r="M19" s="26">
        <f t="shared" si="1"/>
        <v>-928.38584899999967</v>
      </c>
    </row>
    <row r="20" spans="1:14" x14ac:dyDescent="0.2">
      <c r="A20" s="10" t="str">
        <f>A9</f>
        <v>Losses</v>
      </c>
      <c r="B20" s="114">
        <f t="shared" ref="B20:M20" si="2">-B10</f>
        <v>-1391.9426286151365</v>
      </c>
      <c r="C20" s="114">
        <f t="shared" si="2"/>
        <v>-1220.5785664885659</v>
      </c>
      <c r="D20" s="114">
        <f t="shared" si="2"/>
        <v>-1355.0624589974709</v>
      </c>
      <c r="E20" s="114">
        <f t="shared" si="2"/>
        <v>-1182.7606480676616</v>
      </c>
      <c r="F20" s="114">
        <f t="shared" si="2"/>
        <v>-1017.4375661310767</v>
      </c>
      <c r="G20" s="114">
        <f t="shared" si="2"/>
        <v>-776.13419358591784</v>
      </c>
      <c r="H20" s="114">
        <f t="shared" si="2"/>
        <v>-740.85484885741482</v>
      </c>
      <c r="I20" s="114">
        <f t="shared" si="2"/>
        <v>-788.39878941067354</v>
      </c>
      <c r="J20" s="114">
        <f t="shared" si="2"/>
        <v>-824.38468437175868</v>
      </c>
      <c r="K20" s="114">
        <f t="shared" si="2"/>
        <v>-1037.4760228219725</v>
      </c>
      <c r="L20" s="114">
        <f t="shared" si="2"/>
        <v>-1121.0036835861765</v>
      </c>
      <c r="M20" s="114">
        <f t="shared" si="2"/>
        <v>-1327.8766197048731</v>
      </c>
      <c r="N20" s="79"/>
    </row>
    <row r="21" spans="1:14" x14ac:dyDescent="0.2">
      <c r="A21" s="104" t="str">
        <f>A11</f>
        <v>Own use of heat</v>
      </c>
      <c r="B21" s="94">
        <f>-B12</f>
        <v>-4724.9864163999973</v>
      </c>
      <c r="C21" s="94">
        <f t="shared" ref="C21:M21" si="3">-C12</f>
        <v>-4013.0937241999936</v>
      </c>
      <c r="D21" s="94">
        <f t="shared" si="3"/>
        <v>-4148.644065800002</v>
      </c>
      <c r="E21" s="94">
        <f t="shared" si="3"/>
        <v>-3662.1036800516322</v>
      </c>
      <c r="F21" s="94">
        <f t="shared" si="3"/>
        <v>-3667.3092091421822</v>
      </c>
      <c r="G21" s="94">
        <f t="shared" si="3"/>
        <v>-3213.2069866487468</v>
      </c>
      <c r="H21" s="94">
        <f t="shared" si="3"/>
        <v>-3250.3136600521634</v>
      </c>
      <c r="I21" s="94">
        <f t="shared" si="3"/>
        <v>-3290.6180820012996</v>
      </c>
      <c r="J21" s="94">
        <f t="shared" si="3"/>
        <v>-3388.5268325632969</v>
      </c>
      <c r="K21" s="94">
        <f t="shared" si="3"/>
        <v>-3810.4822501243998</v>
      </c>
      <c r="L21" s="94">
        <f t="shared" si="3"/>
        <v>-4447.6602079904642</v>
      </c>
      <c r="M21" s="94">
        <f t="shared" si="3"/>
        <v>-4573.3138286990888</v>
      </c>
      <c r="N21" s="79"/>
    </row>
    <row r="22" spans="1:14" x14ac:dyDescent="0.2">
      <c r="A22" s="104" t="str">
        <f>A13</f>
        <v>Heat supply</v>
      </c>
      <c r="B22" s="94">
        <f t="shared" ref="B22:M22" si="4">-B14</f>
        <v>-13031.248077676319</v>
      </c>
      <c r="C22" s="94">
        <f t="shared" si="4"/>
        <v>-11995.289081090546</v>
      </c>
      <c r="D22" s="94">
        <f t="shared" si="4"/>
        <v>-10838.348107460184</v>
      </c>
      <c r="E22" s="94">
        <f t="shared" si="4"/>
        <v>-8596.0324977396376</v>
      </c>
      <c r="F22" s="94">
        <f t="shared" si="4"/>
        <v>-5988.6269607167633</v>
      </c>
      <c r="G22" s="94">
        <f t="shared" si="4"/>
        <v>-3171.5763402263701</v>
      </c>
      <c r="H22" s="94">
        <f t="shared" si="4"/>
        <v>-2784.1930241585501</v>
      </c>
      <c r="I22" s="94">
        <f t="shared" si="4"/>
        <v>-3046.8894615463496</v>
      </c>
      <c r="J22" s="94">
        <f t="shared" si="4"/>
        <v>-3935.2941780859301</v>
      </c>
      <c r="K22" s="94">
        <f t="shared" si="4"/>
        <v>-7223.6160516536247</v>
      </c>
      <c r="L22" s="94">
        <f t="shared" si="4"/>
        <v>-9685.8104448233571</v>
      </c>
      <c r="M22" s="94">
        <f t="shared" si="4"/>
        <v>-12132.459909796044</v>
      </c>
    </row>
    <row r="23" spans="1:14" x14ac:dyDescent="0.2">
      <c r="A23" s="104" t="str">
        <f>A15</f>
        <v>Balancing difference</v>
      </c>
      <c r="B23" s="94">
        <f t="shared" ref="B23:M23" si="5">-B16</f>
        <v>-27.319015999999465</v>
      </c>
      <c r="C23" s="94">
        <f t="shared" si="5"/>
        <v>-25.190566000010222</v>
      </c>
      <c r="D23" s="94">
        <f t="shared" si="5"/>
        <v>-24.578936999998405</v>
      </c>
      <c r="E23" s="94">
        <f t="shared" si="5"/>
        <v>-26.123057999999219</v>
      </c>
      <c r="F23" s="94">
        <f t="shared" si="5"/>
        <v>-29.595089999998891</v>
      </c>
      <c r="G23" s="94">
        <f t="shared" si="5"/>
        <v>-20.756607000001623</v>
      </c>
      <c r="H23" s="94">
        <f t="shared" si="5"/>
        <v>-19.101143999996566</v>
      </c>
      <c r="I23" s="94">
        <f t="shared" si="5"/>
        <v>-21.282436000000416</v>
      </c>
      <c r="J23" s="94">
        <f t="shared" si="5"/>
        <v>-22.083875999998781</v>
      </c>
      <c r="K23" s="94">
        <f t="shared" si="5"/>
        <v>-14.89171300000362</v>
      </c>
      <c r="L23" s="94">
        <f t="shared" si="5"/>
        <v>-11.729937000005521</v>
      </c>
      <c r="M23" s="94">
        <f t="shared" si="5"/>
        <v>-35.60948599999756</v>
      </c>
    </row>
    <row r="42" spans="1:4" x14ac:dyDescent="0.2">
      <c r="A42" s="118"/>
      <c r="B42" s="122"/>
      <c r="C42" s="119"/>
      <c r="D42" s="119"/>
    </row>
    <row r="43" spans="1:4" x14ac:dyDescent="0.2">
      <c r="B43" s="119"/>
      <c r="C43" s="119"/>
      <c r="D43" s="119"/>
    </row>
    <row r="44" spans="1:4" x14ac:dyDescent="0.2">
      <c r="B44" s="119"/>
      <c r="C44" s="119"/>
      <c r="D44" s="119"/>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8"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5"/>
  <sheetViews>
    <sheetView showGridLines="0" view="pageBreakPreview" zoomScaleNormal="70" zoomScaleSheetLayoutView="100" workbookViewId="0">
      <selection activeCell="S20" sqref="S20"/>
    </sheetView>
  </sheetViews>
  <sheetFormatPr defaultColWidth="9.140625" defaultRowHeight="12" x14ac:dyDescent="0.2"/>
  <cols>
    <col min="1" max="1" width="30.85546875" style="67" customWidth="1"/>
    <col min="2" max="9" width="8.28515625" style="67" customWidth="1"/>
    <col min="10" max="10" width="10" style="67" bestFit="1" customWidth="1"/>
    <col min="11" max="11" width="8.28515625" style="67" customWidth="1"/>
    <col min="12" max="12" width="8.5703125" style="67" customWidth="1"/>
    <col min="13" max="13" width="9.42578125" style="67" bestFit="1" customWidth="1"/>
    <col min="14" max="14" width="10.42578125" style="67" customWidth="1"/>
    <col min="15" max="15" width="8.42578125" style="67" customWidth="1"/>
    <col min="16" max="16" width="11.42578125" style="67" bestFit="1" customWidth="1"/>
    <col min="17" max="16384" width="9.140625" style="67"/>
  </cols>
  <sheetData>
    <row r="1" spans="1:21" s="135" customFormat="1" ht="20.25" x14ac:dyDescent="0.3">
      <c r="A1" s="187" t="s">
        <v>178</v>
      </c>
      <c r="N1" s="257" t="str">
        <f>'3'!N1</f>
        <v>2021</v>
      </c>
    </row>
    <row r="2" spans="1:21" s="77" customFormat="1" ht="18" x14ac:dyDescent="0.25">
      <c r="A2" s="253" t="s">
        <v>179</v>
      </c>
      <c r="B2" s="73"/>
      <c r="C2" s="73"/>
      <c r="D2" s="73"/>
      <c r="E2" s="73"/>
      <c r="F2" s="73"/>
      <c r="G2" s="73"/>
      <c r="H2" s="73"/>
      <c r="I2" s="73"/>
      <c r="J2" s="73"/>
      <c r="K2" s="73"/>
      <c r="L2" s="73"/>
      <c r="M2" s="73"/>
    </row>
    <row r="3" spans="1:21" ht="6" customHeight="1" x14ac:dyDescent="0.2">
      <c r="A3" s="7"/>
      <c r="B3" s="203"/>
      <c r="C3" s="203"/>
      <c r="D3" s="203"/>
      <c r="E3" s="203"/>
      <c r="F3" s="203"/>
      <c r="G3" s="203"/>
      <c r="H3" s="203"/>
      <c r="I3" s="203"/>
      <c r="J3" s="203"/>
      <c r="K3" s="203"/>
      <c r="L3" s="203"/>
      <c r="M3" s="203"/>
      <c r="N3" s="203"/>
    </row>
    <row r="4" spans="1:21" x14ac:dyDescent="0.2">
      <c r="A4" s="327"/>
      <c r="B4" s="328" t="s">
        <v>156</v>
      </c>
      <c r="C4" s="329"/>
      <c r="D4" s="330"/>
      <c r="E4" s="329" t="s">
        <v>157</v>
      </c>
      <c r="F4" s="329"/>
      <c r="G4" s="329"/>
      <c r="H4" s="328" t="s">
        <v>158</v>
      </c>
      <c r="I4" s="329"/>
      <c r="J4" s="330"/>
      <c r="K4" s="328" t="s">
        <v>159</v>
      </c>
      <c r="L4" s="329"/>
      <c r="M4" s="330"/>
      <c r="N4" s="223" t="s">
        <v>160</v>
      </c>
    </row>
    <row r="5" spans="1:21" x14ac:dyDescent="0.2">
      <c r="A5" s="327"/>
      <c r="B5" s="296" t="s">
        <v>161</v>
      </c>
      <c r="C5" s="286" t="s">
        <v>162</v>
      </c>
      <c r="D5" s="297" t="s">
        <v>163</v>
      </c>
      <c r="E5" s="205" t="s">
        <v>164</v>
      </c>
      <c r="F5" s="205" t="s">
        <v>165</v>
      </c>
      <c r="G5" s="205" t="s">
        <v>166</v>
      </c>
      <c r="H5" s="296" t="s">
        <v>167</v>
      </c>
      <c r="I5" s="286" t="s">
        <v>168</v>
      </c>
      <c r="J5" s="297" t="s">
        <v>169</v>
      </c>
      <c r="K5" s="296" t="s">
        <v>170</v>
      </c>
      <c r="L5" s="286" t="s">
        <v>171</v>
      </c>
      <c r="M5" s="297" t="s">
        <v>172</v>
      </c>
      <c r="N5" s="206"/>
    </row>
    <row r="6" spans="1:21" s="80" customFormat="1" x14ac:dyDescent="0.2">
      <c r="A6" s="332" t="s">
        <v>173</v>
      </c>
      <c r="B6" s="333">
        <f>SUM(B7:D7)</f>
        <v>55526.625049728224</v>
      </c>
      <c r="C6" s="334"/>
      <c r="D6" s="335"/>
      <c r="E6" s="334">
        <f>SUM(E7:G7)</f>
        <v>33751.991298309993</v>
      </c>
      <c r="F6" s="334"/>
      <c r="G6" s="334"/>
      <c r="H6" s="333">
        <f>SUM(H7:J7)</f>
        <v>24370.187993047432</v>
      </c>
      <c r="I6" s="334"/>
      <c r="J6" s="335"/>
      <c r="K6" s="333">
        <f>SUM(K7:M7)</f>
        <v>48008.573355200002</v>
      </c>
      <c r="L6" s="334"/>
      <c r="M6" s="335"/>
      <c r="N6" s="322">
        <f>SUM(N8:N23)</f>
        <v>161657.37769628561</v>
      </c>
    </row>
    <row r="7" spans="1:21" s="80" customFormat="1" x14ac:dyDescent="0.2">
      <c r="A7" s="332"/>
      <c r="B7" s="300">
        <f t="shared" ref="B7:M7" si="0">SUM(B8:B23)</f>
        <v>20171.284224691452</v>
      </c>
      <c r="C7" s="284">
        <f t="shared" si="0"/>
        <v>18159.567656779116</v>
      </c>
      <c r="D7" s="301">
        <f t="shared" si="0"/>
        <v>17195.773168257656</v>
      </c>
      <c r="E7" s="204">
        <f t="shared" si="0"/>
        <v>14282.950376858931</v>
      </c>
      <c r="F7" s="204">
        <f t="shared" si="0"/>
        <v>11518.726034990021</v>
      </c>
      <c r="G7" s="204">
        <f t="shared" si="0"/>
        <v>7950.3148864610375</v>
      </c>
      <c r="H7" s="300">
        <f t="shared" si="0"/>
        <v>7516.8225920681252</v>
      </c>
      <c r="I7" s="284">
        <f t="shared" si="0"/>
        <v>7902.9028009583226</v>
      </c>
      <c r="J7" s="301">
        <f t="shared" si="0"/>
        <v>8950.4626000209846</v>
      </c>
      <c r="K7" s="300">
        <f t="shared" si="0"/>
        <v>12884.3395206</v>
      </c>
      <c r="L7" s="284">
        <f t="shared" si="0"/>
        <v>16126.588141400005</v>
      </c>
      <c r="M7" s="301">
        <f t="shared" si="0"/>
        <v>18997.6456932</v>
      </c>
      <c r="N7" s="322"/>
      <c r="Q7" s="137"/>
    </row>
    <row r="8" spans="1:21" x14ac:dyDescent="0.2">
      <c r="A8" s="173" t="s">
        <v>180</v>
      </c>
      <c r="B8" s="298">
        <v>2444.4989100000003</v>
      </c>
      <c r="C8" s="285">
        <v>2178.1215000000007</v>
      </c>
      <c r="D8" s="299">
        <v>2339.1195859999998</v>
      </c>
      <c r="E8" s="201">
        <v>2130.5873469999997</v>
      </c>
      <c r="F8" s="201">
        <v>2038.162</v>
      </c>
      <c r="G8" s="201">
        <v>1545.6078429999998</v>
      </c>
      <c r="H8" s="298">
        <v>1510.9829240000001</v>
      </c>
      <c r="I8" s="285">
        <v>1638.5476530000005</v>
      </c>
      <c r="J8" s="299">
        <v>1664.7120639999998</v>
      </c>
      <c r="K8" s="298">
        <v>1625.0642250000001</v>
      </c>
      <c r="L8" s="285">
        <v>2265.3309679999993</v>
      </c>
      <c r="M8" s="299">
        <v>2357.6056559999993</v>
      </c>
      <c r="N8" s="201">
        <f t="shared" ref="N8:N23" si="1">SUM(B8:M8)</f>
        <v>23738.340675999996</v>
      </c>
      <c r="P8" s="168"/>
      <c r="Q8" s="131"/>
      <c r="R8" s="131"/>
      <c r="S8" s="131"/>
      <c r="T8" s="131"/>
      <c r="U8" s="122"/>
    </row>
    <row r="9" spans="1:21" x14ac:dyDescent="0.2">
      <c r="A9" s="173" t="s">
        <v>181</v>
      </c>
      <c r="B9" s="298">
        <v>419.22686300000015</v>
      </c>
      <c r="C9" s="285">
        <v>373.81683499999986</v>
      </c>
      <c r="D9" s="299">
        <v>400.05206500000048</v>
      </c>
      <c r="E9" s="201">
        <v>369.67151099999978</v>
      </c>
      <c r="F9" s="201">
        <v>348.78503999999998</v>
      </c>
      <c r="G9" s="201">
        <v>290.10369800000001</v>
      </c>
      <c r="H9" s="298">
        <v>287.47251599999987</v>
      </c>
      <c r="I9" s="285">
        <v>298.67701400000004</v>
      </c>
      <c r="J9" s="299">
        <v>312.40575800000011</v>
      </c>
      <c r="K9" s="298">
        <v>364.12403499999988</v>
      </c>
      <c r="L9" s="285">
        <v>387.18366100000009</v>
      </c>
      <c r="M9" s="299">
        <v>417.41886000000011</v>
      </c>
      <c r="N9" s="201">
        <f t="shared" si="1"/>
        <v>4268.9378559999996</v>
      </c>
      <c r="P9" s="168"/>
      <c r="Q9" s="131"/>
      <c r="R9" s="131"/>
      <c r="S9" s="131"/>
      <c r="T9" s="131"/>
      <c r="U9" s="122"/>
    </row>
    <row r="10" spans="1:21" x14ac:dyDescent="0.2">
      <c r="A10" s="173" t="s">
        <v>182</v>
      </c>
      <c r="B10" s="298">
        <v>2146.6621289999998</v>
      </c>
      <c r="C10" s="285">
        <v>1902.2954259999997</v>
      </c>
      <c r="D10" s="299">
        <v>1622.3598930000001</v>
      </c>
      <c r="E10" s="201">
        <v>1294.2479320000002</v>
      </c>
      <c r="F10" s="201">
        <v>829.40105299999982</v>
      </c>
      <c r="G10" s="201">
        <v>502.45863300000002</v>
      </c>
      <c r="H10" s="298">
        <v>534.23479500000008</v>
      </c>
      <c r="I10" s="285">
        <v>478.20120099999997</v>
      </c>
      <c r="J10" s="299">
        <v>630.53975400000013</v>
      </c>
      <c r="K10" s="298">
        <v>1237.4683910000001</v>
      </c>
      <c r="L10" s="285">
        <v>1469.092083</v>
      </c>
      <c r="M10" s="299">
        <v>1946.1531480000001</v>
      </c>
      <c r="N10" s="201">
        <f t="shared" si="1"/>
        <v>14593.114437999999</v>
      </c>
      <c r="P10" s="168"/>
      <c r="Q10" s="131"/>
      <c r="R10" s="131"/>
      <c r="S10" s="131"/>
      <c r="T10" s="131"/>
      <c r="U10" s="122"/>
    </row>
    <row r="11" spans="1:21" x14ac:dyDescent="0.2">
      <c r="A11" s="173" t="s">
        <v>183</v>
      </c>
      <c r="B11" s="298">
        <v>2.22417</v>
      </c>
      <c r="C11" s="285">
        <v>2.50345</v>
      </c>
      <c r="D11" s="299">
        <v>2.6713300000000002</v>
      </c>
      <c r="E11" s="201">
        <v>3.2674300000000005</v>
      </c>
      <c r="F11" s="201">
        <v>2.7971709999999996</v>
      </c>
      <c r="G11" s="201">
        <v>3.3154819999999998</v>
      </c>
      <c r="H11" s="298">
        <v>4.3547579999999995</v>
      </c>
      <c r="I11" s="285">
        <v>3.99437</v>
      </c>
      <c r="J11" s="299">
        <v>3.8039420000000006</v>
      </c>
      <c r="K11" s="298">
        <v>3.6593400000000003</v>
      </c>
      <c r="L11" s="285">
        <v>2.56596</v>
      </c>
      <c r="M11" s="299">
        <v>2.8911500000000001</v>
      </c>
      <c r="N11" s="201">
        <f t="shared" si="1"/>
        <v>38.048552999999998</v>
      </c>
      <c r="P11" s="168"/>
      <c r="Q11" s="131"/>
      <c r="R11" s="131"/>
      <c r="S11" s="131"/>
      <c r="T11" s="131"/>
      <c r="U11" s="122"/>
    </row>
    <row r="12" spans="1:21" x14ac:dyDescent="0.2">
      <c r="A12" s="173" t="s">
        <v>184</v>
      </c>
      <c r="B12" s="298">
        <v>14.387577303656199</v>
      </c>
      <c r="C12" s="285">
        <v>13.035797786244411</v>
      </c>
      <c r="D12" s="299">
        <v>10.789857737050102</v>
      </c>
      <c r="E12" s="201">
        <v>9.4383836134619852</v>
      </c>
      <c r="F12" s="201">
        <v>7.191943472109716</v>
      </c>
      <c r="G12" s="201">
        <v>3.5024906402360187</v>
      </c>
      <c r="H12" s="298">
        <v>3.0570131166255332</v>
      </c>
      <c r="I12" s="285">
        <v>2.9801046669147877</v>
      </c>
      <c r="J12" s="299">
        <v>4.7103776936663362</v>
      </c>
      <c r="K12" s="298">
        <v>8.583945093569179</v>
      </c>
      <c r="L12" s="285">
        <v>10.404916030468042</v>
      </c>
      <c r="M12" s="299">
        <v>12.580112845997682</v>
      </c>
      <c r="N12" s="201">
        <f t="shared" si="1"/>
        <v>100.66252</v>
      </c>
      <c r="P12" s="168"/>
      <c r="Q12" s="131"/>
      <c r="R12" s="131"/>
      <c r="S12" s="131"/>
      <c r="T12" s="131"/>
      <c r="U12" s="122"/>
    </row>
    <row r="13" spans="1:21" x14ac:dyDescent="0.2">
      <c r="A13" s="173" t="s">
        <v>185</v>
      </c>
      <c r="B13" s="298">
        <v>1.0129000000000001E-2</v>
      </c>
      <c r="C13" s="285">
        <v>2.0753999999999998E-2</v>
      </c>
      <c r="D13" s="299">
        <v>3.7942999999999998E-2</v>
      </c>
      <c r="E13" s="201">
        <v>5.2948000000000002E-2</v>
      </c>
      <c r="F13" s="201">
        <v>6.1956999999999998E-2</v>
      </c>
      <c r="G13" s="201">
        <v>0.100568</v>
      </c>
      <c r="H13" s="298">
        <v>8.5294999999999996E-2</v>
      </c>
      <c r="I13" s="285">
        <v>6.8782999999999997E-2</v>
      </c>
      <c r="J13" s="299">
        <v>5.7896000000000003E-2</v>
      </c>
      <c r="K13" s="298">
        <v>5.5410999999999995E-2</v>
      </c>
      <c r="L13" s="285">
        <v>1.4919999999999999E-2</v>
      </c>
      <c r="M13" s="299">
        <v>8.9479999999999994E-3</v>
      </c>
      <c r="N13" s="201">
        <f t="shared" si="1"/>
        <v>0.57555199999999995</v>
      </c>
      <c r="P13" s="168"/>
      <c r="Q13" s="131"/>
      <c r="R13" s="131"/>
      <c r="S13" s="131"/>
      <c r="T13" s="131"/>
      <c r="U13" s="122"/>
    </row>
    <row r="14" spans="1:21" x14ac:dyDescent="0.2">
      <c r="A14" s="173" t="s">
        <v>186</v>
      </c>
      <c r="B14" s="298">
        <v>8185.3564940000024</v>
      </c>
      <c r="C14" s="285">
        <v>7434.5443430000014</v>
      </c>
      <c r="D14" s="299">
        <v>6983.2510879999991</v>
      </c>
      <c r="E14" s="201">
        <v>5497.4912740000009</v>
      </c>
      <c r="F14" s="201">
        <v>4036.8607000000006</v>
      </c>
      <c r="G14" s="201">
        <v>2444.6739029999999</v>
      </c>
      <c r="H14" s="298">
        <v>2071.434937</v>
      </c>
      <c r="I14" s="285">
        <v>2291.8511639999997</v>
      </c>
      <c r="J14" s="299">
        <v>2952.2805219999991</v>
      </c>
      <c r="K14" s="298">
        <v>4794.6676789999983</v>
      </c>
      <c r="L14" s="285">
        <v>6295.7762480000029</v>
      </c>
      <c r="M14" s="299">
        <v>7673.7067779999979</v>
      </c>
      <c r="N14" s="201">
        <f t="shared" si="1"/>
        <v>60661.895130000004</v>
      </c>
      <c r="P14" s="168"/>
      <c r="Q14" s="131"/>
      <c r="R14" s="131"/>
      <c r="S14" s="131"/>
      <c r="T14" s="131"/>
      <c r="U14" s="122"/>
    </row>
    <row r="15" spans="1:21" x14ac:dyDescent="0.2">
      <c r="A15" s="173" t="s">
        <v>187</v>
      </c>
      <c r="B15" s="298">
        <v>145.821</v>
      </c>
      <c r="C15" s="285">
        <v>124.426</v>
      </c>
      <c r="D15" s="299">
        <v>107.92100000000001</v>
      </c>
      <c r="E15" s="201">
        <v>41.33</v>
      </c>
      <c r="F15" s="201">
        <v>31.606000000000002</v>
      </c>
      <c r="G15" s="201">
        <v>23.568000000000001</v>
      </c>
      <c r="H15" s="298">
        <v>18.123000000000001</v>
      </c>
      <c r="I15" s="285">
        <v>21.844999999999999</v>
      </c>
      <c r="J15" s="299">
        <v>33.447000000000003</v>
      </c>
      <c r="K15" s="298">
        <v>74.795000000000002</v>
      </c>
      <c r="L15" s="285">
        <v>106.02800000000001</v>
      </c>
      <c r="M15" s="299">
        <v>134.58199999999999</v>
      </c>
      <c r="N15" s="201">
        <f t="shared" ref="N15" si="2">SUM(B15:M15)</f>
        <v>863.49199999999996</v>
      </c>
      <c r="P15" s="168"/>
      <c r="Q15" s="131"/>
      <c r="R15" s="131"/>
      <c r="S15" s="131"/>
      <c r="T15" s="131"/>
      <c r="U15" s="122"/>
    </row>
    <row r="16" spans="1:21" x14ac:dyDescent="0.2">
      <c r="A16" s="173" t="s">
        <v>188</v>
      </c>
      <c r="B16" s="298">
        <v>9.0999999999999998E-2</v>
      </c>
      <c r="C16" s="285">
        <v>0</v>
      </c>
      <c r="D16" s="299">
        <v>0</v>
      </c>
      <c r="E16" s="201">
        <v>0</v>
      </c>
      <c r="F16" s="201">
        <v>0</v>
      </c>
      <c r="G16" s="201">
        <v>0</v>
      </c>
      <c r="H16" s="298">
        <v>0</v>
      </c>
      <c r="I16" s="285">
        <v>0</v>
      </c>
      <c r="J16" s="299">
        <v>0</v>
      </c>
      <c r="K16" s="298">
        <v>0</v>
      </c>
      <c r="L16" s="285">
        <v>0</v>
      </c>
      <c r="M16" s="299">
        <v>0</v>
      </c>
      <c r="N16" s="201">
        <f t="shared" si="1"/>
        <v>9.0999999999999998E-2</v>
      </c>
      <c r="P16" s="168"/>
      <c r="Q16" s="131"/>
      <c r="R16" s="131"/>
      <c r="S16" s="131"/>
      <c r="T16" s="131"/>
      <c r="U16" s="122"/>
    </row>
    <row r="17" spans="1:21" x14ac:dyDescent="0.2">
      <c r="A17" s="173" t="s">
        <v>189</v>
      </c>
      <c r="B17" s="298">
        <v>722.40689799999996</v>
      </c>
      <c r="C17" s="285">
        <v>659.61819300000002</v>
      </c>
      <c r="D17" s="299">
        <v>713.81485699999996</v>
      </c>
      <c r="E17" s="201">
        <v>696.00254200000006</v>
      </c>
      <c r="F17" s="201">
        <v>774.62432699999988</v>
      </c>
      <c r="G17" s="201">
        <v>710.84160099999997</v>
      </c>
      <c r="H17" s="298">
        <v>723.82544300000006</v>
      </c>
      <c r="I17" s="285">
        <v>684.09874900000011</v>
      </c>
      <c r="J17" s="299">
        <v>587.18746499999997</v>
      </c>
      <c r="K17" s="298">
        <v>713.02282699999989</v>
      </c>
      <c r="L17" s="285">
        <v>664.93484999999998</v>
      </c>
      <c r="M17" s="299">
        <v>693.24413099999992</v>
      </c>
      <c r="N17" s="201">
        <f t="shared" si="1"/>
        <v>8343.621882999998</v>
      </c>
      <c r="P17" s="168"/>
      <c r="Q17" s="131"/>
      <c r="R17" s="131"/>
      <c r="S17" s="131"/>
      <c r="T17" s="131"/>
      <c r="U17" s="122"/>
    </row>
    <row r="18" spans="1:21" x14ac:dyDescent="0.2">
      <c r="A18" s="173" t="s">
        <v>190</v>
      </c>
      <c r="B18" s="298">
        <v>86.679901000000001</v>
      </c>
      <c r="C18" s="285">
        <v>75.319725999999989</v>
      </c>
      <c r="D18" s="299">
        <v>30.274146999999999</v>
      </c>
      <c r="E18" s="201">
        <v>11.13574</v>
      </c>
      <c r="F18" s="201">
        <v>11.456417</v>
      </c>
      <c r="G18" s="201">
        <v>19.769055000000002</v>
      </c>
      <c r="H18" s="298">
        <v>11.597678999999999</v>
      </c>
      <c r="I18" s="285">
        <v>13.522640000000001</v>
      </c>
      <c r="J18" s="299">
        <v>10.967124999999999</v>
      </c>
      <c r="K18" s="298">
        <v>18.422122999999999</v>
      </c>
      <c r="L18" s="285">
        <v>32.881297999999994</v>
      </c>
      <c r="M18" s="299">
        <v>27.544668999999999</v>
      </c>
      <c r="N18" s="201">
        <f t="shared" si="1"/>
        <v>349.57051999999999</v>
      </c>
      <c r="P18" s="168"/>
      <c r="Q18" s="131"/>
      <c r="R18" s="131"/>
      <c r="S18" s="131"/>
      <c r="T18" s="131"/>
      <c r="U18" s="122"/>
    </row>
    <row r="19" spans="1:21" x14ac:dyDescent="0.2">
      <c r="A19" s="173" t="s">
        <v>191</v>
      </c>
      <c r="B19" s="298">
        <v>431.62181300000003</v>
      </c>
      <c r="C19" s="285">
        <v>378.22853299999997</v>
      </c>
      <c r="D19" s="299">
        <v>358.17692699999998</v>
      </c>
      <c r="E19" s="201">
        <v>394.01921600000003</v>
      </c>
      <c r="F19" s="201">
        <v>401.90051872553062</v>
      </c>
      <c r="G19" s="201">
        <v>360.2021735134183</v>
      </c>
      <c r="H19" s="298">
        <v>318.9480212778858</v>
      </c>
      <c r="I19" s="285">
        <v>320.56962247550695</v>
      </c>
      <c r="J19" s="299">
        <v>331.35569546793806</v>
      </c>
      <c r="K19" s="298">
        <v>339.90793632295561</v>
      </c>
      <c r="L19" s="285">
        <v>455.70676176174419</v>
      </c>
      <c r="M19" s="299">
        <v>333.07181199645839</v>
      </c>
      <c r="N19" s="201">
        <f t="shared" si="1"/>
        <v>4423.7090305414376</v>
      </c>
      <c r="P19" s="168"/>
      <c r="Q19" s="131"/>
      <c r="R19" s="131"/>
      <c r="S19" s="131"/>
      <c r="T19" s="131"/>
      <c r="U19" s="122"/>
    </row>
    <row r="20" spans="1:21" x14ac:dyDescent="0.2">
      <c r="A20" s="173" t="s">
        <v>192</v>
      </c>
      <c r="B20" s="298">
        <v>902.6514709999999</v>
      </c>
      <c r="C20" s="285">
        <v>768.42518599999983</v>
      </c>
      <c r="D20" s="299">
        <v>864.10889000000009</v>
      </c>
      <c r="E20" s="201">
        <v>776.93415300000015</v>
      </c>
      <c r="F20" s="201">
        <v>795.23396300000013</v>
      </c>
      <c r="G20" s="201">
        <v>713.9596929999999</v>
      </c>
      <c r="H20" s="298">
        <v>731.223705</v>
      </c>
      <c r="I20" s="285">
        <v>801.32841399999984</v>
      </c>
      <c r="J20" s="299">
        <v>736.41453699999988</v>
      </c>
      <c r="K20" s="298">
        <v>724.23557500000004</v>
      </c>
      <c r="L20" s="285">
        <v>808.9988000000003</v>
      </c>
      <c r="M20" s="299">
        <v>797.63820299999986</v>
      </c>
      <c r="N20" s="201">
        <f t="shared" si="1"/>
        <v>9421.1525899999997</v>
      </c>
      <c r="P20" s="168"/>
      <c r="Q20" s="131"/>
      <c r="R20" s="131"/>
      <c r="S20" s="131"/>
      <c r="T20" s="131"/>
      <c r="U20" s="122"/>
    </row>
    <row r="21" spans="1:21" x14ac:dyDescent="0.2">
      <c r="A21" s="173" t="s">
        <v>193</v>
      </c>
      <c r="B21" s="298">
        <v>0</v>
      </c>
      <c r="C21" s="285">
        <v>0</v>
      </c>
      <c r="D21" s="299">
        <v>0</v>
      </c>
      <c r="E21" s="201">
        <v>0</v>
      </c>
      <c r="F21" s="201">
        <v>0</v>
      </c>
      <c r="G21" s="201">
        <v>0</v>
      </c>
      <c r="H21" s="298">
        <v>0</v>
      </c>
      <c r="I21" s="285">
        <v>0</v>
      </c>
      <c r="J21" s="299">
        <v>0</v>
      </c>
      <c r="K21" s="298">
        <v>0</v>
      </c>
      <c r="L21" s="285">
        <v>0</v>
      </c>
      <c r="M21" s="299">
        <v>0</v>
      </c>
      <c r="N21" s="201">
        <f t="shared" si="1"/>
        <v>0</v>
      </c>
      <c r="P21" s="168"/>
      <c r="Q21" s="131"/>
      <c r="R21" s="131"/>
      <c r="S21" s="131"/>
      <c r="T21" s="131"/>
      <c r="U21" s="122"/>
    </row>
    <row r="22" spans="1:21" x14ac:dyDescent="0.2">
      <c r="A22" s="173" t="s">
        <v>194</v>
      </c>
      <c r="B22" s="298">
        <v>59.045684999999999</v>
      </c>
      <c r="C22" s="285">
        <v>64.635511999999991</v>
      </c>
      <c r="D22" s="299">
        <v>25.343363999999994</v>
      </c>
      <c r="E22" s="201">
        <v>5.6423199999999989</v>
      </c>
      <c r="F22" s="201">
        <v>3.4374919999999993</v>
      </c>
      <c r="G22" s="201">
        <v>47.185986000000021</v>
      </c>
      <c r="H22" s="298">
        <v>27.201368999999993</v>
      </c>
      <c r="I22" s="285">
        <v>8.9822829999999989</v>
      </c>
      <c r="J22" s="299">
        <v>6.7155569999999987</v>
      </c>
      <c r="K22" s="298">
        <v>13.381261</v>
      </c>
      <c r="L22" s="285">
        <v>28.751766000000003</v>
      </c>
      <c r="M22" s="299">
        <v>73.502630000000039</v>
      </c>
      <c r="N22" s="201">
        <f t="shared" si="1"/>
        <v>363.82522500000005</v>
      </c>
      <c r="P22" s="168"/>
      <c r="Q22" s="131"/>
      <c r="R22" s="131"/>
      <c r="S22" s="131"/>
      <c r="T22" s="131"/>
      <c r="U22" s="122"/>
    </row>
    <row r="23" spans="1:21" x14ac:dyDescent="0.2">
      <c r="A23" s="173" t="s">
        <v>195</v>
      </c>
      <c r="B23" s="298">
        <v>4610.6001843877966</v>
      </c>
      <c r="C23" s="285">
        <v>4184.5764009928698</v>
      </c>
      <c r="D23" s="299">
        <v>3737.852220520605</v>
      </c>
      <c r="E23" s="201">
        <v>3053.1295802454679</v>
      </c>
      <c r="F23" s="201">
        <v>2237.2074527923819</v>
      </c>
      <c r="G23" s="201">
        <v>1285.0257603073828</v>
      </c>
      <c r="H23" s="298">
        <v>1274.2811366736128</v>
      </c>
      <c r="I23" s="285">
        <v>1338.2358028159006</v>
      </c>
      <c r="J23" s="299">
        <v>1675.8649068593809</v>
      </c>
      <c r="K23" s="298">
        <v>2966.9517721834745</v>
      </c>
      <c r="L23" s="285">
        <v>3598.9179096077896</v>
      </c>
      <c r="M23" s="299">
        <v>4527.6975953575438</v>
      </c>
      <c r="N23" s="201">
        <f t="shared" si="1"/>
        <v>34490.340722744208</v>
      </c>
      <c r="P23" s="171"/>
      <c r="Q23" s="131"/>
      <c r="R23" s="131"/>
      <c r="S23" s="131"/>
      <c r="T23" s="131"/>
      <c r="U23" s="122"/>
    </row>
    <row r="24" spans="1:21" s="78" customFormat="1" ht="11.25" x14ac:dyDescent="0.2">
      <c r="A24" s="202"/>
      <c r="B24" s="4"/>
      <c r="C24" s="4"/>
      <c r="D24" s="4"/>
      <c r="E24" s="4"/>
      <c r="F24" s="4"/>
      <c r="G24" s="4"/>
      <c r="H24" s="4"/>
      <c r="I24" s="4"/>
      <c r="J24" s="4"/>
      <c r="K24" s="4"/>
      <c r="L24" s="4"/>
      <c r="M24" s="4"/>
      <c r="N24" s="3"/>
      <c r="P24" s="141"/>
      <c r="Q24" s="141"/>
      <c r="R24" s="141"/>
      <c r="S24" s="141"/>
      <c r="T24" s="141"/>
      <c r="U24" s="144"/>
    </row>
    <row r="25" spans="1:21" x14ac:dyDescent="0.2">
      <c r="A25" s="120" t="s">
        <v>180</v>
      </c>
      <c r="B25" s="26">
        <v>23738.340675999996</v>
      </c>
      <c r="C25" s="7"/>
      <c r="D25" s="7"/>
      <c r="E25" s="7"/>
      <c r="F25" s="7"/>
      <c r="G25" s="7"/>
      <c r="H25" s="7"/>
      <c r="I25" s="7"/>
      <c r="J25" s="7"/>
      <c r="K25" s="7"/>
      <c r="L25" s="7"/>
      <c r="M25" s="7"/>
    </row>
    <row r="26" spans="1:21" x14ac:dyDescent="0.2">
      <c r="A26" s="120" t="s">
        <v>181</v>
      </c>
      <c r="B26" s="26">
        <v>4268.9378559999996</v>
      </c>
    </row>
    <row r="27" spans="1:21" x14ac:dyDescent="0.2">
      <c r="A27" s="120" t="s">
        <v>182</v>
      </c>
      <c r="B27" s="26">
        <v>14593.114437999999</v>
      </c>
      <c r="C27" s="79"/>
      <c r="D27" s="79"/>
      <c r="E27" s="79"/>
      <c r="F27" s="79"/>
      <c r="G27" s="79"/>
      <c r="H27" s="79"/>
      <c r="I27" s="79"/>
      <c r="J27" s="79"/>
      <c r="K27" s="79"/>
      <c r="L27" s="79"/>
      <c r="M27" s="79"/>
      <c r="N27" s="79"/>
    </row>
    <row r="28" spans="1:21" x14ac:dyDescent="0.2">
      <c r="A28" s="120" t="s">
        <v>183</v>
      </c>
      <c r="B28" s="26">
        <v>38.048552999999998</v>
      </c>
      <c r="C28" s="79"/>
      <c r="D28" s="79"/>
      <c r="E28" s="79"/>
      <c r="F28" s="79"/>
      <c r="G28" s="79"/>
      <c r="H28" s="79"/>
      <c r="I28" s="79"/>
      <c r="J28" s="79"/>
      <c r="K28" s="79"/>
      <c r="L28" s="79"/>
      <c r="M28" s="79"/>
      <c r="N28" s="79"/>
    </row>
    <row r="29" spans="1:21" x14ac:dyDescent="0.2">
      <c r="A29" s="120" t="s">
        <v>184</v>
      </c>
      <c r="B29" s="26">
        <v>100.66252</v>
      </c>
    </row>
    <row r="30" spans="1:21" x14ac:dyDescent="0.2">
      <c r="A30" s="120" t="s">
        <v>185</v>
      </c>
      <c r="B30" s="26">
        <v>0.57555199999999995</v>
      </c>
    </row>
    <row r="31" spans="1:21" x14ac:dyDescent="0.2">
      <c r="A31" s="120" t="s">
        <v>186</v>
      </c>
      <c r="B31" s="26">
        <v>60661.895130000004</v>
      </c>
    </row>
    <row r="32" spans="1:21" x14ac:dyDescent="0.2">
      <c r="A32" s="120" t="s">
        <v>187</v>
      </c>
      <c r="B32" s="26">
        <v>863.49199999999996</v>
      </c>
    </row>
    <row r="33" spans="1:2" x14ac:dyDescent="0.2">
      <c r="A33" s="120" t="s">
        <v>188</v>
      </c>
      <c r="B33" s="26">
        <v>9.0999999999999998E-2</v>
      </c>
    </row>
    <row r="34" spans="1:2" x14ac:dyDescent="0.2">
      <c r="A34" s="120" t="s">
        <v>189</v>
      </c>
      <c r="B34" s="26">
        <v>8343.621882999998</v>
      </c>
    </row>
    <row r="35" spans="1:2" x14ac:dyDescent="0.2">
      <c r="A35" s="120" t="s">
        <v>190</v>
      </c>
      <c r="B35" s="26">
        <v>349.57051999999999</v>
      </c>
    </row>
    <row r="36" spans="1:2" x14ac:dyDescent="0.2">
      <c r="A36" s="120" t="s">
        <v>191</v>
      </c>
      <c r="B36" s="26">
        <v>4423.7090305414376</v>
      </c>
    </row>
    <row r="37" spans="1:2" x14ac:dyDescent="0.2">
      <c r="A37" s="120" t="s">
        <v>192</v>
      </c>
      <c r="B37" s="26">
        <v>9421.1525899999997</v>
      </c>
    </row>
    <row r="38" spans="1:2" x14ac:dyDescent="0.2">
      <c r="A38" s="120" t="s">
        <v>193</v>
      </c>
      <c r="B38" s="26">
        <v>0</v>
      </c>
    </row>
    <row r="39" spans="1:2" x14ac:dyDescent="0.2">
      <c r="A39" s="120" t="s">
        <v>194</v>
      </c>
      <c r="B39" s="26">
        <v>363.82522500000005</v>
      </c>
    </row>
    <row r="40" spans="1:2" x14ac:dyDescent="0.2">
      <c r="A40" s="120" t="s">
        <v>195</v>
      </c>
      <c r="B40" s="26">
        <v>34490.340722744208</v>
      </c>
    </row>
    <row r="41" spans="1:2" x14ac:dyDescent="0.2">
      <c r="A41" s="148"/>
    </row>
    <row r="42" spans="1:2" x14ac:dyDescent="0.2">
      <c r="A42" s="148"/>
    </row>
    <row r="43" spans="1:2" x14ac:dyDescent="0.2">
      <c r="A43" s="148"/>
    </row>
    <row r="44" spans="1:2" x14ac:dyDescent="0.2">
      <c r="A44" s="148"/>
    </row>
    <row r="45" spans="1:2" x14ac:dyDescent="0.2">
      <c r="A45" s="148"/>
    </row>
  </sheetData>
  <mergeCells count="11">
    <mergeCell ref="N6:N7"/>
    <mergeCell ref="A6:A7"/>
    <mergeCell ref="B6:D6"/>
    <mergeCell ref="E6:G6"/>
    <mergeCell ref="H6:J6"/>
    <mergeCell ref="K6:M6"/>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44"/>
  <sheetViews>
    <sheetView showGridLines="0" view="pageBreakPreview" zoomScaleNormal="70" zoomScaleSheetLayoutView="100" workbookViewId="0">
      <selection activeCell="R15" sqref="R15"/>
    </sheetView>
  </sheetViews>
  <sheetFormatPr defaultColWidth="9.140625" defaultRowHeight="12" x14ac:dyDescent="0.2"/>
  <cols>
    <col min="1" max="1" width="21.5703125" style="7" customWidth="1"/>
    <col min="2" max="6" width="8.7109375" style="7" customWidth="1"/>
    <col min="7" max="13" width="9.5703125" style="7" customWidth="1"/>
    <col min="14" max="14" width="10.42578125" style="7" customWidth="1"/>
    <col min="15" max="16384" width="9.140625" style="7"/>
  </cols>
  <sheetData>
    <row r="1" spans="1:21" ht="18" x14ac:dyDescent="0.25">
      <c r="A1" s="253" t="s">
        <v>196</v>
      </c>
      <c r="N1" s="257" t="str">
        <f>'3'!N1</f>
        <v>2021</v>
      </c>
    </row>
    <row r="2" spans="1:21" ht="6" customHeight="1" x14ac:dyDescent="0.2"/>
    <row r="3" spans="1:21" x14ac:dyDescent="0.2">
      <c r="A3" s="327"/>
      <c r="B3" s="328" t="s">
        <v>156</v>
      </c>
      <c r="C3" s="329"/>
      <c r="D3" s="330"/>
      <c r="E3" s="328" t="s">
        <v>157</v>
      </c>
      <c r="F3" s="329"/>
      <c r="G3" s="330"/>
      <c r="H3" s="328" t="s">
        <v>158</v>
      </c>
      <c r="I3" s="329"/>
      <c r="J3" s="330"/>
      <c r="K3" s="328" t="s">
        <v>159</v>
      </c>
      <c r="L3" s="329"/>
      <c r="M3" s="330"/>
      <c r="N3" s="223" t="s">
        <v>160</v>
      </c>
    </row>
    <row r="4" spans="1:21" x14ac:dyDescent="0.2">
      <c r="A4" s="327"/>
      <c r="B4" s="296" t="s">
        <v>161</v>
      </c>
      <c r="C4" s="286" t="s">
        <v>162</v>
      </c>
      <c r="D4" s="297" t="s">
        <v>163</v>
      </c>
      <c r="E4" s="296" t="s">
        <v>164</v>
      </c>
      <c r="F4" s="286" t="s">
        <v>165</v>
      </c>
      <c r="G4" s="297" t="s">
        <v>166</v>
      </c>
      <c r="H4" s="296" t="s">
        <v>167</v>
      </c>
      <c r="I4" s="286" t="s">
        <v>168</v>
      </c>
      <c r="J4" s="297" t="s">
        <v>169</v>
      </c>
      <c r="K4" s="296" t="s">
        <v>170</v>
      </c>
      <c r="L4" s="286" t="s">
        <v>171</v>
      </c>
      <c r="M4" s="297" t="s">
        <v>172</v>
      </c>
      <c r="N4" s="206"/>
    </row>
    <row r="5" spans="1:21" x14ac:dyDescent="0.2">
      <c r="A5" s="332" t="s">
        <v>173</v>
      </c>
      <c r="B5" s="333">
        <f>SUM(B6:D6)</f>
        <v>55526.625049728231</v>
      </c>
      <c r="C5" s="334"/>
      <c r="D5" s="335"/>
      <c r="E5" s="333">
        <f t="shared" ref="E5" si="0">SUM(E6:G6)</f>
        <v>33751.991298309993</v>
      </c>
      <c r="F5" s="334"/>
      <c r="G5" s="335"/>
      <c r="H5" s="333">
        <f t="shared" ref="H5" si="1">SUM(H6:J6)</f>
        <v>24370.187993047435</v>
      </c>
      <c r="I5" s="334"/>
      <c r="J5" s="335"/>
      <c r="K5" s="333">
        <f t="shared" ref="K5" si="2">SUM(K6:M6)</f>
        <v>48008.573355200002</v>
      </c>
      <c r="L5" s="334"/>
      <c r="M5" s="335"/>
      <c r="N5" s="322">
        <f>SUM(N7:N20)</f>
        <v>161657.37769628564</v>
      </c>
    </row>
    <row r="6" spans="1:21" x14ac:dyDescent="0.2">
      <c r="A6" s="332"/>
      <c r="B6" s="300">
        <f>SUM(B7:B20)</f>
        <v>20171.284224691459</v>
      </c>
      <c r="C6" s="284">
        <f t="shared" ref="C6:M6" si="3">SUM(C7:C20)</f>
        <v>18159.567656779116</v>
      </c>
      <c r="D6" s="301">
        <f t="shared" si="3"/>
        <v>17195.773168257656</v>
      </c>
      <c r="E6" s="300">
        <f t="shared" si="3"/>
        <v>14282.950376858929</v>
      </c>
      <c r="F6" s="284">
        <f t="shared" si="3"/>
        <v>11518.726034990026</v>
      </c>
      <c r="G6" s="301">
        <f t="shared" si="3"/>
        <v>7950.3148864610375</v>
      </c>
      <c r="H6" s="300">
        <f t="shared" si="3"/>
        <v>7516.8225920681252</v>
      </c>
      <c r="I6" s="284">
        <f t="shared" si="3"/>
        <v>7902.9028009583235</v>
      </c>
      <c r="J6" s="301">
        <f t="shared" si="3"/>
        <v>8950.4626000209864</v>
      </c>
      <c r="K6" s="300">
        <f t="shared" si="3"/>
        <v>12884.339520599997</v>
      </c>
      <c r="L6" s="284">
        <f t="shared" si="3"/>
        <v>16126.588141400003</v>
      </c>
      <c r="M6" s="301">
        <f t="shared" si="3"/>
        <v>18997.6456932</v>
      </c>
      <c r="N6" s="322"/>
      <c r="P6" s="137"/>
      <c r="Q6" s="137"/>
      <c r="R6" s="137"/>
      <c r="S6" s="137"/>
      <c r="T6" s="137"/>
    </row>
    <row r="7" spans="1:21" x14ac:dyDescent="0.2">
      <c r="A7" s="173" t="s">
        <v>124</v>
      </c>
      <c r="B7" s="298">
        <v>799.36002499999984</v>
      </c>
      <c r="C7" s="285">
        <v>789.84185100000013</v>
      </c>
      <c r="D7" s="299">
        <v>631.88125200000025</v>
      </c>
      <c r="E7" s="298">
        <v>508.07052299999981</v>
      </c>
      <c r="F7" s="285">
        <v>362.73476399999998</v>
      </c>
      <c r="G7" s="299">
        <v>214.18856100000002</v>
      </c>
      <c r="H7" s="298">
        <v>275.77230699999996</v>
      </c>
      <c r="I7" s="285">
        <v>225.76405199999999</v>
      </c>
      <c r="J7" s="299">
        <v>245.88722800000002</v>
      </c>
      <c r="K7" s="298">
        <v>473.32086700000013</v>
      </c>
      <c r="L7" s="285">
        <v>659.39928600000019</v>
      </c>
      <c r="M7" s="299">
        <v>688.78216500000008</v>
      </c>
      <c r="N7" s="201">
        <f>SUM(B7:M7)</f>
        <v>5875.0028810000003</v>
      </c>
      <c r="P7" s="42"/>
      <c r="Q7" s="131"/>
      <c r="R7" s="131"/>
      <c r="S7" s="131"/>
      <c r="T7" s="131"/>
      <c r="U7" s="122"/>
    </row>
    <row r="8" spans="1:21" x14ac:dyDescent="0.2">
      <c r="A8" s="173" t="s">
        <v>197</v>
      </c>
      <c r="B8" s="298">
        <v>1019.065234</v>
      </c>
      <c r="C8" s="285">
        <v>876.95190000000014</v>
      </c>
      <c r="D8" s="299">
        <v>869.72719399999983</v>
      </c>
      <c r="E8" s="298">
        <v>675.9829070000003</v>
      </c>
      <c r="F8" s="285">
        <v>540.00548100000003</v>
      </c>
      <c r="G8" s="299">
        <v>336.56598099999991</v>
      </c>
      <c r="H8" s="298">
        <v>316.99992400000014</v>
      </c>
      <c r="I8" s="285">
        <v>336.35183299999994</v>
      </c>
      <c r="J8" s="299">
        <v>375.33020599999986</v>
      </c>
      <c r="K8" s="298">
        <v>595.68117899999982</v>
      </c>
      <c r="L8" s="285">
        <v>797.56207899999993</v>
      </c>
      <c r="M8" s="299">
        <v>936.14322999999979</v>
      </c>
      <c r="N8" s="201">
        <f t="shared" ref="N8:N20" si="4">SUM(B8:M8)</f>
        <v>7676.3671479999994</v>
      </c>
      <c r="P8" s="42"/>
      <c r="Q8" s="131"/>
      <c r="R8" s="131"/>
      <c r="S8" s="131"/>
      <c r="T8" s="131"/>
      <c r="U8" s="122"/>
    </row>
    <row r="9" spans="1:21" x14ac:dyDescent="0.2">
      <c r="A9" s="173" t="s">
        <v>198</v>
      </c>
      <c r="B9" s="298">
        <v>1099.4339480000003</v>
      </c>
      <c r="C9" s="285">
        <v>1004.2863699999998</v>
      </c>
      <c r="D9" s="299">
        <v>900.16295099999979</v>
      </c>
      <c r="E9" s="298">
        <v>701.11071799999945</v>
      </c>
      <c r="F9" s="285">
        <v>487.05583900000005</v>
      </c>
      <c r="G9" s="299">
        <v>290.23597599999988</v>
      </c>
      <c r="H9" s="298">
        <v>266.295973</v>
      </c>
      <c r="I9" s="285">
        <v>278.25162600000004</v>
      </c>
      <c r="J9" s="299">
        <v>333.63906400000002</v>
      </c>
      <c r="K9" s="298">
        <v>692.27227499999981</v>
      </c>
      <c r="L9" s="285">
        <v>920.31861600000036</v>
      </c>
      <c r="M9" s="299">
        <v>1125.0957349999999</v>
      </c>
      <c r="N9" s="201">
        <f t="shared" si="4"/>
        <v>8098.1590910000004</v>
      </c>
      <c r="P9" s="42"/>
      <c r="Q9" s="131"/>
      <c r="R9" s="131"/>
      <c r="S9" s="131"/>
      <c r="T9" s="131"/>
      <c r="U9" s="122"/>
    </row>
    <row r="10" spans="1:21" x14ac:dyDescent="0.2">
      <c r="A10" s="173" t="s">
        <v>199</v>
      </c>
      <c r="B10" s="298">
        <v>940.9574530000001</v>
      </c>
      <c r="C10" s="285">
        <v>890.92319000000009</v>
      </c>
      <c r="D10" s="299">
        <v>853.21296899999993</v>
      </c>
      <c r="E10" s="298">
        <v>720.71688699999982</v>
      </c>
      <c r="F10" s="285">
        <v>605.11804900000038</v>
      </c>
      <c r="G10" s="299">
        <v>419.79459400000002</v>
      </c>
      <c r="H10" s="298">
        <v>417.331975</v>
      </c>
      <c r="I10" s="285">
        <v>447.05677099999997</v>
      </c>
      <c r="J10" s="299">
        <v>515.54546300000004</v>
      </c>
      <c r="K10" s="298">
        <v>699.79826600000001</v>
      </c>
      <c r="L10" s="285">
        <v>830.33894499999997</v>
      </c>
      <c r="M10" s="299">
        <v>934.18684499999983</v>
      </c>
      <c r="N10" s="201">
        <f t="shared" si="4"/>
        <v>8274.9814070000011</v>
      </c>
      <c r="P10" s="42"/>
      <c r="Q10" s="131"/>
      <c r="R10" s="131"/>
      <c r="S10" s="131"/>
      <c r="T10" s="131"/>
      <c r="U10" s="122"/>
    </row>
    <row r="11" spans="1:21" x14ac:dyDescent="0.2">
      <c r="A11" s="173" t="s">
        <v>128</v>
      </c>
      <c r="B11" s="298">
        <v>513.7247593077517</v>
      </c>
      <c r="C11" s="285">
        <v>454.98591770795321</v>
      </c>
      <c r="D11" s="299">
        <v>433.54361328317958</v>
      </c>
      <c r="E11" s="298">
        <v>367.854079460295</v>
      </c>
      <c r="F11" s="285">
        <v>287.82125155186645</v>
      </c>
      <c r="G11" s="299">
        <v>192.91269454332723</v>
      </c>
      <c r="H11" s="298">
        <v>177.42870539644125</v>
      </c>
      <c r="I11" s="285">
        <v>185.13208592803926</v>
      </c>
      <c r="J11" s="299">
        <v>171.75688291058879</v>
      </c>
      <c r="K11" s="298">
        <v>308.65795079999998</v>
      </c>
      <c r="L11" s="285">
        <v>388.58801900000003</v>
      </c>
      <c r="M11" s="299">
        <v>466.94535479999951</v>
      </c>
      <c r="N11" s="201">
        <f t="shared" si="4"/>
        <v>3949.3513146894425</v>
      </c>
      <c r="P11" s="42"/>
      <c r="Q11" s="131"/>
      <c r="R11" s="131"/>
      <c r="S11" s="131"/>
      <c r="T11" s="131"/>
      <c r="U11" s="122"/>
    </row>
    <row r="12" spans="1:21" x14ac:dyDescent="0.2">
      <c r="A12" s="173" t="s">
        <v>200</v>
      </c>
      <c r="B12" s="298">
        <v>599.87272820331088</v>
      </c>
      <c r="C12" s="285">
        <v>503.12179368828777</v>
      </c>
      <c r="D12" s="299">
        <v>474.27090307483189</v>
      </c>
      <c r="E12" s="298">
        <v>383.69177921086532</v>
      </c>
      <c r="F12" s="285">
        <v>301.05490150748551</v>
      </c>
      <c r="G12" s="299">
        <v>200.14035000000004</v>
      </c>
      <c r="H12" s="298">
        <v>171.70943400000002</v>
      </c>
      <c r="I12" s="285">
        <v>178.03907499999994</v>
      </c>
      <c r="J12" s="299">
        <v>290.19089100000002</v>
      </c>
      <c r="K12" s="298">
        <v>459.98381200000011</v>
      </c>
      <c r="L12" s="285">
        <v>526.53452900000002</v>
      </c>
      <c r="M12" s="299">
        <v>635.9862730000001</v>
      </c>
      <c r="N12" s="201">
        <f t="shared" si="4"/>
        <v>4724.5964696847814</v>
      </c>
      <c r="P12" s="42"/>
      <c r="Q12" s="131"/>
      <c r="R12" s="131"/>
      <c r="S12" s="131"/>
      <c r="T12" s="131"/>
      <c r="U12" s="122"/>
    </row>
    <row r="13" spans="1:21" x14ac:dyDescent="0.2">
      <c r="A13" s="173" t="s">
        <v>201</v>
      </c>
      <c r="B13" s="298">
        <v>356.93551300000001</v>
      </c>
      <c r="C13" s="285">
        <v>316.17043999999999</v>
      </c>
      <c r="D13" s="299">
        <v>287.63759800000003</v>
      </c>
      <c r="E13" s="298">
        <v>244.32764400000002</v>
      </c>
      <c r="F13" s="285">
        <v>172.76322000000002</v>
      </c>
      <c r="G13" s="299">
        <v>109.927809</v>
      </c>
      <c r="H13" s="298">
        <v>101.88515999999998</v>
      </c>
      <c r="I13" s="285">
        <v>103.24729100000003</v>
      </c>
      <c r="J13" s="299">
        <v>133.31397399999994</v>
      </c>
      <c r="K13" s="298">
        <v>209.1552859999999</v>
      </c>
      <c r="L13" s="285">
        <v>267.08468099999999</v>
      </c>
      <c r="M13" s="299">
        <v>335.11638199999993</v>
      </c>
      <c r="N13" s="201">
        <f t="shared" si="4"/>
        <v>2637.5649979999998</v>
      </c>
      <c r="P13" s="42"/>
      <c r="Q13" s="131"/>
      <c r="R13" s="131"/>
      <c r="S13" s="131"/>
      <c r="T13" s="131"/>
      <c r="U13" s="122"/>
    </row>
    <row r="14" spans="1:21" x14ac:dyDescent="0.2">
      <c r="A14" s="173" t="s">
        <v>202</v>
      </c>
      <c r="B14" s="298">
        <v>3998.4928090000012</v>
      </c>
      <c r="C14" s="285">
        <v>3524.3970259999987</v>
      </c>
      <c r="D14" s="299">
        <v>3294.4080279999989</v>
      </c>
      <c r="E14" s="298">
        <v>2833.0502730000012</v>
      </c>
      <c r="F14" s="285">
        <v>2313.5635369999986</v>
      </c>
      <c r="G14" s="299">
        <v>1758.3490219999996</v>
      </c>
      <c r="H14" s="298">
        <v>1764.2610030000001</v>
      </c>
      <c r="I14" s="285">
        <v>1781.5739990000004</v>
      </c>
      <c r="J14" s="299">
        <v>1861.8024470000007</v>
      </c>
      <c r="K14" s="298">
        <v>2442.3263079999988</v>
      </c>
      <c r="L14" s="285">
        <v>3015.7593340000012</v>
      </c>
      <c r="M14" s="299">
        <v>3682.65346</v>
      </c>
      <c r="N14" s="201">
        <f t="shared" si="4"/>
        <v>32270.637246000002</v>
      </c>
      <c r="P14" s="42"/>
      <c r="Q14" s="131"/>
      <c r="R14" s="131"/>
      <c r="S14" s="131"/>
      <c r="T14" s="131"/>
      <c r="U14" s="146"/>
    </row>
    <row r="15" spans="1:21" x14ac:dyDescent="0.2">
      <c r="A15" s="173" t="s">
        <v>203</v>
      </c>
      <c r="B15" s="298">
        <v>893.12545100000011</v>
      </c>
      <c r="C15" s="285">
        <v>753.3963729999997</v>
      </c>
      <c r="D15" s="299">
        <v>691.6780689999996</v>
      </c>
      <c r="E15" s="298">
        <v>554.50109400000053</v>
      </c>
      <c r="F15" s="285">
        <v>421.81959000000001</v>
      </c>
      <c r="G15" s="299">
        <v>306.88942299999991</v>
      </c>
      <c r="H15" s="298">
        <v>290.18938700000001</v>
      </c>
      <c r="I15" s="285">
        <v>297.76410100000004</v>
      </c>
      <c r="J15" s="299">
        <v>380.7324280000002</v>
      </c>
      <c r="K15" s="298">
        <v>615.95868800000005</v>
      </c>
      <c r="L15" s="285">
        <v>744.9436039999996</v>
      </c>
      <c r="M15" s="299">
        <v>890.24710500000003</v>
      </c>
      <c r="N15" s="201">
        <f t="shared" si="4"/>
        <v>6841.2453129999994</v>
      </c>
      <c r="P15" s="42"/>
      <c r="Q15" s="131"/>
      <c r="R15" s="131"/>
      <c r="S15" s="131"/>
      <c r="T15" s="131"/>
      <c r="U15" s="122"/>
    </row>
    <row r="16" spans="1:21" x14ac:dyDescent="0.2">
      <c r="A16" s="173" t="s">
        <v>204</v>
      </c>
      <c r="B16" s="298">
        <v>962.85070964424597</v>
      </c>
      <c r="C16" s="285">
        <v>883.96687511293555</v>
      </c>
      <c r="D16" s="299">
        <v>825.65755536563336</v>
      </c>
      <c r="E16" s="298">
        <v>662.33561137412869</v>
      </c>
      <c r="F16" s="285">
        <v>471.04341518055367</v>
      </c>
      <c r="G16" s="299">
        <v>264.40779733028489</v>
      </c>
      <c r="H16" s="298">
        <v>246.2897094590854</v>
      </c>
      <c r="I16" s="285">
        <v>223.18402392649369</v>
      </c>
      <c r="J16" s="299">
        <v>295.49422675759939</v>
      </c>
      <c r="K16" s="298">
        <v>560.10518000000013</v>
      </c>
      <c r="L16" s="285">
        <v>722.70014100000003</v>
      </c>
      <c r="M16" s="299">
        <v>921.66654599999993</v>
      </c>
      <c r="N16" s="201">
        <f t="shared" si="4"/>
        <v>7039.7017911509611</v>
      </c>
      <c r="P16" s="42"/>
      <c r="Q16" s="131"/>
      <c r="R16" s="131"/>
      <c r="S16" s="131"/>
      <c r="T16" s="131"/>
      <c r="U16" s="122"/>
    </row>
    <row r="17" spans="1:21" x14ac:dyDescent="0.2">
      <c r="A17" s="173" t="s">
        <v>205</v>
      </c>
      <c r="B17" s="298">
        <v>816.95773293614513</v>
      </c>
      <c r="C17" s="285">
        <v>729.01029746994209</v>
      </c>
      <c r="D17" s="299">
        <v>685.86020613401149</v>
      </c>
      <c r="E17" s="298">
        <v>547.59832613930348</v>
      </c>
      <c r="F17" s="285">
        <v>405.22423295011851</v>
      </c>
      <c r="G17" s="299">
        <v>233.97404258742498</v>
      </c>
      <c r="H17" s="298">
        <v>212.98055501259765</v>
      </c>
      <c r="I17" s="285">
        <v>212.70815570378886</v>
      </c>
      <c r="J17" s="299">
        <v>273.31414795279596</v>
      </c>
      <c r="K17" s="298">
        <v>495.85829400000006</v>
      </c>
      <c r="L17" s="285">
        <v>669.90192500000001</v>
      </c>
      <c r="M17" s="299">
        <v>786.01488199999972</v>
      </c>
      <c r="N17" s="201">
        <f t="shared" si="4"/>
        <v>6069.4027978861277</v>
      </c>
      <c r="P17" s="42"/>
      <c r="Q17" s="131"/>
      <c r="R17" s="131"/>
      <c r="S17" s="131"/>
      <c r="T17" s="131"/>
      <c r="U17" s="122"/>
    </row>
    <row r="18" spans="1:21" x14ac:dyDescent="0.2">
      <c r="A18" s="173" t="s">
        <v>206</v>
      </c>
      <c r="B18" s="298">
        <v>3588.0629716000021</v>
      </c>
      <c r="C18" s="285">
        <v>3116.9787078000008</v>
      </c>
      <c r="D18" s="299">
        <v>2999.8340483999996</v>
      </c>
      <c r="E18" s="298">
        <v>2489.667736674337</v>
      </c>
      <c r="F18" s="285">
        <v>1981.7353068000007</v>
      </c>
      <c r="G18" s="299">
        <v>1247.7159149999995</v>
      </c>
      <c r="H18" s="298">
        <v>1028.3976271999998</v>
      </c>
      <c r="I18" s="285">
        <v>1249.7135454000004</v>
      </c>
      <c r="J18" s="299">
        <v>1579.7227424000007</v>
      </c>
      <c r="K18" s="298">
        <v>2435.4323287999991</v>
      </c>
      <c r="L18" s="285">
        <v>2936.4003223999994</v>
      </c>
      <c r="M18" s="299">
        <v>3465.3955853999992</v>
      </c>
      <c r="N18" s="201">
        <f t="shared" si="4"/>
        <v>28119.056837874337</v>
      </c>
      <c r="P18" s="42"/>
      <c r="Q18" s="131"/>
      <c r="R18" s="131"/>
      <c r="S18" s="131"/>
      <c r="T18" s="131"/>
      <c r="U18" s="122"/>
    </row>
    <row r="19" spans="1:21" x14ac:dyDescent="0.2">
      <c r="A19" s="173" t="s">
        <v>207</v>
      </c>
      <c r="B19" s="298">
        <v>3645.4019340000004</v>
      </c>
      <c r="C19" s="285">
        <v>3438.9866919999981</v>
      </c>
      <c r="D19" s="299">
        <v>3392.5046909999992</v>
      </c>
      <c r="E19" s="298">
        <v>2912.8513269999994</v>
      </c>
      <c r="F19" s="285">
        <v>2648.6663930000004</v>
      </c>
      <c r="G19" s="299">
        <v>1972.630893</v>
      </c>
      <c r="H19" s="298">
        <v>1901.1496510000009</v>
      </c>
      <c r="I19" s="285">
        <v>2007.1951630000005</v>
      </c>
      <c r="J19" s="299">
        <v>2040.6544710000003</v>
      </c>
      <c r="K19" s="298">
        <v>2326.909274000001</v>
      </c>
      <c r="L19" s="285">
        <v>2929.050575000002</v>
      </c>
      <c r="M19" s="299">
        <v>3273.2335999999987</v>
      </c>
      <c r="N19" s="201">
        <f t="shared" si="4"/>
        <v>32489.234664000003</v>
      </c>
      <c r="P19" s="42"/>
      <c r="Q19" s="131"/>
      <c r="R19" s="131"/>
      <c r="S19" s="131"/>
      <c r="T19" s="131"/>
      <c r="U19" s="146"/>
    </row>
    <row r="20" spans="1:21" x14ac:dyDescent="0.2">
      <c r="A20" s="173" t="s">
        <v>208</v>
      </c>
      <c r="B20" s="298">
        <v>937.042956</v>
      </c>
      <c r="C20" s="285">
        <v>876.55022300000041</v>
      </c>
      <c r="D20" s="299">
        <v>855.39409000000001</v>
      </c>
      <c r="E20" s="298">
        <v>681.19147100000009</v>
      </c>
      <c r="F20" s="285">
        <v>520.1200540000001</v>
      </c>
      <c r="G20" s="299">
        <v>402.58182800000014</v>
      </c>
      <c r="H20" s="298">
        <v>346.13118100000003</v>
      </c>
      <c r="I20" s="285">
        <v>376.92107900000002</v>
      </c>
      <c r="J20" s="299">
        <v>453.07842799999986</v>
      </c>
      <c r="K20" s="298">
        <v>568.87981199999979</v>
      </c>
      <c r="L20" s="285">
        <v>718.00608499999998</v>
      </c>
      <c r="M20" s="299">
        <v>856.17852999999957</v>
      </c>
      <c r="N20" s="201">
        <f t="shared" si="4"/>
        <v>7592.0757369999992</v>
      </c>
      <c r="P20" s="42"/>
      <c r="Q20" s="131"/>
      <c r="R20" s="131"/>
      <c r="S20" s="131"/>
      <c r="T20" s="131"/>
      <c r="U20" s="122"/>
    </row>
    <row r="21" spans="1:21" x14ac:dyDescent="0.2">
      <c r="A21" s="4"/>
      <c r="N21" s="3"/>
      <c r="P21" s="140"/>
      <c r="Q21" s="140"/>
      <c r="R21" s="140"/>
      <c r="S21" s="140"/>
      <c r="T21" s="140"/>
      <c r="U21" s="145"/>
    </row>
    <row r="22" spans="1:21" x14ac:dyDescent="0.2">
      <c r="A22" s="10" t="s">
        <v>124</v>
      </c>
      <c r="B22" s="26">
        <v>5875.0028810000003</v>
      </c>
      <c r="C22" s="134"/>
      <c r="D22" s="134"/>
      <c r="Q22" s="131"/>
      <c r="R22" s="131"/>
      <c r="S22" s="131"/>
      <c r="U22" s="122"/>
    </row>
    <row r="23" spans="1:21" x14ac:dyDescent="0.2">
      <c r="A23" s="10" t="s">
        <v>197</v>
      </c>
      <c r="B23" s="26">
        <v>7676.3671479999994</v>
      </c>
      <c r="C23" s="134"/>
      <c r="D23" s="134"/>
      <c r="U23" s="144"/>
    </row>
    <row r="24" spans="1:21" x14ac:dyDescent="0.2">
      <c r="A24" s="10" t="s">
        <v>198</v>
      </c>
      <c r="B24" s="26">
        <v>8098.1590910000004</v>
      </c>
      <c r="C24" s="134"/>
      <c r="D24" s="134"/>
    </row>
    <row r="25" spans="1:21" x14ac:dyDescent="0.2">
      <c r="A25" s="10" t="s">
        <v>199</v>
      </c>
      <c r="B25" s="26">
        <v>8274.9814070000011</v>
      </c>
      <c r="C25" s="134"/>
      <c r="D25" s="134"/>
    </row>
    <row r="26" spans="1:21" x14ac:dyDescent="0.2">
      <c r="A26" s="10" t="s">
        <v>128</v>
      </c>
      <c r="B26" s="26">
        <v>3949.3513146894425</v>
      </c>
      <c r="C26" s="134"/>
      <c r="D26" s="134"/>
    </row>
    <row r="27" spans="1:21" x14ac:dyDescent="0.2">
      <c r="A27" s="10" t="s">
        <v>200</v>
      </c>
      <c r="B27" s="26">
        <v>4724.5964696847814</v>
      </c>
      <c r="C27" s="134"/>
      <c r="D27" s="134"/>
    </row>
    <row r="28" spans="1:21" x14ac:dyDescent="0.2">
      <c r="A28" s="10" t="s">
        <v>201</v>
      </c>
      <c r="B28" s="26">
        <v>2637.5649979999998</v>
      </c>
      <c r="C28" s="134"/>
      <c r="D28" s="134"/>
    </row>
    <row r="29" spans="1:21" x14ac:dyDescent="0.2">
      <c r="A29" s="10" t="s">
        <v>202</v>
      </c>
      <c r="B29" s="26">
        <v>32270.637246000002</v>
      </c>
      <c r="C29" s="134"/>
      <c r="D29" s="134"/>
    </row>
    <row r="30" spans="1:21" x14ac:dyDescent="0.2">
      <c r="A30" s="10" t="s">
        <v>203</v>
      </c>
      <c r="B30" s="26">
        <v>6841.2453129999994</v>
      </c>
      <c r="C30" s="134"/>
      <c r="D30" s="134"/>
    </row>
    <row r="31" spans="1:21" x14ac:dyDescent="0.2">
      <c r="A31" s="10" t="s">
        <v>204</v>
      </c>
      <c r="B31" s="26">
        <v>7039.7017911509611</v>
      </c>
      <c r="C31" s="134"/>
      <c r="D31" s="134"/>
    </row>
    <row r="32" spans="1:21" x14ac:dyDescent="0.2">
      <c r="A32" s="10" t="s">
        <v>205</v>
      </c>
      <c r="B32" s="26">
        <v>6069.4027978861277</v>
      </c>
      <c r="C32" s="134"/>
      <c r="D32" s="134"/>
    </row>
    <row r="33" spans="1:4" x14ac:dyDescent="0.2">
      <c r="A33" s="10" t="s">
        <v>206</v>
      </c>
      <c r="B33" s="26">
        <v>28119.056837874337</v>
      </c>
      <c r="C33" s="134"/>
      <c r="D33" s="134"/>
    </row>
    <row r="34" spans="1:4" x14ac:dyDescent="0.2">
      <c r="A34" s="10" t="s">
        <v>207</v>
      </c>
      <c r="B34" s="26">
        <v>32489.234664000003</v>
      </c>
      <c r="C34" s="134"/>
      <c r="D34" s="134"/>
    </row>
    <row r="35" spans="1:4" x14ac:dyDescent="0.2">
      <c r="A35" s="10" t="s">
        <v>208</v>
      </c>
      <c r="B35" s="26">
        <v>7592.0757369999992</v>
      </c>
      <c r="C35" s="134"/>
      <c r="D35" s="134"/>
    </row>
    <row r="36" spans="1:4" x14ac:dyDescent="0.2">
      <c r="A36" s="134"/>
      <c r="B36" s="134"/>
      <c r="C36" s="134"/>
      <c r="D36" s="134"/>
    </row>
    <row r="37" spans="1:4" x14ac:dyDescent="0.2">
      <c r="A37" s="134"/>
      <c r="B37" s="134"/>
      <c r="C37" s="134"/>
      <c r="D37" s="134"/>
    </row>
    <row r="38" spans="1:4" x14ac:dyDescent="0.2">
      <c r="A38" s="134"/>
      <c r="B38" s="134"/>
      <c r="C38" s="134"/>
      <c r="D38" s="134"/>
    </row>
    <row r="39" spans="1:4" x14ac:dyDescent="0.2">
      <c r="A39" s="134"/>
      <c r="B39" s="134"/>
      <c r="C39" s="134"/>
      <c r="D39" s="134"/>
    </row>
    <row r="40" spans="1:4" x14ac:dyDescent="0.2">
      <c r="A40" s="134"/>
      <c r="B40" s="134"/>
      <c r="C40" s="134"/>
      <c r="D40" s="134"/>
    </row>
    <row r="41" spans="1:4" x14ac:dyDescent="0.2">
      <c r="A41" s="134"/>
      <c r="B41" s="134"/>
      <c r="C41" s="134"/>
      <c r="D41" s="134"/>
    </row>
    <row r="42" spans="1:4" x14ac:dyDescent="0.2">
      <c r="A42" s="134"/>
      <c r="B42" s="134"/>
      <c r="C42" s="134"/>
      <c r="D42" s="134"/>
    </row>
    <row r="43" spans="1:4" x14ac:dyDescent="0.2">
      <c r="A43" s="134"/>
      <c r="B43" s="134"/>
      <c r="C43" s="134"/>
      <c r="D43" s="134"/>
    </row>
    <row r="44" spans="1:4" x14ac:dyDescent="0.2">
      <c r="A44" s="134"/>
      <c r="B44" s="134"/>
      <c r="C44" s="134"/>
      <c r="D44" s="134"/>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view="pageBreakPreview" zoomScaleNormal="70" zoomScaleSheetLayoutView="100" workbookViewId="0">
      <selection activeCell="U24" sqref="U24"/>
    </sheetView>
  </sheetViews>
  <sheetFormatPr defaultColWidth="9.140625" defaultRowHeight="12.75" x14ac:dyDescent="0.2"/>
  <cols>
    <col min="1" max="1" width="27.85546875" style="2" customWidth="1"/>
    <col min="2" max="8" width="7.42578125" style="2" customWidth="1"/>
    <col min="9" max="9" width="7.85546875" style="2" bestFit="1" customWidth="1"/>
    <col min="10" max="12" width="7.42578125" style="2" customWidth="1"/>
    <col min="13" max="14" width="7.85546875" style="2" bestFit="1" customWidth="1"/>
    <col min="15" max="15" width="7.42578125" style="2" customWidth="1"/>
    <col min="16" max="16" width="9.140625" style="2" customWidth="1"/>
    <col min="17" max="16384" width="9.140625" style="2"/>
  </cols>
  <sheetData>
    <row r="1" spans="1:21" s="67" customFormat="1" ht="18" x14ac:dyDescent="0.25">
      <c r="A1" s="253" t="s">
        <v>209</v>
      </c>
      <c r="B1" s="24"/>
      <c r="C1" s="24"/>
      <c r="D1" s="24"/>
      <c r="E1" s="24"/>
      <c r="G1" s="24"/>
      <c r="H1" s="24"/>
      <c r="I1" s="24"/>
      <c r="J1" s="24"/>
      <c r="K1" s="24"/>
      <c r="L1" s="24"/>
      <c r="M1" s="24"/>
      <c r="N1" s="24"/>
      <c r="P1" s="257" t="str">
        <f>'3'!N1</f>
        <v>2021</v>
      </c>
    </row>
    <row r="2" spans="1:21" s="7" customFormat="1" ht="6" customHeight="1" x14ac:dyDescent="0.2">
      <c r="B2" s="116"/>
      <c r="C2" s="116"/>
      <c r="D2" s="116"/>
      <c r="E2" s="116"/>
      <c r="F2" s="116"/>
      <c r="G2" s="116"/>
      <c r="H2" s="116"/>
      <c r="I2" s="116"/>
      <c r="J2" s="116"/>
      <c r="K2" s="116"/>
      <c r="L2" s="116"/>
      <c r="M2" s="116"/>
      <c r="N2" s="116"/>
      <c r="O2" s="116"/>
    </row>
    <row r="3" spans="1:21" s="7" customFormat="1" ht="12" customHeight="1" x14ac:dyDescent="0.2">
      <c r="A3" s="172"/>
      <c r="B3" s="209" t="s">
        <v>22</v>
      </c>
      <c r="C3" s="209" t="s">
        <v>13</v>
      </c>
      <c r="D3" s="209" t="s">
        <v>14</v>
      </c>
      <c r="E3" s="209" t="s">
        <v>15</v>
      </c>
      <c r="F3" s="209" t="s">
        <v>25</v>
      </c>
      <c r="G3" s="209" t="s">
        <v>16</v>
      </c>
      <c r="H3" s="209" t="s">
        <v>17</v>
      </c>
      <c r="I3" s="209" t="s">
        <v>18</v>
      </c>
      <c r="J3" s="209" t="s">
        <v>19</v>
      </c>
      <c r="K3" s="209" t="s">
        <v>20</v>
      </c>
      <c r="L3" s="209" t="s">
        <v>21</v>
      </c>
      <c r="M3" s="209" t="s">
        <v>23</v>
      </c>
      <c r="N3" s="209" t="s">
        <v>24</v>
      </c>
      <c r="O3" s="209" t="s">
        <v>26</v>
      </c>
      <c r="P3" s="209" t="s">
        <v>160</v>
      </c>
    </row>
    <row r="4" spans="1:21" s="111" customFormat="1" ht="12" customHeight="1" x14ac:dyDescent="0.2">
      <c r="A4" s="174" t="s">
        <v>173</v>
      </c>
      <c r="B4" s="207">
        <f>SUM(B5:B20)</f>
        <v>5875.0028810000058</v>
      </c>
      <c r="C4" s="207">
        <f>SUM(C5:C20)</f>
        <v>7676.367148000003</v>
      </c>
      <c r="D4" s="207">
        <f t="shared" ref="D4:P4" si="0">SUM(D5:D20)</f>
        <v>8098.1590910000104</v>
      </c>
      <c r="E4" s="207">
        <f t="shared" si="0"/>
        <v>8274.9814069999993</v>
      </c>
      <c r="F4" s="207">
        <f>SUM(F5:F20)</f>
        <v>3949.351314689442</v>
      </c>
      <c r="G4" s="207">
        <f t="shared" si="0"/>
        <v>4724.5964696847805</v>
      </c>
      <c r="H4" s="207">
        <f t="shared" si="0"/>
        <v>2637.5649979999989</v>
      </c>
      <c r="I4" s="207">
        <f t="shared" si="0"/>
        <v>32270.637245999995</v>
      </c>
      <c r="J4" s="207">
        <f t="shared" si="0"/>
        <v>6841.2453129999985</v>
      </c>
      <c r="K4" s="207">
        <f t="shared" si="0"/>
        <v>7039.701791150962</v>
      </c>
      <c r="L4" s="207">
        <f t="shared" si="0"/>
        <v>6069.4027978861304</v>
      </c>
      <c r="M4" s="207">
        <f t="shared" si="0"/>
        <v>28119.056837874334</v>
      </c>
      <c r="N4" s="207">
        <f t="shared" si="0"/>
        <v>32489.234663999989</v>
      </c>
      <c r="O4" s="207">
        <f t="shared" si="0"/>
        <v>7592.075737000001</v>
      </c>
      <c r="P4" s="207">
        <f t="shared" si="0"/>
        <v>161657.37769628564</v>
      </c>
    </row>
    <row r="5" spans="1:21" s="7" customFormat="1" ht="12" customHeight="1" x14ac:dyDescent="0.2">
      <c r="A5" s="173" t="s">
        <v>180</v>
      </c>
      <c r="B5" s="208">
        <v>0</v>
      </c>
      <c r="C5" s="208">
        <v>1941.5742910000006</v>
      </c>
      <c r="D5" s="208">
        <v>513.87113999999997</v>
      </c>
      <c r="E5" s="208">
        <v>420.00568300000003</v>
      </c>
      <c r="F5" s="208">
        <v>1445.8912190000001</v>
      </c>
      <c r="G5" s="208">
        <v>880.46730100000013</v>
      </c>
      <c r="H5" s="208">
        <v>23.159737000000007</v>
      </c>
      <c r="I5" s="208">
        <v>6512.6855270000005</v>
      </c>
      <c r="J5" s="208">
        <v>231.85863199999989</v>
      </c>
      <c r="K5" s="208">
        <v>73.302600000000012</v>
      </c>
      <c r="L5" s="208">
        <v>1171.6641100000006</v>
      </c>
      <c r="M5" s="208">
        <v>1443.5807820000009</v>
      </c>
      <c r="N5" s="208">
        <v>8642.113620999995</v>
      </c>
      <c r="O5" s="208">
        <v>438.16603299999997</v>
      </c>
      <c r="P5" s="208">
        <f>SUM(B5:O5)</f>
        <v>23738.340676</v>
      </c>
      <c r="R5" s="8"/>
      <c r="S5" s="125"/>
      <c r="T5" s="125"/>
    </row>
    <row r="6" spans="1:21" s="7" customFormat="1" ht="12" customHeight="1" x14ac:dyDescent="0.2">
      <c r="A6" s="173" t="s">
        <v>181</v>
      </c>
      <c r="B6" s="208">
        <v>149.15899999999999</v>
      </c>
      <c r="C6" s="208">
        <v>417.09026600000021</v>
      </c>
      <c r="D6" s="208">
        <v>310.28816399999994</v>
      </c>
      <c r="E6" s="208">
        <v>72.136762999999988</v>
      </c>
      <c r="F6" s="208">
        <v>661.38777400000004</v>
      </c>
      <c r="G6" s="208">
        <v>403.37929600000001</v>
      </c>
      <c r="H6" s="208">
        <v>39.877865999999997</v>
      </c>
      <c r="I6" s="208">
        <v>367.24975200000006</v>
      </c>
      <c r="J6" s="208">
        <v>373.06185299999999</v>
      </c>
      <c r="K6" s="208">
        <v>400.45471599999968</v>
      </c>
      <c r="L6" s="208">
        <v>381.814933</v>
      </c>
      <c r="M6" s="208">
        <v>448.99912799999993</v>
      </c>
      <c r="N6" s="208">
        <v>111.65299899999994</v>
      </c>
      <c r="O6" s="208">
        <v>132.385346</v>
      </c>
      <c r="P6" s="208">
        <f t="shared" ref="P6:P20" si="1">SUM(B6:O6)</f>
        <v>4268.9378560000005</v>
      </c>
      <c r="R6" s="8"/>
      <c r="S6" s="125"/>
      <c r="T6" s="125"/>
    </row>
    <row r="7" spans="1:21" s="7" customFormat="1" ht="12" customHeight="1" x14ac:dyDescent="0.2">
      <c r="A7" s="173" t="s">
        <v>182</v>
      </c>
      <c r="B7" s="208">
        <v>0</v>
      </c>
      <c r="C7" s="208">
        <v>13.542</v>
      </c>
      <c r="D7" s="208">
        <v>0.98853000000000002</v>
      </c>
      <c r="E7" s="208">
        <v>0</v>
      </c>
      <c r="F7" s="208">
        <v>0</v>
      </c>
      <c r="G7" s="208">
        <v>56.932410000000004</v>
      </c>
      <c r="H7" s="208">
        <v>0</v>
      </c>
      <c r="I7" s="208">
        <v>13650.680625999996</v>
      </c>
      <c r="J7" s="208">
        <v>543.44139899999993</v>
      </c>
      <c r="K7" s="208">
        <v>105.73399999999999</v>
      </c>
      <c r="L7" s="208">
        <v>0</v>
      </c>
      <c r="M7" s="208">
        <v>0.156</v>
      </c>
      <c r="N7" s="208">
        <v>3.8487300000000007</v>
      </c>
      <c r="O7" s="208">
        <v>217.79074300000002</v>
      </c>
      <c r="P7" s="208">
        <f t="shared" si="1"/>
        <v>14593.114437999995</v>
      </c>
      <c r="R7" s="8"/>
      <c r="S7" s="125"/>
      <c r="T7" s="125"/>
    </row>
    <row r="8" spans="1:21" s="7" customFormat="1" ht="12" customHeight="1" x14ac:dyDescent="0.2">
      <c r="A8" s="173" t="s">
        <v>183</v>
      </c>
      <c r="B8" s="208">
        <v>2.7549999999999999</v>
      </c>
      <c r="C8" s="208">
        <v>6.7099999999999993E-2</v>
      </c>
      <c r="D8" s="208">
        <v>3.5710000000000002</v>
      </c>
      <c r="E8" s="208">
        <v>0</v>
      </c>
      <c r="F8" s="208">
        <v>5.6000000000000001E-2</v>
      </c>
      <c r="G8" s="208">
        <v>0</v>
      </c>
      <c r="H8" s="208">
        <v>0</v>
      </c>
      <c r="I8" s="208">
        <v>1.578346</v>
      </c>
      <c r="J8" s="208">
        <v>0.76184699999999994</v>
      </c>
      <c r="K8" s="208">
        <v>23.376069999999999</v>
      </c>
      <c r="L8" s="208">
        <v>5.6091899999999999</v>
      </c>
      <c r="M8" s="208">
        <v>0</v>
      </c>
      <c r="N8" s="208">
        <v>0</v>
      </c>
      <c r="O8" s="208">
        <v>0.27399999999999997</v>
      </c>
      <c r="P8" s="208">
        <f t="shared" si="1"/>
        <v>38.048552999999998</v>
      </c>
      <c r="T8" s="8"/>
    </row>
    <row r="9" spans="1:21" s="7" customFormat="1" ht="12" customHeight="1" x14ac:dyDescent="0.2">
      <c r="A9" s="173" t="s">
        <v>184</v>
      </c>
      <c r="B9" s="208">
        <v>9.4600000000000009</v>
      </c>
      <c r="C9" s="208">
        <v>0</v>
      </c>
      <c r="D9" s="208">
        <v>0.71199999999999997</v>
      </c>
      <c r="E9" s="208">
        <v>5.1725199999999996</v>
      </c>
      <c r="F9" s="208">
        <v>0</v>
      </c>
      <c r="G9" s="208">
        <v>0</v>
      </c>
      <c r="H9" s="208">
        <v>0</v>
      </c>
      <c r="I9" s="208">
        <v>0</v>
      </c>
      <c r="J9" s="208">
        <v>0</v>
      </c>
      <c r="K9" s="208">
        <v>0</v>
      </c>
      <c r="L9" s="208">
        <v>0</v>
      </c>
      <c r="M9" s="208">
        <v>0</v>
      </c>
      <c r="N9" s="208">
        <v>85.317999999999984</v>
      </c>
      <c r="O9" s="208">
        <v>0</v>
      </c>
      <c r="P9" s="208">
        <f t="shared" si="1"/>
        <v>100.66251999999999</v>
      </c>
      <c r="T9" s="8"/>
    </row>
    <row r="10" spans="1:21" s="7" customFormat="1" ht="12" customHeight="1" x14ac:dyDescent="0.2">
      <c r="A10" s="173" t="s">
        <v>185</v>
      </c>
      <c r="B10" s="208">
        <v>0</v>
      </c>
      <c r="C10" s="208">
        <v>0</v>
      </c>
      <c r="D10" s="208">
        <v>0.17899999999999999</v>
      </c>
      <c r="E10" s="208">
        <v>0.14462300000000003</v>
      </c>
      <c r="F10" s="208">
        <v>0.16550000000000001</v>
      </c>
      <c r="G10" s="208">
        <v>1.4290000000000001E-3</v>
      </c>
      <c r="H10" s="208">
        <v>0</v>
      </c>
      <c r="I10" s="208">
        <v>0</v>
      </c>
      <c r="J10" s="208">
        <v>0</v>
      </c>
      <c r="K10" s="208">
        <v>0</v>
      </c>
      <c r="L10" s="208">
        <v>0</v>
      </c>
      <c r="M10" s="208">
        <v>0</v>
      </c>
      <c r="N10" s="208">
        <v>8.5000000000000006E-2</v>
      </c>
      <c r="O10" s="208">
        <v>0</v>
      </c>
      <c r="P10" s="208">
        <f t="shared" si="1"/>
        <v>0.57555199999999995</v>
      </c>
      <c r="T10" s="8"/>
      <c r="U10" s="8"/>
    </row>
    <row r="11" spans="1:21" s="7" customFormat="1" ht="12" customHeight="1" x14ac:dyDescent="0.2">
      <c r="A11" s="173" t="s">
        <v>186</v>
      </c>
      <c r="B11" s="208">
        <v>0</v>
      </c>
      <c r="C11" s="208">
        <v>3788.6635290000008</v>
      </c>
      <c r="D11" s="208">
        <v>44.677619999999997</v>
      </c>
      <c r="E11" s="208">
        <v>6368.0500979999997</v>
      </c>
      <c r="F11" s="208">
        <v>456.727149</v>
      </c>
      <c r="G11" s="208">
        <v>1770.0447799999999</v>
      </c>
      <c r="H11" s="208">
        <v>97.407640999999998</v>
      </c>
      <c r="I11" s="208">
        <v>598.90391000000011</v>
      </c>
      <c r="J11" s="208">
        <v>2314.1897599999993</v>
      </c>
      <c r="K11" s="208">
        <v>5503.3046600000007</v>
      </c>
      <c r="L11" s="208">
        <v>3167.4795429999999</v>
      </c>
      <c r="M11" s="208">
        <v>14004.213368999999</v>
      </c>
      <c r="N11" s="208">
        <v>19509.10221999999</v>
      </c>
      <c r="O11" s="208">
        <v>3039.1308509999999</v>
      </c>
      <c r="P11" s="208">
        <f t="shared" si="1"/>
        <v>60661.895129999997</v>
      </c>
      <c r="R11" s="8"/>
      <c r="S11" s="125"/>
      <c r="T11" s="125"/>
    </row>
    <row r="12" spans="1:21" s="7" customFormat="1" ht="12" customHeight="1" x14ac:dyDescent="0.2">
      <c r="A12" s="173" t="s">
        <v>187</v>
      </c>
      <c r="B12" s="208">
        <v>0</v>
      </c>
      <c r="C12" s="208">
        <v>437.54399999999998</v>
      </c>
      <c r="D12" s="208">
        <v>0</v>
      </c>
      <c r="E12" s="208">
        <v>0</v>
      </c>
      <c r="F12" s="208">
        <v>425.94799999999998</v>
      </c>
      <c r="G12" s="208">
        <v>0</v>
      </c>
      <c r="H12" s="208">
        <v>0</v>
      </c>
      <c r="I12" s="208">
        <v>0</v>
      </c>
      <c r="J12" s="208">
        <v>0</v>
      </c>
      <c r="K12" s="208">
        <v>0</v>
      </c>
      <c r="L12" s="208">
        <v>0</v>
      </c>
      <c r="M12" s="208">
        <v>0</v>
      </c>
      <c r="N12" s="208">
        <v>0</v>
      </c>
      <c r="O12" s="208">
        <v>0</v>
      </c>
      <c r="P12" s="208">
        <f t="shared" si="1"/>
        <v>863.49199999999996</v>
      </c>
      <c r="T12" s="8"/>
    </row>
    <row r="13" spans="1:21" s="7" customFormat="1" ht="12" customHeight="1" x14ac:dyDescent="0.2">
      <c r="A13" s="173" t="s">
        <v>188</v>
      </c>
      <c r="B13" s="208">
        <v>0</v>
      </c>
      <c r="C13" s="208">
        <v>0</v>
      </c>
      <c r="D13" s="208">
        <v>0</v>
      </c>
      <c r="E13" s="208">
        <v>0</v>
      </c>
      <c r="F13" s="208">
        <v>0</v>
      </c>
      <c r="G13" s="208">
        <v>0</v>
      </c>
      <c r="H13" s="208">
        <v>0</v>
      </c>
      <c r="I13" s="208">
        <v>0</v>
      </c>
      <c r="J13" s="208">
        <v>0</v>
      </c>
      <c r="K13" s="208">
        <v>0</v>
      </c>
      <c r="L13" s="208">
        <v>0</v>
      </c>
      <c r="M13" s="208">
        <v>9.0999999999999998E-2</v>
      </c>
      <c r="N13" s="208">
        <v>0</v>
      </c>
      <c r="O13" s="208">
        <v>0</v>
      </c>
      <c r="P13" s="208">
        <f t="shared" si="1"/>
        <v>9.0999999999999998E-2</v>
      </c>
      <c r="T13" s="8"/>
    </row>
    <row r="14" spans="1:21" s="7" customFormat="1" ht="12" customHeight="1" x14ac:dyDescent="0.2">
      <c r="A14" s="173" t="s">
        <v>189</v>
      </c>
      <c r="B14" s="208">
        <v>0</v>
      </c>
      <c r="C14" s="208">
        <v>0</v>
      </c>
      <c r="D14" s="208">
        <v>87.919669999999996</v>
      </c>
      <c r="E14" s="208">
        <v>6.4970999999999997</v>
      </c>
      <c r="F14" s="208">
        <v>38.683</v>
      </c>
      <c r="G14" s="208">
        <v>2.7380800000000005</v>
      </c>
      <c r="H14" s="208">
        <v>3.1406000000000001</v>
      </c>
      <c r="I14" s="208">
        <v>2018.05945</v>
      </c>
      <c r="J14" s="208">
        <v>637.31435700000009</v>
      </c>
      <c r="K14" s="208">
        <v>235</v>
      </c>
      <c r="L14" s="208">
        <v>0</v>
      </c>
      <c r="M14" s="208">
        <v>3726.9706260000003</v>
      </c>
      <c r="N14" s="208">
        <v>1456.7729999999999</v>
      </c>
      <c r="O14" s="208">
        <v>130.52600000000001</v>
      </c>
      <c r="P14" s="208">
        <f t="shared" si="1"/>
        <v>8343.6218829999998</v>
      </c>
      <c r="T14" s="8"/>
    </row>
    <row r="15" spans="1:21" s="7" customFormat="1" ht="12" customHeight="1" x14ac:dyDescent="0.2">
      <c r="A15" s="173" t="s">
        <v>190</v>
      </c>
      <c r="B15" s="208">
        <v>0</v>
      </c>
      <c r="C15" s="208">
        <v>70.486960999999994</v>
      </c>
      <c r="D15" s="208">
        <v>0</v>
      </c>
      <c r="E15" s="208">
        <v>0</v>
      </c>
      <c r="F15" s="208">
        <v>0</v>
      </c>
      <c r="G15" s="208">
        <v>0</v>
      </c>
      <c r="H15" s="208">
        <v>0</v>
      </c>
      <c r="I15" s="208">
        <v>0</v>
      </c>
      <c r="J15" s="208">
        <v>0</v>
      </c>
      <c r="K15" s="208">
        <v>0</v>
      </c>
      <c r="L15" s="208">
        <v>0</v>
      </c>
      <c r="M15" s="208">
        <v>36.534559000000002</v>
      </c>
      <c r="N15" s="208">
        <v>0</v>
      </c>
      <c r="O15" s="208">
        <v>242.54900000000001</v>
      </c>
      <c r="P15" s="208">
        <f t="shared" si="1"/>
        <v>349.57051999999999</v>
      </c>
      <c r="T15" s="8"/>
    </row>
    <row r="16" spans="1:21" s="7" customFormat="1" ht="12" customHeight="1" x14ac:dyDescent="0.2">
      <c r="A16" s="173" t="s">
        <v>191</v>
      </c>
      <c r="B16" s="208">
        <v>1310.8005900000001</v>
      </c>
      <c r="C16" s="208">
        <v>8.7854100000000006</v>
      </c>
      <c r="D16" s="208">
        <v>1763.7085</v>
      </c>
      <c r="E16" s="208">
        <v>1.114228</v>
      </c>
      <c r="F16" s="208">
        <v>14.244861</v>
      </c>
      <c r="G16" s="208">
        <v>0</v>
      </c>
      <c r="H16" s="208">
        <v>790.46600000000001</v>
      </c>
      <c r="I16" s="208">
        <v>81.414729000000008</v>
      </c>
      <c r="J16" s="208">
        <v>0</v>
      </c>
      <c r="K16" s="208">
        <v>0.38516</v>
      </c>
      <c r="L16" s="208">
        <v>229.79692699999998</v>
      </c>
      <c r="M16" s="208">
        <v>97.841113541438119</v>
      </c>
      <c r="N16" s="208">
        <v>50.127012000000001</v>
      </c>
      <c r="O16" s="208">
        <v>75.024500000000018</v>
      </c>
      <c r="P16" s="208">
        <f t="shared" si="1"/>
        <v>4423.7090305414386</v>
      </c>
      <c r="T16" s="8"/>
    </row>
    <row r="17" spans="1:21" s="7" customFormat="1" ht="12" customHeight="1" x14ac:dyDescent="0.2">
      <c r="A17" s="173" t="s">
        <v>192</v>
      </c>
      <c r="B17" s="208">
        <v>0</v>
      </c>
      <c r="C17" s="208">
        <v>1.0614710000000001</v>
      </c>
      <c r="D17" s="208">
        <v>0</v>
      </c>
      <c r="E17" s="208">
        <v>0</v>
      </c>
      <c r="F17" s="208">
        <v>0</v>
      </c>
      <c r="G17" s="208">
        <v>0</v>
      </c>
      <c r="H17" s="208">
        <v>0</v>
      </c>
      <c r="I17" s="208">
        <v>6326.1671690000039</v>
      </c>
      <c r="J17" s="208">
        <v>0</v>
      </c>
      <c r="K17" s="208">
        <v>0</v>
      </c>
      <c r="L17" s="208">
        <v>0.70599999999999996</v>
      </c>
      <c r="M17" s="208">
        <v>995.11995000000013</v>
      </c>
      <c r="N17" s="208">
        <v>993.83</v>
      </c>
      <c r="O17" s="208">
        <v>1104.268</v>
      </c>
      <c r="P17" s="208">
        <f t="shared" si="1"/>
        <v>9421.1525900000051</v>
      </c>
      <c r="T17" s="8"/>
      <c r="U17" s="8"/>
    </row>
    <row r="18" spans="1:21" s="7" customFormat="1" ht="12" customHeight="1" x14ac:dyDescent="0.2">
      <c r="A18" s="173" t="s">
        <v>193</v>
      </c>
      <c r="B18" s="208">
        <v>0</v>
      </c>
      <c r="C18" s="208">
        <v>0</v>
      </c>
      <c r="D18" s="208">
        <v>0</v>
      </c>
      <c r="E18" s="208">
        <v>0</v>
      </c>
      <c r="F18" s="208">
        <v>0</v>
      </c>
      <c r="G18" s="208">
        <v>0</v>
      </c>
      <c r="H18" s="208">
        <v>0</v>
      </c>
      <c r="I18" s="208">
        <v>0</v>
      </c>
      <c r="J18" s="208">
        <v>0</v>
      </c>
      <c r="K18" s="208">
        <v>0</v>
      </c>
      <c r="L18" s="208">
        <v>0</v>
      </c>
      <c r="M18" s="208">
        <v>0</v>
      </c>
      <c r="N18" s="208">
        <v>0</v>
      </c>
      <c r="O18" s="208">
        <v>0</v>
      </c>
      <c r="P18" s="208">
        <f t="shared" si="1"/>
        <v>0</v>
      </c>
      <c r="T18" s="8"/>
    </row>
    <row r="19" spans="1:21" s="7" customFormat="1" ht="12" customHeight="1" x14ac:dyDescent="0.2">
      <c r="A19" s="173" t="s">
        <v>194</v>
      </c>
      <c r="B19" s="208">
        <v>4.5179999999999998</v>
      </c>
      <c r="C19" s="208">
        <v>24.957811000000007</v>
      </c>
      <c r="D19" s="208">
        <v>4.6826800000000004</v>
      </c>
      <c r="E19" s="208">
        <v>0</v>
      </c>
      <c r="F19" s="208">
        <v>3.3450549999999999</v>
      </c>
      <c r="G19" s="208">
        <v>3.114668</v>
      </c>
      <c r="H19" s="208">
        <v>30.301645000000001</v>
      </c>
      <c r="I19" s="208">
        <v>5.6572799999999992</v>
      </c>
      <c r="J19" s="208">
        <v>242.50222599999998</v>
      </c>
      <c r="K19" s="208">
        <v>1.8710529999999996</v>
      </c>
      <c r="L19" s="208">
        <v>4.4118309999999994</v>
      </c>
      <c r="M19" s="208">
        <v>21.502579999999998</v>
      </c>
      <c r="N19" s="208">
        <v>14.007585000000006</v>
      </c>
      <c r="O19" s="208">
        <v>2.9528110000000001</v>
      </c>
      <c r="P19" s="208">
        <f t="shared" si="1"/>
        <v>363.82522500000005</v>
      </c>
      <c r="T19" s="8"/>
    </row>
    <row r="20" spans="1:21" s="7" customFormat="1" ht="12" customHeight="1" x14ac:dyDescent="0.2">
      <c r="A20" s="173" t="s">
        <v>195</v>
      </c>
      <c r="B20" s="208">
        <v>4398.3102910000052</v>
      </c>
      <c r="C20" s="208">
        <v>972.59430900000086</v>
      </c>
      <c r="D20" s="208">
        <v>5367.5607870000113</v>
      </c>
      <c r="E20" s="208">
        <v>1401.8603919999994</v>
      </c>
      <c r="F20" s="208">
        <v>902.9027566894423</v>
      </c>
      <c r="G20" s="208">
        <v>1607.9185056847803</v>
      </c>
      <c r="H20" s="208">
        <v>1653.2115089999986</v>
      </c>
      <c r="I20" s="208">
        <v>2708.2404569999967</v>
      </c>
      <c r="J20" s="208">
        <v>2498.1152389999997</v>
      </c>
      <c r="K20" s="208">
        <v>696.27353215096139</v>
      </c>
      <c r="L20" s="208">
        <v>1107.9202638861284</v>
      </c>
      <c r="M20" s="208">
        <v>7344.0477303328908</v>
      </c>
      <c r="N20" s="208">
        <v>1622.3764969999995</v>
      </c>
      <c r="O20" s="208">
        <v>2209.0084529999999</v>
      </c>
      <c r="P20" s="208">
        <f t="shared" si="1"/>
        <v>34490.340722744215</v>
      </c>
      <c r="R20" s="8"/>
      <c r="S20" s="125"/>
      <c r="T20" s="125"/>
    </row>
    <row r="21" spans="1:21" s="4" customFormat="1" ht="12" x14ac:dyDescent="0.2">
      <c r="A21" s="212"/>
      <c r="P21" s="3"/>
      <c r="T21" s="125"/>
    </row>
    <row r="22" spans="1:21" s="7" customFormat="1" x14ac:dyDescent="0.2">
      <c r="A22" s="68"/>
      <c r="B22" s="69"/>
      <c r="C22" s="69"/>
      <c r="D22" s="69"/>
      <c r="E22" s="69"/>
      <c r="F22" s="69"/>
      <c r="G22" s="69"/>
      <c r="H22" s="69"/>
      <c r="I22" s="69"/>
      <c r="J22" s="69"/>
      <c r="K22" s="69"/>
      <c r="L22" s="69"/>
      <c r="M22" s="69"/>
      <c r="N22" s="69"/>
      <c r="O22" s="69"/>
      <c r="P22" s="68"/>
    </row>
    <row r="23" spans="1:21" s="7" customFormat="1" x14ac:dyDescent="0.2">
      <c r="A23" s="68"/>
      <c r="B23" s="69"/>
      <c r="C23" s="69"/>
      <c r="D23" s="69"/>
      <c r="E23" s="69"/>
      <c r="F23" s="69"/>
      <c r="G23" s="69"/>
      <c r="H23" s="69"/>
      <c r="I23" s="69"/>
      <c r="J23" s="69"/>
      <c r="K23" s="69"/>
      <c r="L23" s="69"/>
      <c r="M23" s="69"/>
      <c r="N23" s="69"/>
      <c r="O23" s="69"/>
      <c r="P23" s="69"/>
    </row>
    <row r="24" spans="1:21" s="7" customFormat="1" x14ac:dyDescent="0.2">
      <c r="A24" s="68"/>
      <c r="B24" s="69"/>
      <c r="C24" s="69"/>
      <c r="D24" s="69"/>
      <c r="E24" s="69"/>
      <c r="F24" s="69"/>
      <c r="G24" s="69"/>
      <c r="H24" s="69"/>
      <c r="I24" s="69"/>
      <c r="J24" s="69"/>
      <c r="K24" s="69"/>
      <c r="L24" s="69"/>
      <c r="M24" s="69"/>
      <c r="N24" s="69"/>
      <c r="O24" s="69"/>
      <c r="P24" s="69"/>
      <c r="Q24" s="70"/>
    </row>
    <row r="25" spans="1:21" s="7" customFormat="1" x14ac:dyDescent="0.2">
      <c r="A25" s="68"/>
      <c r="B25" s="69"/>
      <c r="C25" s="69"/>
      <c r="D25" s="69"/>
      <c r="E25" s="69"/>
      <c r="F25" s="69"/>
      <c r="G25" s="69"/>
      <c r="H25" s="69"/>
      <c r="I25" s="69"/>
      <c r="J25" s="69"/>
      <c r="K25" s="69"/>
      <c r="L25" s="69"/>
      <c r="M25" s="69"/>
      <c r="N25" s="69"/>
      <c r="O25" s="69"/>
      <c r="P25" s="69"/>
      <c r="Q25" s="70"/>
    </row>
    <row r="26" spans="1:21" s="7" customFormat="1" x14ac:dyDescent="0.2">
      <c r="A26" s="68"/>
      <c r="B26" s="69"/>
      <c r="C26" s="69"/>
      <c r="D26" s="69"/>
      <c r="E26" s="69"/>
      <c r="F26" s="69"/>
      <c r="G26" s="69"/>
      <c r="H26" s="69"/>
      <c r="I26" s="69"/>
      <c r="J26" s="69"/>
      <c r="K26" s="69"/>
      <c r="L26" s="69"/>
      <c r="M26" s="69"/>
      <c r="N26" s="69"/>
      <c r="O26" s="69"/>
      <c r="P26" s="69"/>
      <c r="S26" s="8"/>
    </row>
    <row r="27" spans="1:21" s="7" customFormat="1" x14ac:dyDescent="0.2">
      <c r="A27" s="68"/>
      <c r="B27" s="69"/>
      <c r="C27" s="69"/>
      <c r="D27" s="69"/>
      <c r="E27" s="69"/>
      <c r="F27" s="69"/>
      <c r="G27" s="69"/>
      <c r="H27" s="69"/>
      <c r="I27" s="69"/>
      <c r="J27" s="69"/>
      <c r="K27" s="69"/>
      <c r="L27" s="69"/>
      <c r="M27" s="69"/>
      <c r="N27" s="69"/>
      <c r="O27" s="69"/>
      <c r="P27" s="69"/>
    </row>
    <row r="28" spans="1:21" s="7" customFormat="1" x14ac:dyDescent="0.2">
      <c r="A28" s="68"/>
      <c r="B28" s="69"/>
      <c r="C28" s="69"/>
      <c r="D28" s="69"/>
      <c r="E28" s="69"/>
      <c r="F28" s="69"/>
      <c r="G28" s="69"/>
      <c r="H28" s="69"/>
      <c r="I28" s="69"/>
      <c r="J28" s="69"/>
      <c r="K28" s="69"/>
      <c r="L28" s="69"/>
      <c r="M28" s="69"/>
      <c r="N28" s="69"/>
      <c r="O28" s="69"/>
      <c r="P28" s="69"/>
    </row>
    <row r="29" spans="1:21" s="7" customFormat="1" x14ac:dyDescent="0.2">
      <c r="A29" s="68"/>
      <c r="B29" s="69"/>
      <c r="C29" s="69"/>
      <c r="D29" s="69"/>
      <c r="E29" s="69"/>
      <c r="F29" s="69"/>
      <c r="G29" s="69"/>
      <c r="H29" s="69"/>
      <c r="I29" s="69"/>
      <c r="J29" s="69"/>
      <c r="K29" s="69"/>
      <c r="L29" s="69"/>
      <c r="M29" s="69"/>
      <c r="N29" s="69"/>
      <c r="O29" s="69"/>
      <c r="P29" s="69"/>
    </row>
    <row r="30" spans="1:21" s="7" customFormat="1" x14ac:dyDescent="0.2">
      <c r="A30" s="68"/>
      <c r="B30" s="69"/>
      <c r="C30" s="69"/>
      <c r="D30" s="69"/>
      <c r="E30" s="69"/>
      <c r="F30" s="69"/>
      <c r="G30" s="69"/>
      <c r="H30" s="69"/>
      <c r="I30" s="69"/>
      <c r="J30" s="69"/>
      <c r="K30" s="69"/>
      <c r="L30" s="69"/>
      <c r="M30" s="69"/>
      <c r="N30" s="69"/>
      <c r="O30" s="69"/>
      <c r="P30" s="69"/>
    </row>
    <row r="31" spans="1:21" s="7" customFormat="1" x14ac:dyDescent="0.2">
      <c r="A31" s="68"/>
      <c r="B31" s="69"/>
      <c r="C31" s="69"/>
      <c r="D31" s="69"/>
      <c r="E31" s="69"/>
      <c r="F31" s="69"/>
      <c r="G31" s="69"/>
      <c r="H31" s="69"/>
      <c r="I31" s="69"/>
      <c r="J31" s="69"/>
      <c r="K31" s="69"/>
      <c r="L31" s="69"/>
      <c r="M31" s="69"/>
      <c r="N31" s="69"/>
      <c r="O31" s="69"/>
      <c r="P31" s="69"/>
    </row>
    <row r="32" spans="1:21" s="7" customFormat="1" x14ac:dyDescent="0.2">
      <c r="A32" s="68"/>
      <c r="B32" s="69"/>
      <c r="C32" s="69"/>
      <c r="D32" s="69"/>
      <c r="E32" s="69"/>
      <c r="F32" s="69"/>
      <c r="G32" s="69"/>
      <c r="H32" s="69"/>
      <c r="I32" s="69"/>
      <c r="J32" s="69"/>
      <c r="K32" s="69"/>
      <c r="L32" s="69"/>
      <c r="M32" s="69"/>
      <c r="N32" s="69"/>
      <c r="O32" s="69"/>
      <c r="P32" s="69"/>
    </row>
    <row r="33" spans="1:16" s="7" customFormat="1" x14ac:dyDescent="0.2">
      <c r="A33" s="68"/>
      <c r="B33" s="69"/>
      <c r="C33" s="69"/>
      <c r="D33" s="69"/>
      <c r="E33" s="69"/>
      <c r="F33" s="69"/>
      <c r="G33" s="69"/>
      <c r="H33" s="69"/>
      <c r="I33" s="69"/>
      <c r="J33" s="69"/>
      <c r="K33" s="69"/>
      <c r="L33" s="69"/>
      <c r="M33" s="69"/>
      <c r="N33" s="69"/>
      <c r="O33" s="69"/>
      <c r="P33" s="69"/>
    </row>
    <row r="34" spans="1:16" s="7" customFormat="1" x14ac:dyDescent="0.2">
      <c r="A34" s="68"/>
      <c r="B34" s="69"/>
      <c r="C34" s="69"/>
      <c r="D34" s="69"/>
      <c r="E34" s="69"/>
      <c r="F34" s="69"/>
      <c r="G34" s="69"/>
      <c r="H34" s="69"/>
      <c r="I34" s="69"/>
      <c r="J34" s="69"/>
      <c r="K34" s="69"/>
      <c r="L34" s="69"/>
      <c r="M34" s="69"/>
      <c r="N34" s="69"/>
      <c r="O34" s="69"/>
      <c r="P34" s="69"/>
    </row>
    <row r="35" spans="1:16" s="7" customFormat="1" x14ac:dyDescent="0.2">
      <c r="A35" s="68"/>
      <c r="B35" s="69"/>
      <c r="C35" s="69"/>
      <c r="D35" s="69"/>
      <c r="E35" s="69"/>
      <c r="F35" s="69"/>
      <c r="G35" s="69"/>
      <c r="H35" s="69"/>
      <c r="I35" s="69"/>
      <c r="J35" s="69"/>
      <c r="K35" s="69"/>
      <c r="L35" s="69"/>
      <c r="M35" s="69"/>
      <c r="N35" s="69"/>
      <c r="O35" s="69"/>
      <c r="P35" s="69"/>
    </row>
    <row r="36" spans="1:16" s="7" customFormat="1" x14ac:dyDescent="0.2">
      <c r="A36" s="68"/>
      <c r="B36" s="69"/>
      <c r="C36" s="69"/>
      <c r="D36" s="69"/>
      <c r="E36" s="69"/>
      <c r="F36" s="69"/>
      <c r="G36" s="69"/>
      <c r="H36" s="69"/>
      <c r="I36" s="69"/>
      <c r="J36" s="69"/>
      <c r="K36" s="69"/>
      <c r="L36" s="69"/>
      <c r="M36" s="69"/>
      <c r="N36" s="69"/>
      <c r="O36" s="69"/>
      <c r="P36" s="69"/>
    </row>
    <row r="37" spans="1:16" s="7" customFormat="1" x14ac:dyDescent="0.2">
      <c r="A37" s="68"/>
      <c r="B37" s="69"/>
      <c r="C37" s="69"/>
      <c r="D37" s="69"/>
      <c r="E37" s="69"/>
      <c r="F37" s="69"/>
      <c r="G37" s="69"/>
      <c r="H37" s="69"/>
      <c r="I37" s="69"/>
      <c r="J37" s="69"/>
      <c r="K37" s="69"/>
      <c r="L37" s="69"/>
      <c r="M37" s="69"/>
      <c r="N37" s="69"/>
      <c r="O37" s="69"/>
      <c r="P37" s="69"/>
    </row>
    <row r="38" spans="1:16" s="7" customFormat="1" x14ac:dyDescent="0.2">
      <c r="A38" s="68"/>
      <c r="B38" s="69"/>
      <c r="C38" s="69"/>
      <c r="D38" s="69"/>
      <c r="E38" s="69"/>
      <c r="F38" s="69"/>
      <c r="G38" s="69"/>
      <c r="H38" s="69"/>
      <c r="I38" s="69"/>
      <c r="J38" s="69"/>
      <c r="K38" s="69"/>
      <c r="L38" s="69"/>
      <c r="M38" s="69"/>
      <c r="N38" s="69"/>
      <c r="O38" s="69"/>
      <c r="P38" s="69"/>
    </row>
    <row r="39" spans="1:16" s="7" customFormat="1" x14ac:dyDescent="0.2">
      <c r="A39" s="68"/>
      <c r="B39" s="69"/>
      <c r="C39" s="69"/>
      <c r="D39" s="69"/>
      <c r="E39" s="69"/>
      <c r="F39" s="69"/>
      <c r="G39" s="69"/>
      <c r="H39" s="69"/>
      <c r="I39" s="69"/>
      <c r="J39" s="69"/>
      <c r="K39" s="69"/>
      <c r="L39" s="69"/>
      <c r="M39" s="69"/>
      <c r="N39" s="69"/>
      <c r="O39" s="69"/>
      <c r="P39" s="69"/>
    </row>
    <row r="40" spans="1:16" s="7" customFormat="1" x14ac:dyDescent="0.2">
      <c r="A40" s="68"/>
      <c r="B40" s="69"/>
      <c r="C40" s="69"/>
      <c r="D40" s="69"/>
      <c r="E40" s="69"/>
      <c r="F40" s="69"/>
      <c r="G40" s="69"/>
      <c r="H40" s="69"/>
      <c r="I40" s="69"/>
      <c r="J40" s="69"/>
      <c r="K40" s="69"/>
      <c r="L40" s="69"/>
      <c r="M40" s="69"/>
      <c r="N40" s="69"/>
      <c r="O40" s="69"/>
      <c r="P40" s="69"/>
    </row>
    <row r="41" spans="1:16" s="7" customFormat="1" x14ac:dyDescent="0.2">
      <c r="A41" s="68"/>
      <c r="B41" s="69"/>
      <c r="C41" s="69"/>
      <c r="D41" s="69"/>
      <c r="E41" s="69"/>
      <c r="F41" s="69"/>
      <c r="G41" s="69"/>
      <c r="H41" s="69"/>
      <c r="I41" s="69"/>
      <c r="J41" s="69"/>
      <c r="K41" s="69"/>
      <c r="L41" s="69"/>
      <c r="M41" s="69"/>
      <c r="N41" s="69"/>
      <c r="O41" s="69"/>
      <c r="P41" s="69"/>
    </row>
    <row r="42" spans="1:16" s="7" customFormat="1" x14ac:dyDescent="0.2">
      <c r="A42" s="2"/>
      <c r="B42" s="2"/>
      <c r="C42" s="2"/>
      <c r="D42" s="2"/>
      <c r="E42" s="2"/>
      <c r="F42" s="2"/>
      <c r="G42" s="2"/>
      <c r="H42" s="2"/>
      <c r="I42" s="2"/>
      <c r="J42" s="2"/>
      <c r="K42" s="2"/>
      <c r="L42" s="2"/>
      <c r="M42" s="2"/>
      <c r="N42" s="2"/>
      <c r="O42" s="2"/>
      <c r="P42" s="2"/>
    </row>
    <row r="44" spans="1:16" x14ac:dyDescent="0.2">
      <c r="C44" s="71"/>
    </row>
    <row r="45" spans="1:16" x14ac:dyDescent="0.2">
      <c r="C45" s="71"/>
    </row>
    <row r="46" spans="1:16" x14ac:dyDescent="0.2">
      <c r="C46" s="71"/>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C148F3-6171-44C0-BAD6-807D14DBBAAE}">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5bf3f6dc-e993-4359-8647-cf971b7e723e"/>
    <ds:schemaRef ds:uri="http://schemas.microsoft.com/office/2006/documentManagement/types"/>
    <ds:schemaRef ds:uri="14dc2d1e-e557-46df-b43d-86cdda3daf61"/>
    <ds:schemaRef ds:uri="http://www.w3.org/XML/1998/namespace"/>
    <ds:schemaRef ds:uri="http://purl.org/dc/dcmitype/"/>
  </ds:schemaRefs>
</ds:datastoreItem>
</file>

<file path=customXml/itemProps2.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2DD05D-22E0-4019-BE77-DF1C16FC9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53</vt:i4>
      </vt:variant>
      <vt:variant>
        <vt:lpstr>Pojmenované oblasti</vt:lpstr>
      </vt:variant>
      <vt:variant>
        <vt:i4>1</vt:i4>
      </vt:variant>
    </vt:vector>
  </HeadingPairs>
  <TitlesOfParts>
    <vt:vector size="54" baseType="lpstr">
      <vt:lpstr>COVER_PAGE</vt:lpstr>
      <vt:lpstr>CONTENTS</vt:lpstr>
      <vt:lpstr>INTRODUCTION</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10.6</vt:lpstr>
      <vt:lpstr>11.1</vt:lpstr>
      <vt:lpstr>11.2</vt:lpstr>
      <vt:lpstr>END_PAGE</vt:lpstr>
      <vt:lpstr>COVER_PAGE!Oblast_tisku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2022-08-17T07:52:43Z</cp:lastPrinted>
  <dcterms:created xsi:type="dcterms:W3CDTF">2006-03-02T11:20:40Z</dcterms:created>
  <dcterms:modified xsi:type="dcterms:W3CDTF">2022-08-17T08:13:58Z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